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D:\Dílna\Kutění\Python\DetectFlow\tests\utils\resources\"/>
    </mc:Choice>
  </mc:AlternateContent>
  <xr:revisionPtr revIDLastSave="0" documentId="13_ncr:1_{CC7A414B-2FF8-4FA9-A77D-D74F46886635}" xr6:coauthVersionLast="47" xr6:coauthVersionMax="47" xr10:uidLastSave="{00000000-0000-0000-0000-000000000000}"/>
  <bookViews>
    <workbookView xWindow="-120" yWindow="-120" windowWidth="29040" windowHeight="15840" xr2:uid="{00000000-000D-0000-FFFF-FFFF00000000}"/>
  </bookViews>
  <sheets>
    <sheet name="CopyMe" sheetId="3" r:id="rId1"/>
    <sheet name="Morphospecies" sheetId="1" r:id="rId2"/>
    <sheet name="Plant species list" sheetId="4" r:id="rId3"/>
  </sheets>
  <definedNames>
    <definedName name="_xlnm._FilterDatabase" localSheetId="0" hidden="1">CopyMe!$A$2:$AT$1531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1531" i="3" l="1"/>
  <c r="AL444" i="3"/>
  <c r="AJ444" i="3"/>
  <c r="AH444" i="3"/>
  <c r="AF444" i="3"/>
  <c r="AD444" i="3"/>
  <c r="AA444" i="3"/>
  <c r="AB444" i="3" s="1"/>
  <c r="U444" i="3"/>
  <c r="V444" i="3" s="1"/>
  <c r="AS444" i="3"/>
  <c r="AT444" i="3" s="1"/>
  <c r="U414" i="3"/>
  <c r="AL352" i="3"/>
  <c r="AJ352" i="3"/>
  <c r="AH352" i="3"/>
  <c r="AF352" i="3"/>
  <c r="AD352" i="3"/>
  <c r="AA352" i="3"/>
  <c r="AB352" i="3" s="1"/>
  <c r="U352" i="3"/>
  <c r="V352" i="3" s="1"/>
  <c r="AS352" i="3"/>
  <c r="AT352" i="3" s="1"/>
  <c r="AL223" i="3"/>
  <c r="AJ223" i="3"/>
  <c r="AH223" i="3"/>
  <c r="AF223" i="3"/>
  <c r="AD223" i="3"/>
  <c r="AA223" i="3"/>
  <c r="AB223" i="3" s="1"/>
  <c r="U223" i="3"/>
  <c r="V223" i="3" s="1"/>
  <c r="AL214" i="3"/>
  <c r="AJ214" i="3"/>
  <c r="AH214" i="3"/>
  <c r="AF214" i="3"/>
  <c r="AD214" i="3"/>
  <c r="AA214" i="3"/>
  <c r="AB214" i="3" s="1"/>
  <c r="U214" i="3"/>
  <c r="V214" i="3" s="1"/>
  <c r="AL123" i="3"/>
  <c r="AJ123" i="3"/>
  <c r="AH123" i="3"/>
  <c r="AF123" i="3"/>
  <c r="AD123" i="3"/>
  <c r="AA123" i="3"/>
  <c r="AB123" i="3" s="1"/>
  <c r="U123" i="3"/>
  <c r="V123" i="3" s="1"/>
  <c r="M123" i="3"/>
  <c r="AL111" i="3"/>
  <c r="AJ111" i="3"/>
  <c r="AH111" i="3"/>
  <c r="AF111" i="3"/>
  <c r="AD111" i="3"/>
  <c r="AA111" i="3"/>
  <c r="AB111" i="3" s="1"/>
  <c r="U111" i="3"/>
  <c r="V111" i="3" s="1"/>
  <c r="AL107" i="3"/>
  <c r="AJ107" i="3"/>
  <c r="AH107" i="3"/>
  <c r="AF107" i="3"/>
  <c r="AD107" i="3"/>
  <c r="AA107" i="3"/>
  <c r="AB107" i="3" s="1"/>
  <c r="U107" i="3"/>
  <c r="V107" i="3" s="1"/>
  <c r="AL106" i="3"/>
  <c r="AJ106" i="3"/>
  <c r="AH106" i="3"/>
  <c r="AF106" i="3"/>
  <c r="AD106" i="3"/>
  <c r="AA106" i="3"/>
  <c r="AB106" i="3" s="1"/>
  <c r="U106" i="3"/>
  <c r="V106" i="3" s="1"/>
  <c r="AS106" i="3"/>
  <c r="AT106" i="3" s="1"/>
  <c r="AL1530" i="3"/>
  <c r="AJ1530" i="3"/>
  <c r="AH1530" i="3"/>
  <c r="AF1530" i="3"/>
  <c r="AD1530" i="3"/>
  <c r="AA1530" i="3"/>
  <c r="AB1530" i="3" s="1"/>
  <c r="U1530" i="3"/>
  <c r="V1530" i="3" s="1"/>
  <c r="AS1530" i="3"/>
  <c r="AT1530" i="3" s="1"/>
  <c r="AL1529" i="3"/>
  <c r="AJ1529" i="3"/>
  <c r="AH1529" i="3"/>
  <c r="AF1529" i="3"/>
  <c r="AD1529" i="3"/>
  <c r="AA1529" i="3"/>
  <c r="AB1529" i="3" s="1"/>
  <c r="U1529" i="3"/>
  <c r="V1529" i="3" s="1"/>
  <c r="P1529" i="3"/>
  <c r="AL1528" i="3"/>
  <c r="AJ1528" i="3"/>
  <c r="AH1528" i="3"/>
  <c r="AF1528" i="3"/>
  <c r="AD1528" i="3"/>
  <c r="AA1528" i="3"/>
  <c r="AB1528" i="3" s="1"/>
  <c r="U1528" i="3"/>
  <c r="V1528" i="3" s="1"/>
  <c r="P1528" i="3"/>
  <c r="AL1527" i="3"/>
  <c r="AJ1527" i="3"/>
  <c r="AH1527" i="3"/>
  <c r="AF1527" i="3"/>
  <c r="AD1527" i="3"/>
  <c r="AA1527" i="3"/>
  <c r="AB1527" i="3" s="1"/>
  <c r="U1527" i="3"/>
  <c r="V1527" i="3" s="1"/>
  <c r="P1527" i="3"/>
  <c r="AL1526" i="3"/>
  <c r="AJ1526" i="3"/>
  <c r="AH1526" i="3"/>
  <c r="AF1526" i="3"/>
  <c r="AD1526" i="3"/>
  <c r="AA1526" i="3"/>
  <c r="AB1526" i="3" s="1"/>
  <c r="U1526" i="3"/>
  <c r="V1526" i="3" s="1"/>
  <c r="P1526" i="3"/>
  <c r="AL1525" i="3"/>
  <c r="AJ1525" i="3"/>
  <c r="AH1525" i="3"/>
  <c r="AF1525" i="3"/>
  <c r="AD1525" i="3"/>
  <c r="AA1525" i="3"/>
  <c r="AB1525" i="3" s="1"/>
  <c r="U1525" i="3"/>
  <c r="V1525" i="3" s="1"/>
  <c r="P1525" i="3"/>
  <c r="AL1524" i="3"/>
  <c r="AJ1524" i="3"/>
  <c r="AH1524" i="3"/>
  <c r="AF1524" i="3"/>
  <c r="AD1524" i="3"/>
  <c r="AA1524" i="3"/>
  <c r="AB1524" i="3" s="1"/>
  <c r="U1524" i="3"/>
  <c r="V1524" i="3" s="1"/>
  <c r="P1524" i="3"/>
  <c r="AL1523" i="3"/>
  <c r="AJ1523" i="3"/>
  <c r="AH1523" i="3"/>
  <c r="AF1523" i="3"/>
  <c r="AD1523" i="3"/>
  <c r="AA1523" i="3"/>
  <c r="AB1523" i="3" s="1"/>
  <c r="U1523" i="3"/>
  <c r="V1523" i="3" s="1"/>
  <c r="P1523" i="3"/>
  <c r="AL1522" i="3"/>
  <c r="AJ1522" i="3"/>
  <c r="AH1522" i="3"/>
  <c r="AF1522" i="3"/>
  <c r="AD1522" i="3"/>
  <c r="AA1522" i="3"/>
  <c r="AB1522" i="3" s="1"/>
  <c r="U1522" i="3"/>
  <c r="V1522" i="3" s="1"/>
  <c r="AQ1522" i="3"/>
  <c r="AR1522" i="3" s="1"/>
  <c r="AL1521" i="3"/>
  <c r="AJ1521" i="3"/>
  <c r="AH1521" i="3"/>
  <c r="AF1521" i="3"/>
  <c r="AD1521" i="3"/>
  <c r="AA1521" i="3"/>
  <c r="AB1521" i="3" s="1"/>
  <c r="U1521" i="3"/>
  <c r="V1521" i="3" s="1"/>
  <c r="AL1520" i="3"/>
  <c r="AJ1520" i="3"/>
  <c r="AH1520" i="3"/>
  <c r="AF1520" i="3"/>
  <c r="AD1520" i="3"/>
  <c r="AA1520" i="3"/>
  <c r="AB1520" i="3" s="1"/>
  <c r="U1520" i="3"/>
  <c r="V1520" i="3" s="1"/>
  <c r="AS1520" i="3"/>
  <c r="AT1520" i="3" s="1"/>
  <c r="AL1519" i="3"/>
  <c r="AJ1519" i="3"/>
  <c r="AH1519" i="3"/>
  <c r="AF1519" i="3"/>
  <c r="AD1519" i="3"/>
  <c r="AA1519" i="3"/>
  <c r="AB1519" i="3" s="1"/>
  <c r="U1519" i="3"/>
  <c r="V1519" i="3" s="1"/>
  <c r="P1519" i="3"/>
  <c r="AL1518" i="3"/>
  <c r="AJ1518" i="3"/>
  <c r="AH1518" i="3"/>
  <c r="AF1518" i="3"/>
  <c r="AD1518" i="3"/>
  <c r="AA1518" i="3"/>
  <c r="AB1518" i="3" s="1"/>
  <c r="U1518" i="3"/>
  <c r="V1518" i="3" s="1"/>
  <c r="P1518" i="3"/>
  <c r="AL1517" i="3"/>
  <c r="AJ1517" i="3"/>
  <c r="AH1517" i="3"/>
  <c r="AF1517" i="3"/>
  <c r="AD1517" i="3"/>
  <c r="AA1517" i="3"/>
  <c r="AB1517" i="3" s="1"/>
  <c r="U1517" i="3"/>
  <c r="V1517" i="3" s="1"/>
  <c r="P1517" i="3"/>
  <c r="AL1516" i="3"/>
  <c r="AJ1516" i="3"/>
  <c r="AH1516" i="3"/>
  <c r="AF1516" i="3"/>
  <c r="AD1516" i="3"/>
  <c r="AA1516" i="3"/>
  <c r="AB1516" i="3" s="1"/>
  <c r="U1516" i="3"/>
  <c r="V1516" i="3" s="1"/>
  <c r="AL1515" i="3"/>
  <c r="AJ1515" i="3"/>
  <c r="AH1515" i="3"/>
  <c r="AF1515" i="3"/>
  <c r="AD1515" i="3"/>
  <c r="AA1515" i="3"/>
  <c r="AB1515" i="3" s="1"/>
  <c r="U1515" i="3"/>
  <c r="V1515" i="3" s="1"/>
  <c r="P1515" i="3"/>
  <c r="AL1514" i="3"/>
  <c r="AJ1514" i="3"/>
  <c r="AH1514" i="3"/>
  <c r="AF1514" i="3"/>
  <c r="AD1514" i="3"/>
  <c r="AA1514" i="3"/>
  <c r="AB1514" i="3" s="1"/>
  <c r="U1514" i="3"/>
  <c r="V1514" i="3" s="1"/>
  <c r="AQ1514" i="3"/>
  <c r="AR1514" i="3" s="1"/>
  <c r="AL1513" i="3"/>
  <c r="AJ1513" i="3"/>
  <c r="AH1513" i="3"/>
  <c r="AF1513" i="3"/>
  <c r="AD1513" i="3"/>
  <c r="AA1513" i="3"/>
  <c r="AB1513" i="3" s="1"/>
  <c r="U1513" i="3"/>
  <c r="V1513" i="3" s="1"/>
  <c r="AQ1513" i="3"/>
  <c r="AR1513" i="3" s="1"/>
  <c r="AL1512" i="3"/>
  <c r="AJ1512" i="3"/>
  <c r="AH1512" i="3"/>
  <c r="AF1512" i="3"/>
  <c r="AD1512" i="3"/>
  <c r="AA1512" i="3"/>
  <c r="AB1512" i="3" s="1"/>
  <c r="U1512" i="3"/>
  <c r="V1512" i="3" s="1"/>
  <c r="AS1512" i="3"/>
  <c r="AT1512" i="3" s="1"/>
  <c r="AL1511" i="3"/>
  <c r="AJ1511" i="3"/>
  <c r="AH1511" i="3"/>
  <c r="AF1511" i="3"/>
  <c r="AD1511" i="3"/>
  <c r="AA1511" i="3"/>
  <c r="AB1511" i="3" s="1"/>
  <c r="U1511" i="3"/>
  <c r="V1511" i="3" s="1"/>
  <c r="AQ1511" i="3"/>
  <c r="AR1511" i="3" s="1"/>
  <c r="AL1510" i="3"/>
  <c r="AJ1510" i="3"/>
  <c r="AH1510" i="3"/>
  <c r="AF1510" i="3"/>
  <c r="AD1510" i="3"/>
  <c r="AA1510" i="3"/>
  <c r="AB1510" i="3" s="1"/>
  <c r="U1510" i="3"/>
  <c r="V1510" i="3" s="1"/>
  <c r="P1510" i="3"/>
  <c r="AL1509" i="3"/>
  <c r="AJ1509" i="3"/>
  <c r="AH1509" i="3"/>
  <c r="AF1509" i="3"/>
  <c r="AD1509" i="3"/>
  <c r="AA1509" i="3"/>
  <c r="AB1509" i="3" s="1"/>
  <c r="U1509" i="3"/>
  <c r="V1509" i="3" s="1"/>
  <c r="P1509" i="3"/>
  <c r="AL1508" i="3"/>
  <c r="AJ1508" i="3"/>
  <c r="AH1508" i="3"/>
  <c r="AF1508" i="3"/>
  <c r="AD1508" i="3"/>
  <c r="AA1508" i="3"/>
  <c r="AB1508" i="3" s="1"/>
  <c r="U1508" i="3"/>
  <c r="V1508" i="3" s="1"/>
  <c r="P1508" i="3"/>
  <c r="AL1507" i="3"/>
  <c r="AJ1507" i="3"/>
  <c r="AH1507" i="3"/>
  <c r="AF1507" i="3"/>
  <c r="AD1507" i="3"/>
  <c r="AA1507" i="3"/>
  <c r="AB1507" i="3" s="1"/>
  <c r="U1507" i="3"/>
  <c r="V1507" i="3" s="1"/>
  <c r="P1507" i="3"/>
  <c r="AL1506" i="3"/>
  <c r="AJ1506" i="3"/>
  <c r="AH1506" i="3"/>
  <c r="AF1506" i="3"/>
  <c r="AD1506" i="3"/>
  <c r="AA1506" i="3"/>
  <c r="AB1506" i="3" s="1"/>
  <c r="U1506" i="3"/>
  <c r="V1506" i="3" s="1"/>
  <c r="P1506" i="3"/>
  <c r="AL1505" i="3"/>
  <c r="AJ1505" i="3"/>
  <c r="AH1505" i="3"/>
  <c r="AF1505" i="3"/>
  <c r="AD1505" i="3"/>
  <c r="AA1505" i="3"/>
  <c r="AB1505" i="3" s="1"/>
  <c r="U1505" i="3"/>
  <c r="V1505" i="3" s="1"/>
  <c r="P1505" i="3"/>
  <c r="AL1504" i="3"/>
  <c r="AJ1504" i="3"/>
  <c r="AH1504" i="3"/>
  <c r="AF1504" i="3"/>
  <c r="AD1504" i="3"/>
  <c r="AA1504" i="3"/>
  <c r="AB1504" i="3" s="1"/>
  <c r="U1504" i="3"/>
  <c r="V1504" i="3" s="1"/>
  <c r="AQ1504" i="3"/>
  <c r="AR1504" i="3" s="1"/>
  <c r="AL1503" i="3"/>
  <c r="AJ1503" i="3"/>
  <c r="AH1503" i="3"/>
  <c r="AF1503" i="3"/>
  <c r="AD1503" i="3"/>
  <c r="AA1503" i="3"/>
  <c r="AB1503" i="3" s="1"/>
  <c r="U1503" i="3"/>
  <c r="V1503" i="3" s="1"/>
  <c r="AS1503" i="3"/>
  <c r="AT1503" i="3" s="1"/>
  <c r="AL1502" i="3"/>
  <c r="AJ1502" i="3"/>
  <c r="AH1502" i="3"/>
  <c r="AF1502" i="3"/>
  <c r="AD1502" i="3"/>
  <c r="AA1502" i="3"/>
  <c r="AB1502" i="3" s="1"/>
  <c r="U1502" i="3"/>
  <c r="V1502" i="3" s="1"/>
  <c r="AQ1502" i="3"/>
  <c r="AR1502" i="3" s="1"/>
  <c r="AL1501" i="3"/>
  <c r="AJ1501" i="3"/>
  <c r="AH1501" i="3"/>
  <c r="AF1501" i="3"/>
  <c r="AD1501" i="3"/>
  <c r="AA1501" i="3"/>
  <c r="AB1501" i="3" s="1"/>
  <c r="U1501" i="3"/>
  <c r="V1501" i="3" s="1"/>
  <c r="AQ1501" i="3"/>
  <c r="AR1501" i="3" s="1"/>
  <c r="AL1500" i="3"/>
  <c r="AJ1500" i="3"/>
  <c r="AH1500" i="3"/>
  <c r="AF1500" i="3"/>
  <c r="AD1500" i="3"/>
  <c r="AA1500" i="3"/>
  <c r="AB1500" i="3" s="1"/>
  <c r="U1500" i="3"/>
  <c r="V1500" i="3" s="1"/>
  <c r="AS1500" i="3"/>
  <c r="AT1500" i="3" s="1"/>
  <c r="AL1499" i="3"/>
  <c r="AJ1499" i="3"/>
  <c r="AH1499" i="3"/>
  <c r="AF1499" i="3"/>
  <c r="AD1499" i="3"/>
  <c r="AA1499" i="3"/>
  <c r="AB1499" i="3" s="1"/>
  <c r="U1499" i="3"/>
  <c r="V1499" i="3" s="1"/>
  <c r="P1499" i="3"/>
  <c r="AL1498" i="3"/>
  <c r="AJ1498" i="3"/>
  <c r="AH1498" i="3"/>
  <c r="AF1498" i="3"/>
  <c r="AD1498" i="3"/>
  <c r="AA1498" i="3"/>
  <c r="AB1498" i="3" s="1"/>
  <c r="U1498" i="3"/>
  <c r="V1498" i="3" s="1"/>
  <c r="P1498" i="3"/>
  <c r="AL1497" i="3"/>
  <c r="AJ1497" i="3"/>
  <c r="AH1497" i="3"/>
  <c r="AF1497" i="3"/>
  <c r="AD1497" i="3"/>
  <c r="AA1497" i="3"/>
  <c r="AB1497" i="3" s="1"/>
  <c r="U1497" i="3"/>
  <c r="V1497" i="3" s="1"/>
  <c r="P1497" i="3"/>
  <c r="AL1496" i="3"/>
  <c r="AJ1496" i="3"/>
  <c r="AH1496" i="3"/>
  <c r="AF1496" i="3"/>
  <c r="AD1496" i="3"/>
  <c r="AA1496" i="3"/>
  <c r="AB1496" i="3" s="1"/>
  <c r="U1496" i="3"/>
  <c r="V1496" i="3" s="1"/>
  <c r="AS1496" i="3"/>
  <c r="AT1496" i="3" s="1"/>
  <c r="AL1495" i="3"/>
  <c r="AJ1495" i="3"/>
  <c r="AH1495" i="3"/>
  <c r="AF1495" i="3"/>
  <c r="AD1495" i="3"/>
  <c r="AA1495" i="3"/>
  <c r="AB1495" i="3" s="1"/>
  <c r="U1495" i="3"/>
  <c r="V1495" i="3" s="1"/>
  <c r="AQ1495" i="3"/>
  <c r="AR1495" i="3" s="1"/>
  <c r="AL1494" i="3"/>
  <c r="AJ1494" i="3"/>
  <c r="AH1494" i="3"/>
  <c r="AF1494" i="3"/>
  <c r="AD1494" i="3"/>
  <c r="AA1494" i="3"/>
  <c r="AB1494" i="3" s="1"/>
  <c r="U1494" i="3"/>
  <c r="V1494" i="3" s="1"/>
  <c r="P1494" i="3"/>
  <c r="AL1493" i="3"/>
  <c r="AJ1493" i="3"/>
  <c r="AH1493" i="3"/>
  <c r="AF1493" i="3"/>
  <c r="AD1493" i="3"/>
  <c r="AA1493" i="3"/>
  <c r="AB1493" i="3" s="1"/>
  <c r="U1493" i="3"/>
  <c r="V1493" i="3" s="1"/>
  <c r="AQ1493" i="3"/>
  <c r="AR1493" i="3" s="1"/>
  <c r="AL1492" i="3"/>
  <c r="AJ1492" i="3"/>
  <c r="AH1492" i="3"/>
  <c r="AF1492" i="3"/>
  <c r="AD1492" i="3"/>
  <c r="AA1492" i="3"/>
  <c r="AB1492" i="3" s="1"/>
  <c r="U1492" i="3"/>
  <c r="V1492" i="3" s="1"/>
  <c r="AS1492" i="3"/>
  <c r="AT1492" i="3" s="1"/>
  <c r="AL1491" i="3"/>
  <c r="AJ1491" i="3"/>
  <c r="AH1491" i="3"/>
  <c r="AF1491" i="3"/>
  <c r="AD1491" i="3"/>
  <c r="AA1491" i="3"/>
  <c r="AB1491" i="3" s="1"/>
  <c r="U1491" i="3"/>
  <c r="V1491" i="3" s="1"/>
  <c r="P1491" i="3"/>
  <c r="AL1490" i="3"/>
  <c r="AJ1490" i="3"/>
  <c r="AH1490" i="3"/>
  <c r="AF1490" i="3"/>
  <c r="AD1490" i="3"/>
  <c r="AA1490" i="3"/>
  <c r="AB1490" i="3" s="1"/>
  <c r="U1490" i="3"/>
  <c r="V1490" i="3" s="1"/>
  <c r="P1490" i="3"/>
  <c r="AL1489" i="3"/>
  <c r="AJ1489" i="3"/>
  <c r="AH1489" i="3"/>
  <c r="AF1489" i="3"/>
  <c r="AD1489" i="3"/>
  <c r="AA1489" i="3"/>
  <c r="AB1489" i="3" s="1"/>
  <c r="U1489" i="3"/>
  <c r="V1489" i="3" s="1"/>
  <c r="P1489" i="3"/>
  <c r="AL1488" i="3"/>
  <c r="AJ1488" i="3"/>
  <c r="AH1488" i="3"/>
  <c r="AF1488" i="3"/>
  <c r="AD1488" i="3"/>
  <c r="AA1488" i="3"/>
  <c r="AB1488" i="3" s="1"/>
  <c r="U1488" i="3"/>
  <c r="V1488" i="3" s="1"/>
  <c r="P1488" i="3"/>
  <c r="AL1487" i="3"/>
  <c r="AJ1487" i="3"/>
  <c r="AH1487" i="3"/>
  <c r="AF1487" i="3"/>
  <c r="AD1487" i="3"/>
  <c r="AA1487" i="3"/>
  <c r="AB1487" i="3" s="1"/>
  <c r="U1487" i="3"/>
  <c r="V1487" i="3" s="1"/>
  <c r="P1487" i="3"/>
  <c r="AL1486" i="3"/>
  <c r="AJ1486" i="3"/>
  <c r="AH1486" i="3"/>
  <c r="AF1486" i="3"/>
  <c r="AD1486" i="3"/>
  <c r="AA1486" i="3"/>
  <c r="AB1486" i="3" s="1"/>
  <c r="U1486" i="3"/>
  <c r="V1486" i="3" s="1"/>
  <c r="P1486" i="3"/>
  <c r="AL1485" i="3"/>
  <c r="AJ1485" i="3"/>
  <c r="AH1485" i="3"/>
  <c r="AF1485" i="3"/>
  <c r="AD1485" i="3"/>
  <c r="AA1485" i="3"/>
  <c r="AB1485" i="3" s="1"/>
  <c r="U1485" i="3"/>
  <c r="V1485" i="3" s="1"/>
  <c r="P1485" i="3"/>
  <c r="AL1484" i="3"/>
  <c r="AJ1484" i="3"/>
  <c r="AH1484" i="3"/>
  <c r="AF1484" i="3"/>
  <c r="AD1484" i="3"/>
  <c r="AA1484" i="3"/>
  <c r="AB1484" i="3" s="1"/>
  <c r="U1484" i="3"/>
  <c r="V1484" i="3" s="1"/>
  <c r="AS1484" i="3"/>
  <c r="AT1484" i="3" s="1"/>
  <c r="AL1483" i="3"/>
  <c r="AJ1483" i="3"/>
  <c r="AH1483" i="3"/>
  <c r="AF1483" i="3"/>
  <c r="AD1483" i="3"/>
  <c r="AA1483" i="3"/>
  <c r="AB1483" i="3" s="1"/>
  <c r="U1483" i="3"/>
  <c r="V1483" i="3" s="1"/>
  <c r="X1483" i="3"/>
  <c r="AL1482" i="3"/>
  <c r="AJ1482" i="3"/>
  <c r="AH1482" i="3"/>
  <c r="AF1482" i="3"/>
  <c r="AD1482" i="3"/>
  <c r="AA1482" i="3"/>
  <c r="AB1482" i="3" s="1"/>
  <c r="U1482" i="3"/>
  <c r="V1482" i="3" s="1"/>
  <c r="AQ1482" i="3"/>
  <c r="AR1482" i="3" s="1"/>
  <c r="AL1481" i="3"/>
  <c r="AJ1481" i="3"/>
  <c r="AH1481" i="3"/>
  <c r="AF1481" i="3"/>
  <c r="AD1481" i="3"/>
  <c r="AA1481" i="3"/>
  <c r="AB1481" i="3" s="1"/>
  <c r="U1481" i="3"/>
  <c r="V1481" i="3" s="1"/>
  <c r="AS1481" i="3"/>
  <c r="AT1481" i="3" s="1"/>
  <c r="AL1480" i="3"/>
  <c r="AJ1480" i="3"/>
  <c r="AH1480" i="3"/>
  <c r="AF1480" i="3"/>
  <c r="AD1480" i="3"/>
  <c r="AA1480" i="3"/>
  <c r="AB1480" i="3" s="1"/>
  <c r="U1480" i="3"/>
  <c r="V1480" i="3" s="1"/>
  <c r="P1480" i="3"/>
  <c r="AL1479" i="3"/>
  <c r="AJ1479" i="3"/>
  <c r="AH1479" i="3"/>
  <c r="AF1479" i="3"/>
  <c r="AD1479" i="3"/>
  <c r="AA1479" i="3"/>
  <c r="AB1479" i="3" s="1"/>
  <c r="U1479" i="3"/>
  <c r="V1479" i="3" s="1"/>
  <c r="AL1478" i="3"/>
  <c r="AJ1478" i="3"/>
  <c r="AH1478" i="3"/>
  <c r="AF1478" i="3"/>
  <c r="AD1478" i="3"/>
  <c r="AA1478" i="3"/>
  <c r="AB1478" i="3" s="1"/>
  <c r="U1478" i="3"/>
  <c r="V1478" i="3" s="1"/>
  <c r="AL1477" i="3"/>
  <c r="AJ1477" i="3"/>
  <c r="AH1477" i="3"/>
  <c r="AF1477" i="3"/>
  <c r="AD1477" i="3"/>
  <c r="AA1477" i="3"/>
  <c r="AB1477" i="3" s="1"/>
  <c r="U1477" i="3"/>
  <c r="V1477" i="3" s="1"/>
  <c r="P1477" i="3"/>
  <c r="AL1476" i="3"/>
  <c r="AJ1476" i="3"/>
  <c r="AH1476" i="3"/>
  <c r="AF1476" i="3"/>
  <c r="AD1476" i="3"/>
  <c r="AA1476" i="3"/>
  <c r="AB1476" i="3" s="1"/>
  <c r="U1476" i="3"/>
  <c r="V1476" i="3" s="1"/>
  <c r="AS1476" i="3"/>
  <c r="AT1476" i="3" s="1"/>
  <c r="AL1475" i="3"/>
  <c r="AJ1475" i="3"/>
  <c r="AH1475" i="3"/>
  <c r="AF1475" i="3"/>
  <c r="AD1475" i="3"/>
  <c r="AA1475" i="3"/>
  <c r="AB1475" i="3" s="1"/>
  <c r="U1475" i="3"/>
  <c r="V1475" i="3" s="1"/>
  <c r="AS1475" i="3"/>
  <c r="AT1475" i="3" s="1"/>
  <c r="AL1474" i="3"/>
  <c r="AJ1474" i="3"/>
  <c r="AH1474" i="3"/>
  <c r="AF1474" i="3"/>
  <c r="AD1474" i="3"/>
  <c r="AA1474" i="3"/>
  <c r="AB1474" i="3" s="1"/>
  <c r="U1474" i="3"/>
  <c r="V1474" i="3" s="1"/>
  <c r="AQ1474" i="3"/>
  <c r="AR1474" i="3" s="1"/>
  <c r="AL1473" i="3"/>
  <c r="AJ1473" i="3"/>
  <c r="AH1473" i="3"/>
  <c r="AF1473" i="3"/>
  <c r="AD1473" i="3"/>
  <c r="AA1473" i="3"/>
  <c r="AB1473" i="3" s="1"/>
  <c r="U1473" i="3"/>
  <c r="V1473" i="3" s="1"/>
  <c r="AS1473" i="3"/>
  <c r="AT1473" i="3" s="1"/>
  <c r="AL1472" i="3"/>
  <c r="AJ1472" i="3"/>
  <c r="AH1472" i="3"/>
  <c r="AF1472" i="3"/>
  <c r="AD1472" i="3"/>
  <c r="AA1472" i="3"/>
  <c r="AB1472" i="3" s="1"/>
  <c r="U1472" i="3"/>
  <c r="V1472" i="3" s="1"/>
  <c r="P1472" i="3"/>
  <c r="AL1471" i="3"/>
  <c r="AJ1471" i="3"/>
  <c r="AH1471" i="3"/>
  <c r="AF1471" i="3"/>
  <c r="AD1471" i="3"/>
  <c r="AA1471" i="3"/>
  <c r="AB1471" i="3" s="1"/>
  <c r="U1471" i="3"/>
  <c r="V1471" i="3" s="1"/>
  <c r="P1471" i="3"/>
  <c r="AL1470" i="3"/>
  <c r="AJ1470" i="3"/>
  <c r="AH1470" i="3"/>
  <c r="AF1470" i="3"/>
  <c r="AD1470" i="3"/>
  <c r="AA1470" i="3"/>
  <c r="AB1470" i="3" s="1"/>
  <c r="U1470" i="3"/>
  <c r="V1470" i="3" s="1"/>
  <c r="P1470" i="3"/>
  <c r="AL1469" i="3"/>
  <c r="AJ1469" i="3"/>
  <c r="AH1469" i="3"/>
  <c r="AF1469" i="3"/>
  <c r="AD1469" i="3"/>
  <c r="AA1469" i="3"/>
  <c r="AB1469" i="3" s="1"/>
  <c r="U1469" i="3"/>
  <c r="V1469" i="3" s="1"/>
  <c r="AL1468" i="3"/>
  <c r="AJ1468" i="3"/>
  <c r="AH1468" i="3"/>
  <c r="AF1468" i="3"/>
  <c r="AD1468" i="3"/>
  <c r="AA1468" i="3"/>
  <c r="AB1468" i="3" s="1"/>
  <c r="U1468" i="3"/>
  <c r="V1468" i="3" s="1"/>
  <c r="AQ1468" i="3"/>
  <c r="AR1468" i="3" s="1"/>
  <c r="AL1467" i="3"/>
  <c r="AJ1467" i="3"/>
  <c r="AH1467" i="3"/>
  <c r="AF1467" i="3"/>
  <c r="AD1467" i="3"/>
  <c r="AA1467" i="3"/>
  <c r="AB1467" i="3" s="1"/>
  <c r="U1467" i="3"/>
  <c r="V1467" i="3" s="1"/>
  <c r="P1467" i="3"/>
  <c r="AL1466" i="3"/>
  <c r="AJ1466" i="3"/>
  <c r="AH1466" i="3"/>
  <c r="AF1466" i="3"/>
  <c r="AD1466" i="3"/>
  <c r="AA1466" i="3"/>
  <c r="AB1466" i="3" s="1"/>
  <c r="U1466" i="3"/>
  <c r="V1466" i="3" s="1"/>
  <c r="P1466" i="3"/>
  <c r="AL1465" i="3"/>
  <c r="AJ1465" i="3"/>
  <c r="AH1465" i="3"/>
  <c r="AF1465" i="3"/>
  <c r="AD1465" i="3"/>
  <c r="AA1465" i="3"/>
  <c r="AB1465" i="3" s="1"/>
  <c r="U1465" i="3"/>
  <c r="V1465" i="3" s="1"/>
  <c r="P1465" i="3"/>
  <c r="AL1464" i="3"/>
  <c r="AJ1464" i="3"/>
  <c r="AH1464" i="3"/>
  <c r="AF1464" i="3"/>
  <c r="AD1464" i="3"/>
  <c r="AA1464" i="3"/>
  <c r="AB1464" i="3" s="1"/>
  <c r="U1464" i="3"/>
  <c r="V1464" i="3" s="1"/>
  <c r="P1464" i="3"/>
  <c r="AL1463" i="3"/>
  <c r="AJ1463" i="3"/>
  <c r="AH1463" i="3"/>
  <c r="AF1463" i="3"/>
  <c r="AD1463" i="3"/>
  <c r="AA1463" i="3"/>
  <c r="AB1463" i="3" s="1"/>
  <c r="U1463" i="3"/>
  <c r="V1463" i="3" s="1"/>
  <c r="AQ1463" i="3"/>
  <c r="AR1463" i="3" s="1"/>
  <c r="AL1462" i="3"/>
  <c r="AJ1462" i="3"/>
  <c r="AH1462" i="3"/>
  <c r="AF1462" i="3"/>
  <c r="AD1462" i="3"/>
  <c r="AA1462" i="3"/>
  <c r="AB1462" i="3" s="1"/>
  <c r="U1462" i="3"/>
  <c r="V1462" i="3" s="1"/>
  <c r="P1462" i="3"/>
  <c r="AL1461" i="3"/>
  <c r="AJ1461" i="3"/>
  <c r="AH1461" i="3"/>
  <c r="AF1461" i="3"/>
  <c r="AD1461" i="3"/>
  <c r="AA1461" i="3"/>
  <c r="AB1461" i="3" s="1"/>
  <c r="U1461" i="3"/>
  <c r="V1461" i="3" s="1"/>
  <c r="AS1461" i="3"/>
  <c r="AT1461" i="3" s="1"/>
  <c r="AL1460" i="3"/>
  <c r="AJ1460" i="3"/>
  <c r="AH1460" i="3"/>
  <c r="AF1460" i="3"/>
  <c r="AD1460" i="3"/>
  <c r="AA1460" i="3"/>
  <c r="AB1460" i="3" s="1"/>
  <c r="U1460" i="3"/>
  <c r="V1460" i="3" s="1"/>
  <c r="P1460" i="3"/>
  <c r="AL1459" i="3"/>
  <c r="AJ1459" i="3"/>
  <c r="AH1459" i="3"/>
  <c r="AF1459" i="3"/>
  <c r="AD1459" i="3"/>
  <c r="AA1459" i="3"/>
  <c r="AB1459" i="3" s="1"/>
  <c r="U1459" i="3"/>
  <c r="V1459" i="3" s="1"/>
  <c r="AS1459" i="3"/>
  <c r="AT1459" i="3" s="1"/>
  <c r="AL1458" i="3"/>
  <c r="AJ1458" i="3"/>
  <c r="AH1458" i="3"/>
  <c r="AF1458" i="3"/>
  <c r="AD1458" i="3"/>
  <c r="AA1458" i="3"/>
  <c r="AB1458" i="3" s="1"/>
  <c r="U1458" i="3"/>
  <c r="V1458" i="3" s="1"/>
  <c r="P1458" i="3"/>
  <c r="AL1457" i="3"/>
  <c r="AJ1457" i="3"/>
  <c r="AH1457" i="3"/>
  <c r="AF1457" i="3"/>
  <c r="AD1457" i="3"/>
  <c r="AA1457" i="3"/>
  <c r="AB1457" i="3" s="1"/>
  <c r="U1457" i="3"/>
  <c r="V1457" i="3" s="1"/>
  <c r="P1457" i="3"/>
  <c r="AL1456" i="3"/>
  <c r="AJ1456" i="3"/>
  <c r="AH1456" i="3"/>
  <c r="AF1456" i="3"/>
  <c r="AD1456" i="3"/>
  <c r="AA1456" i="3"/>
  <c r="AB1456" i="3" s="1"/>
  <c r="U1456" i="3"/>
  <c r="V1456" i="3" s="1"/>
  <c r="AS1456" i="3"/>
  <c r="AT1456" i="3" s="1"/>
  <c r="AL1455" i="3"/>
  <c r="AJ1455" i="3"/>
  <c r="AH1455" i="3"/>
  <c r="AF1455" i="3"/>
  <c r="AD1455" i="3"/>
  <c r="AA1455" i="3"/>
  <c r="AB1455" i="3" s="1"/>
  <c r="U1455" i="3"/>
  <c r="V1455" i="3" s="1"/>
  <c r="AQ1455" i="3"/>
  <c r="AR1455" i="3" s="1"/>
  <c r="AL1454" i="3"/>
  <c r="AJ1454" i="3"/>
  <c r="AH1454" i="3"/>
  <c r="AF1454" i="3"/>
  <c r="AD1454" i="3"/>
  <c r="AA1454" i="3"/>
  <c r="AB1454" i="3" s="1"/>
  <c r="U1454" i="3"/>
  <c r="V1454" i="3" s="1"/>
  <c r="AS1454" i="3"/>
  <c r="AT1454" i="3" s="1"/>
  <c r="AL1453" i="3"/>
  <c r="AJ1453" i="3"/>
  <c r="AH1453" i="3"/>
  <c r="AF1453" i="3"/>
  <c r="AD1453" i="3"/>
  <c r="AA1453" i="3"/>
  <c r="AB1453" i="3" s="1"/>
  <c r="U1453" i="3"/>
  <c r="V1453" i="3" s="1"/>
  <c r="AS1453" i="3"/>
  <c r="AT1453" i="3" s="1"/>
  <c r="AL1452" i="3"/>
  <c r="AJ1452" i="3"/>
  <c r="AH1452" i="3"/>
  <c r="AF1452" i="3"/>
  <c r="AD1452" i="3"/>
  <c r="AA1452" i="3"/>
  <c r="AB1452" i="3" s="1"/>
  <c r="U1452" i="3"/>
  <c r="V1452" i="3" s="1"/>
  <c r="P1452" i="3"/>
  <c r="AL1451" i="3"/>
  <c r="AJ1451" i="3"/>
  <c r="AH1451" i="3"/>
  <c r="AF1451" i="3"/>
  <c r="AD1451" i="3"/>
  <c r="AA1451" i="3"/>
  <c r="AB1451" i="3" s="1"/>
  <c r="U1451" i="3"/>
  <c r="V1451" i="3" s="1"/>
  <c r="AS1451" i="3"/>
  <c r="AT1451" i="3" s="1"/>
  <c r="H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8" i="3"/>
  <c r="U109" i="3"/>
  <c r="U110" i="3"/>
  <c r="U112" i="3"/>
  <c r="U113" i="3"/>
  <c r="U114" i="3"/>
  <c r="U115" i="3"/>
  <c r="U116" i="3"/>
  <c r="U117" i="3"/>
  <c r="U118" i="3"/>
  <c r="U119" i="3"/>
  <c r="U120" i="3"/>
  <c r="U121" i="3"/>
  <c r="U122"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5" i="3"/>
  <c r="U216" i="3"/>
  <c r="U217" i="3"/>
  <c r="U218" i="3"/>
  <c r="U219" i="3"/>
  <c r="U220" i="3"/>
  <c r="U221" i="3"/>
  <c r="U222"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3" i="3"/>
  <c r="U354"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1002" i="3"/>
  <c r="U1003" i="3"/>
  <c r="U1004" i="3"/>
  <c r="U1005" i="3"/>
  <c r="U1006" i="3"/>
  <c r="U1007" i="3"/>
  <c r="U1008" i="3"/>
  <c r="U1009" i="3"/>
  <c r="U1010" i="3"/>
  <c r="U1011" i="3"/>
  <c r="U1012" i="3"/>
  <c r="U1013" i="3"/>
  <c r="U1014" i="3"/>
  <c r="U1015" i="3"/>
  <c r="U1016" i="3"/>
  <c r="U1017" i="3"/>
  <c r="U1018" i="3"/>
  <c r="U1019" i="3"/>
  <c r="U1020" i="3"/>
  <c r="U1021" i="3"/>
  <c r="U1022" i="3"/>
  <c r="U1023" i="3"/>
  <c r="U1024" i="3"/>
  <c r="U1025" i="3"/>
  <c r="U1026" i="3"/>
  <c r="U1027" i="3"/>
  <c r="U1028" i="3"/>
  <c r="U1029" i="3"/>
  <c r="U1030" i="3"/>
  <c r="U1031" i="3"/>
  <c r="U1032" i="3"/>
  <c r="U1033" i="3"/>
  <c r="U1034" i="3"/>
  <c r="U1035" i="3"/>
  <c r="U1036" i="3"/>
  <c r="U1037" i="3"/>
  <c r="U1038" i="3"/>
  <c r="U1039" i="3"/>
  <c r="U1040" i="3"/>
  <c r="U1041" i="3"/>
  <c r="U1042" i="3"/>
  <c r="U1043" i="3"/>
  <c r="U1044" i="3"/>
  <c r="U1045" i="3"/>
  <c r="U1046" i="3"/>
  <c r="U1047" i="3"/>
  <c r="U1048" i="3"/>
  <c r="U1049" i="3"/>
  <c r="U1050" i="3"/>
  <c r="U1051" i="3"/>
  <c r="U1052" i="3"/>
  <c r="U1053" i="3"/>
  <c r="U1054" i="3"/>
  <c r="U1055" i="3"/>
  <c r="U1056" i="3"/>
  <c r="U1057" i="3"/>
  <c r="U1058" i="3"/>
  <c r="U1059" i="3"/>
  <c r="U1060" i="3"/>
  <c r="U1061" i="3"/>
  <c r="U1062" i="3"/>
  <c r="U1063" i="3"/>
  <c r="U1064" i="3"/>
  <c r="U1065" i="3"/>
  <c r="U1066" i="3"/>
  <c r="U1067" i="3"/>
  <c r="U1068" i="3"/>
  <c r="U1069" i="3"/>
  <c r="U1070" i="3"/>
  <c r="U1071" i="3"/>
  <c r="U1072" i="3"/>
  <c r="U1073" i="3"/>
  <c r="U1074" i="3"/>
  <c r="U1075" i="3"/>
  <c r="U1076" i="3"/>
  <c r="U1077" i="3"/>
  <c r="U1078" i="3"/>
  <c r="U1079" i="3"/>
  <c r="U1080" i="3"/>
  <c r="U1081" i="3"/>
  <c r="U1082" i="3"/>
  <c r="U1083" i="3"/>
  <c r="U1084" i="3"/>
  <c r="U1085" i="3"/>
  <c r="U1086" i="3"/>
  <c r="U1087" i="3"/>
  <c r="U1088" i="3"/>
  <c r="U1089" i="3"/>
  <c r="U1090" i="3"/>
  <c r="U1091" i="3"/>
  <c r="U1092" i="3"/>
  <c r="U1093" i="3"/>
  <c r="U1094" i="3"/>
  <c r="U1095" i="3"/>
  <c r="U1096" i="3"/>
  <c r="U1097" i="3"/>
  <c r="U1098" i="3"/>
  <c r="U1099" i="3"/>
  <c r="U1100" i="3"/>
  <c r="U1101" i="3"/>
  <c r="U1102" i="3"/>
  <c r="U1103" i="3"/>
  <c r="U1104" i="3"/>
  <c r="U1105" i="3"/>
  <c r="U1106" i="3"/>
  <c r="U1107" i="3"/>
  <c r="U1108" i="3"/>
  <c r="U1109" i="3"/>
  <c r="U1110" i="3"/>
  <c r="U1111" i="3"/>
  <c r="U1112" i="3"/>
  <c r="U1113" i="3"/>
  <c r="U1114" i="3"/>
  <c r="U1115" i="3"/>
  <c r="U1116" i="3"/>
  <c r="U1117" i="3"/>
  <c r="U1118" i="3"/>
  <c r="U1119" i="3"/>
  <c r="U1120" i="3"/>
  <c r="U1121" i="3"/>
  <c r="U1122" i="3"/>
  <c r="U1123" i="3"/>
  <c r="U1124" i="3"/>
  <c r="U1125" i="3"/>
  <c r="U1126" i="3"/>
  <c r="U1127" i="3"/>
  <c r="U1128" i="3"/>
  <c r="U1129" i="3"/>
  <c r="U1130" i="3"/>
  <c r="U1131" i="3"/>
  <c r="U1132" i="3"/>
  <c r="U1133" i="3"/>
  <c r="U1134" i="3"/>
  <c r="U1135" i="3"/>
  <c r="U1136" i="3"/>
  <c r="U1137" i="3"/>
  <c r="U1138" i="3"/>
  <c r="U1139" i="3"/>
  <c r="U1140" i="3"/>
  <c r="U1141" i="3"/>
  <c r="U1142" i="3"/>
  <c r="U1143" i="3"/>
  <c r="U1144" i="3"/>
  <c r="U1145" i="3"/>
  <c r="U1146" i="3"/>
  <c r="U1147" i="3"/>
  <c r="U1148" i="3"/>
  <c r="U1149" i="3"/>
  <c r="U1150" i="3"/>
  <c r="U1151" i="3"/>
  <c r="U1152" i="3"/>
  <c r="U1153" i="3"/>
  <c r="U1154" i="3"/>
  <c r="U1155" i="3"/>
  <c r="U1156" i="3"/>
  <c r="U1157" i="3"/>
  <c r="U1158" i="3"/>
  <c r="U1159" i="3"/>
  <c r="U1160" i="3"/>
  <c r="U1161" i="3"/>
  <c r="U1162" i="3"/>
  <c r="U1163" i="3"/>
  <c r="U1164" i="3"/>
  <c r="U1165" i="3"/>
  <c r="U1166" i="3"/>
  <c r="U1167" i="3"/>
  <c r="U1168" i="3"/>
  <c r="U1169" i="3"/>
  <c r="U1170" i="3"/>
  <c r="U1171" i="3"/>
  <c r="U1172" i="3"/>
  <c r="U1173" i="3"/>
  <c r="U1174" i="3"/>
  <c r="U1175" i="3"/>
  <c r="U1176" i="3"/>
  <c r="U1177" i="3"/>
  <c r="U1178" i="3"/>
  <c r="U1179" i="3"/>
  <c r="U1180" i="3"/>
  <c r="U1181" i="3"/>
  <c r="U1182" i="3"/>
  <c r="U1183" i="3"/>
  <c r="U1184" i="3"/>
  <c r="U1185" i="3"/>
  <c r="U1186" i="3"/>
  <c r="U1187" i="3"/>
  <c r="U1188" i="3"/>
  <c r="U1189" i="3"/>
  <c r="U1190" i="3"/>
  <c r="U1191" i="3"/>
  <c r="U1192" i="3"/>
  <c r="U1193" i="3"/>
  <c r="U1194" i="3"/>
  <c r="U1195" i="3"/>
  <c r="U1196" i="3"/>
  <c r="U1197" i="3"/>
  <c r="U1198" i="3"/>
  <c r="U1199" i="3"/>
  <c r="U1200" i="3"/>
  <c r="U1201" i="3"/>
  <c r="U1202" i="3"/>
  <c r="U1203" i="3"/>
  <c r="U1204" i="3"/>
  <c r="U1205" i="3"/>
  <c r="U1206" i="3"/>
  <c r="U1207" i="3"/>
  <c r="U1208" i="3"/>
  <c r="U1209" i="3"/>
  <c r="U1210" i="3"/>
  <c r="U1211" i="3"/>
  <c r="U1212" i="3"/>
  <c r="U1213" i="3"/>
  <c r="U1214" i="3"/>
  <c r="U1215" i="3"/>
  <c r="U1216" i="3"/>
  <c r="U1217" i="3"/>
  <c r="U1218" i="3"/>
  <c r="U1219" i="3"/>
  <c r="U1220" i="3"/>
  <c r="U1221" i="3"/>
  <c r="U1222" i="3"/>
  <c r="U1223" i="3"/>
  <c r="U1224" i="3"/>
  <c r="U1225" i="3"/>
  <c r="U1226" i="3"/>
  <c r="U1227" i="3"/>
  <c r="U1228" i="3"/>
  <c r="U1229" i="3"/>
  <c r="U1230" i="3"/>
  <c r="U1231" i="3"/>
  <c r="U1232" i="3"/>
  <c r="U1233" i="3"/>
  <c r="U1234" i="3"/>
  <c r="U1235" i="3"/>
  <c r="U1236" i="3"/>
  <c r="U1237" i="3"/>
  <c r="U1238" i="3"/>
  <c r="U1239" i="3"/>
  <c r="U1240" i="3"/>
  <c r="U1241" i="3"/>
  <c r="U1242" i="3"/>
  <c r="U1243" i="3"/>
  <c r="U1244" i="3"/>
  <c r="U1245" i="3"/>
  <c r="U1246" i="3"/>
  <c r="U1247" i="3"/>
  <c r="U1248" i="3"/>
  <c r="U1249" i="3"/>
  <c r="U1250" i="3"/>
  <c r="U1251" i="3"/>
  <c r="U1252" i="3"/>
  <c r="U1253" i="3"/>
  <c r="U1254" i="3"/>
  <c r="U1255" i="3"/>
  <c r="U1256" i="3"/>
  <c r="U1257" i="3"/>
  <c r="U1258" i="3"/>
  <c r="U1259" i="3"/>
  <c r="U1260" i="3"/>
  <c r="U1261" i="3"/>
  <c r="U1262" i="3"/>
  <c r="U1263" i="3"/>
  <c r="U1264" i="3"/>
  <c r="U1265" i="3"/>
  <c r="U1266" i="3"/>
  <c r="U1267" i="3"/>
  <c r="U1268" i="3"/>
  <c r="U1269" i="3"/>
  <c r="U1270" i="3"/>
  <c r="U1271" i="3"/>
  <c r="U1272" i="3"/>
  <c r="U1273" i="3"/>
  <c r="U1274" i="3"/>
  <c r="U1275" i="3"/>
  <c r="U1276" i="3"/>
  <c r="U1277" i="3"/>
  <c r="U1278" i="3"/>
  <c r="U1279" i="3"/>
  <c r="U1280" i="3"/>
  <c r="U1281" i="3"/>
  <c r="U1282" i="3"/>
  <c r="U1283" i="3"/>
  <c r="U1284" i="3"/>
  <c r="U1285" i="3"/>
  <c r="U1286" i="3"/>
  <c r="U1287" i="3"/>
  <c r="U1288" i="3"/>
  <c r="U1289" i="3"/>
  <c r="U1290" i="3"/>
  <c r="U1291" i="3"/>
  <c r="U1292" i="3"/>
  <c r="U1293" i="3"/>
  <c r="U1294" i="3"/>
  <c r="U1295" i="3"/>
  <c r="U1296" i="3"/>
  <c r="U1297" i="3"/>
  <c r="U1298" i="3"/>
  <c r="U1299" i="3"/>
  <c r="U1300" i="3"/>
  <c r="U1301" i="3"/>
  <c r="U1302" i="3"/>
  <c r="U1303" i="3"/>
  <c r="U1304" i="3"/>
  <c r="U1305" i="3"/>
  <c r="U1306" i="3"/>
  <c r="U1307" i="3"/>
  <c r="U1308" i="3"/>
  <c r="U1309" i="3"/>
  <c r="U1310" i="3"/>
  <c r="U1311" i="3"/>
  <c r="U1312" i="3"/>
  <c r="U1313" i="3"/>
  <c r="U1314" i="3"/>
  <c r="U1315" i="3"/>
  <c r="U1316" i="3"/>
  <c r="U1317" i="3"/>
  <c r="U1318" i="3"/>
  <c r="U1319" i="3"/>
  <c r="U1320" i="3"/>
  <c r="U1321" i="3"/>
  <c r="U1322" i="3"/>
  <c r="U1323" i="3"/>
  <c r="U1324" i="3"/>
  <c r="U1325" i="3"/>
  <c r="U1326" i="3"/>
  <c r="U1327" i="3"/>
  <c r="U1328" i="3"/>
  <c r="U1329" i="3"/>
  <c r="U1330" i="3"/>
  <c r="U1331" i="3"/>
  <c r="U1332" i="3"/>
  <c r="U1333" i="3"/>
  <c r="U1334" i="3"/>
  <c r="U1335" i="3"/>
  <c r="U1336" i="3"/>
  <c r="U1337" i="3"/>
  <c r="U1338" i="3"/>
  <c r="U1339" i="3"/>
  <c r="U1340" i="3"/>
  <c r="U1341" i="3"/>
  <c r="U1342" i="3"/>
  <c r="U1343" i="3"/>
  <c r="U1344" i="3"/>
  <c r="U1345" i="3"/>
  <c r="U1346" i="3"/>
  <c r="U1347" i="3"/>
  <c r="U1348" i="3"/>
  <c r="U1349" i="3"/>
  <c r="U1350" i="3"/>
  <c r="U1351" i="3"/>
  <c r="U1352" i="3"/>
  <c r="U1353" i="3"/>
  <c r="U1354" i="3"/>
  <c r="U1355" i="3"/>
  <c r="U1356" i="3"/>
  <c r="U1357" i="3"/>
  <c r="U1358" i="3"/>
  <c r="U1359" i="3"/>
  <c r="U1360" i="3"/>
  <c r="U1361" i="3"/>
  <c r="U1362" i="3"/>
  <c r="U1363" i="3"/>
  <c r="U1364" i="3"/>
  <c r="U1365" i="3"/>
  <c r="U1366" i="3"/>
  <c r="U1367" i="3"/>
  <c r="U1368" i="3"/>
  <c r="U1369" i="3"/>
  <c r="U1370" i="3"/>
  <c r="U1371" i="3"/>
  <c r="U1372" i="3"/>
  <c r="U1373" i="3"/>
  <c r="U1374" i="3"/>
  <c r="U1375" i="3"/>
  <c r="U1376" i="3"/>
  <c r="U1377" i="3"/>
  <c r="U1378" i="3"/>
  <c r="U1379" i="3"/>
  <c r="U1380" i="3"/>
  <c r="U1381" i="3"/>
  <c r="U1382" i="3"/>
  <c r="U1383" i="3"/>
  <c r="U1384" i="3"/>
  <c r="U1385" i="3"/>
  <c r="U1386" i="3"/>
  <c r="U1387" i="3"/>
  <c r="U1388" i="3"/>
  <c r="U1389" i="3"/>
  <c r="U1390" i="3"/>
  <c r="U1391" i="3"/>
  <c r="U1392" i="3"/>
  <c r="U1393" i="3"/>
  <c r="U1394" i="3"/>
  <c r="U1395" i="3"/>
  <c r="U1396" i="3"/>
  <c r="U1397" i="3"/>
  <c r="U1398" i="3"/>
  <c r="U1399" i="3"/>
  <c r="U1400" i="3"/>
  <c r="U1401" i="3"/>
  <c r="U1402" i="3"/>
  <c r="U1403" i="3"/>
  <c r="U1404" i="3"/>
  <c r="U1405" i="3"/>
  <c r="U1406" i="3"/>
  <c r="U1407" i="3"/>
  <c r="U1408" i="3"/>
  <c r="U1409" i="3"/>
  <c r="U1410" i="3"/>
  <c r="U1411" i="3"/>
  <c r="U1412" i="3"/>
  <c r="U1413" i="3"/>
  <c r="U1414" i="3"/>
  <c r="U1415" i="3"/>
  <c r="U1416" i="3"/>
  <c r="U1417" i="3"/>
  <c r="U1418" i="3"/>
  <c r="U1419" i="3"/>
  <c r="U1420" i="3"/>
  <c r="U1421" i="3"/>
  <c r="U1422" i="3"/>
  <c r="U1423" i="3"/>
  <c r="U1424" i="3"/>
  <c r="U1425" i="3"/>
  <c r="U1426" i="3"/>
  <c r="U1427" i="3"/>
  <c r="U1428" i="3"/>
  <c r="U1429" i="3"/>
  <c r="U1430" i="3"/>
  <c r="U1431" i="3"/>
  <c r="U1432" i="3"/>
  <c r="U1433" i="3"/>
  <c r="U1434" i="3"/>
  <c r="U1435" i="3"/>
  <c r="U1436" i="3"/>
  <c r="U1437" i="3"/>
  <c r="U1438" i="3"/>
  <c r="U1439" i="3"/>
  <c r="U1440" i="3"/>
  <c r="U1441" i="3"/>
  <c r="U1442" i="3"/>
  <c r="U1443" i="3"/>
  <c r="U1444" i="3"/>
  <c r="U1445" i="3"/>
  <c r="U1446" i="3"/>
  <c r="U1447" i="3"/>
  <c r="U1448" i="3"/>
  <c r="U1449" i="3"/>
  <c r="U1450" i="3"/>
  <c r="U3" i="3"/>
  <c r="AQ444" i="3" l="1"/>
  <c r="AR444" i="3" s="1"/>
  <c r="AQ352" i="3"/>
  <c r="AR352" i="3" s="1"/>
  <c r="X223" i="3"/>
  <c r="AQ223" i="3"/>
  <c r="AR223" i="3" s="1"/>
  <c r="AS223" i="3"/>
  <c r="AT223" i="3" s="1"/>
  <c r="X214" i="3"/>
  <c r="AQ214" i="3"/>
  <c r="AR214" i="3" s="1"/>
  <c r="AS214" i="3"/>
  <c r="AT214" i="3" s="1"/>
  <c r="X123" i="3"/>
  <c r="AQ123" i="3"/>
  <c r="AR123" i="3" s="1"/>
  <c r="AS123" i="3"/>
  <c r="AT123" i="3" s="1"/>
  <c r="X1519" i="3"/>
  <c r="AS111" i="3"/>
  <c r="AT111" i="3" s="1"/>
  <c r="AQ111" i="3"/>
  <c r="AR111" i="3" s="1"/>
  <c r="X1491" i="3"/>
  <c r="AS107" i="3"/>
  <c r="AT107" i="3" s="1"/>
  <c r="AQ107" i="3"/>
  <c r="AR107" i="3" s="1"/>
  <c r="AQ106" i="3"/>
  <c r="AR106" i="3" s="1"/>
  <c r="X1507" i="3"/>
  <c r="AS1462" i="3"/>
  <c r="AT1462" i="3" s="1"/>
  <c r="X1462" i="3"/>
  <c r="AQ1508" i="3"/>
  <c r="AR1508" i="3" s="1"/>
  <c r="AS1519" i="3"/>
  <c r="AT1519" i="3" s="1"/>
  <c r="X1508" i="3"/>
  <c r="X1524" i="3"/>
  <c r="AQ1470" i="3"/>
  <c r="AR1470" i="3" s="1"/>
  <c r="AS1474" i="3"/>
  <c r="AT1474" i="3" s="1"/>
  <c r="P1484" i="3"/>
  <c r="AQ1462" i="3"/>
  <c r="AR1462" i="3" s="1"/>
  <c r="P1456" i="3"/>
  <c r="P1476" i="3"/>
  <c r="X1470" i="3"/>
  <c r="P1482" i="3"/>
  <c r="AS1482" i="3"/>
  <c r="AT1482" i="3" s="1"/>
  <c r="X1495" i="3"/>
  <c r="P1520" i="3"/>
  <c r="AQ1520" i="3"/>
  <c r="AR1520" i="3" s="1"/>
  <c r="P1496" i="3"/>
  <c r="AQ1496" i="3"/>
  <c r="AR1496" i="3" s="1"/>
  <c r="P1513" i="3"/>
  <c r="AQ1521" i="3"/>
  <c r="AR1521" i="3" s="1"/>
  <c r="AQ1488" i="3"/>
  <c r="AR1488" i="3" s="1"/>
  <c r="AQ1523" i="3"/>
  <c r="AR1523" i="3" s="1"/>
  <c r="AS1464" i="3"/>
  <c r="AT1464" i="3" s="1"/>
  <c r="AS1523" i="3"/>
  <c r="AT1523" i="3" s="1"/>
  <c r="P1475" i="3"/>
  <c r="AQ1475" i="3"/>
  <c r="AR1475" i="3" s="1"/>
  <c r="X1504" i="3"/>
  <c r="AQ1519" i="3"/>
  <c r="AR1519" i="3" s="1"/>
  <c r="AQ1472" i="3"/>
  <c r="AR1472" i="3" s="1"/>
  <c r="X1475" i="3"/>
  <c r="X1484" i="3"/>
  <c r="AQ1484" i="3"/>
  <c r="AR1484" i="3" s="1"/>
  <c r="AQ1515" i="3"/>
  <c r="AR1515" i="3" s="1"/>
  <c r="X1523" i="3"/>
  <c r="P1454" i="3"/>
  <c r="AQ1480" i="3"/>
  <c r="AR1480" i="3" s="1"/>
  <c r="X1494" i="3"/>
  <c r="AQ1494" i="3"/>
  <c r="AR1494" i="3" s="1"/>
  <c r="P1511" i="3"/>
  <c r="P1493" i="3"/>
  <c r="P1469" i="3"/>
  <c r="AQ1469" i="3"/>
  <c r="AR1469" i="3" s="1"/>
  <c r="AS1494" i="3"/>
  <c r="AT1494" i="3" s="1"/>
  <c r="AS1504" i="3"/>
  <c r="AT1504" i="3" s="1"/>
  <c r="AS1511" i="3"/>
  <c r="AT1511" i="3" s="1"/>
  <c r="P1461" i="3"/>
  <c r="X1454" i="3"/>
  <c r="AQ1454" i="3"/>
  <c r="AR1454" i="3" s="1"/>
  <c r="X1511" i="3"/>
  <c r="AQ1512" i="3"/>
  <c r="AR1512" i="3" s="1"/>
  <c r="X1488" i="3"/>
  <c r="X1521" i="3"/>
  <c r="AQ1528" i="3"/>
  <c r="AR1528" i="3" s="1"/>
  <c r="AS1514" i="3"/>
  <c r="AT1514" i="3" s="1"/>
  <c r="AQ1451" i="3"/>
  <c r="AR1451" i="3" s="1"/>
  <c r="AQ1464" i="3"/>
  <c r="AR1464" i="3" s="1"/>
  <c r="X1528" i="3"/>
  <c r="AS1455" i="3"/>
  <c r="AT1455" i="3" s="1"/>
  <c r="AS1483" i="3"/>
  <c r="AT1483" i="3" s="1"/>
  <c r="P1453" i="3"/>
  <c r="AS1457" i="3"/>
  <c r="AT1457" i="3" s="1"/>
  <c r="AS1495" i="3"/>
  <c r="AT1495" i="3" s="1"/>
  <c r="P1501" i="3"/>
  <c r="X1512" i="3"/>
  <c r="X1515" i="3"/>
  <c r="AS1521" i="3"/>
  <c r="AT1521" i="3" s="1"/>
  <c r="P1451" i="3"/>
  <c r="X1464" i="3"/>
  <c r="X1469" i="3"/>
  <c r="AS1469" i="3"/>
  <c r="AT1469" i="3" s="1"/>
  <c r="AS1470" i="3"/>
  <c r="AT1470" i="3" s="1"/>
  <c r="AQ1503" i="3"/>
  <c r="AR1503" i="3" s="1"/>
  <c r="P1514" i="3"/>
  <c r="AS1515" i="3"/>
  <c r="AT1515" i="3" s="1"/>
  <c r="X1520" i="3"/>
  <c r="AQ1459" i="3"/>
  <c r="AR1459" i="3" s="1"/>
  <c r="X1451" i="3"/>
  <c r="X1472" i="3"/>
  <c r="P1522" i="3"/>
  <c r="AQ1456" i="3"/>
  <c r="AR1456" i="3" s="1"/>
  <c r="AS1463" i="3"/>
  <c r="AT1463" i="3" s="1"/>
  <c r="P1468" i="3"/>
  <c r="AS1468" i="3"/>
  <c r="AT1468" i="3" s="1"/>
  <c r="P1473" i="3"/>
  <c r="X1476" i="3"/>
  <c r="AQ1476" i="3"/>
  <c r="AR1476" i="3" s="1"/>
  <c r="X1480" i="3"/>
  <c r="P1483" i="3"/>
  <c r="X1486" i="3"/>
  <c r="AQ1486" i="3"/>
  <c r="AR1486" i="3" s="1"/>
  <c r="P1502" i="3"/>
  <c r="P1504" i="3"/>
  <c r="X1456" i="3"/>
  <c r="AQ1465" i="3"/>
  <c r="AR1465" i="3" s="1"/>
  <c r="P1481" i="3"/>
  <c r="AQ1483" i="3"/>
  <c r="AR1483" i="3" s="1"/>
  <c r="AS1486" i="3"/>
  <c r="AT1486" i="3" s="1"/>
  <c r="P1495" i="3"/>
  <c r="AQ1499" i="3"/>
  <c r="AR1499" i="3" s="1"/>
  <c r="AS1522" i="3"/>
  <c r="AT1522" i="3" s="1"/>
  <c r="AS1527" i="3"/>
  <c r="AT1527" i="3" s="1"/>
  <c r="P1530" i="3"/>
  <c r="X1465" i="3"/>
  <c r="P1474" i="3"/>
  <c r="AQ1491" i="3"/>
  <c r="AR1491" i="3" s="1"/>
  <c r="X1496" i="3"/>
  <c r="X1499" i="3"/>
  <c r="X1502" i="3"/>
  <c r="AS1502" i="3"/>
  <c r="AT1502" i="3" s="1"/>
  <c r="AQ1507" i="3"/>
  <c r="AR1507" i="3" s="1"/>
  <c r="P1512" i="3"/>
  <c r="X1513" i="3"/>
  <c r="AS1513" i="3"/>
  <c r="AT1513" i="3" s="1"/>
  <c r="AQ1524" i="3"/>
  <c r="AR1524" i="3" s="1"/>
  <c r="AQ1516" i="3"/>
  <c r="AR1516" i="3" s="1"/>
  <c r="AS1478" i="3"/>
  <c r="AT1478" i="3" s="1"/>
  <c r="AQ1478" i="3"/>
  <c r="AR1478" i="3" s="1"/>
  <c r="X1527" i="3"/>
  <c r="AQ1527" i="3"/>
  <c r="AR1527" i="3" s="1"/>
  <c r="X1529" i="3"/>
  <c r="AQ1529" i="3"/>
  <c r="AR1529" i="3" s="1"/>
  <c r="AS1528" i="3"/>
  <c r="AT1528" i="3" s="1"/>
  <c r="X1530" i="3"/>
  <c r="AQ1530" i="3"/>
  <c r="AR1530" i="3" s="1"/>
  <c r="AS1529" i="3"/>
  <c r="AT1529" i="3" s="1"/>
  <c r="X1514" i="3"/>
  <c r="X1522" i="3"/>
  <c r="X1509" i="3"/>
  <c r="AQ1509" i="3"/>
  <c r="AR1509" i="3" s="1"/>
  <c r="X1517" i="3"/>
  <c r="AQ1517" i="3"/>
  <c r="AR1517" i="3" s="1"/>
  <c r="X1525" i="3"/>
  <c r="AQ1525" i="3"/>
  <c r="AR1525" i="3" s="1"/>
  <c r="AS1508" i="3"/>
  <c r="AT1508" i="3" s="1"/>
  <c r="X1510" i="3"/>
  <c r="AQ1510" i="3"/>
  <c r="AR1510" i="3" s="1"/>
  <c r="AS1516" i="3"/>
  <c r="AT1516" i="3" s="1"/>
  <c r="X1518" i="3"/>
  <c r="AQ1518" i="3"/>
  <c r="AR1518" i="3" s="1"/>
  <c r="AS1524" i="3"/>
  <c r="AT1524" i="3" s="1"/>
  <c r="X1526" i="3"/>
  <c r="AQ1526" i="3"/>
  <c r="AR1526" i="3" s="1"/>
  <c r="AS1509" i="3"/>
  <c r="AT1509" i="3" s="1"/>
  <c r="AS1517" i="3"/>
  <c r="AT1517" i="3" s="1"/>
  <c r="AS1525" i="3"/>
  <c r="AT1525" i="3" s="1"/>
  <c r="AS1510" i="3"/>
  <c r="AT1510" i="3" s="1"/>
  <c r="AS1518" i="3"/>
  <c r="AT1518" i="3" s="1"/>
  <c r="AS1526" i="3"/>
  <c r="AT1526" i="3" s="1"/>
  <c r="AS1493" i="3"/>
  <c r="AT1493" i="3" s="1"/>
  <c r="P1500" i="3"/>
  <c r="AS1501" i="3"/>
  <c r="AT1501" i="3" s="1"/>
  <c r="X1489" i="3"/>
  <c r="AQ1489" i="3"/>
  <c r="AR1489" i="3" s="1"/>
  <c r="X1497" i="3"/>
  <c r="AQ1497" i="3"/>
  <c r="AR1497" i="3" s="1"/>
  <c r="X1505" i="3"/>
  <c r="AQ1505" i="3"/>
  <c r="AR1505" i="3" s="1"/>
  <c r="X1490" i="3"/>
  <c r="AQ1490" i="3"/>
  <c r="AR1490" i="3" s="1"/>
  <c r="X1498" i="3"/>
  <c r="AQ1498" i="3"/>
  <c r="AR1498" i="3" s="1"/>
  <c r="X1506" i="3"/>
  <c r="AQ1506" i="3"/>
  <c r="AR1506" i="3" s="1"/>
  <c r="AS1489" i="3"/>
  <c r="AT1489" i="3" s="1"/>
  <c r="AS1497" i="3"/>
  <c r="AT1497" i="3" s="1"/>
  <c r="AS1505" i="3"/>
  <c r="AT1505" i="3" s="1"/>
  <c r="AS1490" i="3"/>
  <c r="AT1490" i="3" s="1"/>
  <c r="AQ1492" i="3"/>
  <c r="AR1492" i="3" s="1"/>
  <c r="AS1498" i="3"/>
  <c r="AT1498" i="3" s="1"/>
  <c r="X1500" i="3"/>
  <c r="AQ1500" i="3"/>
  <c r="AR1500" i="3" s="1"/>
  <c r="AS1506" i="3"/>
  <c r="AT1506" i="3" s="1"/>
  <c r="AS1491" i="3"/>
  <c r="AT1491" i="3" s="1"/>
  <c r="X1493" i="3"/>
  <c r="AS1499" i="3"/>
  <c r="AT1499" i="3" s="1"/>
  <c r="X1501" i="3"/>
  <c r="AS1507" i="3"/>
  <c r="AT1507" i="3" s="1"/>
  <c r="X1477" i="3"/>
  <c r="AQ1477" i="3"/>
  <c r="AR1477" i="3" s="1"/>
  <c r="X1485" i="3"/>
  <c r="AQ1485" i="3"/>
  <c r="AR1485" i="3" s="1"/>
  <c r="X1471" i="3"/>
  <c r="AQ1471" i="3"/>
  <c r="AR1471" i="3" s="1"/>
  <c r="AS1477" i="3"/>
  <c r="AT1477" i="3" s="1"/>
  <c r="AQ1479" i="3"/>
  <c r="AR1479" i="3" s="1"/>
  <c r="AS1485" i="3"/>
  <c r="AT1485" i="3" s="1"/>
  <c r="X1487" i="3"/>
  <c r="AQ1487" i="3"/>
  <c r="AR1487" i="3" s="1"/>
  <c r="AS1471" i="3"/>
  <c r="AT1471" i="3" s="1"/>
  <c r="X1473" i="3"/>
  <c r="AQ1473" i="3"/>
  <c r="AR1473" i="3" s="1"/>
  <c r="AS1479" i="3"/>
  <c r="AT1479" i="3" s="1"/>
  <c r="X1481" i="3"/>
  <c r="AQ1481" i="3"/>
  <c r="AR1481" i="3" s="1"/>
  <c r="AS1487" i="3"/>
  <c r="AT1487" i="3" s="1"/>
  <c r="AS1472" i="3"/>
  <c r="AT1472" i="3" s="1"/>
  <c r="X1474" i="3"/>
  <c r="AS1480" i="3"/>
  <c r="AT1480" i="3" s="1"/>
  <c r="X1482" i="3"/>
  <c r="AS1488" i="3"/>
  <c r="AT1488" i="3" s="1"/>
  <c r="X1457" i="3"/>
  <c r="AQ1457" i="3"/>
  <c r="AR1457" i="3" s="1"/>
  <c r="P1455" i="3"/>
  <c r="X1458" i="3"/>
  <c r="AQ1458" i="3"/>
  <c r="AR1458" i="3" s="1"/>
  <c r="P1463" i="3"/>
  <c r="X1466" i="3"/>
  <c r="AQ1466" i="3"/>
  <c r="AR1466" i="3" s="1"/>
  <c r="AS1465" i="3"/>
  <c r="AT1465" i="3" s="1"/>
  <c r="X1467" i="3"/>
  <c r="AQ1467" i="3"/>
  <c r="AR1467" i="3" s="1"/>
  <c r="X1452" i="3"/>
  <c r="AQ1452" i="3"/>
  <c r="AR1452" i="3" s="1"/>
  <c r="AS1458" i="3"/>
  <c r="AT1458" i="3" s="1"/>
  <c r="X1460" i="3"/>
  <c r="AQ1460" i="3"/>
  <c r="AR1460" i="3" s="1"/>
  <c r="AS1466" i="3"/>
  <c r="AT1466" i="3" s="1"/>
  <c r="X1468" i="3"/>
  <c r="X1453" i="3"/>
  <c r="AQ1453" i="3"/>
  <c r="AR1453" i="3" s="1"/>
  <c r="X1461" i="3"/>
  <c r="AQ1461" i="3"/>
  <c r="AR1461" i="3" s="1"/>
  <c r="AS1467" i="3"/>
  <c r="AT1467" i="3" s="1"/>
  <c r="AS1452" i="3"/>
  <c r="AT1452" i="3" s="1"/>
  <c r="AS1460" i="3"/>
  <c r="AT1460" i="3" s="1"/>
  <c r="X1455" i="3"/>
  <c r="X1463" i="3"/>
  <c r="AA4" i="3"/>
  <c r="AA5" i="3"/>
  <c r="AB5" i="3" s="1"/>
  <c r="AA6" i="3"/>
  <c r="AB6" i="3" s="1"/>
  <c r="AA7" i="3"/>
  <c r="AB7" i="3" s="1"/>
  <c r="AA8" i="3"/>
  <c r="AB8" i="3" s="1"/>
  <c r="AA9" i="3"/>
  <c r="AB9" i="3" s="1"/>
  <c r="AA10" i="3"/>
  <c r="AB10" i="3" s="1"/>
  <c r="AA11" i="3"/>
  <c r="AB11" i="3" s="1"/>
  <c r="AA12" i="3"/>
  <c r="AB12" i="3" s="1"/>
  <c r="AA13" i="3"/>
  <c r="AB13" i="3" s="1"/>
  <c r="AA14" i="3"/>
  <c r="AB14" i="3" s="1"/>
  <c r="AA15" i="3"/>
  <c r="AB15" i="3" s="1"/>
  <c r="AA16" i="3"/>
  <c r="AB16" i="3" s="1"/>
  <c r="AA17" i="3"/>
  <c r="AB17" i="3" s="1"/>
  <c r="AA18" i="3"/>
  <c r="AB18" i="3" s="1"/>
  <c r="AA19" i="3"/>
  <c r="AB19" i="3" s="1"/>
  <c r="AA20" i="3"/>
  <c r="AB20" i="3" s="1"/>
  <c r="AA21" i="3"/>
  <c r="AB21" i="3" s="1"/>
  <c r="AA22" i="3"/>
  <c r="AB22" i="3" s="1"/>
  <c r="AA23" i="3"/>
  <c r="AB23" i="3" s="1"/>
  <c r="AA24" i="3"/>
  <c r="AB24" i="3" s="1"/>
  <c r="AA25" i="3"/>
  <c r="AB25" i="3" s="1"/>
  <c r="AA26" i="3"/>
  <c r="AB26" i="3" s="1"/>
  <c r="AA27" i="3"/>
  <c r="AB27" i="3" s="1"/>
  <c r="AA28" i="3"/>
  <c r="AB28" i="3" s="1"/>
  <c r="AA29" i="3"/>
  <c r="AB29" i="3" s="1"/>
  <c r="AA30" i="3"/>
  <c r="AB30" i="3" s="1"/>
  <c r="AA31" i="3"/>
  <c r="AB31" i="3" s="1"/>
  <c r="AA32" i="3"/>
  <c r="AB32" i="3" s="1"/>
  <c r="AA33" i="3"/>
  <c r="AB33" i="3" s="1"/>
  <c r="AA34" i="3"/>
  <c r="AB34" i="3" s="1"/>
  <c r="AA35" i="3"/>
  <c r="AB35" i="3" s="1"/>
  <c r="AA36" i="3"/>
  <c r="AB36" i="3" s="1"/>
  <c r="AA37" i="3"/>
  <c r="AB37" i="3" s="1"/>
  <c r="AA38" i="3"/>
  <c r="AB38" i="3" s="1"/>
  <c r="AA39" i="3"/>
  <c r="AB39" i="3" s="1"/>
  <c r="AA40" i="3"/>
  <c r="AB40" i="3" s="1"/>
  <c r="AA41" i="3"/>
  <c r="AB41" i="3" s="1"/>
  <c r="AA42" i="3"/>
  <c r="AB42" i="3" s="1"/>
  <c r="AA43" i="3"/>
  <c r="AB43" i="3" s="1"/>
  <c r="AA44" i="3"/>
  <c r="AB44" i="3" s="1"/>
  <c r="AA45" i="3"/>
  <c r="AB45" i="3" s="1"/>
  <c r="AA46" i="3"/>
  <c r="AB46" i="3" s="1"/>
  <c r="AA47" i="3"/>
  <c r="AB47" i="3" s="1"/>
  <c r="AA48" i="3"/>
  <c r="AB48" i="3" s="1"/>
  <c r="AA49" i="3"/>
  <c r="AB49" i="3" s="1"/>
  <c r="AA50" i="3"/>
  <c r="AB50" i="3" s="1"/>
  <c r="AA51" i="3"/>
  <c r="AB51" i="3" s="1"/>
  <c r="AA52" i="3"/>
  <c r="AB52" i="3" s="1"/>
  <c r="AA53" i="3"/>
  <c r="AB53" i="3" s="1"/>
  <c r="AA54" i="3"/>
  <c r="AB54" i="3" s="1"/>
  <c r="AA55" i="3"/>
  <c r="AB55" i="3" s="1"/>
  <c r="AA56" i="3"/>
  <c r="AB56" i="3" s="1"/>
  <c r="AA57" i="3"/>
  <c r="AB57" i="3" s="1"/>
  <c r="AA58" i="3"/>
  <c r="AB58" i="3" s="1"/>
  <c r="AA59" i="3"/>
  <c r="AB59" i="3" s="1"/>
  <c r="AA60" i="3"/>
  <c r="AB60" i="3" s="1"/>
  <c r="AA61" i="3"/>
  <c r="AB61" i="3" s="1"/>
  <c r="AA62" i="3"/>
  <c r="AB62" i="3" s="1"/>
  <c r="AA63" i="3"/>
  <c r="AB63" i="3" s="1"/>
  <c r="AA64" i="3"/>
  <c r="AB64" i="3" s="1"/>
  <c r="AA65" i="3"/>
  <c r="AB65" i="3" s="1"/>
  <c r="AA66" i="3"/>
  <c r="AB66" i="3" s="1"/>
  <c r="AA67" i="3"/>
  <c r="AB67" i="3" s="1"/>
  <c r="AA68" i="3"/>
  <c r="AB68" i="3" s="1"/>
  <c r="AA69" i="3"/>
  <c r="AB69" i="3" s="1"/>
  <c r="AA70" i="3"/>
  <c r="AB70" i="3" s="1"/>
  <c r="AA71" i="3"/>
  <c r="AB71" i="3" s="1"/>
  <c r="AA72" i="3"/>
  <c r="AB72" i="3" s="1"/>
  <c r="AA73" i="3"/>
  <c r="AB73" i="3" s="1"/>
  <c r="AA74" i="3"/>
  <c r="AB74" i="3" s="1"/>
  <c r="AA75" i="3"/>
  <c r="AB75" i="3" s="1"/>
  <c r="AA76" i="3"/>
  <c r="AB76" i="3" s="1"/>
  <c r="AA77" i="3"/>
  <c r="AB77" i="3" s="1"/>
  <c r="AA78" i="3"/>
  <c r="AB78" i="3" s="1"/>
  <c r="AA79" i="3"/>
  <c r="AB79" i="3" s="1"/>
  <c r="AA80" i="3"/>
  <c r="AB80" i="3" s="1"/>
  <c r="AA81" i="3"/>
  <c r="AB81" i="3" s="1"/>
  <c r="AA82" i="3"/>
  <c r="AB82" i="3" s="1"/>
  <c r="AA83" i="3"/>
  <c r="AB83" i="3" s="1"/>
  <c r="AA84" i="3"/>
  <c r="AB84" i="3" s="1"/>
  <c r="AA85" i="3"/>
  <c r="AB85" i="3" s="1"/>
  <c r="AA86" i="3"/>
  <c r="AB86" i="3" s="1"/>
  <c r="AA87" i="3"/>
  <c r="AB87" i="3" s="1"/>
  <c r="AA88" i="3"/>
  <c r="AB88" i="3" s="1"/>
  <c r="AA89" i="3"/>
  <c r="AB89" i="3" s="1"/>
  <c r="AA90" i="3"/>
  <c r="AB90" i="3" s="1"/>
  <c r="AA91" i="3"/>
  <c r="AB91" i="3" s="1"/>
  <c r="AA92" i="3"/>
  <c r="AB92" i="3" s="1"/>
  <c r="AA93" i="3"/>
  <c r="AB93" i="3" s="1"/>
  <c r="AA94" i="3"/>
  <c r="AB94" i="3" s="1"/>
  <c r="AA95" i="3"/>
  <c r="AB95" i="3" s="1"/>
  <c r="AA96" i="3"/>
  <c r="AB96" i="3" s="1"/>
  <c r="AA97" i="3"/>
  <c r="AB97" i="3" s="1"/>
  <c r="AA98" i="3"/>
  <c r="AB98" i="3" s="1"/>
  <c r="AA99" i="3"/>
  <c r="AB99" i="3" s="1"/>
  <c r="AA100" i="3"/>
  <c r="AB100" i="3" s="1"/>
  <c r="AA101" i="3"/>
  <c r="AB101" i="3" s="1"/>
  <c r="AA102" i="3"/>
  <c r="AB102" i="3" s="1"/>
  <c r="AA103" i="3"/>
  <c r="AB103" i="3" s="1"/>
  <c r="AA104" i="3"/>
  <c r="AB104" i="3" s="1"/>
  <c r="AA105" i="3"/>
  <c r="AB105" i="3" s="1"/>
  <c r="AA108" i="3"/>
  <c r="AB108" i="3" s="1"/>
  <c r="AA109" i="3"/>
  <c r="AB109" i="3" s="1"/>
  <c r="AA110" i="3"/>
  <c r="AB110" i="3" s="1"/>
  <c r="AA112" i="3"/>
  <c r="AB112" i="3" s="1"/>
  <c r="AA113" i="3"/>
  <c r="AB113" i="3" s="1"/>
  <c r="AA114" i="3"/>
  <c r="AB114" i="3" s="1"/>
  <c r="AA115" i="3"/>
  <c r="AB115" i="3" s="1"/>
  <c r="AA116" i="3"/>
  <c r="AB116" i="3" s="1"/>
  <c r="AA117" i="3"/>
  <c r="AB117" i="3" s="1"/>
  <c r="AA118" i="3"/>
  <c r="AB118" i="3" s="1"/>
  <c r="AA119" i="3"/>
  <c r="AB119" i="3" s="1"/>
  <c r="AA120" i="3"/>
  <c r="AB120" i="3" s="1"/>
  <c r="AA121" i="3"/>
  <c r="AB121" i="3" s="1"/>
  <c r="AA122" i="3"/>
  <c r="AB122" i="3" s="1"/>
  <c r="AA124" i="3"/>
  <c r="AB124" i="3" s="1"/>
  <c r="AA125" i="3"/>
  <c r="AB125" i="3" s="1"/>
  <c r="AA126" i="3"/>
  <c r="AB126" i="3" s="1"/>
  <c r="AA127" i="3"/>
  <c r="AB127" i="3" s="1"/>
  <c r="AA128" i="3"/>
  <c r="AB128" i="3" s="1"/>
  <c r="AA129" i="3"/>
  <c r="AB129" i="3" s="1"/>
  <c r="AA130" i="3"/>
  <c r="AB130" i="3" s="1"/>
  <c r="AA131" i="3"/>
  <c r="AB131" i="3" s="1"/>
  <c r="AA132" i="3"/>
  <c r="AB132" i="3" s="1"/>
  <c r="AA133" i="3"/>
  <c r="AB133" i="3" s="1"/>
  <c r="AA134" i="3"/>
  <c r="AB134" i="3" s="1"/>
  <c r="AA135" i="3"/>
  <c r="AB135" i="3" s="1"/>
  <c r="AA136" i="3"/>
  <c r="AB136" i="3" s="1"/>
  <c r="AA137" i="3"/>
  <c r="AB137" i="3" s="1"/>
  <c r="AA138" i="3"/>
  <c r="AB138" i="3" s="1"/>
  <c r="AA139" i="3"/>
  <c r="AB139" i="3" s="1"/>
  <c r="AA140" i="3"/>
  <c r="AB140" i="3" s="1"/>
  <c r="AA141" i="3"/>
  <c r="AB141" i="3" s="1"/>
  <c r="AA142" i="3"/>
  <c r="AB142" i="3" s="1"/>
  <c r="AA143" i="3"/>
  <c r="AB143" i="3" s="1"/>
  <c r="AA144" i="3"/>
  <c r="AB144" i="3" s="1"/>
  <c r="AA145" i="3"/>
  <c r="AB145" i="3" s="1"/>
  <c r="AA146" i="3"/>
  <c r="AB146" i="3" s="1"/>
  <c r="AA147" i="3"/>
  <c r="AB147" i="3" s="1"/>
  <c r="AA148" i="3"/>
  <c r="AB148" i="3" s="1"/>
  <c r="AA149" i="3"/>
  <c r="AB149" i="3" s="1"/>
  <c r="AA150" i="3"/>
  <c r="AB150" i="3" s="1"/>
  <c r="AA151" i="3"/>
  <c r="AB151" i="3" s="1"/>
  <c r="AA152" i="3"/>
  <c r="AB152" i="3" s="1"/>
  <c r="AA153" i="3"/>
  <c r="AB153" i="3" s="1"/>
  <c r="AA154" i="3"/>
  <c r="AB154" i="3" s="1"/>
  <c r="AA155" i="3"/>
  <c r="AB155" i="3" s="1"/>
  <c r="AA156" i="3"/>
  <c r="AB156" i="3" s="1"/>
  <c r="AA157" i="3"/>
  <c r="AB157" i="3" s="1"/>
  <c r="AA158" i="3"/>
  <c r="AB158" i="3" s="1"/>
  <c r="AA159" i="3"/>
  <c r="AB159" i="3" s="1"/>
  <c r="AA160" i="3"/>
  <c r="AB160" i="3" s="1"/>
  <c r="AA161" i="3"/>
  <c r="AB161" i="3" s="1"/>
  <c r="AA162" i="3"/>
  <c r="AB162" i="3" s="1"/>
  <c r="AA163" i="3"/>
  <c r="AB163" i="3" s="1"/>
  <c r="AA164" i="3"/>
  <c r="AB164" i="3" s="1"/>
  <c r="AA165" i="3"/>
  <c r="AB165" i="3" s="1"/>
  <c r="AA166" i="3"/>
  <c r="AB166" i="3" s="1"/>
  <c r="AA167" i="3"/>
  <c r="AB167" i="3" s="1"/>
  <c r="AA168" i="3"/>
  <c r="AB168" i="3" s="1"/>
  <c r="AA169" i="3"/>
  <c r="AB169" i="3" s="1"/>
  <c r="AA170" i="3"/>
  <c r="AB170" i="3" s="1"/>
  <c r="AA171" i="3"/>
  <c r="AB171" i="3" s="1"/>
  <c r="AA172" i="3"/>
  <c r="AB172" i="3" s="1"/>
  <c r="AA173" i="3"/>
  <c r="AB173" i="3" s="1"/>
  <c r="AA174" i="3"/>
  <c r="AB174" i="3" s="1"/>
  <c r="AA175" i="3"/>
  <c r="AB175" i="3" s="1"/>
  <c r="AA176" i="3"/>
  <c r="AB176" i="3" s="1"/>
  <c r="AA177" i="3"/>
  <c r="AB177" i="3" s="1"/>
  <c r="AA178" i="3"/>
  <c r="AB178" i="3" s="1"/>
  <c r="AA179" i="3"/>
  <c r="AB179" i="3" s="1"/>
  <c r="AA180" i="3"/>
  <c r="AB180" i="3" s="1"/>
  <c r="AA181" i="3"/>
  <c r="AB181" i="3" s="1"/>
  <c r="AA182" i="3"/>
  <c r="AB182" i="3" s="1"/>
  <c r="AA183" i="3"/>
  <c r="AB183" i="3" s="1"/>
  <c r="AA184" i="3"/>
  <c r="AB184" i="3" s="1"/>
  <c r="AA185" i="3"/>
  <c r="AB185" i="3" s="1"/>
  <c r="AA186" i="3"/>
  <c r="AB186" i="3" s="1"/>
  <c r="AA187" i="3"/>
  <c r="AB187" i="3" s="1"/>
  <c r="AA188" i="3"/>
  <c r="AB188" i="3" s="1"/>
  <c r="AA189" i="3"/>
  <c r="AB189" i="3" s="1"/>
  <c r="AA190" i="3"/>
  <c r="AB190" i="3" s="1"/>
  <c r="AA191" i="3"/>
  <c r="AB191" i="3" s="1"/>
  <c r="AA192" i="3"/>
  <c r="AB192" i="3" s="1"/>
  <c r="AA193" i="3"/>
  <c r="AB193" i="3" s="1"/>
  <c r="AA194" i="3"/>
  <c r="AB194" i="3" s="1"/>
  <c r="AA195" i="3"/>
  <c r="AB195" i="3" s="1"/>
  <c r="AA196" i="3"/>
  <c r="AB196" i="3" s="1"/>
  <c r="AA197" i="3"/>
  <c r="AB197" i="3" s="1"/>
  <c r="AA198" i="3"/>
  <c r="AB198" i="3" s="1"/>
  <c r="AA199" i="3"/>
  <c r="AB199" i="3" s="1"/>
  <c r="AA200" i="3"/>
  <c r="AB200" i="3" s="1"/>
  <c r="AA201" i="3"/>
  <c r="AB201" i="3" s="1"/>
  <c r="AA202" i="3"/>
  <c r="AB202" i="3" s="1"/>
  <c r="AA203" i="3"/>
  <c r="AB203" i="3" s="1"/>
  <c r="AA204" i="3"/>
  <c r="AB204" i="3" s="1"/>
  <c r="AA205" i="3"/>
  <c r="AB205" i="3" s="1"/>
  <c r="AA206" i="3"/>
  <c r="AB206" i="3" s="1"/>
  <c r="AA207" i="3"/>
  <c r="AB207" i="3" s="1"/>
  <c r="AA208" i="3"/>
  <c r="AB208" i="3" s="1"/>
  <c r="AA209" i="3"/>
  <c r="AB209" i="3" s="1"/>
  <c r="AA210" i="3"/>
  <c r="AB210" i="3" s="1"/>
  <c r="AA211" i="3"/>
  <c r="AB211" i="3" s="1"/>
  <c r="AA212" i="3"/>
  <c r="AB212" i="3" s="1"/>
  <c r="AA213" i="3"/>
  <c r="AB213" i="3" s="1"/>
  <c r="AA215" i="3"/>
  <c r="AB215" i="3" s="1"/>
  <c r="AA216" i="3"/>
  <c r="AB216" i="3" s="1"/>
  <c r="AA217" i="3"/>
  <c r="AB217" i="3" s="1"/>
  <c r="AA218" i="3"/>
  <c r="AB218" i="3" s="1"/>
  <c r="AA219" i="3"/>
  <c r="AB219" i="3" s="1"/>
  <c r="AA220" i="3"/>
  <c r="AB220" i="3" s="1"/>
  <c r="AA221" i="3"/>
  <c r="AB221" i="3" s="1"/>
  <c r="AA222" i="3"/>
  <c r="AB222" i="3" s="1"/>
  <c r="AA224" i="3"/>
  <c r="AB224" i="3" s="1"/>
  <c r="AA225" i="3"/>
  <c r="AB225" i="3" s="1"/>
  <c r="AA226" i="3"/>
  <c r="AB226" i="3" s="1"/>
  <c r="AA227" i="3"/>
  <c r="AB227" i="3" s="1"/>
  <c r="AA228" i="3"/>
  <c r="AB228" i="3" s="1"/>
  <c r="AA229" i="3"/>
  <c r="AB229" i="3" s="1"/>
  <c r="AA230" i="3"/>
  <c r="AB230" i="3" s="1"/>
  <c r="AA231" i="3"/>
  <c r="AB231" i="3" s="1"/>
  <c r="AA232" i="3"/>
  <c r="AB232" i="3" s="1"/>
  <c r="AA233" i="3"/>
  <c r="AB233" i="3" s="1"/>
  <c r="AA234" i="3"/>
  <c r="AB234" i="3" s="1"/>
  <c r="AA235" i="3"/>
  <c r="AB235" i="3" s="1"/>
  <c r="AA236" i="3"/>
  <c r="AB236" i="3" s="1"/>
  <c r="AA237" i="3"/>
  <c r="AB237" i="3" s="1"/>
  <c r="AA238" i="3"/>
  <c r="AB238" i="3" s="1"/>
  <c r="AA239" i="3"/>
  <c r="AB239" i="3" s="1"/>
  <c r="AA240" i="3"/>
  <c r="AB240" i="3" s="1"/>
  <c r="AA241" i="3"/>
  <c r="AB241" i="3" s="1"/>
  <c r="AA242" i="3"/>
  <c r="AB242" i="3" s="1"/>
  <c r="AA243" i="3"/>
  <c r="AB243" i="3" s="1"/>
  <c r="AA244" i="3"/>
  <c r="AB244" i="3" s="1"/>
  <c r="AA245" i="3"/>
  <c r="AB245" i="3" s="1"/>
  <c r="AA246" i="3"/>
  <c r="AB246" i="3" s="1"/>
  <c r="AA247" i="3"/>
  <c r="AB247" i="3" s="1"/>
  <c r="AA248" i="3"/>
  <c r="AB248" i="3" s="1"/>
  <c r="AA249" i="3"/>
  <c r="AB249" i="3" s="1"/>
  <c r="AA250" i="3"/>
  <c r="AB250" i="3" s="1"/>
  <c r="AA251" i="3"/>
  <c r="AB251" i="3" s="1"/>
  <c r="AA252" i="3"/>
  <c r="AB252" i="3" s="1"/>
  <c r="AA253" i="3"/>
  <c r="AB253" i="3" s="1"/>
  <c r="AA254" i="3"/>
  <c r="AB254" i="3" s="1"/>
  <c r="AA255" i="3"/>
  <c r="AB255" i="3" s="1"/>
  <c r="AA256" i="3"/>
  <c r="AB256" i="3" s="1"/>
  <c r="AA257" i="3"/>
  <c r="AB257" i="3" s="1"/>
  <c r="AA258" i="3"/>
  <c r="AB258" i="3" s="1"/>
  <c r="AA259" i="3"/>
  <c r="AB259" i="3" s="1"/>
  <c r="AA260" i="3"/>
  <c r="AB260" i="3" s="1"/>
  <c r="AA261" i="3"/>
  <c r="AB261" i="3" s="1"/>
  <c r="AA262" i="3"/>
  <c r="AB262" i="3" s="1"/>
  <c r="AA263" i="3"/>
  <c r="AB263" i="3" s="1"/>
  <c r="AA264" i="3"/>
  <c r="AB264" i="3" s="1"/>
  <c r="AA265" i="3"/>
  <c r="AB265" i="3" s="1"/>
  <c r="AA266" i="3"/>
  <c r="AB266" i="3" s="1"/>
  <c r="AA267" i="3"/>
  <c r="AB267" i="3" s="1"/>
  <c r="AA268" i="3"/>
  <c r="AB268" i="3" s="1"/>
  <c r="AA269" i="3"/>
  <c r="AB269" i="3" s="1"/>
  <c r="AA270" i="3"/>
  <c r="AB270" i="3" s="1"/>
  <c r="AA271" i="3"/>
  <c r="AB271" i="3" s="1"/>
  <c r="AA272" i="3"/>
  <c r="AB272" i="3" s="1"/>
  <c r="AA273" i="3"/>
  <c r="AB273" i="3" s="1"/>
  <c r="AA274" i="3"/>
  <c r="AB274" i="3" s="1"/>
  <c r="AA275" i="3"/>
  <c r="AB275" i="3" s="1"/>
  <c r="AA276" i="3"/>
  <c r="AB276" i="3" s="1"/>
  <c r="AA277" i="3"/>
  <c r="AB277" i="3" s="1"/>
  <c r="AA278" i="3"/>
  <c r="AB278" i="3" s="1"/>
  <c r="AA279" i="3"/>
  <c r="AB279" i="3" s="1"/>
  <c r="AA280" i="3"/>
  <c r="AB280" i="3" s="1"/>
  <c r="AA281" i="3"/>
  <c r="AB281" i="3" s="1"/>
  <c r="AA282" i="3"/>
  <c r="AB282" i="3" s="1"/>
  <c r="AA283" i="3"/>
  <c r="AB283" i="3" s="1"/>
  <c r="AA284" i="3"/>
  <c r="AB284" i="3" s="1"/>
  <c r="AA285" i="3"/>
  <c r="AB285" i="3" s="1"/>
  <c r="AA286" i="3"/>
  <c r="AB286" i="3" s="1"/>
  <c r="AA287" i="3"/>
  <c r="AB287" i="3" s="1"/>
  <c r="AA288" i="3"/>
  <c r="AB288" i="3" s="1"/>
  <c r="AA289" i="3"/>
  <c r="AB289" i="3" s="1"/>
  <c r="AA290" i="3"/>
  <c r="AB290" i="3" s="1"/>
  <c r="AA291" i="3"/>
  <c r="AB291" i="3" s="1"/>
  <c r="AA292" i="3"/>
  <c r="AB292" i="3" s="1"/>
  <c r="AA293" i="3"/>
  <c r="AB293" i="3" s="1"/>
  <c r="AA294" i="3"/>
  <c r="AB294" i="3" s="1"/>
  <c r="AA295" i="3"/>
  <c r="AB295" i="3" s="1"/>
  <c r="AA296" i="3"/>
  <c r="AB296" i="3" s="1"/>
  <c r="AA297" i="3"/>
  <c r="AB297" i="3" s="1"/>
  <c r="AA298" i="3"/>
  <c r="AB298" i="3" s="1"/>
  <c r="AA299" i="3"/>
  <c r="AB299" i="3" s="1"/>
  <c r="AA300" i="3"/>
  <c r="AB300" i="3" s="1"/>
  <c r="AA301" i="3"/>
  <c r="AB301" i="3" s="1"/>
  <c r="AA302" i="3"/>
  <c r="AB302" i="3" s="1"/>
  <c r="AA303" i="3"/>
  <c r="AB303" i="3" s="1"/>
  <c r="AA304" i="3"/>
  <c r="AB304" i="3" s="1"/>
  <c r="AA305" i="3"/>
  <c r="AB305" i="3" s="1"/>
  <c r="AA306" i="3"/>
  <c r="AB306" i="3" s="1"/>
  <c r="AA307" i="3"/>
  <c r="AB307" i="3" s="1"/>
  <c r="AA308" i="3"/>
  <c r="AB308" i="3" s="1"/>
  <c r="AA309" i="3"/>
  <c r="AB309" i="3" s="1"/>
  <c r="AA310" i="3"/>
  <c r="AB310" i="3" s="1"/>
  <c r="AA311" i="3"/>
  <c r="AB311" i="3" s="1"/>
  <c r="AA312" i="3"/>
  <c r="AB312" i="3" s="1"/>
  <c r="AA313" i="3"/>
  <c r="AB313" i="3" s="1"/>
  <c r="AA314" i="3"/>
  <c r="AB314" i="3" s="1"/>
  <c r="AA315" i="3"/>
  <c r="AB315" i="3" s="1"/>
  <c r="AA316" i="3"/>
  <c r="AB316" i="3" s="1"/>
  <c r="AA317" i="3"/>
  <c r="AB317" i="3" s="1"/>
  <c r="AA318" i="3"/>
  <c r="AB318" i="3" s="1"/>
  <c r="AA319" i="3"/>
  <c r="AB319" i="3" s="1"/>
  <c r="AA320" i="3"/>
  <c r="AB320" i="3" s="1"/>
  <c r="AA321" i="3"/>
  <c r="AB321" i="3" s="1"/>
  <c r="AA322" i="3"/>
  <c r="AB322" i="3" s="1"/>
  <c r="AA323" i="3"/>
  <c r="AB323" i="3" s="1"/>
  <c r="AA324" i="3"/>
  <c r="AB324" i="3" s="1"/>
  <c r="AA325" i="3"/>
  <c r="AB325" i="3" s="1"/>
  <c r="AA326" i="3"/>
  <c r="AB326" i="3" s="1"/>
  <c r="AA327" i="3"/>
  <c r="AB327" i="3" s="1"/>
  <c r="AA328" i="3"/>
  <c r="AB328" i="3" s="1"/>
  <c r="AA329" i="3"/>
  <c r="AB329" i="3" s="1"/>
  <c r="AA330" i="3"/>
  <c r="AB330" i="3" s="1"/>
  <c r="AA331" i="3"/>
  <c r="AB331" i="3" s="1"/>
  <c r="AA332" i="3"/>
  <c r="AB332" i="3" s="1"/>
  <c r="AA333" i="3"/>
  <c r="AB333" i="3" s="1"/>
  <c r="AA334" i="3"/>
  <c r="AB334" i="3" s="1"/>
  <c r="AA335" i="3"/>
  <c r="AB335" i="3" s="1"/>
  <c r="AA336" i="3"/>
  <c r="AB336" i="3" s="1"/>
  <c r="AA337" i="3"/>
  <c r="AB337" i="3" s="1"/>
  <c r="AA338" i="3"/>
  <c r="AB338" i="3" s="1"/>
  <c r="AA339" i="3"/>
  <c r="AB339" i="3" s="1"/>
  <c r="AA340" i="3"/>
  <c r="AB340" i="3" s="1"/>
  <c r="AA341" i="3"/>
  <c r="AB341" i="3" s="1"/>
  <c r="AA342" i="3"/>
  <c r="AB342" i="3" s="1"/>
  <c r="AA343" i="3"/>
  <c r="AB343" i="3" s="1"/>
  <c r="AA344" i="3"/>
  <c r="AB344" i="3" s="1"/>
  <c r="AA345" i="3"/>
  <c r="AB345" i="3" s="1"/>
  <c r="AA346" i="3"/>
  <c r="AB346" i="3" s="1"/>
  <c r="AA347" i="3"/>
  <c r="AB347" i="3" s="1"/>
  <c r="AA348" i="3"/>
  <c r="AB348" i="3" s="1"/>
  <c r="AA349" i="3"/>
  <c r="AB349" i="3" s="1"/>
  <c r="AA350" i="3"/>
  <c r="AB350" i="3" s="1"/>
  <c r="AA351" i="3"/>
  <c r="AB351" i="3" s="1"/>
  <c r="AA353" i="3"/>
  <c r="AB353" i="3" s="1"/>
  <c r="AA354" i="3"/>
  <c r="AB354" i="3" s="1"/>
  <c r="AA355" i="3"/>
  <c r="AB355" i="3" s="1"/>
  <c r="AA356" i="3"/>
  <c r="AB356" i="3" s="1"/>
  <c r="AA357" i="3"/>
  <c r="AB357" i="3" s="1"/>
  <c r="AA358" i="3"/>
  <c r="AB358" i="3" s="1"/>
  <c r="AA359" i="3"/>
  <c r="AB359" i="3" s="1"/>
  <c r="AA360" i="3"/>
  <c r="AB360" i="3" s="1"/>
  <c r="AA361" i="3"/>
  <c r="AB361" i="3" s="1"/>
  <c r="AA362" i="3"/>
  <c r="AB362" i="3" s="1"/>
  <c r="AA363" i="3"/>
  <c r="AB363" i="3" s="1"/>
  <c r="AA364" i="3"/>
  <c r="AB364" i="3" s="1"/>
  <c r="AA365" i="3"/>
  <c r="AB365" i="3" s="1"/>
  <c r="AA366" i="3"/>
  <c r="AB366" i="3" s="1"/>
  <c r="AA367" i="3"/>
  <c r="AB367" i="3" s="1"/>
  <c r="AA368" i="3"/>
  <c r="AB368" i="3" s="1"/>
  <c r="AA369" i="3"/>
  <c r="AB369" i="3" s="1"/>
  <c r="AA370" i="3"/>
  <c r="AB370" i="3" s="1"/>
  <c r="AA371" i="3"/>
  <c r="AB371" i="3" s="1"/>
  <c r="AA372" i="3"/>
  <c r="AB372" i="3" s="1"/>
  <c r="AA373" i="3"/>
  <c r="AB373" i="3" s="1"/>
  <c r="AA374" i="3"/>
  <c r="AB374" i="3" s="1"/>
  <c r="AA375" i="3"/>
  <c r="AB375" i="3" s="1"/>
  <c r="AA376" i="3"/>
  <c r="AB376" i="3" s="1"/>
  <c r="AA377" i="3"/>
  <c r="AB377" i="3" s="1"/>
  <c r="AA378" i="3"/>
  <c r="AB378" i="3" s="1"/>
  <c r="AA379" i="3"/>
  <c r="AB379" i="3" s="1"/>
  <c r="AA380" i="3"/>
  <c r="AB380" i="3" s="1"/>
  <c r="AA381" i="3"/>
  <c r="AB381" i="3" s="1"/>
  <c r="AA382" i="3"/>
  <c r="AB382" i="3" s="1"/>
  <c r="AA383" i="3"/>
  <c r="AB383" i="3" s="1"/>
  <c r="AA384" i="3"/>
  <c r="AB384" i="3" s="1"/>
  <c r="AA385" i="3"/>
  <c r="AB385" i="3" s="1"/>
  <c r="AA386" i="3"/>
  <c r="AB386" i="3" s="1"/>
  <c r="AA387" i="3"/>
  <c r="AB387" i="3" s="1"/>
  <c r="AA388" i="3"/>
  <c r="AB388" i="3" s="1"/>
  <c r="AA389" i="3"/>
  <c r="AB389" i="3" s="1"/>
  <c r="AA390" i="3"/>
  <c r="AB390" i="3" s="1"/>
  <c r="AA391" i="3"/>
  <c r="AB391" i="3" s="1"/>
  <c r="AA392" i="3"/>
  <c r="AB392" i="3" s="1"/>
  <c r="AA393" i="3"/>
  <c r="AB393" i="3" s="1"/>
  <c r="AA394" i="3"/>
  <c r="AB394" i="3" s="1"/>
  <c r="AA395" i="3"/>
  <c r="AB395" i="3" s="1"/>
  <c r="AA396" i="3"/>
  <c r="AB396" i="3" s="1"/>
  <c r="AA397" i="3"/>
  <c r="AB397" i="3" s="1"/>
  <c r="AA398" i="3"/>
  <c r="AB398" i="3" s="1"/>
  <c r="AA399" i="3"/>
  <c r="AB399" i="3" s="1"/>
  <c r="AA400" i="3"/>
  <c r="AB400" i="3" s="1"/>
  <c r="AA401" i="3"/>
  <c r="AB401" i="3" s="1"/>
  <c r="AA402" i="3"/>
  <c r="AB402" i="3" s="1"/>
  <c r="AA403" i="3"/>
  <c r="AB403" i="3" s="1"/>
  <c r="AA404" i="3"/>
  <c r="AB404" i="3" s="1"/>
  <c r="AA405" i="3"/>
  <c r="AB405" i="3" s="1"/>
  <c r="AA406" i="3"/>
  <c r="AB406" i="3" s="1"/>
  <c r="AA407" i="3"/>
  <c r="AB407" i="3" s="1"/>
  <c r="AA408" i="3"/>
  <c r="AB408" i="3" s="1"/>
  <c r="AA409" i="3"/>
  <c r="AB409" i="3" s="1"/>
  <c r="AA410" i="3"/>
  <c r="AB410" i="3" s="1"/>
  <c r="AA411" i="3"/>
  <c r="AB411" i="3" s="1"/>
  <c r="AA412" i="3"/>
  <c r="AB412" i="3" s="1"/>
  <c r="AA413" i="3"/>
  <c r="AB413" i="3" s="1"/>
  <c r="AA414" i="3"/>
  <c r="AB414" i="3" s="1"/>
  <c r="AA415" i="3"/>
  <c r="AB415" i="3" s="1"/>
  <c r="AA416" i="3"/>
  <c r="AB416" i="3" s="1"/>
  <c r="AA417" i="3"/>
  <c r="AB417" i="3" s="1"/>
  <c r="AA418" i="3"/>
  <c r="AB418" i="3" s="1"/>
  <c r="AA419" i="3"/>
  <c r="AB419" i="3" s="1"/>
  <c r="AA420" i="3"/>
  <c r="AB420" i="3" s="1"/>
  <c r="AA421" i="3"/>
  <c r="AB421" i="3" s="1"/>
  <c r="AA422" i="3"/>
  <c r="AB422" i="3" s="1"/>
  <c r="AA423" i="3"/>
  <c r="AB423" i="3" s="1"/>
  <c r="AA424" i="3"/>
  <c r="AB424" i="3" s="1"/>
  <c r="AA425" i="3"/>
  <c r="AB425" i="3" s="1"/>
  <c r="AA426" i="3"/>
  <c r="AB426" i="3" s="1"/>
  <c r="AA427" i="3"/>
  <c r="AB427" i="3" s="1"/>
  <c r="AA428" i="3"/>
  <c r="AB428" i="3" s="1"/>
  <c r="AA429" i="3"/>
  <c r="AB429" i="3" s="1"/>
  <c r="AA430" i="3"/>
  <c r="AB430" i="3" s="1"/>
  <c r="AA431" i="3"/>
  <c r="AB431" i="3" s="1"/>
  <c r="AA432" i="3"/>
  <c r="AB432" i="3" s="1"/>
  <c r="AA433" i="3"/>
  <c r="AB433" i="3" s="1"/>
  <c r="AA434" i="3"/>
  <c r="AB434" i="3" s="1"/>
  <c r="AA435" i="3"/>
  <c r="AB435" i="3" s="1"/>
  <c r="AA436" i="3"/>
  <c r="AB436" i="3" s="1"/>
  <c r="AA437" i="3"/>
  <c r="AB437" i="3" s="1"/>
  <c r="AA438" i="3"/>
  <c r="AB438" i="3" s="1"/>
  <c r="AA439" i="3"/>
  <c r="AB439" i="3" s="1"/>
  <c r="AA440" i="3"/>
  <c r="AB440" i="3" s="1"/>
  <c r="AA441" i="3"/>
  <c r="AB441" i="3" s="1"/>
  <c r="AA442" i="3"/>
  <c r="AB442" i="3" s="1"/>
  <c r="AA443" i="3"/>
  <c r="AB443" i="3" s="1"/>
  <c r="AA445" i="3"/>
  <c r="AB445" i="3" s="1"/>
  <c r="AA446" i="3"/>
  <c r="AB446" i="3" s="1"/>
  <c r="AA447" i="3"/>
  <c r="AB447" i="3" s="1"/>
  <c r="AA448" i="3"/>
  <c r="AB448" i="3" s="1"/>
  <c r="AA449" i="3"/>
  <c r="AB449" i="3" s="1"/>
  <c r="AA450" i="3"/>
  <c r="AB450" i="3" s="1"/>
  <c r="AA451" i="3"/>
  <c r="AB451" i="3" s="1"/>
  <c r="AA452" i="3"/>
  <c r="AB452" i="3" s="1"/>
  <c r="AA453" i="3"/>
  <c r="AB453" i="3" s="1"/>
  <c r="AA454" i="3"/>
  <c r="AB454" i="3" s="1"/>
  <c r="AA455" i="3"/>
  <c r="AB455" i="3" s="1"/>
  <c r="AA456" i="3"/>
  <c r="AB456" i="3" s="1"/>
  <c r="AA457" i="3"/>
  <c r="AB457" i="3" s="1"/>
  <c r="AA458" i="3"/>
  <c r="AB458" i="3" s="1"/>
  <c r="AA459" i="3"/>
  <c r="AB459" i="3" s="1"/>
  <c r="AA460" i="3"/>
  <c r="AB460" i="3" s="1"/>
  <c r="AA461" i="3"/>
  <c r="AB461" i="3" s="1"/>
  <c r="AA462" i="3"/>
  <c r="AB462" i="3" s="1"/>
  <c r="AA463" i="3"/>
  <c r="AB463" i="3" s="1"/>
  <c r="AA464" i="3"/>
  <c r="AB464" i="3" s="1"/>
  <c r="AA465" i="3"/>
  <c r="AB465" i="3" s="1"/>
  <c r="AA466" i="3"/>
  <c r="AB466" i="3" s="1"/>
  <c r="AA467" i="3"/>
  <c r="AB467" i="3" s="1"/>
  <c r="AA468" i="3"/>
  <c r="AB468" i="3" s="1"/>
  <c r="AA469" i="3"/>
  <c r="AB469" i="3" s="1"/>
  <c r="AA470" i="3"/>
  <c r="AB470" i="3" s="1"/>
  <c r="AA471" i="3"/>
  <c r="AB471" i="3" s="1"/>
  <c r="AA472" i="3"/>
  <c r="AB472" i="3" s="1"/>
  <c r="AA473" i="3"/>
  <c r="AB473" i="3" s="1"/>
  <c r="AA474" i="3"/>
  <c r="AB474" i="3" s="1"/>
  <c r="AA475" i="3"/>
  <c r="AB475" i="3" s="1"/>
  <c r="AA476" i="3"/>
  <c r="AB476" i="3" s="1"/>
  <c r="AA477" i="3"/>
  <c r="AB477" i="3" s="1"/>
  <c r="AA478" i="3"/>
  <c r="AB478" i="3" s="1"/>
  <c r="AA479" i="3"/>
  <c r="AB479" i="3" s="1"/>
  <c r="AA480" i="3"/>
  <c r="AB480" i="3" s="1"/>
  <c r="AA481" i="3"/>
  <c r="AB481" i="3" s="1"/>
  <c r="AA482" i="3"/>
  <c r="AB482" i="3" s="1"/>
  <c r="AA483" i="3"/>
  <c r="AB483" i="3" s="1"/>
  <c r="AA484" i="3"/>
  <c r="AB484" i="3" s="1"/>
  <c r="AA485" i="3"/>
  <c r="AB485" i="3" s="1"/>
  <c r="AA486" i="3"/>
  <c r="AB486" i="3" s="1"/>
  <c r="AA487" i="3"/>
  <c r="AB487" i="3" s="1"/>
  <c r="AA488" i="3"/>
  <c r="AB488" i="3" s="1"/>
  <c r="AA489" i="3"/>
  <c r="AB489" i="3" s="1"/>
  <c r="AA490" i="3"/>
  <c r="AB490" i="3" s="1"/>
  <c r="AA491" i="3"/>
  <c r="AB491" i="3" s="1"/>
  <c r="AA492" i="3"/>
  <c r="AB492" i="3" s="1"/>
  <c r="AA493" i="3"/>
  <c r="AB493" i="3" s="1"/>
  <c r="AA494" i="3"/>
  <c r="AB494" i="3" s="1"/>
  <c r="AA495" i="3"/>
  <c r="AB495" i="3" s="1"/>
  <c r="AA496" i="3"/>
  <c r="AB496" i="3" s="1"/>
  <c r="AA497" i="3"/>
  <c r="AB497" i="3" s="1"/>
  <c r="AA498" i="3"/>
  <c r="AB498" i="3" s="1"/>
  <c r="AA499" i="3"/>
  <c r="AB499" i="3" s="1"/>
  <c r="AA500" i="3"/>
  <c r="AB500" i="3" s="1"/>
  <c r="AA501" i="3"/>
  <c r="AB501" i="3" s="1"/>
  <c r="AA502" i="3"/>
  <c r="AB502" i="3" s="1"/>
  <c r="AA503" i="3"/>
  <c r="AB503" i="3" s="1"/>
  <c r="AA504" i="3"/>
  <c r="AB504" i="3" s="1"/>
  <c r="AA505" i="3"/>
  <c r="AB505" i="3" s="1"/>
  <c r="AA506" i="3"/>
  <c r="AB506" i="3" s="1"/>
  <c r="AA507" i="3"/>
  <c r="AB507" i="3" s="1"/>
  <c r="AA508" i="3"/>
  <c r="AB508" i="3" s="1"/>
  <c r="AA509" i="3"/>
  <c r="AB509" i="3" s="1"/>
  <c r="AA510" i="3"/>
  <c r="AB510" i="3" s="1"/>
  <c r="AA511" i="3"/>
  <c r="AB511" i="3" s="1"/>
  <c r="AA512" i="3"/>
  <c r="AB512" i="3" s="1"/>
  <c r="AA513" i="3"/>
  <c r="AB513" i="3" s="1"/>
  <c r="AA514" i="3"/>
  <c r="AB514" i="3" s="1"/>
  <c r="AA515" i="3"/>
  <c r="AB515" i="3" s="1"/>
  <c r="AA516" i="3"/>
  <c r="AB516" i="3" s="1"/>
  <c r="AA517" i="3"/>
  <c r="AB517" i="3" s="1"/>
  <c r="AA518" i="3"/>
  <c r="AB518" i="3" s="1"/>
  <c r="AA519" i="3"/>
  <c r="AB519" i="3" s="1"/>
  <c r="AA520" i="3"/>
  <c r="AB520" i="3" s="1"/>
  <c r="AA521" i="3"/>
  <c r="AB521" i="3" s="1"/>
  <c r="AA522" i="3"/>
  <c r="AB522" i="3" s="1"/>
  <c r="AA523" i="3"/>
  <c r="AB523" i="3" s="1"/>
  <c r="AA524" i="3"/>
  <c r="AB524" i="3" s="1"/>
  <c r="AA525" i="3"/>
  <c r="AB525" i="3" s="1"/>
  <c r="AA526" i="3"/>
  <c r="AB526" i="3" s="1"/>
  <c r="AA527" i="3"/>
  <c r="AB527" i="3" s="1"/>
  <c r="AA528" i="3"/>
  <c r="AB528" i="3" s="1"/>
  <c r="AA529" i="3"/>
  <c r="AB529" i="3" s="1"/>
  <c r="AA530" i="3"/>
  <c r="AB530" i="3" s="1"/>
  <c r="AA531" i="3"/>
  <c r="AB531" i="3" s="1"/>
  <c r="AA532" i="3"/>
  <c r="AB532" i="3" s="1"/>
  <c r="AA533" i="3"/>
  <c r="AB533" i="3" s="1"/>
  <c r="AA534" i="3"/>
  <c r="AB534" i="3" s="1"/>
  <c r="AA535" i="3"/>
  <c r="AB535" i="3" s="1"/>
  <c r="AA536" i="3"/>
  <c r="AB536" i="3" s="1"/>
  <c r="AA537" i="3"/>
  <c r="AB537" i="3" s="1"/>
  <c r="AA538" i="3"/>
  <c r="AB538" i="3" s="1"/>
  <c r="AA539" i="3"/>
  <c r="AB539" i="3" s="1"/>
  <c r="AA540" i="3"/>
  <c r="AB540" i="3" s="1"/>
  <c r="AA541" i="3"/>
  <c r="AB541" i="3" s="1"/>
  <c r="AA542" i="3"/>
  <c r="AB542" i="3" s="1"/>
  <c r="AA543" i="3"/>
  <c r="AB543" i="3" s="1"/>
  <c r="AA544" i="3"/>
  <c r="AB544" i="3" s="1"/>
  <c r="AA545" i="3"/>
  <c r="AB545" i="3" s="1"/>
  <c r="AA546" i="3"/>
  <c r="AB546" i="3" s="1"/>
  <c r="AA547" i="3"/>
  <c r="AB547" i="3" s="1"/>
  <c r="AA548" i="3"/>
  <c r="AB548" i="3" s="1"/>
  <c r="AA549" i="3"/>
  <c r="AB549" i="3" s="1"/>
  <c r="AA550" i="3"/>
  <c r="AB550" i="3" s="1"/>
  <c r="AA551" i="3"/>
  <c r="AB551" i="3" s="1"/>
  <c r="AA552" i="3"/>
  <c r="AB552" i="3" s="1"/>
  <c r="AA553" i="3"/>
  <c r="AB553" i="3" s="1"/>
  <c r="AA554" i="3"/>
  <c r="AB554" i="3" s="1"/>
  <c r="AA555" i="3"/>
  <c r="AB555" i="3" s="1"/>
  <c r="AA556" i="3"/>
  <c r="AB556" i="3" s="1"/>
  <c r="AA557" i="3"/>
  <c r="AB557" i="3" s="1"/>
  <c r="AA558" i="3"/>
  <c r="AB558" i="3" s="1"/>
  <c r="AA559" i="3"/>
  <c r="AB559" i="3" s="1"/>
  <c r="AA560" i="3"/>
  <c r="AB560" i="3" s="1"/>
  <c r="AA561" i="3"/>
  <c r="AB561" i="3" s="1"/>
  <c r="AA562" i="3"/>
  <c r="AB562" i="3" s="1"/>
  <c r="AA563" i="3"/>
  <c r="AB563" i="3" s="1"/>
  <c r="AA564" i="3"/>
  <c r="AB564" i="3" s="1"/>
  <c r="AA565" i="3"/>
  <c r="AB565" i="3" s="1"/>
  <c r="AA566" i="3"/>
  <c r="AB566" i="3" s="1"/>
  <c r="AA567" i="3"/>
  <c r="AB567" i="3" s="1"/>
  <c r="AA568" i="3"/>
  <c r="AB568" i="3" s="1"/>
  <c r="AA569" i="3"/>
  <c r="AB569" i="3" s="1"/>
  <c r="AA570" i="3"/>
  <c r="AB570" i="3" s="1"/>
  <c r="AA571" i="3"/>
  <c r="AB571" i="3" s="1"/>
  <c r="AA572" i="3"/>
  <c r="AB572" i="3" s="1"/>
  <c r="AA573" i="3"/>
  <c r="AB573" i="3" s="1"/>
  <c r="AA574" i="3"/>
  <c r="AB574" i="3" s="1"/>
  <c r="AA575" i="3"/>
  <c r="AB575" i="3" s="1"/>
  <c r="AA576" i="3"/>
  <c r="AB576" i="3" s="1"/>
  <c r="AA577" i="3"/>
  <c r="AB577" i="3" s="1"/>
  <c r="AA578" i="3"/>
  <c r="AB578" i="3" s="1"/>
  <c r="AA579" i="3"/>
  <c r="AB579" i="3" s="1"/>
  <c r="AA580" i="3"/>
  <c r="AB580" i="3" s="1"/>
  <c r="AA581" i="3"/>
  <c r="AB581" i="3" s="1"/>
  <c r="AA582" i="3"/>
  <c r="AB582" i="3" s="1"/>
  <c r="AA583" i="3"/>
  <c r="AB583" i="3" s="1"/>
  <c r="AA584" i="3"/>
  <c r="AB584" i="3" s="1"/>
  <c r="AA585" i="3"/>
  <c r="AB585" i="3" s="1"/>
  <c r="AA586" i="3"/>
  <c r="AB586" i="3" s="1"/>
  <c r="AA587" i="3"/>
  <c r="AB587" i="3" s="1"/>
  <c r="AA588" i="3"/>
  <c r="AB588" i="3" s="1"/>
  <c r="AA589" i="3"/>
  <c r="AB589" i="3" s="1"/>
  <c r="AA590" i="3"/>
  <c r="AB590" i="3" s="1"/>
  <c r="AA591" i="3"/>
  <c r="AB591" i="3" s="1"/>
  <c r="AA592" i="3"/>
  <c r="AB592" i="3" s="1"/>
  <c r="AA593" i="3"/>
  <c r="AB593" i="3" s="1"/>
  <c r="AA594" i="3"/>
  <c r="AB594" i="3" s="1"/>
  <c r="AA595" i="3"/>
  <c r="AB595" i="3" s="1"/>
  <c r="AA596" i="3"/>
  <c r="AB596" i="3" s="1"/>
  <c r="AA597" i="3"/>
  <c r="AB597" i="3" s="1"/>
  <c r="AA598" i="3"/>
  <c r="AB598" i="3" s="1"/>
  <c r="AA599" i="3"/>
  <c r="AB599" i="3" s="1"/>
  <c r="AA600" i="3"/>
  <c r="AB600" i="3" s="1"/>
  <c r="AA601" i="3"/>
  <c r="AB601" i="3" s="1"/>
  <c r="AA602" i="3"/>
  <c r="AB602" i="3" s="1"/>
  <c r="AA603" i="3"/>
  <c r="AB603" i="3" s="1"/>
  <c r="AA604" i="3"/>
  <c r="AB604" i="3" s="1"/>
  <c r="AA605" i="3"/>
  <c r="AB605" i="3" s="1"/>
  <c r="AA606" i="3"/>
  <c r="AB606" i="3" s="1"/>
  <c r="AA607" i="3"/>
  <c r="AB607" i="3" s="1"/>
  <c r="AA608" i="3"/>
  <c r="AB608" i="3" s="1"/>
  <c r="AA609" i="3"/>
  <c r="AB609" i="3" s="1"/>
  <c r="AA610" i="3"/>
  <c r="AB610" i="3" s="1"/>
  <c r="AA611" i="3"/>
  <c r="AB611" i="3" s="1"/>
  <c r="AA612" i="3"/>
  <c r="AB612" i="3" s="1"/>
  <c r="AA613" i="3"/>
  <c r="AB613" i="3" s="1"/>
  <c r="AA614" i="3"/>
  <c r="AB614" i="3" s="1"/>
  <c r="AA615" i="3"/>
  <c r="AB615" i="3" s="1"/>
  <c r="AA616" i="3"/>
  <c r="AB616" i="3" s="1"/>
  <c r="AA617" i="3"/>
  <c r="AB617" i="3" s="1"/>
  <c r="AA618" i="3"/>
  <c r="AB618" i="3" s="1"/>
  <c r="AA619" i="3"/>
  <c r="AB619" i="3" s="1"/>
  <c r="AA620" i="3"/>
  <c r="AB620" i="3" s="1"/>
  <c r="AA621" i="3"/>
  <c r="AB621" i="3" s="1"/>
  <c r="AA622" i="3"/>
  <c r="AB622" i="3" s="1"/>
  <c r="AA623" i="3"/>
  <c r="AB623" i="3" s="1"/>
  <c r="AA624" i="3"/>
  <c r="AB624" i="3" s="1"/>
  <c r="AA625" i="3"/>
  <c r="AB625" i="3" s="1"/>
  <c r="AA626" i="3"/>
  <c r="AB626" i="3" s="1"/>
  <c r="AA627" i="3"/>
  <c r="AB627" i="3" s="1"/>
  <c r="AA628" i="3"/>
  <c r="AB628" i="3" s="1"/>
  <c r="AA629" i="3"/>
  <c r="AB629" i="3" s="1"/>
  <c r="AA630" i="3"/>
  <c r="AB630" i="3" s="1"/>
  <c r="AA631" i="3"/>
  <c r="AB631" i="3" s="1"/>
  <c r="AA632" i="3"/>
  <c r="AB632" i="3" s="1"/>
  <c r="AA633" i="3"/>
  <c r="AB633" i="3" s="1"/>
  <c r="AA634" i="3"/>
  <c r="AB634" i="3" s="1"/>
  <c r="AA635" i="3"/>
  <c r="AB635" i="3" s="1"/>
  <c r="AA636" i="3"/>
  <c r="AB636" i="3" s="1"/>
  <c r="AA637" i="3"/>
  <c r="AB637" i="3" s="1"/>
  <c r="AA638" i="3"/>
  <c r="AB638" i="3" s="1"/>
  <c r="AA639" i="3"/>
  <c r="AB639" i="3" s="1"/>
  <c r="AA640" i="3"/>
  <c r="AB640" i="3" s="1"/>
  <c r="AA641" i="3"/>
  <c r="AB641" i="3" s="1"/>
  <c r="AA642" i="3"/>
  <c r="AB642" i="3" s="1"/>
  <c r="AA643" i="3"/>
  <c r="AB643" i="3" s="1"/>
  <c r="AA644" i="3"/>
  <c r="AB644" i="3" s="1"/>
  <c r="AA645" i="3"/>
  <c r="AB645" i="3" s="1"/>
  <c r="AA646" i="3"/>
  <c r="AB646" i="3" s="1"/>
  <c r="AA647" i="3"/>
  <c r="AB647" i="3" s="1"/>
  <c r="AA648" i="3"/>
  <c r="AB648" i="3" s="1"/>
  <c r="AA649" i="3"/>
  <c r="AB649" i="3" s="1"/>
  <c r="AA650" i="3"/>
  <c r="AB650" i="3" s="1"/>
  <c r="AA651" i="3"/>
  <c r="AB651" i="3" s="1"/>
  <c r="AA652" i="3"/>
  <c r="AB652" i="3" s="1"/>
  <c r="AA653" i="3"/>
  <c r="AB653" i="3" s="1"/>
  <c r="AA654" i="3"/>
  <c r="AB654" i="3" s="1"/>
  <c r="AA655" i="3"/>
  <c r="AB655" i="3" s="1"/>
  <c r="AA656" i="3"/>
  <c r="AB656" i="3" s="1"/>
  <c r="AA657" i="3"/>
  <c r="AB657" i="3" s="1"/>
  <c r="AA658" i="3"/>
  <c r="AB658" i="3" s="1"/>
  <c r="AA659" i="3"/>
  <c r="AB659" i="3" s="1"/>
  <c r="AA660" i="3"/>
  <c r="AB660" i="3" s="1"/>
  <c r="AA661" i="3"/>
  <c r="AB661" i="3" s="1"/>
  <c r="AA662" i="3"/>
  <c r="AB662" i="3" s="1"/>
  <c r="AA663" i="3"/>
  <c r="AB663" i="3" s="1"/>
  <c r="AA664" i="3"/>
  <c r="AB664" i="3" s="1"/>
  <c r="AA665" i="3"/>
  <c r="AB665" i="3" s="1"/>
  <c r="AA666" i="3"/>
  <c r="AB666" i="3" s="1"/>
  <c r="AA667" i="3"/>
  <c r="AB667" i="3" s="1"/>
  <c r="AA668" i="3"/>
  <c r="AB668" i="3" s="1"/>
  <c r="AA669" i="3"/>
  <c r="AB669" i="3" s="1"/>
  <c r="AA670" i="3"/>
  <c r="AB670" i="3" s="1"/>
  <c r="AA671" i="3"/>
  <c r="AB671" i="3" s="1"/>
  <c r="AA672" i="3"/>
  <c r="AB672" i="3" s="1"/>
  <c r="AA673" i="3"/>
  <c r="AB673" i="3" s="1"/>
  <c r="AA674" i="3"/>
  <c r="AB674" i="3" s="1"/>
  <c r="AA675" i="3"/>
  <c r="AB675" i="3" s="1"/>
  <c r="AA676" i="3"/>
  <c r="AB676" i="3" s="1"/>
  <c r="AA677" i="3"/>
  <c r="AB677" i="3" s="1"/>
  <c r="AA678" i="3"/>
  <c r="AB678" i="3" s="1"/>
  <c r="AA679" i="3"/>
  <c r="AB679" i="3" s="1"/>
  <c r="AA680" i="3"/>
  <c r="AB680" i="3" s="1"/>
  <c r="AA681" i="3"/>
  <c r="AB681" i="3" s="1"/>
  <c r="AA682" i="3"/>
  <c r="AB682" i="3" s="1"/>
  <c r="AA683" i="3"/>
  <c r="AB683" i="3" s="1"/>
  <c r="AA684" i="3"/>
  <c r="AB684" i="3" s="1"/>
  <c r="AA685" i="3"/>
  <c r="AB685" i="3" s="1"/>
  <c r="AA686" i="3"/>
  <c r="AB686" i="3" s="1"/>
  <c r="AA687" i="3"/>
  <c r="AB687" i="3" s="1"/>
  <c r="AA688" i="3"/>
  <c r="AB688" i="3" s="1"/>
  <c r="AA689" i="3"/>
  <c r="AB689" i="3" s="1"/>
  <c r="AA690" i="3"/>
  <c r="AB690" i="3" s="1"/>
  <c r="AA691" i="3"/>
  <c r="AB691" i="3" s="1"/>
  <c r="AA692" i="3"/>
  <c r="AB692" i="3" s="1"/>
  <c r="AA693" i="3"/>
  <c r="AB693" i="3" s="1"/>
  <c r="AA694" i="3"/>
  <c r="AB694" i="3" s="1"/>
  <c r="AA695" i="3"/>
  <c r="AB695" i="3" s="1"/>
  <c r="AA696" i="3"/>
  <c r="AB696" i="3" s="1"/>
  <c r="AA697" i="3"/>
  <c r="AB697" i="3" s="1"/>
  <c r="AA698" i="3"/>
  <c r="AB698" i="3" s="1"/>
  <c r="AA699" i="3"/>
  <c r="AB699" i="3" s="1"/>
  <c r="AA700" i="3"/>
  <c r="AB700" i="3" s="1"/>
  <c r="AA701" i="3"/>
  <c r="AB701" i="3" s="1"/>
  <c r="AA702" i="3"/>
  <c r="AB702" i="3" s="1"/>
  <c r="AA703" i="3"/>
  <c r="AB703" i="3" s="1"/>
  <c r="AA704" i="3"/>
  <c r="AB704" i="3" s="1"/>
  <c r="AA705" i="3"/>
  <c r="AB705" i="3" s="1"/>
  <c r="AA706" i="3"/>
  <c r="AB706" i="3" s="1"/>
  <c r="AA707" i="3"/>
  <c r="AB707" i="3" s="1"/>
  <c r="AA708" i="3"/>
  <c r="AB708" i="3" s="1"/>
  <c r="AA709" i="3"/>
  <c r="AB709" i="3" s="1"/>
  <c r="AA710" i="3"/>
  <c r="AB710" i="3" s="1"/>
  <c r="AA711" i="3"/>
  <c r="AB711" i="3" s="1"/>
  <c r="AA712" i="3"/>
  <c r="AB712" i="3" s="1"/>
  <c r="AA713" i="3"/>
  <c r="AB713" i="3" s="1"/>
  <c r="AA714" i="3"/>
  <c r="AB714" i="3" s="1"/>
  <c r="AA715" i="3"/>
  <c r="AB715" i="3" s="1"/>
  <c r="AA716" i="3"/>
  <c r="AB716" i="3" s="1"/>
  <c r="AA717" i="3"/>
  <c r="AB717" i="3" s="1"/>
  <c r="AA718" i="3"/>
  <c r="AB718" i="3" s="1"/>
  <c r="AA719" i="3"/>
  <c r="AB719" i="3" s="1"/>
  <c r="AA720" i="3"/>
  <c r="AB720" i="3" s="1"/>
  <c r="AA721" i="3"/>
  <c r="AB721" i="3" s="1"/>
  <c r="AA722" i="3"/>
  <c r="AB722" i="3" s="1"/>
  <c r="AA723" i="3"/>
  <c r="AB723" i="3" s="1"/>
  <c r="AA724" i="3"/>
  <c r="AB724" i="3" s="1"/>
  <c r="AA725" i="3"/>
  <c r="AB725" i="3" s="1"/>
  <c r="AA726" i="3"/>
  <c r="AB726" i="3" s="1"/>
  <c r="AA727" i="3"/>
  <c r="AB727" i="3" s="1"/>
  <c r="AA728" i="3"/>
  <c r="AB728" i="3" s="1"/>
  <c r="AA729" i="3"/>
  <c r="AB729" i="3" s="1"/>
  <c r="AA730" i="3"/>
  <c r="AB730" i="3" s="1"/>
  <c r="AA731" i="3"/>
  <c r="AB731" i="3" s="1"/>
  <c r="AA732" i="3"/>
  <c r="AB732" i="3" s="1"/>
  <c r="AA733" i="3"/>
  <c r="AB733" i="3" s="1"/>
  <c r="AA734" i="3"/>
  <c r="AA735" i="3"/>
  <c r="AB735" i="3" s="1"/>
  <c r="AA736" i="3"/>
  <c r="AB736" i="3" s="1"/>
  <c r="AA737" i="3"/>
  <c r="AB737" i="3" s="1"/>
  <c r="AA738" i="3"/>
  <c r="AB738" i="3" s="1"/>
  <c r="AA739" i="3"/>
  <c r="AB739" i="3" s="1"/>
  <c r="AA740" i="3"/>
  <c r="AB740" i="3" s="1"/>
  <c r="AA741" i="3"/>
  <c r="AB741" i="3" s="1"/>
  <c r="AA742" i="3"/>
  <c r="AB742" i="3" s="1"/>
  <c r="AA743" i="3"/>
  <c r="AB743" i="3" s="1"/>
  <c r="AA744" i="3"/>
  <c r="AB744" i="3" s="1"/>
  <c r="AA745" i="3"/>
  <c r="AB745" i="3" s="1"/>
  <c r="AA746" i="3"/>
  <c r="AB746" i="3" s="1"/>
  <c r="AA747" i="3"/>
  <c r="AB747" i="3" s="1"/>
  <c r="AA748" i="3"/>
  <c r="AB748" i="3" s="1"/>
  <c r="AA749" i="3"/>
  <c r="AB749" i="3" s="1"/>
  <c r="AA750" i="3"/>
  <c r="AB750" i="3" s="1"/>
  <c r="AA751" i="3"/>
  <c r="AB751" i="3" s="1"/>
  <c r="AA752" i="3"/>
  <c r="AB752" i="3" s="1"/>
  <c r="AA753" i="3"/>
  <c r="AB753" i="3" s="1"/>
  <c r="AA754" i="3"/>
  <c r="AB754" i="3" s="1"/>
  <c r="AA755" i="3"/>
  <c r="AB755" i="3" s="1"/>
  <c r="AA756" i="3"/>
  <c r="AB756" i="3" s="1"/>
  <c r="AA757" i="3"/>
  <c r="AB757" i="3" s="1"/>
  <c r="AA758" i="3"/>
  <c r="AB758" i="3" s="1"/>
  <c r="AA759" i="3"/>
  <c r="AB759" i="3" s="1"/>
  <c r="AA760" i="3"/>
  <c r="AB760" i="3" s="1"/>
  <c r="AA761" i="3"/>
  <c r="AB761" i="3" s="1"/>
  <c r="AA762" i="3"/>
  <c r="AB762" i="3" s="1"/>
  <c r="AA763" i="3"/>
  <c r="AB763" i="3" s="1"/>
  <c r="AA764" i="3"/>
  <c r="AB764" i="3" s="1"/>
  <c r="AA765" i="3"/>
  <c r="AB765" i="3" s="1"/>
  <c r="AA766" i="3"/>
  <c r="AB766" i="3" s="1"/>
  <c r="AA767" i="3"/>
  <c r="AB767" i="3" s="1"/>
  <c r="AA768" i="3"/>
  <c r="AB768" i="3" s="1"/>
  <c r="AA769" i="3"/>
  <c r="AB769" i="3" s="1"/>
  <c r="AA770" i="3"/>
  <c r="AB770" i="3" s="1"/>
  <c r="AA771" i="3"/>
  <c r="AB771" i="3" s="1"/>
  <c r="AA772" i="3"/>
  <c r="AB772" i="3" s="1"/>
  <c r="AA773" i="3"/>
  <c r="AB773" i="3" s="1"/>
  <c r="AA774" i="3"/>
  <c r="AB774" i="3" s="1"/>
  <c r="AA775" i="3"/>
  <c r="AB775" i="3" s="1"/>
  <c r="AA776" i="3"/>
  <c r="AB776" i="3" s="1"/>
  <c r="AA777" i="3"/>
  <c r="AB777" i="3" s="1"/>
  <c r="AA778" i="3"/>
  <c r="AB778" i="3" s="1"/>
  <c r="AA779" i="3"/>
  <c r="AB779" i="3" s="1"/>
  <c r="AA780" i="3"/>
  <c r="AB780" i="3" s="1"/>
  <c r="AA781" i="3"/>
  <c r="AB781" i="3" s="1"/>
  <c r="AA782" i="3"/>
  <c r="AB782" i="3" s="1"/>
  <c r="AA783" i="3"/>
  <c r="AB783" i="3" s="1"/>
  <c r="AA784" i="3"/>
  <c r="AB784" i="3" s="1"/>
  <c r="AA785" i="3"/>
  <c r="AB785" i="3" s="1"/>
  <c r="AA786" i="3"/>
  <c r="AB786" i="3" s="1"/>
  <c r="AA787" i="3"/>
  <c r="AB787" i="3" s="1"/>
  <c r="AA788" i="3"/>
  <c r="AB788" i="3" s="1"/>
  <c r="AA789" i="3"/>
  <c r="AB789" i="3" s="1"/>
  <c r="AA790" i="3"/>
  <c r="AB790" i="3" s="1"/>
  <c r="AA791" i="3"/>
  <c r="AB791" i="3" s="1"/>
  <c r="AA792" i="3"/>
  <c r="AB792" i="3" s="1"/>
  <c r="AA793" i="3"/>
  <c r="AB793" i="3" s="1"/>
  <c r="AA794" i="3"/>
  <c r="AB794" i="3" s="1"/>
  <c r="AA795" i="3"/>
  <c r="AB795" i="3" s="1"/>
  <c r="AA796" i="3"/>
  <c r="AB796" i="3" s="1"/>
  <c r="AA797" i="3"/>
  <c r="AB797" i="3" s="1"/>
  <c r="AA798" i="3"/>
  <c r="AB798" i="3" s="1"/>
  <c r="AA799" i="3"/>
  <c r="AB799" i="3" s="1"/>
  <c r="AA800" i="3"/>
  <c r="AB800" i="3" s="1"/>
  <c r="AA801" i="3"/>
  <c r="AB801" i="3" s="1"/>
  <c r="AA802" i="3"/>
  <c r="AB802" i="3" s="1"/>
  <c r="AA803" i="3"/>
  <c r="AB803" i="3" s="1"/>
  <c r="AA804" i="3"/>
  <c r="AB804" i="3" s="1"/>
  <c r="AA805" i="3"/>
  <c r="AB805" i="3" s="1"/>
  <c r="AA806" i="3"/>
  <c r="AB806" i="3" s="1"/>
  <c r="AA807" i="3"/>
  <c r="AB807" i="3" s="1"/>
  <c r="AA808" i="3"/>
  <c r="AB808" i="3" s="1"/>
  <c r="AA809" i="3"/>
  <c r="AB809" i="3" s="1"/>
  <c r="AA810" i="3"/>
  <c r="AB810" i="3" s="1"/>
  <c r="AA811" i="3"/>
  <c r="AB811" i="3" s="1"/>
  <c r="AA812" i="3"/>
  <c r="AA813" i="3"/>
  <c r="AB813" i="3" s="1"/>
  <c r="AA814" i="3"/>
  <c r="AB814" i="3" s="1"/>
  <c r="AA815" i="3"/>
  <c r="AB815" i="3" s="1"/>
  <c r="AA816" i="3"/>
  <c r="AB816" i="3" s="1"/>
  <c r="AA817" i="3"/>
  <c r="AB817" i="3" s="1"/>
  <c r="AA818" i="3"/>
  <c r="AB818" i="3" s="1"/>
  <c r="AA819" i="3"/>
  <c r="AB819" i="3" s="1"/>
  <c r="AA820" i="3"/>
  <c r="AB820" i="3" s="1"/>
  <c r="AA821" i="3"/>
  <c r="AB821" i="3" s="1"/>
  <c r="AA822" i="3"/>
  <c r="AB822" i="3" s="1"/>
  <c r="AA823" i="3"/>
  <c r="AB823" i="3" s="1"/>
  <c r="AA824" i="3"/>
  <c r="AB824" i="3" s="1"/>
  <c r="AA825" i="3"/>
  <c r="AB825" i="3" s="1"/>
  <c r="AA826" i="3"/>
  <c r="AB826" i="3" s="1"/>
  <c r="AA827" i="3"/>
  <c r="AB827" i="3" s="1"/>
  <c r="AA828" i="3"/>
  <c r="AB828" i="3" s="1"/>
  <c r="AA829" i="3"/>
  <c r="AB829" i="3" s="1"/>
  <c r="AA830" i="3"/>
  <c r="AB830" i="3" s="1"/>
  <c r="AA831" i="3"/>
  <c r="AB831" i="3" s="1"/>
  <c r="AA832" i="3"/>
  <c r="AB832" i="3" s="1"/>
  <c r="AA833" i="3"/>
  <c r="AB833" i="3" s="1"/>
  <c r="AA834" i="3"/>
  <c r="AB834" i="3" s="1"/>
  <c r="AA835" i="3"/>
  <c r="AB835" i="3" s="1"/>
  <c r="AA836" i="3"/>
  <c r="AB836" i="3" s="1"/>
  <c r="AA837" i="3"/>
  <c r="AB837" i="3" s="1"/>
  <c r="AA838" i="3"/>
  <c r="AB838" i="3" s="1"/>
  <c r="AA839" i="3"/>
  <c r="AB839" i="3" s="1"/>
  <c r="AA840" i="3"/>
  <c r="AB840" i="3" s="1"/>
  <c r="AA841" i="3"/>
  <c r="AB841" i="3" s="1"/>
  <c r="AA842" i="3"/>
  <c r="AB842" i="3" s="1"/>
  <c r="AA843" i="3"/>
  <c r="AB843" i="3" s="1"/>
  <c r="AA844" i="3"/>
  <c r="AB844" i="3" s="1"/>
  <c r="AA845" i="3"/>
  <c r="AB845" i="3" s="1"/>
  <c r="AA846" i="3"/>
  <c r="AB846" i="3" s="1"/>
  <c r="AA847" i="3"/>
  <c r="AB847" i="3" s="1"/>
  <c r="AA848" i="3"/>
  <c r="AB848" i="3" s="1"/>
  <c r="AA849" i="3"/>
  <c r="AB849" i="3" s="1"/>
  <c r="AA850" i="3"/>
  <c r="AB850" i="3" s="1"/>
  <c r="AA851" i="3"/>
  <c r="AB851" i="3" s="1"/>
  <c r="AA852" i="3"/>
  <c r="AB852" i="3" s="1"/>
  <c r="AA853" i="3"/>
  <c r="AB853" i="3" s="1"/>
  <c r="AA854" i="3"/>
  <c r="AA855" i="3"/>
  <c r="AB855" i="3" s="1"/>
  <c r="AA856" i="3"/>
  <c r="AB856" i="3" s="1"/>
  <c r="AA857" i="3"/>
  <c r="AB857" i="3" s="1"/>
  <c r="AA858" i="3"/>
  <c r="AB858" i="3" s="1"/>
  <c r="AA859" i="3"/>
  <c r="AB859" i="3" s="1"/>
  <c r="AA860" i="3"/>
  <c r="AB860" i="3" s="1"/>
  <c r="AA861" i="3"/>
  <c r="AB861" i="3" s="1"/>
  <c r="AA862" i="3"/>
  <c r="AB862" i="3" s="1"/>
  <c r="AA863" i="3"/>
  <c r="AB863" i="3" s="1"/>
  <c r="AA864" i="3"/>
  <c r="AB864" i="3" s="1"/>
  <c r="AA865" i="3"/>
  <c r="AB865" i="3" s="1"/>
  <c r="AA866" i="3"/>
  <c r="AB866" i="3" s="1"/>
  <c r="AA867" i="3"/>
  <c r="AB867" i="3" s="1"/>
  <c r="AA868" i="3"/>
  <c r="AB868" i="3" s="1"/>
  <c r="AA869" i="3"/>
  <c r="AB869" i="3" s="1"/>
  <c r="AA870" i="3"/>
  <c r="AB870" i="3" s="1"/>
  <c r="AA871" i="3"/>
  <c r="AB871" i="3" s="1"/>
  <c r="AA872" i="3"/>
  <c r="AB872" i="3" s="1"/>
  <c r="AA873" i="3"/>
  <c r="AB873" i="3" s="1"/>
  <c r="AA874" i="3"/>
  <c r="AB874" i="3" s="1"/>
  <c r="AA875" i="3"/>
  <c r="AB875" i="3" s="1"/>
  <c r="AA876" i="3"/>
  <c r="AB876" i="3" s="1"/>
  <c r="AA877" i="3"/>
  <c r="AB877" i="3" s="1"/>
  <c r="AA878" i="3"/>
  <c r="AB878" i="3" s="1"/>
  <c r="AA879" i="3"/>
  <c r="AB879" i="3" s="1"/>
  <c r="AA880" i="3"/>
  <c r="AB880" i="3" s="1"/>
  <c r="AA881" i="3"/>
  <c r="AB881" i="3" s="1"/>
  <c r="AA882" i="3"/>
  <c r="AB882" i="3" s="1"/>
  <c r="AA883" i="3"/>
  <c r="AB883" i="3" s="1"/>
  <c r="AA884" i="3"/>
  <c r="AB884" i="3" s="1"/>
  <c r="AA885" i="3"/>
  <c r="AB885" i="3" s="1"/>
  <c r="AA886" i="3"/>
  <c r="AB886" i="3" s="1"/>
  <c r="AA887" i="3"/>
  <c r="AB887" i="3" s="1"/>
  <c r="AA888" i="3"/>
  <c r="AB888" i="3" s="1"/>
  <c r="AA889" i="3"/>
  <c r="AB889" i="3" s="1"/>
  <c r="AA890" i="3"/>
  <c r="AB890" i="3" s="1"/>
  <c r="AA891" i="3"/>
  <c r="AB891" i="3" s="1"/>
  <c r="AA892" i="3"/>
  <c r="AB892" i="3" s="1"/>
  <c r="AA893" i="3"/>
  <c r="AB893" i="3" s="1"/>
  <c r="AA894" i="3"/>
  <c r="AB894" i="3" s="1"/>
  <c r="AA895" i="3"/>
  <c r="AB895" i="3" s="1"/>
  <c r="AA896" i="3"/>
  <c r="AB896" i="3" s="1"/>
  <c r="AA897" i="3"/>
  <c r="AB897" i="3" s="1"/>
  <c r="AA898" i="3"/>
  <c r="AB898" i="3" s="1"/>
  <c r="AA899" i="3"/>
  <c r="AB899" i="3" s="1"/>
  <c r="AA900" i="3"/>
  <c r="AB900" i="3" s="1"/>
  <c r="AA901" i="3"/>
  <c r="AB901" i="3" s="1"/>
  <c r="AA902" i="3"/>
  <c r="AB902" i="3" s="1"/>
  <c r="AA903" i="3"/>
  <c r="AB903" i="3" s="1"/>
  <c r="AA904" i="3"/>
  <c r="AB904" i="3" s="1"/>
  <c r="AA905" i="3"/>
  <c r="AB905" i="3" s="1"/>
  <c r="AA906" i="3"/>
  <c r="AB906" i="3" s="1"/>
  <c r="AA907" i="3"/>
  <c r="AB907" i="3" s="1"/>
  <c r="AA908" i="3"/>
  <c r="AB908" i="3" s="1"/>
  <c r="AA909" i="3"/>
  <c r="AB909" i="3" s="1"/>
  <c r="AA910" i="3"/>
  <c r="AB910" i="3" s="1"/>
  <c r="AA911" i="3"/>
  <c r="AB911" i="3" s="1"/>
  <c r="AA912" i="3"/>
  <c r="AB912" i="3" s="1"/>
  <c r="AA913" i="3"/>
  <c r="AB913" i="3" s="1"/>
  <c r="AA914" i="3"/>
  <c r="AB914" i="3" s="1"/>
  <c r="AA915" i="3"/>
  <c r="AB915" i="3" s="1"/>
  <c r="AA916" i="3"/>
  <c r="AB916" i="3" s="1"/>
  <c r="AA917" i="3"/>
  <c r="AB917" i="3" s="1"/>
  <c r="AA918" i="3"/>
  <c r="AB918" i="3" s="1"/>
  <c r="AA919" i="3"/>
  <c r="AB919" i="3" s="1"/>
  <c r="AA920" i="3"/>
  <c r="AB920" i="3" s="1"/>
  <c r="AA921" i="3"/>
  <c r="AB921" i="3" s="1"/>
  <c r="AA922" i="3"/>
  <c r="AB922" i="3" s="1"/>
  <c r="AA923" i="3"/>
  <c r="AB923" i="3" s="1"/>
  <c r="AA924" i="3"/>
  <c r="AB924" i="3" s="1"/>
  <c r="AA925" i="3"/>
  <c r="AB925" i="3" s="1"/>
  <c r="AA926" i="3"/>
  <c r="AB926" i="3" s="1"/>
  <c r="AA927" i="3"/>
  <c r="AB927" i="3" s="1"/>
  <c r="AA928" i="3"/>
  <c r="AB928" i="3" s="1"/>
  <c r="AA929" i="3"/>
  <c r="AB929" i="3" s="1"/>
  <c r="AA930" i="3"/>
  <c r="AB930" i="3" s="1"/>
  <c r="AA931" i="3"/>
  <c r="AB931" i="3" s="1"/>
  <c r="AA932" i="3"/>
  <c r="AB932" i="3" s="1"/>
  <c r="AA933" i="3"/>
  <c r="AB933" i="3" s="1"/>
  <c r="AA934" i="3"/>
  <c r="AB934" i="3" s="1"/>
  <c r="AA935" i="3"/>
  <c r="AB935" i="3" s="1"/>
  <c r="AA936" i="3"/>
  <c r="AB936" i="3" s="1"/>
  <c r="AA937" i="3"/>
  <c r="AB937" i="3" s="1"/>
  <c r="AA938" i="3"/>
  <c r="AB938" i="3" s="1"/>
  <c r="AA939" i="3"/>
  <c r="AB939" i="3" s="1"/>
  <c r="AA940" i="3"/>
  <c r="AB940" i="3" s="1"/>
  <c r="AA941" i="3"/>
  <c r="AB941" i="3" s="1"/>
  <c r="AA942" i="3"/>
  <c r="AB942" i="3" s="1"/>
  <c r="AA943" i="3"/>
  <c r="AB943" i="3" s="1"/>
  <c r="AA944" i="3"/>
  <c r="AB944" i="3" s="1"/>
  <c r="AA945" i="3"/>
  <c r="AB945" i="3" s="1"/>
  <c r="AA946" i="3"/>
  <c r="AB946" i="3" s="1"/>
  <c r="AA947" i="3"/>
  <c r="AB947" i="3" s="1"/>
  <c r="AA948" i="3"/>
  <c r="AB948" i="3" s="1"/>
  <c r="AA949" i="3"/>
  <c r="AB949" i="3" s="1"/>
  <c r="AA950" i="3"/>
  <c r="AB950" i="3" s="1"/>
  <c r="AA951" i="3"/>
  <c r="AB951" i="3" s="1"/>
  <c r="AA952" i="3"/>
  <c r="AB952" i="3" s="1"/>
  <c r="AA953" i="3"/>
  <c r="AB953" i="3" s="1"/>
  <c r="AA954" i="3"/>
  <c r="AB954" i="3" s="1"/>
  <c r="AA955" i="3"/>
  <c r="AB955" i="3" s="1"/>
  <c r="AA956" i="3"/>
  <c r="AB956" i="3" s="1"/>
  <c r="AA957" i="3"/>
  <c r="AB957" i="3" s="1"/>
  <c r="AA958" i="3"/>
  <c r="AB958" i="3" s="1"/>
  <c r="AA959" i="3"/>
  <c r="AB959" i="3" s="1"/>
  <c r="AA960" i="3"/>
  <c r="AB960" i="3" s="1"/>
  <c r="AA961" i="3"/>
  <c r="AB961" i="3" s="1"/>
  <c r="AA962" i="3"/>
  <c r="AB962" i="3" s="1"/>
  <c r="AA963" i="3"/>
  <c r="AB963" i="3" s="1"/>
  <c r="AA964" i="3"/>
  <c r="AB964" i="3" s="1"/>
  <c r="AA965" i="3"/>
  <c r="AB965" i="3" s="1"/>
  <c r="AA966" i="3"/>
  <c r="AB966" i="3" s="1"/>
  <c r="AA967" i="3"/>
  <c r="AB967" i="3" s="1"/>
  <c r="AA968" i="3"/>
  <c r="AB968" i="3" s="1"/>
  <c r="AA969" i="3"/>
  <c r="AB969" i="3" s="1"/>
  <c r="AA970" i="3"/>
  <c r="AB970" i="3" s="1"/>
  <c r="AA971" i="3"/>
  <c r="AB971" i="3" s="1"/>
  <c r="AA972" i="3"/>
  <c r="AB972" i="3" s="1"/>
  <c r="AA973" i="3"/>
  <c r="AB973" i="3" s="1"/>
  <c r="AA974" i="3"/>
  <c r="AA975" i="3"/>
  <c r="AB975" i="3" s="1"/>
  <c r="AA976" i="3"/>
  <c r="AB976" i="3" s="1"/>
  <c r="AA977" i="3"/>
  <c r="AB977" i="3" s="1"/>
  <c r="AA978" i="3"/>
  <c r="AB978" i="3" s="1"/>
  <c r="AA979" i="3"/>
  <c r="AB979" i="3" s="1"/>
  <c r="AA980" i="3"/>
  <c r="AB980" i="3" s="1"/>
  <c r="AA981" i="3"/>
  <c r="AB981" i="3" s="1"/>
  <c r="AA982" i="3"/>
  <c r="AB982" i="3" s="1"/>
  <c r="AA983" i="3"/>
  <c r="AB983" i="3" s="1"/>
  <c r="AA984" i="3"/>
  <c r="AB984" i="3" s="1"/>
  <c r="AA985" i="3"/>
  <c r="AB985" i="3" s="1"/>
  <c r="AA986" i="3"/>
  <c r="AB986" i="3" s="1"/>
  <c r="AA987" i="3"/>
  <c r="AB987" i="3" s="1"/>
  <c r="AA988" i="3"/>
  <c r="AB988" i="3" s="1"/>
  <c r="AA989" i="3"/>
  <c r="AB989" i="3" s="1"/>
  <c r="AA990" i="3"/>
  <c r="AB990" i="3" s="1"/>
  <c r="AA991" i="3"/>
  <c r="AB991" i="3" s="1"/>
  <c r="AA992" i="3"/>
  <c r="AB992" i="3" s="1"/>
  <c r="AA993" i="3"/>
  <c r="AB993" i="3" s="1"/>
  <c r="AA994" i="3"/>
  <c r="AB994" i="3" s="1"/>
  <c r="AA995" i="3"/>
  <c r="AB995" i="3" s="1"/>
  <c r="AA996" i="3"/>
  <c r="AB996" i="3" s="1"/>
  <c r="AA997" i="3"/>
  <c r="AB997" i="3" s="1"/>
  <c r="AA998" i="3"/>
  <c r="AB998" i="3" s="1"/>
  <c r="AA999" i="3"/>
  <c r="AB999" i="3" s="1"/>
  <c r="AA1000" i="3"/>
  <c r="AB1000" i="3" s="1"/>
  <c r="AA1001" i="3"/>
  <c r="AB1001" i="3" s="1"/>
  <c r="AA1002" i="3"/>
  <c r="AB1002" i="3" s="1"/>
  <c r="AA1003" i="3"/>
  <c r="AB1003" i="3" s="1"/>
  <c r="AA1004" i="3"/>
  <c r="AB1004" i="3" s="1"/>
  <c r="AA1005" i="3"/>
  <c r="AB1005" i="3" s="1"/>
  <c r="AA1006" i="3"/>
  <c r="AB1006" i="3" s="1"/>
  <c r="AA1007" i="3"/>
  <c r="AB1007" i="3" s="1"/>
  <c r="AA1008" i="3"/>
  <c r="AB1008" i="3" s="1"/>
  <c r="AA1009" i="3"/>
  <c r="AB1009" i="3" s="1"/>
  <c r="AA1010" i="3"/>
  <c r="AB1010" i="3" s="1"/>
  <c r="AA1011" i="3"/>
  <c r="AB1011" i="3" s="1"/>
  <c r="AA1012" i="3"/>
  <c r="AB1012" i="3" s="1"/>
  <c r="AA1013" i="3"/>
  <c r="AB1013" i="3" s="1"/>
  <c r="AA1014" i="3"/>
  <c r="AB1014" i="3" s="1"/>
  <c r="AA1015" i="3"/>
  <c r="AB1015" i="3" s="1"/>
  <c r="AA1016" i="3"/>
  <c r="AB1016" i="3" s="1"/>
  <c r="AA1017" i="3"/>
  <c r="AB1017" i="3" s="1"/>
  <c r="AA1018" i="3"/>
  <c r="AB1018" i="3" s="1"/>
  <c r="AA1019" i="3"/>
  <c r="AB1019" i="3" s="1"/>
  <c r="AA1020" i="3"/>
  <c r="AB1020" i="3" s="1"/>
  <c r="AA1021" i="3"/>
  <c r="AB1021" i="3" s="1"/>
  <c r="AA1022" i="3"/>
  <c r="AB1022" i="3" s="1"/>
  <c r="AA1023" i="3"/>
  <c r="AB1023" i="3" s="1"/>
  <c r="AA1024" i="3"/>
  <c r="AB1024" i="3" s="1"/>
  <c r="AA1025" i="3"/>
  <c r="AB1025" i="3" s="1"/>
  <c r="AA1026" i="3"/>
  <c r="AB1026" i="3" s="1"/>
  <c r="AA1027" i="3"/>
  <c r="AB1027" i="3" s="1"/>
  <c r="AA1028" i="3"/>
  <c r="AB1028" i="3" s="1"/>
  <c r="AA1029" i="3"/>
  <c r="AB1029" i="3" s="1"/>
  <c r="AA1030" i="3"/>
  <c r="AB1030" i="3" s="1"/>
  <c r="AA1031" i="3"/>
  <c r="AB1031" i="3" s="1"/>
  <c r="AA1032" i="3"/>
  <c r="AB1032" i="3" s="1"/>
  <c r="AA1033" i="3"/>
  <c r="AB1033" i="3" s="1"/>
  <c r="AA1034" i="3"/>
  <c r="AB1034" i="3" s="1"/>
  <c r="AA1035" i="3"/>
  <c r="AB1035" i="3" s="1"/>
  <c r="AA1036" i="3"/>
  <c r="AB1036" i="3" s="1"/>
  <c r="AA1037" i="3"/>
  <c r="AB1037" i="3" s="1"/>
  <c r="AA1038" i="3"/>
  <c r="AB1038" i="3" s="1"/>
  <c r="AA1039" i="3"/>
  <c r="AB1039" i="3" s="1"/>
  <c r="AA1040" i="3"/>
  <c r="AB1040" i="3" s="1"/>
  <c r="AA1041" i="3"/>
  <c r="AB1041" i="3" s="1"/>
  <c r="AA1042" i="3"/>
  <c r="AB1042" i="3" s="1"/>
  <c r="AA1043" i="3"/>
  <c r="AB1043" i="3" s="1"/>
  <c r="AA1044" i="3"/>
  <c r="AB1044" i="3" s="1"/>
  <c r="AA1045" i="3"/>
  <c r="AB1045" i="3" s="1"/>
  <c r="AA1046" i="3"/>
  <c r="AB1046" i="3" s="1"/>
  <c r="AA1047" i="3"/>
  <c r="AB1047" i="3" s="1"/>
  <c r="AA1048" i="3"/>
  <c r="AB1048" i="3" s="1"/>
  <c r="AA1049" i="3"/>
  <c r="AB1049" i="3" s="1"/>
  <c r="AA1050" i="3"/>
  <c r="AB1050" i="3" s="1"/>
  <c r="AA1051" i="3"/>
  <c r="AB1051" i="3" s="1"/>
  <c r="AA1052" i="3"/>
  <c r="AB1052" i="3" s="1"/>
  <c r="AA1053" i="3"/>
  <c r="AB1053" i="3" s="1"/>
  <c r="AA1054" i="3"/>
  <c r="AA1055" i="3"/>
  <c r="AB1055" i="3" s="1"/>
  <c r="AA1056" i="3"/>
  <c r="AB1056" i="3" s="1"/>
  <c r="AA1057" i="3"/>
  <c r="AB1057" i="3" s="1"/>
  <c r="AA1058" i="3"/>
  <c r="AB1058" i="3" s="1"/>
  <c r="AA1059" i="3"/>
  <c r="AB1059" i="3" s="1"/>
  <c r="AA1060" i="3"/>
  <c r="AB1060" i="3" s="1"/>
  <c r="AA1061" i="3"/>
  <c r="AB1061" i="3" s="1"/>
  <c r="AA1062" i="3"/>
  <c r="AB1062" i="3" s="1"/>
  <c r="AA1063" i="3"/>
  <c r="AB1063" i="3" s="1"/>
  <c r="AA1064" i="3"/>
  <c r="AB1064" i="3" s="1"/>
  <c r="AA1065" i="3"/>
  <c r="AB1065" i="3" s="1"/>
  <c r="AA1066" i="3"/>
  <c r="AB1066" i="3" s="1"/>
  <c r="AA1067" i="3"/>
  <c r="AB1067" i="3" s="1"/>
  <c r="AA1068" i="3"/>
  <c r="AB1068" i="3" s="1"/>
  <c r="AA1069" i="3"/>
  <c r="AB1069" i="3" s="1"/>
  <c r="AA1070" i="3"/>
  <c r="AB1070" i="3" s="1"/>
  <c r="AA1071" i="3"/>
  <c r="AB1071" i="3" s="1"/>
  <c r="AA1072" i="3"/>
  <c r="AB1072" i="3" s="1"/>
  <c r="AA1073" i="3"/>
  <c r="AB1073" i="3" s="1"/>
  <c r="AA1074" i="3"/>
  <c r="AB1074" i="3" s="1"/>
  <c r="AA1075" i="3"/>
  <c r="AB1075" i="3" s="1"/>
  <c r="AA1076" i="3"/>
  <c r="AB1076" i="3" s="1"/>
  <c r="AA1077" i="3"/>
  <c r="AB1077" i="3" s="1"/>
  <c r="AA1078" i="3"/>
  <c r="AB1078" i="3" s="1"/>
  <c r="AA1079" i="3"/>
  <c r="AB1079" i="3" s="1"/>
  <c r="AA1080" i="3"/>
  <c r="AB1080" i="3" s="1"/>
  <c r="AA1081" i="3"/>
  <c r="AB1081" i="3" s="1"/>
  <c r="AA1082" i="3"/>
  <c r="AB1082" i="3" s="1"/>
  <c r="AA1083" i="3"/>
  <c r="AB1083" i="3" s="1"/>
  <c r="AA1084" i="3"/>
  <c r="AB1084" i="3" s="1"/>
  <c r="AA1085" i="3"/>
  <c r="AB1085" i="3" s="1"/>
  <c r="AA1086" i="3"/>
  <c r="AB1086" i="3" s="1"/>
  <c r="AA1087" i="3"/>
  <c r="AB1087" i="3" s="1"/>
  <c r="AA1088" i="3"/>
  <c r="AB1088" i="3" s="1"/>
  <c r="AA1089" i="3"/>
  <c r="AB1089" i="3" s="1"/>
  <c r="AA1090" i="3"/>
  <c r="AB1090" i="3" s="1"/>
  <c r="AA1091" i="3"/>
  <c r="AB1091" i="3" s="1"/>
  <c r="AA1092" i="3"/>
  <c r="AB1092" i="3" s="1"/>
  <c r="AA1093" i="3"/>
  <c r="AB1093" i="3" s="1"/>
  <c r="AA1094" i="3"/>
  <c r="AB1094" i="3" s="1"/>
  <c r="AA1095" i="3"/>
  <c r="AB1095" i="3" s="1"/>
  <c r="AA1096" i="3"/>
  <c r="AB1096" i="3" s="1"/>
  <c r="AA1097" i="3"/>
  <c r="AB1097" i="3" s="1"/>
  <c r="AA1098" i="3"/>
  <c r="AB1098" i="3" s="1"/>
  <c r="AA1099" i="3"/>
  <c r="AB1099" i="3" s="1"/>
  <c r="AA1100" i="3"/>
  <c r="AB1100" i="3" s="1"/>
  <c r="AA1101" i="3"/>
  <c r="AB1101" i="3" s="1"/>
  <c r="AA1102" i="3"/>
  <c r="AB1102" i="3" s="1"/>
  <c r="AA1103" i="3"/>
  <c r="AB1103" i="3" s="1"/>
  <c r="AA1104" i="3"/>
  <c r="AB1104" i="3" s="1"/>
  <c r="AA1105" i="3"/>
  <c r="AB1105" i="3" s="1"/>
  <c r="AA1106" i="3"/>
  <c r="AB1106" i="3" s="1"/>
  <c r="AA1107" i="3"/>
  <c r="AB1107" i="3" s="1"/>
  <c r="AA1108" i="3"/>
  <c r="AB1108" i="3" s="1"/>
  <c r="AA1109" i="3"/>
  <c r="AB1109" i="3" s="1"/>
  <c r="AA1110" i="3"/>
  <c r="AB1110" i="3" s="1"/>
  <c r="AA1111" i="3"/>
  <c r="AB1111" i="3" s="1"/>
  <c r="AA1112" i="3"/>
  <c r="AB1112" i="3" s="1"/>
  <c r="AA1113" i="3"/>
  <c r="AB1113" i="3" s="1"/>
  <c r="AA1114" i="3"/>
  <c r="AB1114" i="3" s="1"/>
  <c r="AA1115" i="3"/>
  <c r="AB1115" i="3" s="1"/>
  <c r="AA1116" i="3"/>
  <c r="AB1116" i="3" s="1"/>
  <c r="AA1117" i="3"/>
  <c r="AB1117" i="3" s="1"/>
  <c r="AA1118" i="3"/>
  <c r="AB1118" i="3" s="1"/>
  <c r="AA1119" i="3"/>
  <c r="AB1119" i="3" s="1"/>
  <c r="AA1120" i="3"/>
  <c r="AB1120" i="3" s="1"/>
  <c r="AA1121" i="3"/>
  <c r="AB1121" i="3" s="1"/>
  <c r="AA1122" i="3"/>
  <c r="AB1122" i="3" s="1"/>
  <c r="AA1123" i="3"/>
  <c r="AB1123" i="3" s="1"/>
  <c r="AA1124" i="3"/>
  <c r="AB1124" i="3" s="1"/>
  <c r="AA1125" i="3"/>
  <c r="AB1125" i="3" s="1"/>
  <c r="AA1126" i="3"/>
  <c r="AB1126" i="3" s="1"/>
  <c r="AA1127" i="3"/>
  <c r="AB1127" i="3" s="1"/>
  <c r="AA1128" i="3"/>
  <c r="AB1128" i="3" s="1"/>
  <c r="AA1129" i="3"/>
  <c r="AB1129" i="3" s="1"/>
  <c r="AA1130" i="3"/>
  <c r="AB1130" i="3" s="1"/>
  <c r="AA1131" i="3"/>
  <c r="AB1131" i="3" s="1"/>
  <c r="AA1132" i="3"/>
  <c r="AB1132" i="3" s="1"/>
  <c r="AA1133" i="3"/>
  <c r="AB1133" i="3" s="1"/>
  <c r="AA1134" i="3"/>
  <c r="AB1134" i="3" s="1"/>
  <c r="AA1135" i="3"/>
  <c r="AB1135" i="3" s="1"/>
  <c r="AA1136" i="3"/>
  <c r="AB1136" i="3" s="1"/>
  <c r="AA1137" i="3"/>
  <c r="AB1137" i="3" s="1"/>
  <c r="AA1138" i="3"/>
  <c r="AB1138" i="3" s="1"/>
  <c r="AA1139" i="3"/>
  <c r="AB1139" i="3" s="1"/>
  <c r="AA1140" i="3"/>
  <c r="AB1140" i="3" s="1"/>
  <c r="AA1141" i="3"/>
  <c r="AB1141" i="3" s="1"/>
  <c r="AA1142" i="3"/>
  <c r="AB1142" i="3" s="1"/>
  <c r="AA1143" i="3"/>
  <c r="AB1143" i="3" s="1"/>
  <c r="AA1144" i="3"/>
  <c r="AB1144" i="3" s="1"/>
  <c r="AA1145" i="3"/>
  <c r="AB1145" i="3" s="1"/>
  <c r="AA1146" i="3"/>
  <c r="AB1146" i="3" s="1"/>
  <c r="AA1147" i="3"/>
  <c r="AB1147" i="3" s="1"/>
  <c r="AA1148" i="3"/>
  <c r="AB1148" i="3" s="1"/>
  <c r="AA1149" i="3"/>
  <c r="AB1149" i="3" s="1"/>
  <c r="AA1150" i="3"/>
  <c r="AB1150" i="3" s="1"/>
  <c r="AA1151" i="3"/>
  <c r="AB1151" i="3" s="1"/>
  <c r="AA1152" i="3"/>
  <c r="AB1152" i="3" s="1"/>
  <c r="AA1153" i="3"/>
  <c r="AB1153" i="3" s="1"/>
  <c r="AA1154" i="3"/>
  <c r="AB1154" i="3" s="1"/>
  <c r="AA1155" i="3"/>
  <c r="AB1155" i="3" s="1"/>
  <c r="AA1156" i="3"/>
  <c r="AB1156" i="3" s="1"/>
  <c r="AA1157" i="3"/>
  <c r="AB1157" i="3" s="1"/>
  <c r="AA1158" i="3"/>
  <c r="AB1158" i="3" s="1"/>
  <c r="AA1159" i="3"/>
  <c r="AB1159" i="3" s="1"/>
  <c r="AA1160" i="3"/>
  <c r="AB1160" i="3" s="1"/>
  <c r="AA1161" i="3"/>
  <c r="AB1161" i="3" s="1"/>
  <c r="AA1162" i="3"/>
  <c r="AB1162" i="3" s="1"/>
  <c r="AA1163" i="3"/>
  <c r="AB1163" i="3" s="1"/>
  <c r="AA1164" i="3"/>
  <c r="AB1164" i="3" s="1"/>
  <c r="AA1165" i="3"/>
  <c r="AB1165" i="3" s="1"/>
  <c r="AA1166" i="3"/>
  <c r="AB1166" i="3" s="1"/>
  <c r="AA1167" i="3"/>
  <c r="AB1167" i="3" s="1"/>
  <c r="AA1168" i="3"/>
  <c r="AB1168" i="3" s="1"/>
  <c r="AA1169" i="3"/>
  <c r="AB1169" i="3" s="1"/>
  <c r="AA1170" i="3"/>
  <c r="AB1170" i="3" s="1"/>
  <c r="AA1171" i="3"/>
  <c r="AB1171" i="3" s="1"/>
  <c r="AA1172" i="3"/>
  <c r="AA1173" i="3"/>
  <c r="AB1173" i="3" s="1"/>
  <c r="AA1174" i="3"/>
  <c r="AB1174" i="3" s="1"/>
  <c r="AA1175" i="3"/>
  <c r="AB1175" i="3" s="1"/>
  <c r="AA1176" i="3"/>
  <c r="AB1176" i="3" s="1"/>
  <c r="AA1177" i="3"/>
  <c r="AB1177" i="3" s="1"/>
  <c r="AA1178" i="3"/>
  <c r="AB1178" i="3" s="1"/>
  <c r="AA1179" i="3"/>
  <c r="AB1179" i="3" s="1"/>
  <c r="AA1180" i="3"/>
  <c r="AB1180" i="3" s="1"/>
  <c r="AA1181" i="3"/>
  <c r="AB1181" i="3" s="1"/>
  <c r="AA1182" i="3"/>
  <c r="AB1182" i="3" s="1"/>
  <c r="AA1183" i="3"/>
  <c r="AB1183" i="3" s="1"/>
  <c r="AA1184" i="3"/>
  <c r="AB1184" i="3" s="1"/>
  <c r="AA1185" i="3"/>
  <c r="AB1185" i="3" s="1"/>
  <c r="AA1186" i="3"/>
  <c r="AB1186" i="3" s="1"/>
  <c r="AA1187" i="3"/>
  <c r="AB1187" i="3" s="1"/>
  <c r="AA1188" i="3"/>
  <c r="AB1188" i="3" s="1"/>
  <c r="AA1189" i="3"/>
  <c r="AB1189" i="3" s="1"/>
  <c r="AA1190" i="3"/>
  <c r="AB1190" i="3" s="1"/>
  <c r="AA1191" i="3"/>
  <c r="AB1191" i="3" s="1"/>
  <c r="AA1192" i="3"/>
  <c r="AB1192" i="3" s="1"/>
  <c r="AA1193" i="3"/>
  <c r="AB1193" i="3" s="1"/>
  <c r="AA1194" i="3"/>
  <c r="AB1194" i="3" s="1"/>
  <c r="AA1195" i="3"/>
  <c r="AB1195" i="3" s="1"/>
  <c r="AA1196" i="3"/>
  <c r="AB1196" i="3" s="1"/>
  <c r="AA1197" i="3"/>
  <c r="AB1197" i="3" s="1"/>
  <c r="AA1198" i="3"/>
  <c r="AB1198" i="3" s="1"/>
  <c r="AA1199" i="3"/>
  <c r="AB1199" i="3" s="1"/>
  <c r="AA1200" i="3"/>
  <c r="AB1200" i="3" s="1"/>
  <c r="AA1201" i="3"/>
  <c r="AB1201" i="3" s="1"/>
  <c r="AA1202" i="3"/>
  <c r="AB1202" i="3" s="1"/>
  <c r="AA1203" i="3"/>
  <c r="AB1203" i="3" s="1"/>
  <c r="AA1204" i="3"/>
  <c r="AB1204" i="3" s="1"/>
  <c r="AA1205" i="3"/>
  <c r="AB1205" i="3" s="1"/>
  <c r="AA1206" i="3"/>
  <c r="AB1206" i="3" s="1"/>
  <c r="AA1207" i="3"/>
  <c r="AB1207" i="3" s="1"/>
  <c r="AA1208" i="3"/>
  <c r="AB1208" i="3" s="1"/>
  <c r="AA1209" i="3"/>
  <c r="AB1209" i="3" s="1"/>
  <c r="AA1210" i="3"/>
  <c r="AB1210" i="3" s="1"/>
  <c r="AA1211" i="3"/>
  <c r="AB1211" i="3" s="1"/>
  <c r="AA1212" i="3"/>
  <c r="AB1212" i="3" s="1"/>
  <c r="AA1213" i="3"/>
  <c r="AB1213" i="3" s="1"/>
  <c r="AA1214" i="3"/>
  <c r="AB1214" i="3" s="1"/>
  <c r="AA1215" i="3"/>
  <c r="AB1215" i="3" s="1"/>
  <c r="AA1216" i="3"/>
  <c r="AB1216" i="3" s="1"/>
  <c r="AA1217" i="3"/>
  <c r="AB1217" i="3" s="1"/>
  <c r="AA1218" i="3"/>
  <c r="AB1218" i="3" s="1"/>
  <c r="AA1219" i="3"/>
  <c r="AB1219" i="3" s="1"/>
  <c r="AA1220" i="3"/>
  <c r="AB1220" i="3" s="1"/>
  <c r="AA1221" i="3"/>
  <c r="AB1221" i="3" s="1"/>
  <c r="AA1222" i="3"/>
  <c r="AB1222" i="3" s="1"/>
  <c r="AA1223" i="3"/>
  <c r="AB1223" i="3" s="1"/>
  <c r="AA1224" i="3"/>
  <c r="AB1224" i="3" s="1"/>
  <c r="AA1225" i="3"/>
  <c r="AB1225" i="3" s="1"/>
  <c r="AA1226" i="3"/>
  <c r="AB1226" i="3" s="1"/>
  <c r="AA1227" i="3"/>
  <c r="AB1227" i="3" s="1"/>
  <c r="AA1228" i="3"/>
  <c r="AB1228" i="3" s="1"/>
  <c r="AA1229" i="3"/>
  <c r="AB1229" i="3" s="1"/>
  <c r="AA1230" i="3"/>
  <c r="AB1230" i="3" s="1"/>
  <c r="AA1231" i="3"/>
  <c r="AB1231" i="3" s="1"/>
  <c r="AA1232" i="3"/>
  <c r="AB1232" i="3" s="1"/>
  <c r="AA1233" i="3"/>
  <c r="AB1233" i="3" s="1"/>
  <c r="AA1234" i="3"/>
  <c r="AB1234" i="3" s="1"/>
  <c r="AA1235" i="3"/>
  <c r="AB1235" i="3" s="1"/>
  <c r="AA1236" i="3"/>
  <c r="AB1236" i="3" s="1"/>
  <c r="AA1237" i="3"/>
  <c r="AB1237" i="3" s="1"/>
  <c r="AA1238" i="3"/>
  <c r="AB1238" i="3" s="1"/>
  <c r="AA1239" i="3"/>
  <c r="AB1239" i="3" s="1"/>
  <c r="AA1240" i="3"/>
  <c r="AB1240" i="3" s="1"/>
  <c r="AA1241" i="3"/>
  <c r="AB1241" i="3" s="1"/>
  <c r="AA1242" i="3"/>
  <c r="AB1242" i="3" s="1"/>
  <c r="AA1243" i="3"/>
  <c r="AB1243" i="3" s="1"/>
  <c r="AA1244" i="3"/>
  <c r="AB1244" i="3" s="1"/>
  <c r="AA1245" i="3"/>
  <c r="AB1245" i="3" s="1"/>
  <c r="AA1246" i="3"/>
  <c r="AB1246" i="3" s="1"/>
  <c r="AA1247" i="3"/>
  <c r="AB1247" i="3" s="1"/>
  <c r="AA1248" i="3"/>
  <c r="AB1248" i="3" s="1"/>
  <c r="AA1249" i="3"/>
  <c r="AB1249" i="3" s="1"/>
  <c r="AA1250" i="3"/>
  <c r="AB1250" i="3" s="1"/>
  <c r="AA1251" i="3"/>
  <c r="AB1251" i="3" s="1"/>
  <c r="AA1252" i="3"/>
  <c r="AA1253" i="3"/>
  <c r="AB1253" i="3" s="1"/>
  <c r="AA1254" i="3"/>
  <c r="AB1254" i="3" s="1"/>
  <c r="AA1255" i="3"/>
  <c r="AB1255" i="3" s="1"/>
  <c r="AA1256" i="3"/>
  <c r="AB1256" i="3" s="1"/>
  <c r="AA1257" i="3"/>
  <c r="AB1257" i="3" s="1"/>
  <c r="AA1258" i="3"/>
  <c r="AB1258" i="3" s="1"/>
  <c r="AA1259" i="3"/>
  <c r="AB1259" i="3" s="1"/>
  <c r="AA1260" i="3"/>
  <c r="AB1260" i="3" s="1"/>
  <c r="AA1261" i="3"/>
  <c r="AB1261" i="3" s="1"/>
  <c r="AA1262" i="3"/>
  <c r="AB1262" i="3" s="1"/>
  <c r="AA1263" i="3"/>
  <c r="AB1263" i="3" s="1"/>
  <c r="AA1264" i="3"/>
  <c r="AB1264" i="3" s="1"/>
  <c r="AA1265" i="3"/>
  <c r="AB1265" i="3" s="1"/>
  <c r="AA1266" i="3"/>
  <c r="AB1266" i="3" s="1"/>
  <c r="AA1267" i="3"/>
  <c r="AB1267" i="3" s="1"/>
  <c r="AA1268" i="3"/>
  <c r="AB1268" i="3" s="1"/>
  <c r="AA1269" i="3"/>
  <c r="AB1269" i="3" s="1"/>
  <c r="AA1270" i="3"/>
  <c r="AB1270" i="3" s="1"/>
  <c r="AA1271" i="3"/>
  <c r="AB1271" i="3" s="1"/>
  <c r="AA1272" i="3"/>
  <c r="AB1272" i="3" s="1"/>
  <c r="AA1273" i="3"/>
  <c r="AB1273" i="3" s="1"/>
  <c r="AA1274" i="3"/>
  <c r="AB1274" i="3" s="1"/>
  <c r="AA1275" i="3"/>
  <c r="AB1275" i="3" s="1"/>
  <c r="AA1276" i="3"/>
  <c r="AB1276" i="3" s="1"/>
  <c r="AA1277" i="3"/>
  <c r="AB1277" i="3" s="1"/>
  <c r="AA1278" i="3"/>
  <c r="AB1278" i="3" s="1"/>
  <c r="AA1279" i="3"/>
  <c r="AB1279" i="3" s="1"/>
  <c r="AA1280" i="3"/>
  <c r="AB1280" i="3" s="1"/>
  <c r="AA1281" i="3"/>
  <c r="AB1281" i="3" s="1"/>
  <c r="AA1282" i="3"/>
  <c r="AB1282" i="3" s="1"/>
  <c r="AA1283" i="3"/>
  <c r="AB1283" i="3" s="1"/>
  <c r="AA1284" i="3"/>
  <c r="AB1284" i="3" s="1"/>
  <c r="AA1285" i="3"/>
  <c r="AB1285" i="3" s="1"/>
  <c r="AA1286" i="3"/>
  <c r="AB1286" i="3" s="1"/>
  <c r="AA1287" i="3"/>
  <c r="AB1287" i="3" s="1"/>
  <c r="AA1288" i="3"/>
  <c r="AB1288" i="3" s="1"/>
  <c r="AA1289" i="3"/>
  <c r="AB1289" i="3" s="1"/>
  <c r="AA1290" i="3"/>
  <c r="AB1290" i="3" s="1"/>
  <c r="AA1291" i="3"/>
  <c r="AB1291" i="3" s="1"/>
  <c r="AA1292" i="3"/>
  <c r="AB1292" i="3" s="1"/>
  <c r="AA1293" i="3"/>
  <c r="AA1294" i="3"/>
  <c r="AB1294" i="3" s="1"/>
  <c r="AA1295" i="3"/>
  <c r="AB1295" i="3" s="1"/>
  <c r="AA1296" i="3"/>
  <c r="AB1296" i="3" s="1"/>
  <c r="AA1297" i="3"/>
  <c r="AB1297" i="3" s="1"/>
  <c r="AA1298" i="3"/>
  <c r="AB1298" i="3" s="1"/>
  <c r="AA1299" i="3"/>
  <c r="AB1299" i="3" s="1"/>
  <c r="AA1300" i="3"/>
  <c r="AB1300" i="3" s="1"/>
  <c r="AA1301" i="3"/>
  <c r="AB1301" i="3" s="1"/>
  <c r="AA1302" i="3"/>
  <c r="AB1302" i="3" s="1"/>
  <c r="AA1303" i="3"/>
  <c r="AB1303" i="3" s="1"/>
  <c r="AA1304" i="3"/>
  <c r="AB1304" i="3" s="1"/>
  <c r="AA1305" i="3"/>
  <c r="AB1305" i="3" s="1"/>
  <c r="AA1306" i="3"/>
  <c r="AB1306" i="3" s="1"/>
  <c r="AA1307" i="3"/>
  <c r="AB1307" i="3" s="1"/>
  <c r="AA1308" i="3"/>
  <c r="AB1308" i="3" s="1"/>
  <c r="AA1309" i="3"/>
  <c r="AB1309" i="3" s="1"/>
  <c r="AA1310" i="3"/>
  <c r="AB1310" i="3" s="1"/>
  <c r="AA1311" i="3"/>
  <c r="AB1311" i="3" s="1"/>
  <c r="AA1312" i="3"/>
  <c r="AB1312" i="3" s="1"/>
  <c r="AA1313" i="3"/>
  <c r="AB1313" i="3" s="1"/>
  <c r="AA1314" i="3"/>
  <c r="AB1314" i="3" s="1"/>
  <c r="AA1315" i="3"/>
  <c r="AB1315" i="3" s="1"/>
  <c r="AA1316" i="3"/>
  <c r="AB1316" i="3" s="1"/>
  <c r="AA1317" i="3"/>
  <c r="AB1317" i="3" s="1"/>
  <c r="AA1318" i="3"/>
  <c r="AB1318" i="3" s="1"/>
  <c r="AA1319" i="3"/>
  <c r="AB1319" i="3" s="1"/>
  <c r="AA1320" i="3"/>
  <c r="AB1320" i="3" s="1"/>
  <c r="AA1321" i="3"/>
  <c r="AB1321" i="3" s="1"/>
  <c r="AA1322" i="3"/>
  <c r="AB1322" i="3" s="1"/>
  <c r="AA1323" i="3"/>
  <c r="AB1323" i="3" s="1"/>
  <c r="AA1324" i="3"/>
  <c r="AB1324" i="3" s="1"/>
  <c r="AA1325" i="3"/>
  <c r="AB1325" i="3" s="1"/>
  <c r="AA1326" i="3"/>
  <c r="AB1326" i="3" s="1"/>
  <c r="AA1327" i="3"/>
  <c r="AB1327" i="3" s="1"/>
  <c r="AA1328" i="3"/>
  <c r="AB1328" i="3" s="1"/>
  <c r="AA1329" i="3"/>
  <c r="AB1329" i="3" s="1"/>
  <c r="AA1330" i="3"/>
  <c r="AB1330" i="3" s="1"/>
  <c r="AA1331" i="3"/>
  <c r="AB1331" i="3" s="1"/>
  <c r="AA1332" i="3"/>
  <c r="AB1332" i="3" s="1"/>
  <c r="AA1333" i="3"/>
  <c r="AB1333" i="3" s="1"/>
  <c r="AA1334" i="3"/>
  <c r="AB1334" i="3" s="1"/>
  <c r="AA1335" i="3"/>
  <c r="AB1335" i="3" s="1"/>
  <c r="AA1336" i="3"/>
  <c r="AB1336" i="3" s="1"/>
  <c r="AA1337" i="3"/>
  <c r="AB1337" i="3" s="1"/>
  <c r="AA1338" i="3"/>
  <c r="AB1338" i="3" s="1"/>
  <c r="AA1339" i="3"/>
  <c r="AB1339" i="3" s="1"/>
  <c r="AA1340" i="3"/>
  <c r="AB1340" i="3" s="1"/>
  <c r="AA1341" i="3"/>
  <c r="AB1341" i="3" s="1"/>
  <c r="AA1342" i="3"/>
  <c r="AB1342" i="3" s="1"/>
  <c r="AA1343" i="3"/>
  <c r="AB1343" i="3" s="1"/>
  <c r="AA1344" i="3"/>
  <c r="AB1344" i="3" s="1"/>
  <c r="AA1345" i="3"/>
  <c r="AB1345" i="3" s="1"/>
  <c r="AA1346" i="3"/>
  <c r="AB1346" i="3" s="1"/>
  <c r="AA1347" i="3"/>
  <c r="AB1347" i="3" s="1"/>
  <c r="AA1348" i="3"/>
  <c r="AB1348" i="3" s="1"/>
  <c r="AA1349" i="3"/>
  <c r="AB1349" i="3" s="1"/>
  <c r="AA1350" i="3"/>
  <c r="AB1350" i="3" s="1"/>
  <c r="AA1351" i="3"/>
  <c r="AB1351" i="3" s="1"/>
  <c r="AA1352" i="3"/>
  <c r="AB1352" i="3" s="1"/>
  <c r="AA1353" i="3"/>
  <c r="AB1353" i="3" s="1"/>
  <c r="AA1354" i="3"/>
  <c r="AB1354" i="3" s="1"/>
  <c r="AA1355" i="3"/>
  <c r="AB1355" i="3" s="1"/>
  <c r="AA1356" i="3"/>
  <c r="AB1356" i="3" s="1"/>
  <c r="AA1357" i="3"/>
  <c r="AB1357" i="3" s="1"/>
  <c r="AA1358" i="3"/>
  <c r="AB1358" i="3" s="1"/>
  <c r="AA1359" i="3"/>
  <c r="AB1359" i="3" s="1"/>
  <c r="AA1360" i="3"/>
  <c r="AB1360" i="3" s="1"/>
  <c r="AA1361" i="3"/>
  <c r="AB1361" i="3" s="1"/>
  <c r="AA1362" i="3"/>
  <c r="AB1362" i="3" s="1"/>
  <c r="AA1363" i="3"/>
  <c r="AB1363" i="3" s="1"/>
  <c r="AA1364" i="3"/>
  <c r="AB1364" i="3" s="1"/>
  <c r="AA1365" i="3"/>
  <c r="AB1365" i="3" s="1"/>
  <c r="AA1366" i="3"/>
  <c r="AB1366" i="3" s="1"/>
  <c r="AA1367" i="3"/>
  <c r="AB1367" i="3" s="1"/>
  <c r="AA1368" i="3"/>
  <c r="AB1368" i="3" s="1"/>
  <c r="AA1369" i="3"/>
  <c r="AB1369" i="3" s="1"/>
  <c r="AA1370" i="3"/>
  <c r="AB1370" i="3" s="1"/>
  <c r="AA1371" i="3"/>
  <c r="AB1371" i="3" s="1"/>
  <c r="AA1372" i="3"/>
  <c r="AB1372" i="3" s="1"/>
  <c r="AA1373" i="3"/>
  <c r="AB1373" i="3" s="1"/>
  <c r="AA1374" i="3"/>
  <c r="AB1374" i="3" s="1"/>
  <c r="AA1375" i="3"/>
  <c r="AB1375" i="3" s="1"/>
  <c r="AA1376" i="3"/>
  <c r="AB1376" i="3" s="1"/>
  <c r="AA1377" i="3"/>
  <c r="AB1377" i="3" s="1"/>
  <c r="AA1378" i="3"/>
  <c r="AB1378" i="3" s="1"/>
  <c r="AA1379" i="3"/>
  <c r="AB1379" i="3" s="1"/>
  <c r="AA1380" i="3"/>
  <c r="AB1380" i="3" s="1"/>
  <c r="AA1381" i="3"/>
  <c r="AB1381" i="3" s="1"/>
  <c r="AA1382" i="3"/>
  <c r="AB1382" i="3" s="1"/>
  <c r="AA1383" i="3"/>
  <c r="AB1383" i="3" s="1"/>
  <c r="AA1384" i="3"/>
  <c r="AB1384" i="3" s="1"/>
  <c r="AA1385" i="3"/>
  <c r="AB1385" i="3" s="1"/>
  <c r="AA1386" i="3"/>
  <c r="AB1386" i="3" s="1"/>
  <c r="AA1387" i="3"/>
  <c r="AB1387" i="3" s="1"/>
  <c r="AA1388" i="3"/>
  <c r="AB1388" i="3" s="1"/>
  <c r="AA1389" i="3"/>
  <c r="AB1389" i="3" s="1"/>
  <c r="AA1390" i="3"/>
  <c r="AB1390" i="3" s="1"/>
  <c r="AA1391" i="3"/>
  <c r="AB1391" i="3" s="1"/>
  <c r="AA1392" i="3"/>
  <c r="AB1392" i="3" s="1"/>
  <c r="AA1393" i="3"/>
  <c r="AB1393" i="3" s="1"/>
  <c r="AA1394" i="3"/>
  <c r="AB1394" i="3" s="1"/>
  <c r="AA1395" i="3"/>
  <c r="AB1395" i="3" s="1"/>
  <c r="AA1396" i="3"/>
  <c r="AB1396" i="3" s="1"/>
  <c r="AA1397" i="3"/>
  <c r="AB1397" i="3" s="1"/>
  <c r="AA1398" i="3"/>
  <c r="AB1398" i="3" s="1"/>
  <c r="AA1399" i="3"/>
  <c r="AB1399" i="3" s="1"/>
  <c r="AA1400" i="3"/>
  <c r="AB1400" i="3" s="1"/>
  <c r="AA1401" i="3"/>
  <c r="AB1401" i="3" s="1"/>
  <c r="AA1402" i="3"/>
  <c r="AB1402" i="3" s="1"/>
  <c r="AA1403" i="3"/>
  <c r="AB1403" i="3" s="1"/>
  <c r="AA1404" i="3"/>
  <c r="AB1404" i="3" s="1"/>
  <c r="AA1405" i="3"/>
  <c r="AB1405" i="3" s="1"/>
  <c r="AA1406" i="3"/>
  <c r="AB1406" i="3" s="1"/>
  <c r="AA1407" i="3"/>
  <c r="AB1407" i="3" s="1"/>
  <c r="AA1408" i="3"/>
  <c r="AB1408" i="3" s="1"/>
  <c r="AA1409" i="3"/>
  <c r="AB1409" i="3" s="1"/>
  <c r="AA1410" i="3"/>
  <c r="AB1410" i="3" s="1"/>
  <c r="AA1411" i="3"/>
  <c r="AB1411" i="3" s="1"/>
  <c r="AA1412" i="3"/>
  <c r="AB1412" i="3" s="1"/>
  <c r="AA1413" i="3"/>
  <c r="AB1413" i="3" s="1"/>
  <c r="AA1414" i="3"/>
  <c r="AB1414" i="3" s="1"/>
  <c r="AA1415" i="3"/>
  <c r="AB1415" i="3" s="1"/>
  <c r="AA1416" i="3"/>
  <c r="AB1416" i="3" s="1"/>
  <c r="AA1417" i="3"/>
  <c r="AB1417" i="3" s="1"/>
  <c r="AA1418" i="3"/>
  <c r="AB1418" i="3" s="1"/>
  <c r="AA1419" i="3"/>
  <c r="AB1419" i="3" s="1"/>
  <c r="AA1420" i="3"/>
  <c r="AB1420" i="3" s="1"/>
  <c r="AA1421" i="3"/>
  <c r="AB1421" i="3" s="1"/>
  <c r="AA1422" i="3"/>
  <c r="AB1422" i="3" s="1"/>
  <c r="AA1423" i="3"/>
  <c r="AB1423" i="3" s="1"/>
  <c r="AA1424" i="3"/>
  <c r="AB1424" i="3" s="1"/>
  <c r="AA1425" i="3"/>
  <c r="AB1425" i="3" s="1"/>
  <c r="AA1426" i="3"/>
  <c r="AB1426" i="3" s="1"/>
  <c r="AA1427" i="3"/>
  <c r="AB1427" i="3" s="1"/>
  <c r="AA1428" i="3"/>
  <c r="AB1428" i="3" s="1"/>
  <c r="AA1429" i="3"/>
  <c r="AB1429" i="3" s="1"/>
  <c r="AA1430" i="3"/>
  <c r="AB1430" i="3" s="1"/>
  <c r="AA1431" i="3"/>
  <c r="AB1431" i="3" s="1"/>
  <c r="AA1432" i="3"/>
  <c r="AB1432" i="3" s="1"/>
  <c r="AA1433" i="3"/>
  <c r="AB1433" i="3" s="1"/>
  <c r="AA1434" i="3"/>
  <c r="AB1434" i="3" s="1"/>
  <c r="AA1435" i="3"/>
  <c r="AB1435" i="3" s="1"/>
  <c r="AA1436" i="3"/>
  <c r="AB1436" i="3" s="1"/>
  <c r="AA1437" i="3"/>
  <c r="AB1437" i="3" s="1"/>
  <c r="AA1438" i="3"/>
  <c r="AB1438" i="3" s="1"/>
  <c r="AA1439" i="3"/>
  <c r="AB1439" i="3" s="1"/>
  <c r="AA1440" i="3"/>
  <c r="AB1440" i="3" s="1"/>
  <c r="AA1441" i="3"/>
  <c r="AB1441" i="3" s="1"/>
  <c r="AA1442" i="3"/>
  <c r="AB1442" i="3" s="1"/>
  <c r="AA1443" i="3"/>
  <c r="AB1443" i="3" s="1"/>
  <c r="AA1444" i="3"/>
  <c r="AB1444" i="3" s="1"/>
  <c r="AA1445" i="3"/>
  <c r="AB1445" i="3" s="1"/>
  <c r="AA1446" i="3"/>
  <c r="AB1446" i="3" s="1"/>
  <c r="AA1447" i="3"/>
  <c r="AB1447" i="3" s="1"/>
  <c r="AA1448" i="3"/>
  <c r="AB1448" i="3" s="1"/>
  <c r="AA1449" i="3"/>
  <c r="AB1449" i="3" s="1"/>
  <c r="AA1450" i="3"/>
  <c r="AB1450" i="3" s="1"/>
  <c r="AA3" i="3"/>
  <c r="AB3" i="3" s="1"/>
  <c r="AB4" i="3"/>
  <c r="AD4" i="3"/>
  <c r="AF4" i="3"/>
  <c r="AH4" i="3"/>
  <c r="AJ4" i="3"/>
  <c r="AL4" i="3"/>
  <c r="AD5" i="3"/>
  <c r="AF5" i="3"/>
  <c r="AH5" i="3"/>
  <c r="AJ5" i="3"/>
  <c r="AL5" i="3"/>
  <c r="AD6" i="3"/>
  <c r="AF6" i="3"/>
  <c r="AH6" i="3"/>
  <c r="AJ6" i="3"/>
  <c r="AL6" i="3"/>
  <c r="AD7" i="3"/>
  <c r="AF7" i="3"/>
  <c r="AH7" i="3"/>
  <c r="AJ7" i="3"/>
  <c r="AL7" i="3"/>
  <c r="AD8" i="3"/>
  <c r="AF8" i="3"/>
  <c r="AH8" i="3"/>
  <c r="AJ8" i="3"/>
  <c r="AL8" i="3"/>
  <c r="AD9" i="3"/>
  <c r="AF9" i="3"/>
  <c r="AH9" i="3"/>
  <c r="AJ9" i="3"/>
  <c r="AL9" i="3"/>
  <c r="AD10" i="3"/>
  <c r="AF10" i="3"/>
  <c r="AH10" i="3"/>
  <c r="AJ10" i="3"/>
  <c r="AL10" i="3"/>
  <c r="AD11" i="3"/>
  <c r="AF11" i="3"/>
  <c r="AH11" i="3"/>
  <c r="AJ11" i="3"/>
  <c r="AL11" i="3"/>
  <c r="AD12" i="3"/>
  <c r="AF12" i="3"/>
  <c r="AH12" i="3"/>
  <c r="AJ12" i="3"/>
  <c r="AL12" i="3"/>
  <c r="AD13" i="3"/>
  <c r="AF13" i="3"/>
  <c r="AH13" i="3"/>
  <c r="AJ13" i="3"/>
  <c r="AL13" i="3"/>
  <c r="AD14" i="3"/>
  <c r="AF14" i="3"/>
  <c r="AH14" i="3"/>
  <c r="AJ14" i="3"/>
  <c r="AL14" i="3"/>
  <c r="AD15" i="3"/>
  <c r="AF15" i="3"/>
  <c r="AH15" i="3"/>
  <c r="AJ15" i="3"/>
  <c r="AL15" i="3"/>
  <c r="AD16" i="3"/>
  <c r="AF16" i="3"/>
  <c r="AH16" i="3"/>
  <c r="AJ16" i="3"/>
  <c r="AL16" i="3"/>
  <c r="AD17" i="3"/>
  <c r="AF17" i="3"/>
  <c r="AH17" i="3"/>
  <c r="AJ17" i="3"/>
  <c r="AL17" i="3"/>
  <c r="AD18" i="3"/>
  <c r="AF18" i="3"/>
  <c r="AH18" i="3"/>
  <c r="AJ18" i="3"/>
  <c r="AL18" i="3"/>
  <c r="AD19" i="3"/>
  <c r="AF19" i="3"/>
  <c r="AH19" i="3"/>
  <c r="AJ19" i="3"/>
  <c r="AL19" i="3"/>
  <c r="AD20" i="3"/>
  <c r="AF20" i="3"/>
  <c r="AH20" i="3"/>
  <c r="AJ20" i="3"/>
  <c r="AL20" i="3"/>
  <c r="AD21" i="3"/>
  <c r="AF21" i="3"/>
  <c r="AH21" i="3"/>
  <c r="AJ21" i="3"/>
  <c r="AL21" i="3"/>
  <c r="AD22" i="3"/>
  <c r="AF22" i="3"/>
  <c r="AH22" i="3"/>
  <c r="AJ22" i="3"/>
  <c r="AL22" i="3"/>
  <c r="AD23" i="3"/>
  <c r="AF23" i="3"/>
  <c r="AH23" i="3"/>
  <c r="AJ23" i="3"/>
  <c r="AL23" i="3"/>
  <c r="AD24" i="3"/>
  <c r="AF24" i="3"/>
  <c r="AH24" i="3"/>
  <c r="AJ24" i="3"/>
  <c r="AL24" i="3"/>
  <c r="AD25" i="3"/>
  <c r="AF25" i="3"/>
  <c r="AH25" i="3"/>
  <c r="AJ25" i="3"/>
  <c r="AL25" i="3"/>
  <c r="AD26" i="3"/>
  <c r="AF26" i="3"/>
  <c r="AH26" i="3"/>
  <c r="AJ26" i="3"/>
  <c r="AL26" i="3"/>
  <c r="AD27" i="3"/>
  <c r="AF27" i="3"/>
  <c r="AH27" i="3"/>
  <c r="AJ27" i="3"/>
  <c r="AL27" i="3"/>
  <c r="AD28" i="3"/>
  <c r="AF28" i="3"/>
  <c r="AH28" i="3"/>
  <c r="AJ28" i="3"/>
  <c r="AL28" i="3"/>
  <c r="AD29" i="3"/>
  <c r="AF29" i="3"/>
  <c r="AH29" i="3"/>
  <c r="AJ29" i="3"/>
  <c r="AL29" i="3"/>
  <c r="AD30" i="3"/>
  <c r="AF30" i="3"/>
  <c r="AH30" i="3"/>
  <c r="AJ30" i="3"/>
  <c r="AL30" i="3"/>
  <c r="AD31" i="3"/>
  <c r="AF31" i="3"/>
  <c r="AH31" i="3"/>
  <c r="AJ31" i="3"/>
  <c r="AL31" i="3"/>
  <c r="AD32" i="3"/>
  <c r="AF32" i="3"/>
  <c r="AH32" i="3"/>
  <c r="AJ32" i="3"/>
  <c r="AL32" i="3"/>
  <c r="AD33" i="3"/>
  <c r="AF33" i="3"/>
  <c r="AH33" i="3"/>
  <c r="AJ33" i="3"/>
  <c r="AL33" i="3"/>
  <c r="AD34" i="3"/>
  <c r="AF34" i="3"/>
  <c r="AH34" i="3"/>
  <c r="AJ34" i="3"/>
  <c r="AL34" i="3"/>
  <c r="AD35" i="3"/>
  <c r="AF35" i="3"/>
  <c r="AH35" i="3"/>
  <c r="AJ35" i="3"/>
  <c r="AL35" i="3"/>
  <c r="AD36" i="3"/>
  <c r="AF36" i="3"/>
  <c r="AH36" i="3"/>
  <c r="AJ36" i="3"/>
  <c r="AL36" i="3"/>
  <c r="AD37" i="3"/>
  <c r="AF37" i="3"/>
  <c r="AH37" i="3"/>
  <c r="AJ37" i="3"/>
  <c r="AL37" i="3"/>
  <c r="AD38" i="3"/>
  <c r="AF38" i="3"/>
  <c r="AH38" i="3"/>
  <c r="AJ38" i="3"/>
  <c r="AL38" i="3"/>
  <c r="AD39" i="3"/>
  <c r="AF39" i="3"/>
  <c r="AH39" i="3"/>
  <c r="AJ39" i="3"/>
  <c r="AL39" i="3"/>
  <c r="AD40" i="3"/>
  <c r="AF40" i="3"/>
  <c r="AH40" i="3"/>
  <c r="AJ40" i="3"/>
  <c r="AL40" i="3"/>
  <c r="AD41" i="3"/>
  <c r="AF41" i="3"/>
  <c r="AH41" i="3"/>
  <c r="AJ41" i="3"/>
  <c r="AL41" i="3"/>
  <c r="AD42" i="3"/>
  <c r="AF42" i="3"/>
  <c r="AH42" i="3"/>
  <c r="AJ42" i="3"/>
  <c r="AL42" i="3"/>
  <c r="AD43" i="3"/>
  <c r="AF43" i="3"/>
  <c r="AH43" i="3"/>
  <c r="AJ43" i="3"/>
  <c r="AL43" i="3"/>
  <c r="AD44" i="3"/>
  <c r="AF44" i="3"/>
  <c r="AH44" i="3"/>
  <c r="AJ44" i="3"/>
  <c r="AL44" i="3"/>
  <c r="AD45" i="3"/>
  <c r="AF45" i="3"/>
  <c r="AH45" i="3"/>
  <c r="AJ45" i="3"/>
  <c r="AL45" i="3"/>
  <c r="AD46" i="3"/>
  <c r="AF46" i="3"/>
  <c r="AH46" i="3"/>
  <c r="AJ46" i="3"/>
  <c r="AL46" i="3"/>
  <c r="AD47" i="3"/>
  <c r="AF47" i="3"/>
  <c r="AH47" i="3"/>
  <c r="AJ47" i="3"/>
  <c r="AL47" i="3"/>
  <c r="AD48" i="3"/>
  <c r="AF48" i="3"/>
  <c r="AH48" i="3"/>
  <c r="AJ48" i="3"/>
  <c r="AL48" i="3"/>
  <c r="AD49" i="3"/>
  <c r="AF49" i="3"/>
  <c r="AH49" i="3"/>
  <c r="AJ49" i="3"/>
  <c r="AL49" i="3"/>
  <c r="AD50" i="3"/>
  <c r="AF50" i="3"/>
  <c r="AH50" i="3"/>
  <c r="AJ50" i="3"/>
  <c r="AL50" i="3"/>
  <c r="AD51" i="3"/>
  <c r="AF51" i="3"/>
  <c r="AH51" i="3"/>
  <c r="AJ51" i="3"/>
  <c r="AL51" i="3"/>
  <c r="AD52" i="3"/>
  <c r="AF52" i="3"/>
  <c r="AH52" i="3"/>
  <c r="AJ52" i="3"/>
  <c r="AL52" i="3"/>
  <c r="AD53" i="3"/>
  <c r="AF53" i="3"/>
  <c r="AH53" i="3"/>
  <c r="AJ53" i="3"/>
  <c r="AL53" i="3"/>
  <c r="AD54" i="3"/>
  <c r="AF54" i="3"/>
  <c r="AH54" i="3"/>
  <c r="AJ54" i="3"/>
  <c r="AL54" i="3"/>
  <c r="AD55" i="3"/>
  <c r="AF55" i="3"/>
  <c r="AH55" i="3"/>
  <c r="AJ55" i="3"/>
  <c r="AL55" i="3"/>
  <c r="AD56" i="3"/>
  <c r="AF56" i="3"/>
  <c r="AH56" i="3"/>
  <c r="AJ56" i="3"/>
  <c r="AL56" i="3"/>
  <c r="AD57" i="3"/>
  <c r="AF57" i="3"/>
  <c r="AH57" i="3"/>
  <c r="AJ57" i="3"/>
  <c r="AL57" i="3"/>
  <c r="AD58" i="3"/>
  <c r="AF58" i="3"/>
  <c r="AH58" i="3"/>
  <c r="AJ58" i="3"/>
  <c r="AL58" i="3"/>
  <c r="AD59" i="3"/>
  <c r="AF59" i="3"/>
  <c r="AH59" i="3"/>
  <c r="AJ59" i="3"/>
  <c r="AL59" i="3"/>
  <c r="AD60" i="3"/>
  <c r="AF60" i="3"/>
  <c r="AH60" i="3"/>
  <c r="AJ60" i="3"/>
  <c r="AL60" i="3"/>
  <c r="AD61" i="3"/>
  <c r="AF61" i="3"/>
  <c r="AH61" i="3"/>
  <c r="AJ61" i="3"/>
  <c r="AL61" i="3"/>
  <c r="AD62" i="3"/>
  <c r="AF62" i="3"/>
  <c r="AH62" i="3"/>
  <c r="AJ62" i="3"/>
  <c r="AL62" i="3"/>
  <c r="AD63" i="3"/>
  <c r="AF63" i="3"/>
  <c r="AH63" i="3"/>
  <c r="AJ63" i="3"/>
  <c r="AL63" i="3"/>
  <c r="AD64" i="3"/>
  <c r="AF64" i="3"/>
  <c r="AH64" i="3"/>
  <c r="AJ64" i="3"/>
  <c r="AL64" i="3"/>
  <c r="AD65" i="3"/>
  <c r="AF65" i="3"/>
  <c r="AH65" i="3"/>
  <c r="AJ65" i="3"/>
  <c r="AL65" i="3"/>
  <c r="AD66" i="3"/>
  <c r="AF66" i="3"/>
  <c r="AH66" i="3"/>
  <c r="AJ66" i="3"/>
  <c r="AL66" i="3"/>
  <c r="AD67" i="3"/>
  <c r="AF67" i="3"/>
  <c r="AH67" i="3"/>
  <c r="AJ67" i="3"/>
  <c r="AL67" i="3"/>
  <c r="AD68" i="3"/>
  <c r="AF68" i="3"/>
  <c r="AH68" i="3"/>
  <c r="AJ68" i="3"/>
  <c r="AL68" i="3"/>
  <c r="AD69" i="3"/>
  <c r="AF69" i="3"/>
  <c r="AH69" i="3"/>
  <c r="AJ69" i="3"/>
  <c r="AL69" i="3"/>
  <c r="AD70" i="3"/>
  <c r="AF70" i="3"/>
  <c r="AH70" i="3"/>
  <c r="AJ70" i="3"/>
  <c r="AL70" i="3"/>
  <c r="AD71" i="3"/>
  <c r="AF71" i="3"/>
  <c r="AH71" i="3"/>
  <c r="AJ71" i="3"/>
  <c r="AL71" i="3"/>
  <c r="AD72" i="3"/>
  <c r="AF72" i="3"/>
  <c r="AH72" i="3"/>
  <c r="AJ72" i="3"/>
  <c r="AL72" i="3"/>
  <c r="AD73" i="3"/>
  <c r="AF73" i="3"/>
  <c r="AH73" i="3"/>
  <c r="AJ73" i="3"/>
  <c r="AL73" i="3"/>
  <c r="AD74" i="3"/>
  <c r="AF74" i="3"/>
  <c r="AH74" i="3"/>
  <c r="AJ74" i="3"/>
  <c r="AL74" i="3"/>
  <c r="AD75" i="3"/>
  <c r="AF75" i="3"/>
  <c r="AH75" i="3"/>
  <c r="AJ75" i="3"/>
  <c r="AL75" i="3"/>
  <c r="AD76" i="3"/>
  <c r="AF76" i="3"/>
  <c r="AH76" i="3"/>
  <c r="AJ76" i="3"/>
  <c r="AL76" i="3"/>
  <c r="AD77" i="3"/>
  <c r="AF77" i="3"/>
  <c r="AH77" i="3"/>
  <c r="AJ77" i="3"/>
  <c r="AL77" i="3"/>
  <c r="AD78" i="3"/>
  <c r="AF78" i="3"/>
  <c r="AH78" i="3"/>
  <c r="AJ78" i="3"/>
  <c r="AL78" i="3"/>
  <c r="AD79" i="3"/>
  <c r="AF79" i="3"/>
  <c r="AH79" i="3"/>
  <c r="AJ79" i="3"/>
  <c r="AL79" i="3"/>
  <c r="AD80" i="3"/>
  <c r="AF80" i="3"/>
  <c r="AH80" i="3"/>
  <c r="AJ80" i="3"/>
  <c r="AL80" i="3"/>
  <c r="AD81" i="3"/>
  <c r="AF81" i="3"/>
  <c r="AH81" i="3"/>
  <c r="AJ81" i="3"/>
  <c r="AL81" i="3"/>
  <c r="AD82" i="3"/>
  <c r="AF82" i="3"/>
  <c r="AH82" i="3"/>
  <c r="AJ82" i="3"/>
  <c r="AL82" i="3"/>
  <c r="AD83" i="3"/>
  <c r="AF83" i="3"/>
  <c r="AH83" i="3"/>
  <c r="AJ83" i="3"/>
  <c r="AL83" i="3"/>
  <c r="AD84" i="3"/>
  <c r="AF84" i="3"/>
  <c r="AH84" i="3"/>
  <c r="AJ84" i="3"/>
  <c r="AL84" i="3"/>
  <c r="AD85" i="3"/>
  <c r="AF85" i="3"/>
  <c r="AH85" i="3"/>
  <c r="AJ85" i="3"/>
  <c r="AL85" i="3"/>
  <c r="AD86" i="3"/>
  <c r="AF86" i="3"/>
  <c r="AH86" i="3"/>
  <c r="AJ86" i="3"/>
  <c r="AL86" i="3"/>
  <c r="AD87" i="3"/>
  <c r="AF87" i="3"/>
  <c r="AH87" i="3"/>
  <c r="AJ87" i="3"/>
  <c r="AL87" i="3"/>
  <c r="AD88" i="3"/>
  <c r="AF88" i="3"/>
  <c r="AH88" i="3"/>
  <c r="AJ88" i="3"/>
  <c r="AL88" i="3"/>
  <c r="AD89" i="3"/>
  <c r="AF89" i="3"/>
  <c r="AH89" i="3"/>
  <c r="AJ89" i="3"/>
  <c r="AL89" i="3"/>
  <c r="AD90" i="3"/>
  <c r="AF90" i="3"/>
  <c r="AH90" i="3"/>
  <c r="AJ90" i="3"/>
  <c r="AL90" i="3"/>
  <c r="AD91" i="3"/>
  <c r="AF91" i="3"/>
  <c r="AH91" i="3"/>
  <c r="AJ91" i="3"/>
  <c r="AL91" i="3"/>
  <c r="AD92" i="3"/>
  <c r="AF92" i="3"/>
  <c r="AH92" i="3"/>
  <c r="AJ92" i="3"/>
  <c r="AL92" i="3"/>
  <c r="AD93" i="3"/>
  <c r="AF93" i="3"/>
  <c r="AH93" i="3"/>
  <c r="AJ93" i="3"/>
  <c r="AL93" i="3"/>
  <c r="AD94" i="3"/>
  <c r="AF94" i="3"/>
  <c r="AH94" i="3"/>
  <c r="AJ94" i="3"/>
  <c r="AL94" i="3"/>
  <c r="AD95" i="3"/>
  <c r="AF95" i="3"/>
  <c r="AH95" i="3"/>
  <c r="AJ95" i="3"/>
  <c r="AL95" i="3"/>
  <c r="AD96" i="3"/>
  <c r="AF96" i="3"/>
  <c r="AH96" i="3"/>
  <c r="AJ96" i="3"/>
  <c r="AL96" i="3"/>
  <c r="AD97" i="3"/>
  <c r="AF97" i="3"/>
  <c r="AH97" i="3"/>
  <c r="AJ97" i="3"/>
  <c r="AL97" i="3"/>
  <c r="AD98" i="3"/>
  <c r="AF98" i="3"/>
  <c r="AH98" i="3"/>
  <c r="AJ98" i="3"/>
  <c r="AL98" i="3"/>
  <c r="AD99" i="3"/>
  <c r="AF99" i="3"/>
  <c r="AH99" i="3"/>
  <c r="AJ99" i="3"/>
  <c r="AL99" i="3"/>
  <c r="AD100" i="3"/>
  <c r="AF100" i="3"/>
  <c r="AH100" i="3"/>
  <c r="AJ100" i="3"/>
  <c r="AL100" i="3"/>
  <c r="AD101" i="3"/>
  <c r="AF101" i="3"/>
  <c r="AH101" i="3"/>
  <c r="AJ101" i="3"/>
  <c r="AL101" i="3"/>
  <c r="AD102" i="3"/>
  <c r="AF102" i="3"/>
  <c r="AH102" i="3"/>
  <c r="AJ102" i="3"/>
  <c r="AL102" i="3"/>
  <c r="AD103" i="3"/>
  <c r="AF103" i="3"/>
  <c r="AH103" i="3"/>
  <c r="AJ103" i="3"/>
  <c r="AL103" i="3"/>
  <c r="AD104" i="3"/>
  <c r="AF104" i="3"/>
  <c r="AH104" i="3"/>
  <c r="AJ104" i="3"/>
  <c r="AL104" i="3"/>
  <c r="AD105" i="3"/>
  <c r="AF105" i="3"/>
  <c r="AH105" i="3"/>
  <c r="AJ105" i="3"/>
  <c r="AL105" i="3"/>
  <c r="AD108" i="3"/>
  <c r="AF108" i="3"/>
  <c r="AH108" i="3"/>
  <c r="AJ108" i="3"/>
  <c r="AL108" i="3"/>
  <c r="AD109" i="3"/>
  <c r="AF109" i="3"/>
  <c r="AH109" i="3"/>
  <c r="AJ109" i="3"/>
  <c r="AL109" i="3"/>
  <c r="AD110" i="3"/>
  <c r="AF110" i="3"/>
  <c r="AH110" i="3"/>
  <c r="AJ110" i="3"/>
  <c r="AL110" i="3"/>
  <c r="AD112" i="3"/>
  <c r="AF112" i="3"/>
  <c r="AH112" i="3"/>
  <c r="AJ112" i="3"/>
  <c r="AL112" i="3"/>
  <c r="AD113" i="3"/>
  <c r="AF113" i="3"/>
  <c r="AH113" i="3"/>
  <c r="AJ113" i="3"/>
  <c r="AL113" i="3"/>
  <c r="AD114" i="3"/>
  <c r="AF114" i="3"/>
  <c r="AH114" i="3"/>
  <c r="AJ114" i="3"/>
  <c r="AL114" i="3"/>
  <c r="AD115" i="3"/>
  <c r="AF115" i="3"/>
  <c r="AH115" i="3"/>
  <c r="AJ115" i="3"/>
  <c r="AL115" i="3"/>
  <c r="AD116" i="3"/>
  <c r="AF116" i="3"/>
  <c r="AH116" i="3"/>
  <c r="AJ116" i="3"/>
  <c r="AL116" i="3"/>
  <c r="AD117" i="3"/>
  <c r="AF117" i="3"/>
  <c r="AH117" i="3"/>
  <c r="AJ117" i="3"/>
  <c r="AL117" i="3"/>
  <c r="AD118" i="3"/>
  <c r="AF118" i="3"/>
  <c r="AH118" i="3"/>
  <c r="AJ118" i="3"/>
  <c r="AL118" i="3"/>
  <c r="AD119" i="3"/>
  <c r="AF119" i="3"/>
  <c r="AH119" i="3"/>
  <c r="AJ119" i="3"/>
  <c r="AL119" i="3"/>
  <c r="AD120" i="3"/>
  <c r="AF120" i="3"/>
  <c r="AH120" i="3"/>
  <c r="AJ120" i="3"/>
  <c r="AL120" i="3"/>
  <c r="AD121" i="3"/>
  <c r="AF121" i="3"/>
  <c r="AH121" i="3"/>
  <c r="AJ121" i="3"/>
  <c r="AL121" i="3"/>
  <c r="AD122" i="3"/>
  <c r="AF122" i="3"/>
  <c r="AH122" i="3"/>
  <c r="AJ122" i="3"/>
  <c r="AL122" i="3"/>
  <c r="AD124" i="3"/>
  <c r="AF124" i="3"/>
  <c r="AH124" i="3"/>
  <c r="AJ124" i="3"/>
  <c r="AL124" i="3"/>
  <c r="AD125" i="3"/>
  <c r="AF125" i="3"/>
  <c r="AH125" i="3"/>
  <c r="AJ125" i="3"/>
  <c r="AL125" i="3"/>
  <c r="AD126" i="3"/>
  <c r="AF126" i="3"/>
  <c r="AH126" i="3"/>
  <c r="AJ126" i="3"/>
  <c r="AL126" i="3"/>
  <c r="AD127" i="3"/>
  <c r="AF127" i="3"/>
  <c r="AH127" i="3"/>
  <c r="AJ127" i="3"/>
  <c r="AL127" i="3"/>
  <c r="AD128" i="3"/>
  <c r="AF128" i="3"/>
  <c r="AH128" i="3"/>
  <c r="AJ128" i="3"/>
  <c r="AL128" i="3"/>
  <c r="AD129" i="3"/>
  <c r="AF129" i="3"/>
  <c r="AH129" i="3"/>
  <c r="AJ129" i="3"/>
  <c r="AL129" i="3"/>
  <c r="AD130" i="3"/>
  <c r="AF130" i="3"/>
  <c r="AH130" i="3"/>
  <c r="AJ130" i="3"/>
  <c r="AL130" i="3"/>
  <c r="AD131" i="3"/>
  <c r="AF131" i="3"/>
  <c r="AH131" i="3"/>
  <c r="AJ131" i="3"/>
  <c r="AL131" i="3"/>
  <c r="AD132" i="3"/>
  <c r="AF132" i="3"/>
  <c r="AH132" i="3"/>
  <c r="AJ132" i="3"/>
  <c r="AL132" i="3"/>
  <c r="AD133" i="3"/>
  <c r="AF133" i="3"/>
  <c r="AH133" i="3"/>
  <c r="AJ133" i="3"/>
  <c r="AL133" i="3"/>
  <c r="AD134" i="3"/>
  <c r="AF134" i="3"/>
  <c r="AH134" i="3"/>
  <c r="AJ134" i="3"/>
  <c r="AL134" i="3"/>
  <c r="AD135" i="3"/>
  <c r="AF135" i="3"/>
  <c r="AH135" i="3"/>
  <c r="AJ135" i="3"/>
  <c r="AL135" i="3"/>
  <c r="AD136" i="3"/>
  <c r="AF136" i="3"/>
  <c r="AH136" i="3"/>
  <c r="AJ136" i="3"/>
  <c r="AL136" i="3"/>
  <c r="AD137" i="3"/>
  <c r="AF137" i="3"/>
  <c r="AH137" i="3"/>
  <c r="AJ137" i="3"/>
  <c r="AL137" i="3"/>
  <c r="AD138" i="3"/>
  <c r="AF138" i="3"/>
  <c r="AH138" i="3"/>
  <c r="AJ138" i="3"/>
  <c r="AL138" i="3"/>
  <c r="AD139" i="3"/>
  <c r="AF139" i="3"/>
  <c r="AH139" i="3"/>
  <c r="AJ139" i="3"/>
  <c r="AL139" i="3"/>
  <c r="AD140" i="3"/>
  <c r="AF140" i="3"/>
  <c r="AH140" i="3"/>
  <c r="AJ140" i="3"/>
  <c r="AL140" i="3"/>
  <c r="AD141" i="3"/>
  <c r="AF141" i="3"/>
  <c r="AH141" i="3"/>
  <c r="AJ141" i="3"/>
  <c r="AL141" i="3"/>
  <c r="AD142" i="3"/>
  <c r="AF142" i="3"/>
  <c r="AH142" i="3"/>
  <c r="AJ142" i="3"/>
  <c r="AL142" i="3"/>
  <c r="AD143" i="3"/>
  <c r="AF143" i="3"/>
  <c r="AH143" i="3"/>
  <c r="AJ143" i="3"/>
  <c r="AL143" i="3"/>
  <c r="AD144" i="3"/>
  <c r="AF144" i="3"/>
  <c r="AH144" i="3"/>
  <c r="AJ144" i="3"/>
  <c r="AL144" i="3"/>
  <c r="AD145" i="3"/>
  <c r="AF145" i="3"/>
  <c r="AH145" i="3"/>
  <c r="AJ145" i="3"/>
  <c r="AL145" i="3"/>
  <c r="AD146" i="3"/>
  <c r="AF146" i="3"/>
  <c r="AH146" i="3"/>
  <c r="AJ146" i="3"/>
  <c r="AL146" i="3"/>
  <c r="AD147" i="3"/>
  <c r="AF147" i="3"/>
  <c r="AH147" i="3"/>
  <c r="AJ147" i="3"/>
  <c r="AL147" i="3"/>
  <c r="AD148" i="3"/>
  <c r="AF148" i="3"/>
  <c r="AH148" i="3"/>
  <c r="AJ148" i="3"/>
  <c r="AL148" i="3"/>
  <c r="AD149" i="3"/>
  <c r="AF149" i="3"/>
  <c r="AH149" i="3"/>
  <c r="AJ149" i="3"/>
  <c r="AL149" i="3"/>
  <c r="AD150" i="3"/>
  <c r="AF150" i="3"/>
  <c r="AH150" i="3"/>
  <c r="AJ150" i="3"/>
  <c r="AL150" i="3"/>
  <c r="AD151" i="3"/>
  <c r="AF151" i="3"/>
  <c r="AH151" i="3"/>
  <c r="AJ151" i="3"/>
  <c r="AL151" i="3"/>
  <c r="AD152" i="3"/>
  <c r="AF152" i="3"/>
  <c r="AH152" i="3"/>
  <c r="AJ152" i="3"/>
  <c r="AL152" i="3"/>
  <c r="AD153" i="3"/>
  <c r="AF153" i="3"/>
  <c r="AH153" i="3"/>
  <c r="AJ153" i="3"/>
  <c r="AL153" i="3"/>
  <c r="AD154" i="3"/>
  <c r="AF154" i="3"/>
  <c r="AH154" i="3"/>
  <c r="AJ154" i="3"/>
  <c r="AL154" i="3"/>
  <c r="AD155" i="3"/>
  <c r="AF155" i="3"/>
  <c r="AH155" i="3"/>
  <c r="AJ155" i="3"/>
  <c r="AL155" i="3"/>
  <c r="AD156" i="3"/>
  <c r="AF156" i="3"/>
  <c r="AH156" i="3"/>
  <c r="AJ156" i="3"/>
  <c r="AL156" i="3"/>
  <c r="AD157" i="3"/>
  <c r="AF157" i="3"/>
  <c r="AH157" i="3"/>
  <c r="AJ157" i="3"/>
  <c r="AL157" i="3"/>
  <c r="AD158" i="3"/>
  <c r="AF158" i="3"/>
  <c r="AH158" i="3"/>
  <c r="AJ158" i="3"/>
  <c r="AL158" i="3"/>
  <c r="AD159" i="3"/>
  <c r="AF159" i="3"/>
  <c r="AH159" i="3"/>
  <c r="AJ159" i="3"/>
  <c r="AL159" i="3"/>
  <c r="AD160" i="3"/>
  <c r="AF160" i="3"/>
  <c r="AH160" i="3"/>
  <c r="AJ160" i="3"/>
  <c r="AL160" i="3"/>
  <c r="AD161" i="3"/>
  <c r="AF161" i="3"/>
  <c r="AH161" i="3"/>
  <c r="AJ161" i="3"/>
  <c r="AL161" i="3"/>
  <c r="AD162" i="3"/>
  <c r="AF162" i="3"/>
  <c r="AH162" i="3"/>
  <c r="AJ162" i="3"/>
  <c r="AL162" i="3"/>
  <c r="AD163" i="3"/>
  <c r="AF163" i="3"/>
  <c r="AH163" i="3"/>
  <c r="AJ163" i="3"/>
  <c r="AL163" i="3"/>
  <c r="AD164" i="3"/>
  <c r="AF164" i="3"/>
  <c r="AH164" i="3"/>
  <c r="AJ164" i="3"/>
  <c r="AL164" i="3"/>
  <c r="AD165" i="3"/>
  <c r="AF165" i="3"/>
  <c r="AH165" i="3"/>
  <c r="AJ165" i="3"/>
  <c r="AL165" i="3"/>
  <c r="AD166" i="3"/>
  <c r="AF166" i="3"/>
  <c r="AH166" i="3"/>
  <c r="AJ166" i="3"/>
  <c r="AL166" i="3"/>
  <c r="AD167" i="3"/>
  <c r="AF167" i="3"/>
  <c r="AH167" i="3"/>
  <c r="AJ167" i="3"/>
  <c r="AL167" i="3"/>
  <c r="AD168" i="3"/>
  <c r="AF168" i="3"/>
  <c r="AH168" i="3"/>
  <c r="AJ168" i="3"/>
  <c r="AL168" i="3"/>
  <c r="AD169" i="3"/>
  <c r="AF169" i="3"/>
  <c r="AH169" i="3"/>
  <c r="AJ169" i="3"/>
  <c r="AL169" i="3"/>
  <c r="AD170" i="3"/>
  <c r="AF170" i="3"/>
  <c r="AH170" i="3"/>
  <c r="AJ170" i="3"/>
  <c r="AL170" i="3"/>
  <c r="AD171" i="3"/>
  <c r="AF171" i="3"/>
  <c r="AH171" i="3"/>
  <c r="AJ171" i="3"/>
  <c r="AL171" i="3"/>
  <c r="AD172" i="3"/>
  <c r="AF172" i="3"/>
  <c r="AH172" i="3"/>
  <c r="AJ172" i="3"/>
  <c r="AL172" i="3"/>
  <c r="AD173" i="3"/>
  <c r="AF173" i="3"/>
  <c r="AH173" i="3"/>
  <c r="AJ173" i="3"/>
  <c r="AL173" i="3"/>
  <c r="AD174" i="3"/>
  <c r="AF174" i="3"/>
  <c r="AH174" i="3"/>
  <c r="AJ174" i="3"/>
  <c r="AL174" i="3"/>
  <c r="AD175" i="3"/>
  <c r="AF175" i="3"/>
  <c r="AH175" i="3"/>
  <c r="AJ175" i="3"/>
  <c r="AL175" i="3"/>
  <c r="AD176" i="3"/>
  <c r="AF176" i="3"/>
  <c r="AH176" i="3"/>
  <c r="AJ176" i="3"/>
  <c r="AL176" i="3"/>
  <c r="AD177" i="3"/>
  <c r="AF177" i="3"/>
  <c r="AH177" i="3"/>
  <c r="AJ177" i="3"/>
  <c r="AL177" i="3"/>
  <c r="AD178" i="3"/>
  <c r="AF178" i="3"/>
  <c r="AH178" i="3"/>
  <c r="AJ178" i="3"/>
  <c r="AL178" i="3"/>
  <c r="AD179" i="3"/>
  <c r="AF179" i="3"/>
  <c r="AH179" i="3"/>
  <c r="AJ179" i="3"/>
  <c r="AL179" i="3"/>
  <c r="AD180" i="3"/>
  <c r="AF180" i="3"/>
  <c r="AH180" i="3"/>
  <c r="AJ180" i="3"/>
  <c r="AL180" i="3"/>
  <c r="AD181" i="3"/>
  <c r="AF181" i="3"/>
  <c r="AH181" i="3"/>
  <c r="AJ181" i="3"/>
  <c r="AL181" i="3"/>
  <c r="AD182" i="3"/>
  <c r="AF182" i="3"/>
  <c r="AH182" i="3"/>
  <c r="AJ182" i="3"/>
  <c r="AL182" i="3"/>
  <c r="AD183" i="3"/>
  <c r="AF183" i="3"/>
  <c r="AH183" i="3"/>
  <c r="AJ183" i="3"/>
  <c r="AL183" i="3"/>
  <c r="AD184" i="3"/>
  <c r="AF184" i="3"/>
  <c r="AH184" i="3"/>
  <c r="AJ184" i="3"/>
  <c r="AL184" i="3"/>
  <c r="AD185" i="3"/>
  <c r="AF185" i="3"/>
  <c r="AH185" i="3"/>
  <c r="AJ185" i="3"/>
  <c r="AL185" i="3"/>
  <c r="AD186" i="3"/>
  <c r="AF186" i="3"/>
  <c r="AH186" i="3"/>
  <c r="AJ186" i="3"/>
  <c r="AL186" i="3"/>
  <c r="AD187" i="3"/>
  <c r="AF187" i="3"/>
  <c r="AH187" i="3"/>
  <c r="AJ187" i="3"/>
  <c r="AL187" i="3"/>
  <c r="AD188" i="3"/>
  <c r="AF188" i="3"/>
  <c r="AH188" i="3"/>
  <c r="AJ188" i="3"/>
  <c r="AL188" i="3"/>
  <c r="AD189" i="3"/>
  <c r="AF189" i="3"/>
  <c r="AH189" i="3"/>
  <c r="AJ189" i="3"/>
  <c r="AL189" i="3"/>
  <c r="AD190" i="3"/>
  <c r="AF190" i="3"/>
  <c r="AH190" i="3"/>
  <c r="AJ190" i="3"/>
  <c r="AL190" i="3"/>
  <c r="AD191" i="3"/>
  <c r="AF191" i="3"/>
  <c r="AH191" i="3"/>
  <c r="AJ191" i="3"/>
  <c r="AL191" i="3"/>
  <c r="AD192" i="3"/>
  <c r="AF192" i="3"/>
  <c r="AH192" i="3"/>
  <c r="AJ192" i="3"/>
  <c r="AL192" i="3"/>
  <c r="AD193" i="3"/>
  <c r="AF193" i="3"/>
  <c r="AH193" i="3"/>
  <c r="AJ193" i="3"/>
  <c r="AL193" i="3"/>
  <c r="AD194" i="3"/>
  <c r="AF194" i="3"/>
  <c r="AH194" i="3"/>
  <c r="AJ194" i="3"/>
  <c r="AL194" i="3"/>
  <c r="AD195" i="3"/>
  <c r="AF195" i="3"/>
  <c r="AH195" i="3"/>
  <c r="AJ195" i="3"/>
  <c r="AL195" i="3"/>
  <c r="AD196" i="3"/>
  <c r="AF196" i="3"/>
  <c r="AH196" i="3"/>
  <c r="AJ196" i="3"/>
  <c r="AL196" i="3"/>
  <c r="AD197" i="3"/>
  <c r="AF197" i="3"/>
  <c r="AH197" i="3"/>
  <c r="AJ197" i="3"/>
  <c r="AL197" i="3"/>
  <c r="AD198" i="3"/>
  <c r="AF198" i="3"/>
  <c r="AH198" i="3"/>
  <c r="AJ198" i="3"/>
  <c r="AL198" i="3"/>
  <c r="AD199" i="3"/>
  <c r="AF199" i="3"/>
  <c r="AH199" i="3"/>
  <c r="AJ199" i="3"/>
  <c r="AL199" i="3"/>
  <c r="AD200" i="3"/>
  <c r="AF200" i="3"/>
  <c r="AH200" i="3"/>
  <c r="AJ200" i="3"/>
  <c r="AL200" i="3"/>
  <c r="AD201" i="3"/>
  <c r="AF201" i="3"/>
  <c r="AH201" i="3"/>
  <c r="AJ201" i="3"/>
  <c r="AL201" i="3"/>
  <c r="AD202" i="3"/>
  <c r="AF202" i="3"/>
  <c r="AH202" i="3"/>
  <c r="AJ202" i="3"/>
  <c r="AL202" i="3"/>
  <c r="AD203" i="3"/>
  <c r="AF203" i="3"/>
  <c r="AH203" i="3"/>
  <c r="AJ203" i="3"/>
  <c r="AL203" i="3"/>
  <c r="AD204" i="3"/>
  <c r="AF204" i="3"/>
  <c r="AH204" i="3"/>
  <c r="AJ204" i="3"/>
  <c r="AL204" i="3"/>
  <c r="AD205" i="3"/>
  <c r="AF205" i="3"/>
  <c r="AH205" i="3"/>
  <c r="AJ205" i="3"/>
  <c r="AL205" i="3"/>
  <c r="AD206" i="3"/>
  <c r="AF206" i="3"/>
  <c r="AH206" i="3"/>
  <c r="AJ206" i="3"/>
  <c r="AL206" i="3"/>
  <c r="AD207" i="3"/>
  <c r="AF207" i="3"/>
  <c r="AH207" i="3"/>
  <c r="AJ207" i="3"/>
  <c r="AL207" i="3"/>
  <c r="AD208" i="3"/>
  <c r="AF208" i="3"/>
  <c r="AH208" i="3"/>
  <c r="AJ208" i="3"/>
  <c r="AL208" i="3"/>
  <c r="AD209" i="3"/>
  <c r="AF209" i="3"/>
  <c r="AH209" i="3"/>
  <c r="AJ209" i="3"/>
  <c r="AL209" i="3"/>
  <c r="AD210" i="3"/>
  <c r="AF210" i="3"/>
  <c r="AH210" i="3"/>
  <c r="AJ210" i="3"/>
  <c r="AL210" i="3"/>
  <c r="AD211" i="3"/>
  <c r="AF211" i="3"/>
  <c r="AH211" i="3"/>
  <c r="AJ211" i="3"/>
  <c r="AL211" i="3"/>
  <c r="AD212" i="3"/>
  <c r="AF212" i="3"/>
  <c r="AH212" i="3"/>
  <c r="AJ212" i="3"/>
  <c r="AL212" i="3"/>
  <c r="AD213" i="3"/>
  <c r="AF213" i="3"/>
  <c r="AH213" i="3"/>
  <c r="AJ213" i="3"/>
  <c r="AL213" i="3"/>
  <c r="AD215" i="3"/>
  <c r="AF215" i="3"/>
  <c r="AH215" i="3"/>
  <c r="AJ215" i="3"/>
  <c r="AL215" i="3"/>
  <c r="AD216" i="3"/>
  <c r="AF216" i="3"/>
  <c r="AH216" i="3"/>
  <c r="AJ216" i="3"/>
  <c r="AL216" i="3"/>
  <c r="AD217" i="3"/>
  <c r="AF217" i="3"/>
  <c r="AH217" i="3"/>
  <c r="AJ217" i="3"/>
  <c r="AL217" i="3"/>
  <c r="AD218" i="3"/>
  <c r="AF218" i="3"/>
  <c r="AH218" i="3"/>
  <c r="AJ218" i="3"/>
  <c r="AL218" i="3"/>
  <c r="AD219" i="3"/>
  <c r="AF219" i="3"/>
  <c r="AH219" i="3"/>
  <c r="AJ219" i="3"/>
  <c r="AL219" i="3"/>
  <c r="AD220" i="3"/>
  <c r="AF220" i="3"/>
  <c r="AH220" i="3"/>
  <c r="AJ220" i="3"/>
  <c r="AL220" i="3"/>
  <c r="AD221" i="3"/>
  <c r="AF221" i="3"/>
  <c r="AH221" i="3"/>
  <c r="AJ221" i="3"/>
  <c r="AL221" i="3"/>
  <c r="AD222" i="3"/>
  <c r="AF222" i="3"/>
  <c r="AH222" i="3"/>
  <c r="AJ222" i="3"/>
  <c r="AL222" i="3"/>
  <c r="AD224" i="3"/>
  <c r="AF224" i="3"/>
  <c r="AH224" i="3"/>
  <c r="AJ224" i="3"/>
  <c r="AL224" i="3"/>
  <c r="AD225" i="3"/>
  <c r="AF225" i="3"/>
  <c r="AH225" i="3"/>
  <c r="AJ225" i="3"/>
  <c r="AL225" i="3"/>
  <c r="AD226" i="3"/>
  <c r="AF226" i="3"/>
  <c r="AH226" i="3"/>
  <c r="AJ226" i="3"/>
  <c r="AL226" i="3"/>
  <c r="AD227" i="3"/>
  <c r="AF227" i="3"/>
  <c r="AH227" i="3"/>
  <c r="AJ227" i="3"/>
  <c r="AL227" i="3"/>
  <c r="AD228" i="3"/>
  <c r="AF228" i="3"/>
  <c r="AH228" i="3"/>
  <c r="AJ228" i="3"/>
  <c r="AL228" i="3"/>
  <c r="AD229" i="3"/>
  <c r="AF229" i="3"/>
  <c r="AH229" i="3"/>
  <c r="AJ229" i="3"/>
  <c r="AL229" i="3"/>
  <c r="AD230" i="3"/>
  <c r="AF230" i="3"/>
  <c r="AH230" i="3"/>
  <c r="AJ230" i="3"/>
  <c r="AL230" i="3"/>
  <c r="AD231" i="3"/>
  <c r="AF231" i="3"/>
  <c r="AH231" i="3"/>
  <c r="AJ231" i="3"/>
  <c r="AL231" i="3"/>
  <c r="AD232" i="3"/>
  <c r="AF232" i="3"/>
  <c r="AH232" i="3"/>
  <c r="AJ232" i="3"/>
  <c r="AL232" i="3"/>
  <c r="AD233" i="3"/>
  <c r="AF233" i="3"/>
  <c r="AH233" i="3"/>
  <c r="AJ233" i="3"/>
  <c r="AL233" i="3"/>
  <c r="AD234" i="3"/>
  <c r="AF234" i="3"/>
  <c r="AH234" i="3"/>
  <c r="AJ234" i="3"/>
  <c r="AL234" i="3"/>
  <c r="AD235" i="3"/>
  <c r="AF235" i="3"/>
  <c r="AH235" i="3"/>
  <c r="AJ235" i="3"/>
  <c r="AL235" i="3"/>
  <c r="AD236" i="3"/>
  <c r="AF236" i="3"/>
  <c r="AH236" i="3"/>
  <c r="AJ236" i="3"/>
  <c r="AL236" i="3"/>
  <c r="AD237" i="3"/>
  <c r="AF237" i="3"/>
  <c r="AH237" i="3"/>
  <c r="AJ237" i="3"/>
  <c r="AL237" i="3"/>
  <c r="AD238" i="3"/>
  <c r="AF238" i="3"/>
  <c r="AH238" i="3"/>
  <c r="AJ238" i="3"/>
  <c r="AL238" i="3"/>
  <c r="AD239" i="3"/>
  <c r="AF239" i="3"/>
  <c r="AH239" i="3"/>
  <c r="AJ239" i="3"/>
  <c r="AL239" i="3"/>
  <c r="AD240" i="3"/>
  <c r="AF240" i="3"/>
  <c r="AH240" i="3"/>
  <c r="AJ240" i="3"/>
  <c r="AL240" i="3"/>
  <c r="AD241" i="3"/>
  <c r="AF241" i="3"/>
  <c r="AH241" i="3"/>
  <c r="AJ241" i="3"/>
  <c r="AL241" i="3"/>
  <c r="AD242" i="3"/>
  <c r="AF242" i="3"/>
  <c r="AH242" i="3"/>
  <c r="AJ242" i="3"/>
  <c r="AL242" i="3"/>
  <c r="AD243" i="3"/>
  <c r="AF243" i="3"/>
  <c r="AH243" i="3"/>
  <c r="AJ243" i="3"/>
  <c r="AL243" i="3"/>
  <c r="AD244" i="3"/>
  <c r="AF244" i="3"/>
  <c r="AH244" i="3"/>
  <c r="AJ244" i="3"/>
  <c r="AL244" i="3"/>
  <c r="AD245" i="3"/>
  <c r="AF245" i="3"/>
  <c r="AH245" i="3"/>
  <c r="AJ245" i="3"/>
  <c r="AL245" i="3"/>
  <c r="AD246" i="3"/>
  <c r="AF246" i="3"/>
  <c r="AH246" i="3"/>
  <c r="AJ246" i="3"/>
  <c r="AL246" i="3"/>
  <c r="AD247" i="3"/>
  <c r="AF247" i="3"/>
  <c r="AH247" i="3"/>
  <c r="AJ247" i="3"/>
  <c r="AL247" i="3"/>
  <c r="AD248" i="3"/>
  <c r="AF248" i="3"/>
  <c r="AH248" i="3"/>
  <c r="AJ248" i="3"/>
  <c r="AL248" i="3"/>
  <c r="AD249" i="3"/>
  <c r="AF249" i="3"/>
  <c r="AH249" i="3"/>
  <c r="AJ249" i="3"/>
  <c r="AL249" i="3"/>
  <c r="AD250" i="3"/>
  <c r="AF250" i="3"/>
  <c r="AH250" i="3"/>
  <c r="AJ250" i="3"/>
  <c r="AL250" i="3"/>
  <c r="AD251" i="3"/>
  <c r="AF251" i="3"/>
  <c r="AH251" i="3"/>
  <c r="AJ251" i="3"/>
  <c r="AL251" i="3"/>
  <c r="AD252" i="3"/>
  <c r="AF252" i="3"/>
  <c r="AH252" i="3"/>
  <c r="AJ252" i="3"/>
  <c r="AL252" i="3"/>
  <c r="AD253" i="3"/>
  <c r="AF253" i="3"/>
  <c r="AH253" i="3"/>
  <c r="AJ253" i="3"/>
  <c r="AL253" i="3"/>
  <c r="AD254" i="3"/>
  <c r="AF254" i="3"/>
  <c r="AH254" i="3"/>
  <c r="AJ254" i="3"/>
  <c r="AL254" i="3"/>
  <c r="AD255" i="3"/>
  <c r="AF255" i="3"/>
  <c r="AH255" i="3"/>
  <c r="AJ255" i="3"/>
  <c r="AL255" i="3"/>
  <c r="AD256" i="3"/>
  <c r="AF256" i="3"/>
  <c r="AH256" i="3"/>
  <c r="AJ256" i="3"/>
  <c r="AL256" i="3"/>
  <c r="AD257" i="3"/>
  <c r="AF257" i="3"/>
  <c r="AH257" i="3"/>
  <c r="AJ257" i="3"/>
  <c r="AL257" i="3"/>
  <c r="AD258" i="3"/>
  <c r="AF258" i="3"/>
  <c r="AH258" i="3"/>
  <c r="AJ258" i="3"/>
  <c r="AL258" i="3"/>
  <c r="AD259" i="3"/>
  <c r="AF259" i="3"/>
  <c r="AH259" i="3"/>
  <c r="AJ259" i="3"/>
  <c r="AL259" i="3"/>
  <c r="AD260" i="3"/>
  <c r="AF260" i="3"/>
  <c r="AH260" i="3"/>
  <c r="AJ260" i="3"/>
  <c r="AL260" i="3"/>
  <c r="AD261" i="3"/>
  <c r="AF261" i="3"/>
  <c r="AH261" i="3"/>
  <c r="AJ261" i="3"/>
  <c r="AL261" i="3"/>
  <c r="AD262" i="3"/>
  <c r="AF262" i="3"/>
  <c r="AH262" i="3"/>
  <c r="AJ262" i="3"/>
  <c r="AL262" i="3"/>
  <c r="AD263" i="3"/>
  <c r="AF263" i="3"/>
  <c r="AH263" i="3"/>
  <c r="AJ263" i="3"/>
  <c r="AL263" i="3"/>
  <c r="AD264" i="3"/>
  <c r="AF264" i="3"/>
  <c r="AH264" i="3"/>
  <c r="AJ264" i="3"/>
  <c r="AL264" i="3"/>
  <c r="AD265" i="3"/>
  <c r="AF265" i="3"/>
  <c r="AH265" i="3"/>
  <c r="AJ265" i="3"/>
  <c r="AL265" i="3"/>
  <c r="AD266" i="3"/>
  <c r="AF266" i="3"/>
  <c r="AH266" i="3"/>
  <c r="AJ266" i="3"/>
  <c r="AL266" i="3"/>
  <c r="AD267" i="3"/>
  <c r="AF267" i="3"/>
  <c r="AH267" i="3"/>
  <c r="AJ267" i="3"/>
  <c r="AL267" i="3"/>
  <c r="AD268" i="3"/>
  <c r="AF268" i="3"/>
  <c r="AH268" i="3"/>
  <c r="AJ268" i="3"/>
  <c r="AL268" i="3"/>
  <c r="AD269" i="3"/>
  <c r="AF269" i="3"/>
  <c r="AH269" i="3"/>
  <c r="AJ269" i="3"/>
  <c r="AL269" i="3"/>
  <c r="AD270" i="3"/>
  <c r="AF270" i="3"/>
  <c r="AH270" i="3"/>
  <c r="AJ270" i="3"/>
  <c r="AL270" i="3"/>
  <c r="AD271" i="3"/>
  <c r="AF271" i="3"/>
  <c r="AH271" i="3"/>
  <c r="AJ271" i="3"/>
  <c r="AL271" i="3"/>
  <c r="AD272" i="3"/>
  <c r="AF272" i="3"/>
  <c r="AH272" i="3"/>
  <c r="AJ272" i="3"/>
  <c r="AL272" i="3"/>
  <c r="AD273" i="3"/>
  <c r="AF273" i="3"/>
  <c r="AH273" i="3"/>
  <c r="AJ273" i="3"/>
  <c r="AL273" i="3"/>
  <c r="AD274" i="3"/>
  <c r="AF274" i="3"/>
  <c r="AH274" i="3"/>
  <c r="AJ274" i="3"/>
  <c r="AL274" i="3"/>
  <c r="AD275" i="3"/>
  <c r="AF275" i="3"/>
  <c r="AH275" i="3"/>
  <c r="AJ275" i="3"/>
  <c r="AL275" i="3"/>
  <c r="AD276" i="3"/>
  <c r="AF276" i="3"/>
  <c r="AH276" i="3"/>
  <c r="AJ276" i="3"/>
  <c r="AL276" i="3"/>
  <c r="AD277" i="3"/>
  <c r="AF277" i="3"/>
  <c r="AH277" i="3"/>
  <c r="AJ277" i="3"/>
  <c r="AL277" i="3"/>
  <c r="AD278" i="3"/>
  <c r="AF278" i="3"/>
  <c r="AH278" i="3"/>
  <c r="AJ278" i="3"/>
  <c r="AL278" i="3"/>
  <c r="AD279" i="3"/>
  <c r="AF279" i="3"/>
  <c r="AH279" i="3"/>
  <c r="AJ279" i="3"/>
  <c r="AL279" i="3"/>
  <c r="AD280" i="3"/>
  <c r="AF280" i="3"/>
  <c r="AH280" i="3"/>
  <c r="AJ280" i="3"/>
  <c r="AL280" i="3"/>
  <c r="AD281" i="3"/>
  <c r="AF281" i="3"/>
  <c r="AH281" i="3"/>
  <c r="AJ281" i="3"/>
  <c r="AL281" i="3"/>
  <c r="AD282" i="3"/>
  <c r="AF282" i="3"/>
  <c r="AH282" i="3"/>
  <c r="AJ282" i="3"/>
  <c r="AL282" i="3"/>
  <c r="AD283" i="3"/>
  <c r="AF283" i="3"/>
  <c r="AH283" i="3"/>
  <c r="AJ283" i="3"/>
  <c r="AL283" i="3"/>
  <c r="AD284" i="3"/>
  <c r="AF284" i="3"/>
  <c r="AH284" i="3"/>
  <c r="AJ284" i="3"/>
  <c r="AL284" i="3"/>
  <c r="AD285" i="3"/>
  <c r="AF285" i="3"/>
  <c r="AH285" i="3"/>
  <c r="AJ285" i="3"/>
  <c r="AL285" i="3"/>
  <c r="AD286" i="3"/>
  <c r="AF286" i="3"/>
  <c r="AH286" i="3"/>
  <c r="AJ286" i="3"/>
  <c r="AL286" i="3"/>
  <c r="AD287" i="3"/>
  <c r="AF287" i="3"/>
  <c r="AH287" i="3"/>
  <c r="AJ287" i="3"/>
  <c r="AL287" i="3"/>
  <c r="AD288" i="3"/>
  <c r="AF288" i="3"/>
  <c r="AH288" i="3"/>
  <c r="AJ288" i="3"/>
  <c r="AL288" i="3"/>
  <c r="AD289" i="3"/>
  <c r="AF289" i="3"/>
  <c r="AH289" i="3"/>
  <c r="AJ289" i="3"/>
  <c r="AL289" i="3"/>
  <c r="AD290" i="3"/>
  <c r="AF290" i="3"/>
  <c r="AH290" i="3"/>
  <c r="AJ290" i="3"/>
  <c r="AL290" i="3"/>
  <c r="AD291" i="3"/>
  <c r="AF291" i="3"/>
  <c r="AH291" i="3"/>
  <c r="AJ291" i="3"/>
  <c r="AL291" i="3"/>
  <c r="AD292" i="3"/>
  <c r="AF292" i="3"/>
  <c r="AH292" i="3"/>
  <c r="AJ292" i="3"/>
  <c r="AL292" i="3"/>
  <c r="AD293" i="3"/>
  <c r="AF293" i="3"/>
  <c r="AH293" i="3"/>
  <c r="AJ293" i="3"/>
  <c r="AL293" i="3"/>
  <c r="AD294" i="3"/>
  <c r="AF294" i="3"/>
  <c r="AH294" i="3"/>
  <c r="AJ294" i="3"/>
  <c r="AL294" i="3"/>
  <c r="AD295" i="3"/>
  <c r="AF295" i="3"/>
  <c r="AH295" i="3"/>
  <c r="AJ295" i="3"/>
  <c r="AL295" i="3"/>
  <c r="AD296" i="3"/>
  <c r="AF296" i="3"/>
  <c r="AH296" i="3"/>
  <c r="AJ296" i="3"/>
  <c r="AL296" i="3"/>
  <c r="AD297" i="3"/>
  <c r="AF297" i="3"/>
  <c r="AH297" i="3"/>
  <c r="AJ297" i="3"/>
  <c r="AL297" i="3"/>
  <c r="AD298" i="3"/>
  <c r="AF298" i="3"/>
  <c r="AH298" i="3"/>
  <c r="AJ298" i="3"/>
  <c r="AL298" i="3"/>
  <c r="AD299" i="3"/>
  <c r="AF299" i="3"/>
  <c r="AH299" i="3"/>
  <c r="AJ299" i="3"/>
  <c r="AL299" i="3"/>
  <c r="AD300" i="3"/>
  <c r="AF300" i="3"/>
  <c r="AH300" i="3"/>
  <c r="AJ300" i="3"/>
  <c r="AL300" i="3"/>
  <c r="AD301" i="3"/>
  <c r="AF301" i="3"/>
  <c r="AH301" i="3"/>
  <c r="AJ301" i="3"/>
  <c r="AL301" i="3"/>
  <c r="AD302" i="3"/>
  <c r="AF302" i="3"/>
  <c r="AH302" i="3"/>
  <c r="AJ302" i="3"/>
  <c r="AL302" i="3"/>
  <c r="AD303" i="3"/>
  <c r="AF303" i="3"/>
  <c r="AH303" i="3"/>
  <c r="AJ303" i="3"/>
  <c r="AL303" i="3"/>
  <c r="AD304" i="3"/>
  <c r="AF304" i="3"/>
  <c r="AH304" i="3"/>
  <c r="AJ304" i="3"/>
  <c r="AL304" i="3"/>
  <c r="AD305" i="3"/>
  <c r="AF305" i="3"/>
  <c r="AH305" i="3"/>
  <c r="AJ305" i="3"/>
  <c r="AL305" i="3"/>
  <c r="AD306" i="3"/>
  <c r="AF306" i="3"/>
  <c r="AH306" i="3"/>
  <c r="AJ306" i="3"/>
  <c r="AL306" i="3"/>
  <c r="AD307" i="3"/>
  <c r="AF307" i="3"/>
  <c r="AH307" i="3"/>
  <c r="AJ307" i="3"/>
  <c r="AL307" i="3"/>
  <c r="AD308" i="3"/>
  <c r="AF308" i="3"/>
  <c r="AH308" i="3"/>
  <c r="AJ308" i="3"/>
  <c r="AL308" i="3"/>
  <c r="AD309" i="3"/>
  <c r="AF309" i="3"/>
  <c r="AH309" i="3"/>
  <c r="AJ309" i="3"/>
  <c r="AL309" i="3"/>
  <c r="AD310" i="3"/>
  <c r="AF310" i="3"/>
  <c r="AH310" i="3"/>
  <c r="AJ310" i="3"/>
  <c r="AL310" i="3"/>
  <c r="AD311" i="3"/>
  <c r="AF311" i="3"/>
  <c r="AH311" i="3"/>
  <c r="AJ311" i="3"/>
  <c r="AL311" i="3"/>
  <c r="AD312" i="3"/>
  <c r="AF312" i="3"/>
  <c r="AH312" i="3"/>
  <c r="AJ312" i="3"/>
  <c r="AL312" i="3"/>
  <c r="AD313" i="3"/>
  <c r="AF313" i="3"/>
  <c r="AH313" i="3"/>
  <c r="AJ313" i="3"/>
  <c r="AL313" i="3"/>
  <c r="AD314" i="3"/>
  <c r="AF314" i="3"/>
  <c r="AH314" i="3"/>
  <c r="AJ314" i="3"/>
  <c r="AL314" i="3"/>
  <c r="AD315" i="3"/>
  <c r="AF315" i="3"/>
  <c r="AH315" i="3"/>
  <c r="AJ315" i="3"/>
  <c r="AL315" i="3"/>
  <c r="AD316" i="3"/>
  <c r="AF316" i="3"/>
  <c r="AH316" i="3"/>
  <c r="AJ316" i="3"/>
  <c r="AL316" i="3"/>
  <c r="AD317" i="3"/>
  <c r="AF317" i="3"/>
  <c r="AH317" i="3"/>
  <c r="AJ317" i="3"/>
  <c r="AL317" i="3"/>
  <c r="AD318" i="3"/>
  <c r="AF318" i="3"/>
  <c r="AH318" i="3"/>
  <c r="AJ318" i="3"/>
  <c r="AL318" i="3"/>
  <c r="AD319" i="3"/>
  <c r="AF319" i="3"/>
  <c r="AH319" i="3"/>
  <c r="AJ319" i="3"/>
  <c r="AL319" i="3"/>
  <c r="AD320" i="3"/>
  <c r="AF320" i="3"/>
  <c r="AH320" i="3"/>
  <c r="AJ320" i="3"/>
  <c r="AL320" i="3"/>
  <c r="AD321" i="3"/>
  <c r="AF321" i="3"/>
  <c r="AH321" i="3"/>
  <c r="AJ321" i="3"/>
  <c r="AL321" i="3"/>
  <c r="AD322" i="3"/>
  <c r="AF322" i="3"/>
  <c r="AH322" i="3"/>
  <c r="AJ322" i="3"/>
  <c r="AL322" i="3"/>
  <c r="AD323" i="3"/>
  <c r="AF323" i="3"/>
  <c r="AH323" i="3"/>
  <c r="AJ323" i="3"/>
  <c r="AL323" i="3"/>
  <c r="AD324" i="3"/>
  <c r="AF324" i="3"/>
  <c r="AH324" i="3"/>
  <c r="AJ324" i="3"/>
  <c r="AL324" i="3"/>
  <c r="AD325" i="3"/>
  <c r="AF325" i="3"/>
  <c r="AH325" i="3"/>
  <c r="AJ325" i="3"/>
  <c r="AL325" i="3"/>
  <c r="AD326" i="3"/>
  <c r="AF326" i="3"/>
  <c r="AH326" i="3"/>
  <c r="AJ326" i="3"/>
  <c r="AL326" i="3"/>
  <c r="AD327" i="3"/>
  <c r="AF327" i="3"/>
  <c r="AH327" i="3"/>
  <c r="AJ327" i="3"/>
  <c r="AL327" i="3"/>
  <c r="AD328" i="3"/>
  <c r="AF328" i="3"/>
  <c r="AH328" i="3"/>
  <c r="AJ328" i="3"/>
  <c r="AL328" i="3"/>
  <c r="AD329" i="3"/>
  <c r="AF329" i="3"/>
  <c r="AH329" i="3"/>
  <c r="AJ329" i="3"/>
  <c r="AL329" i="3"/>
  <c r="AD330" i="3"/>
  <c r="AF330" i="3"/>
  <c r="AH330" i="3"/>
  <c r="AJ330" i="3"/>
  <c r="AL330" i="3"/>
  <c r="AD331" i="3"/>
  <c r="AF331" i="3"/>
  <c r="AH331" i="3"/>
  <c r="AJ331" i="3"/>
  <c r="AL331" i="3"/>
  <c r="AD332" i="3"/>
  <c r="AF332" i="3"/>
  <c r="AH332" i="3"/>
  <c r="AJ332" i="3"/>
  <c r="AL332" i="3"/>
  <c r="AD333" i="3"/>
  <c r="AF333" i="3"/>
  <c r="AH333" i="3"/>
  <c r="AJ333" i="3"/>
  <c r="AL333" i="3"/>
  <c r="AD334" i="3"/>
  <c r="AF334" i="3"/>
  <c r="AH334" i="3"/>
  <c r="AJ334" i="3"/>
  <c r="AL334" i="3"/>
  <c r="AD335" i="3"/>
  <c r="AF335" i="3"/>
  <c r="AH335" i="3"/>
  <c r="AJ335" i="3"/>
  <c r="AL335" i="3"/>
  <c r="AD336" i="3"/>
  <c r="AF336" i="3"/>
  <c r="AH336" i="3"/>
  <c r="AJ336" i="3"/>
  <c r="AL336" i="3"/>
  <c r="AD337" i="3"/>
  <c r="AF337" i="3"/>
  <c r="AH337" i="3"/>
  <c r="AJ337" i="3"/>
  <c r="AL337" i="3"/>
  <c r="AD338" i="3"/>
  <c r="AF338" i="3"/>
  <c r="AH338" i="3"/>
  <c r="AJ338" i="3"/>
  <c r="AL338" i="3"/>
  <c r="AD339" i="3"/>
  <c r="AF339" i="3"/>
  <c r="AH339" i="3"/>
  <c r="AJ339" i="3"/>
  <c r="AL339" i="3"/>
  <c r="AD340" i="3"/>
  <c r="AF340" i="3"/>
  <c r="AH340" i="3"/>
  <c r="AJ340" i="3"/>
  <c r="AL340" i="3"/>
  <c r="AD341" i="3"/>
  <c r="AF341" i="3"/>
  <c r="AH341" i="3"/>
  <c r="AJ341" i="3"/>
  <c r="AL341" i="3"/>
  <c r="AD342" i="3"/>
  <c r="AF342" i="3"/>
  <c r="AH342" i="3"/>
  <c r="AJ342" i="3"/>
  <c r="AL342" i="3"/>
  <c r="AD343" i="3"/>
  <c r="AF343" i="3"/>
  <c r="AH343" i="3"/>
  <c r="AJ343" i="3"/>
  <c r="AL343" i="3"/>
  <c r="AD344" i="3"/>
  <c r="AF344" i="3"/>
  <c r="AH344" i="3"/>
  <c r="AJ344" i="3"/>
  <c r="AL344" i="3"/>
  <c r="AD345" i="3"/>
  <c r="AF345" i="3"/>
  <c r="AH345" i="3"/>
  <c r="AJ345" i="3"/>
  <c r="AL345" i="3"/>
  <c r="AD346" i="3"/>
  <c r="AF346" i="3"/>
  <c r="AH346" i="3"/>
  <c r="AJ346" i="3"/>
  <c r="AL346" i="3"/>
  <c r="AD347" i="3"/>
  <c r="AF347" i="3"/>
  <c r="AH347" i="3"/>
  <c r="AJ347" i="3"/>
  <c r="AL347" i="3"/>
  <c r="AD348" i="3"/>
  <c r="AF348" i="3"/>
  <c r="AH348" i="3"/>
  <c r="AJ348" i="3"/>
  <c r="AL348" i="3"/>
  <c r="AD349" i="3"/>
  <c r="AF349" i="3"/>
  <c r="AH349" i="3"/>
  <c r="AJ349" i="3"/>
  <c r="AL349" i="3"/>
  <c r="AD350" i="3"/>
  <c r="AF350" i="3"/>
  <c r="AH350" i="3"/>
  <c r="AJ350" i="3"/>
  <c r="AL350" i="3"/>
  <c r="AD351" i="3"/>
  <c r="AF351" i="3"/>
  <c r="AH351" i="3"/>
  <c r="AJ351" i="3"/>
  <c r="AL351" i="3"/>
  <c r="AD353" i="3"/>
  <c r="AF353" i="3"/>
  <c r="AH353" i="3"/>
  <c r="AJ353" i="3"/>
  <c r="AL353" i="3"/>
  <c r="AD354" i="3"/>
  <c r="AF354" i="3"/>
  <c r="AH354" i="3"/>
  <c r="AJ354" i="3"/>
  <c r="AL354" i="3"/>
  <c r="AD355" i="3"/>
  <c r="AF355" i="3"/>
  <c r="AH355" i="3"/>
  <c r="AJ355" i="3"/>
  <c r="AL355" i="3"/>
  <c r="AD356" i="3"/>
  <c r="AF356" i="3"/>
  <c r="AH356" i="3"/>
  <c r="AJ356" i="3"/>
  <c r="AL356" i="3"/>
  <c r="AD357" i="3"/>
  <c r="AF357" i="3"/>
  <c r="AH357" i="3"/>
  <c r="AJ357" i="3"/>
  <c r="AL357" i="3"/>
  <c r="AD358" i="3"/>
  <c r="AF358" i="3"/>
  <c r="AH358" i="3"/>
  <c r="AJ358" i="3"/>
  <c r="AL358" i="3"/>
  <c r="AD359" i="3"/>
  <c r="AF359" i="3"/>
  <c r="AH359" i="3"/>
  <c r="AJ359" i="3"/>
  <c r="AL359" i="3"/>
  <c r="AD360" i="3"/>
  <c r="AF360" i="3"/>
  <c r="AH360" i="3"/>
  <c r="AJ360" i="3"/>
  <c r="AL360" i="3"/>
  <c r="AD361" i="3"/>
  <c r="AF361" i="3"/>
  <c r="AH361" i="3"/>
  <c r="AJ361" i="3"/>
  <c r="AL361" i="3"/>
  <c r="AD362" i="3"/>
  <c r="AF362" i="3"/>
  <c r="AH362" i="3"/>
  <c r="AJ362" i="3"/>
  <c r="AL362" i="3"/>
  <c r="AD363" i="3"/>
  <c r="AF363" i="3"/>
  <c r="AH363" i="3"/>
  <c r="AJ363" i="3"/>
  <c r="AL363" i="3"/>
  <c r="AD364" i="3"/>
  <c r="AF364" i="3"/>
  <c r="AH364" i="3"/>
  <c r="AJ364" i="3"/>
  <c r="AL364" i="3"/>
  <c r="AD365" i="3"/>
  <c r="AF365" i="3"/>
  <c r="AH365" i="3"/>
  <c r="AJ365" i="3"/>
  <c r="AL365" i="3"/>
  <c r="AD366" i="3"/>
  <c r="AF366" i="3"/>
  <c r="AH366" i="3"/>
  <c r="AJ366" i="3"/>
  <c r="AL366" i="3"/>
  <c r="AD367" i="3"/>
  <c r="AF367" i="3"/>
  <c r="AH367" i="3"/>
  <c r="AJ367" i="3"/>
  <c r="AL367" i="3"/>
  <c r="AD368" i="3"/>
  <c r="AF368" i="3"/>
  <c r="AH368" i="3"/>
  <c r="AJ368" i="3"/>
  <c r="AL368" i="3"/>
  <c r="AD369" i="3"/>
  <c r="AF369" i="3"/>
  <c r="AH369" i="3"/>
  <c r="AJ369" i="3"/>
  <c r="AL369" i="3"/>
  <c r="AD370" i="3"/>
  <c r="AF370" i="3"/>
  <c r="AH370" i="3"/>
  <c r="AJ370" i="3"/>
  <c r="AL370" i="3"/>
  <c r="AD371" i="3"/>
  <c r="AF371" i="3"/>
  <c r="AH371" i="3"/>
  <c r="AJ371" i="3"/>
  <c r="AL371" i="3"/>
  <c r="AD372" i="3"/>
  <c r="AF372" i="3"/>
  <c r="AH372" i="3"/>
  <c r="AJ372" i="3"/>
  <c r="AL372" i="3"/>
  <c r="AD373" i="3"/>
  <c r="AF373" i="3"/>
  <c r="AH373" i="3"/>
  <c r="AJ373" i="3"/>
  <c r="AL373" i="3"/>
  <c r="AD374" i="3"/>
  <c r="AF374" i="3"/>
  <c r="AH374" i="3"/>
  <c r="AJ374" i="3"/>
  <c r="AL374" i="3"/>
  <c r="AD375" i="3"/>
  <c r="AF375" i="3"/>
  <c r="AH375" i="3"/>
  <c r="AJ375" i="3"/>
  <c r="AL375" i="3"/>
  <c r="AD376" i="3"/>
  <c r="AF376" i="3"/>
  <c r="AH376" i="3"/>
  <c r="AJ376" i="3"/>
  <c r="AL376" i="3"/>
  <c r="AD377" i="3"/>
  <c r="AF377" i="3"/>
  <c r="AH377" i="3"/>
  <c r="AJ377" i="3"/>
  <c r="AL377" i="3"/>
  <c r="AD378" i="3"/>
  <c r="AF378" i="3"/>
  <c r="AH378" i="3"/>
  <c r="AJ378" i="3"/>
  <c r="AL378" i="3"/>
  <c r="AD379" i="3"/>
  <c r="AF379" i="3"/>
  <c r="AH379" i="3"/>
  <c r="AJ379" i="3"/>
  <c r="AL379" i="3"/>
  <c r="AD380" i="3"/>
  <c r="AF380" i="3"/>
  <c r="AH380" i="3"/>
  <c r="AJ380" i="3"/>
  <c r="AL380" i="3"/>
  <c r="AD381" i="3"/>
  <c r="AF381" i="3"/>
  <c r="AH381" i="3"/>
  <c r="AJ381" i="3"/>
  <c r="AL381" i="3"/>
  <c r="AD382" i="3"/>
  <c r="AF382" i="3"/>
  <c r="AH382" i="3"/>
  <c r="AJ382" i="3"/>
  <c r="AL382" i="3"/>
  <c r="AD383" i="3"/>
  <c r="AF383" i="3"/>
  <c r="AH383" i="3"/>
  <c r="AJ383" i="3"/>
  <c r="AL383" i="3"/>
  <c r="AD384" i="3"/>
  <c r="AF384" i="3"/>
  <c r="AH384" i="3"/>
  <c r="AJ384" i="3"/>
  <c r="AL384" i="3"/>
  <c r="AD385" i="3"/>
  <c r="AF385" i="3"/>
  <c r="AH385" i="3"/>
  <c r="AJ385" i="3"/>
  <c r="AL385" i="3"/>
  <c r="AD386" i="3"/>
  <c r="AF386" i="3"/>
  <c r="AH386" i="3"/>
  <c r="AJ386" i="3"/>
  <c r="AL386" i="3"/>
  <c r="AD387" i="3"/>
  <c r="AF387" i="3"/>
  <c r="AH387" i="3"/>
  <c r="AJ387" i="3"/>
  <c r="AL387" i="3"/>
  <c r="AD388" i="3"/>
  <c r="AF388" i="3"/>
  <c r="AH388" i="3"/>
  <c r="AJ388" i="3"/>
  <c r="AL388" i="3"/>
  <c r="AD389" i="3"/>
  <c r="AF389" i="3"/>
  <c r="AH389" i="3"/>
  <c r="AJ389" i="3"/>
  <c r="AL389" i="3"/>
  <c r="AD390" i="3"/>
  <c r="AF390" i="3"/>
  <c r="AH390" i="3"/>
  <c r="AJ390" i="3"/>
  <c r="AL390" i="3"/>
  <c r="AD391" i="3"/>
  <c r="AF391" i="3"/>
  <c r="AH391" i="3"/>
  <c r="AJ391" i="3"/>
  <c r="AL391" i="3"/>
  <c r="AD392" i="3"/>
  <c r="AF392" i="3"/>
  <c r="AH392" i="3"/>
  <c r="AJ392" i="3"/>
  <c r="AL392" i="3"/>
  <c r="AD393" i="3"/>
  <c r="AF393" i="3"/>
  <c r="AH393" i="3"/>
  <c r="AJ393" i="3"/>
  <c r="AL393" i="3"/>
  <c r="AD394" i="3"/>
  <c r="AF394" i="3"/>
  <c r="AH394" i="3"/>
  <c r="AJ394" i="3"/>
  <c r="AL394" i="3"/>
  <c r="AD395" i="3"/>
  <c r="AF395" i="3"/>
  <c r="AH395" i="3"/>
  <c r="AJ395" i="3"/>
  <c r="AL395" i="3"/>
  <c r="AD396" i="3"/>
  <c r="AF396" i="3"/>
  <c r="AH396" i="3"/>
  <c r="AJ396" i="3"/>
  <c r="AL396" i="3"/>
  <c r="AD397" i="3"/>
  <c r="AF397" i="3"/>
  <c r="AH397" i="3"/>
  <c r="AJ397" i="3"/>
  <c r="AL397" i="3"/>
  <c r="AD398" i="3"/>
  <c r="AF398" i="3"/>
  <c r="AH398" i="3"/>
  <c r="AJ398" i="3"/>
  <c r="AL398" i="3"/>
  <c r="AD399" i="3"/>
  <c r="AF399" i="3"/>
  <c r="AH399" i="3"/>
  <c r="AJ399" i="3"/>
  <c r="AL399" i="3"/>
  <c r="AD400" i="3"/>
  <c r="AF400" i="3"/>
  <c r="AH400" i="3"/>
  <c r="AJ400" i="3"/>
  <c r="AL400" i="3"/>
  <c r="AD401" i="3"/>
  <c r="AF401" i="3"/>
  <c r="AH401" i="3"/>
  <c r="AJ401" i="3"/>
  <c r="AL401" i="3"/>
  <c r="AD402" i="3"/>
  <c r="AF402" i="3"/>
  <c r="AH402" i="3"/>
  <c r="AJ402" i="3"/>
  <c r="AL402" i="3"/>
  <c r="AD403" i="3"/>
  <c r="AF403" i="3"/>
  <c r="AH403" i="3"/>
  <c r="AJ403" i="3"/>
  <c r="AL403" i="3"/>
  <c r="AD404" i="3"/>
  <c r="AF404" i="3"/>
  <c r="AH404" i="3"/>
  <c r="AJ404" i="3"/>
  <c r="AL404" i="3"/>
  <c r="AD405" i="3"/>
  <c r="AF405" i="3"/>
  <c r="AH405" i="3"/>
  <c r="AJ405" i="3"/>
  <c r="AL405" i="3"/>
  <c r="AD406" i="3"/>
  <c r="AF406" i="3"/>
  <c r="AH406" i="3"/>
  <c r="AJ406" i="3"/>
  <c r="AL406" i="3"/>
  <c r="AD407" i="3"/>
  <c r="AF407" i="3"/>
  <c r="AH407" i="3"/>
  <c r="AJ407" i="3"/>
  <c r="AL407" i="3"/>
  <c r="AD408" i="3"/>
  <c r="AF408" i="3"/>
  <c r="AH408" i="3"/>
  <c r="AJ408" i="3"/>
  <c r="AL408" i="3"/>
  <c r="AD409" i="3"/>
  <c r="AF409" i="3"/>
  <c r="AH409" i="3"/>
  <c r="AJ409" i="3"/>
  <c r="AL409" i="3"/>
  <c r="AD410" i="3"/>
  <c r="AF410" i="3"/>
  <c r="AH410" i="3"/>
  <c r="AJ410" i="3"/>
  <c r="AL410" i="3"/>
  <c r="AD411" i="3"/>
  <c r="AF411" i="3"/>
  <c r="AH411" i="3"/>
  <c r="AJ411" i="3"/>
  <c r="AL411" i="3"/>
  <c r="AD412" i="3"/>
  <c r="AF412" i="3"/>
  <c r="AH412" i="3"/>
  <c r="AJ412" i="3"/>
  <c r="AL412" i="3"/>
  <c r="AD413" i="3"/>
  <c r="AF413" i="3"/>
  <c r="AH413" i="3"/>
  <c r="AJ413" i="3"/>
  <c r="AL413" i="3"/>
  <c r="AD414" i="3"/>
  <c r="AF414" i="3"/>
  <c r="AH414" i="3"/>
  <c r="AJ414" i="3"/>
  <c r="AL414" i="3"/>
  <c r="AD415" i="3"/>
  <c r="AF415" i="3"/>
  <c r="AH415" i="3"/>
  <c r="AJ415" i="3"/>
  <c r="AL415" i="3"/>
  <c r="AD416" i="3"/>
  <c r="AF416" i="3"/>
  <c r="AH416" i="3"/>
  <c r="AJ416" i="3"/>
  <c r="AL416" i="3"/>
  <c r="AD417" i="3"/>
  <c r="AF417" i="3"/>
  <c r="AH417" i="3"/>
  <c r="AJ417" i="3"/>
  <c r="AL417" i="3"/>
  <c r="AD418" i="3"/>
  <c r="AF418" i="3"/>
  <c r="AH418" i="3"/>
  <c r="AJ418" i="3"/>
  <c r="AL418" i="3"/>
  <c r="AD419" i="3"/>
  <c r="AF419" i="3"/>
  <c r="AH419" i="3"/>
  <c r="AJ419" i="3"/>
  <c r="AL419" i="3"/>
  <c r="AD420" i="3"/>
  <c r="AF420" i="3"/>
  <c r="AH420" i="3"/>
  <c r="AJ420" i="3"/>
  <c r="AL420" i="3"/>
  <c r="AD421" i="3"/>
  <c r="AF421" i="3"/>
  <c r="AH421" i="3"/>
  <c r="AJ421" i="3"/>
  <c r="AL421" i="3"/>
  <c r="AD422" i="3"/>
  <c r="AF422" i="3"/>
  <c r="AH422" i="3"/>
  <c r="AJ422" i="3"/>
  <c r="AL422" i="3"/>
  <c r="AD423" i="3"/>
  <c r="AF423" i="3"/>
  <c r="AH423" i="3"/>
  <c r="AJ423" i="3"/>
  <c r="AL423" i="3"/>
  <c r="AD424" i="3"/>
  <c r="AF424" i="3"/>
  <c r="AH424" i="3"/>
  <c r="AJ424" i="3"/>
  <c r="AL424" i="3"/>
  <c r="AD425" i="3"/>
  <c r="AF425" i="3"/>
  <c r="AH425" i="3"/>
  <c r="AJ425" i="3"/>
  <c r="AL425" i="3"/>
  <c r="AD426" i="3"/>
  <c r="AF426" i="3"/>
  <c r="AH426" i="3"/>
  <c r="AJ426" i="3"/>
  <c r="AL426" i="3"/>
  <c r="AD427" i="3"/>
  <c r="AF427" i="3"/>
  <c r="AH427" i="3"/>
  <c r="AJ427" i="3"/>
  <c r="AL427" i="3"/>
  <c r="AD428" i="3"/>
  <c r="AF428" i="3"/>
  <c r="AH428" i="3"/>
  <c r="AJ428" i="3"/>
  <c r="AL428" i="3"/>
  <c r="AD429" i="3"/>
  <c r="AF429" i="3"/>
  <c r="AH429" i="3"/>
  <c r="AJ429" i="3"/>
  <c r="AL429" i="3"/>
  <c r="AD430" i="3"/>
  <c r="AF430" i="3"/>
  <c r="AH430" i="3"/>
  <c r="AJ430" i="3"/>
  <c r="AL430" i="3"/>
  <c r="AD431" i="3"/>
  <c r="AF431" i="3"/>
  <c r="AH431" i="3"/>
  <c r="AJ431" i="3"/>
  <c r="AL431" i="3"/>
  <c r="AD432" i="3"/>
  <c r="AF432" i="3"/>
  <c r="AH432" i="3"/>
  <c r="AJ432" i="3"/>
  <c r="AL432" i="3"/>
  <c r="AD433" i="3"/>
  <c r="AF433" i="3"/>
  <c r="AH433" i="3"/>
  <c r="AJ433" i="3"/>
  <c r="AL433" i="3"/>
  <c r="AD434" i="3"/>
  <c r="AF434" i="3"/>
  <c r="AH434" i="3"/>
  <c r="AJ434" i="3"/>
  <c r="AL434" i="3"/>
  <c r="AD435" i="3"/>
  <c r="AF435" i="3"/>
  <c r="AH435" i="3"/>
  <c r="AJ435" i="3"/>
  <c r="AL435" i="3"/>
  <c r="AD436" i="3"/>
  <c r="AF436" i="3"/>
  <c r="AH436" i="3"/>
  <c r="AJ436" i="3"/>
  <c r="AL436" i="3"/>
  <c r="AD437" i="3"/>
  <c r="AF437" i="3"/>
  <c r="AH437" i="3"/>
  <c r="AJ437" i="3"/>
  <c r="AL437" i="3"/>
  <c r="AD438" i="3"/>
  <c r="AF438" i="3"/>
  <c r="AH438" i="3"/>
  <c r="AJ438" i="3"/>
  <c r="AL438" i="3"/>
  <c r="AD439" i="3"/>
  <c r="AF439" i="3"/>
  <c r="AH439" i="3"/>
  <c r="AJ439" i="3"/>
  <c r="AL439" i="3"/>
  <c r="AD440" i="3"/>
  <c r="AF440" i="3"/>
  <c r="AH440" i="3"/>
  <c r="AJ440" i="3"/>
  <c r="AL440" i="3"/>
  <c r="AD441" i="3"/>
  <c r="AF441" i="3"/>
  <c r="AH441" i="3"/>
  <c r="AJ441" i="3"/>
  <c r="AL441" i="3"/>
  <c r="AD442" i="3"/>
  <c r="AF442" i="3"/>
  <c r="AH442" i="3"/>
  <c r="AJ442" i="3"/>
  <c r="AL442" i="3"/>
  <c r="AD443" i="3"/>
  <c r="AF443" i="3"/>
  <c r="AH443" i="3"/>
  <c r="AJ443" i="3"/>
  <c r="AL443" i="3"/>
  <c r="AD445" i="3"/>
  <c r="AF445" i="3"/>
  <c r="AH445" i="3"/>
  <c r="AJ445" i="3"/>
  <c r="AL445" i="3"/>
  <c r="AD446" i="3"/>
  <c r="AF446" i="3"/>
  <c r="AH446" i="3"/>
  <c r="AJ446" i="3"/>
  <c r="AL446" i="3"/>
  <c r="AD447" i="3"/>
  <c r="AF447" i="3"/>
  <c r="AH447" i="3"/>
  <c r="AJ447" i="3"/>
  <c r="AL447" i="3"/>
  <c r="AD448" i="3"/>
  <c r="AF448" i="3"/>
  <c r="AH448" i="3"/>
  <c r="AJ448" i="3"/>
  <c r="AL448" i="3"/>
  <c r="AD449" i="3"/>
  <c r="AF449" i="3"/>
  <c r="AH449" i="3"/>
  <c r="AJ449" i="3"/>
  <c r="AL449" i="3"/>
  <c r="AD450" i="3"/>
  <c r="AF450" i="3"/>
  <c r="AH450" i="3"/>
  <c r="AJ450" i="3"/>
  <c r="AL450" i="3"/>
  <c r="AD451" i="3"/>
  <c r="AF451" i="3"/>
  <c r="AH451" i="3"/>
  <c r="AJ451" i="3"/>
  <c r="AL451" i="3"/>
  <c r="AD452" i="3"/>
  <c r="AF452" i="3"/>
  <c r="AH452" i="3"/>
  <c r="AJ452" i="3"/>
  <c r="AL452" i="3"/>
  <c r="AD453" i="3"/>
  <c r="AF453" i="3"/>
  <c r="AH453" i="3"/>
  <c r="AJ453" i="3"/>
  <c r="AL453" i="3"/>
  <c r="AD454" i="3"/>
  <c r="AF454" i="3"/>
  <c r="AH454" i="3"/>
  <c r="AJ454" i="3"/>
  <c r="AL454" i="3"/>
  <c r="AD455" i="3"/>
  <c r="AF455" i="3"/>
  <c r="AH455" i="3"/>
  <c r="AJ455" i="3"/>
  <c r="AL455" i="3"/>
  <c r="AD456" i="3"/>
  <c r="AF456" i="3"/>
  <c r="AH456" i="3"/>
  <c r="AJ456" i="3"/>
  <c r="AL456" i="3"/>
  <c r="AD457" i="3"/>
  <c r="AF457" i="3"/>
  <c r="AH457" i="3"/>
  <c r="AJ457" i="3"/>
  <c r="AL457" i="3"/>
  <c r="AD458" i="3"/>
  <c r="AF458" i="3"/>
  <c r="AH458" i="3"/>
  <c r="AJ458" i="3"/>
  <c r="AL458" i="3"/>
  <c r="AD459" i="3"/>
  <c r="AF459" i="3"/>
  <c r="AH459" i="3"/>
  <c r="AJ459" i="3"/>
  <c r="AL459" i="3"/>
  <c r="AD460" i="3"/>
  <c r="AF460" i="3"/>
  <c r="AH460" i="3"/>
  <c r="AJ460" i="3"/>
  <c r="AL460" i="3"/>
  <c r="AD461" i="3"/>
  <c r="AF461" i="3"/>
  <c r="AH461" i="3"/>
  <c r="AJ461" i="3"/>
  <c r="AL461" i="3"/>
  <c r="AD462" i="3"/>
  <c r="AF462" i="3"/>
  <c r="AH462" i="3"/>
  <c r="AJ462" i="3"/>
  <c r="AL462" i="3"/>
  <c r="AD463" i="3"/>
  <c r="AF463" i="3"/>
  <c r="AH463" i="3"/>
  <c r="AJ463" i="3"/>
  <c r="AL463" i="3"/>
  <c r="AD464" i="3"/>
  <c r="AF464" i="3"/>
  <c r="AH464" i="3"/>
  <c r="AJ464" i="3"/>
  <c r="AL464" i="3"/>
  <c r="AD465" i="3"/>
  <c r="AF465" i="3"/>
  <c r="AH465" i="3"/>
  <c r="AJ465" i="3"/>
  <c r="AL465" i="3"/>
  <c r="AD466" i="3"/>
  <c r="AF466" i="3"/>
  <c r="AH466" i="3"/>
  <c r="AJ466" i="3"/>
  <c r="AL466" i="3"/>
  <c r="AD467" i="3"/>
  <c r="AF467" i="3"/>
  <c r="AH467" i="3"/>
  <c r="AJ467" i="3"/>
  <c r="AL467" i="3"/>
  <c r="AD468" i="3"/>
  <c r="AF468" i="3"/>
  <c r="AH468" i="3"/>
  <c r="AJ468" i="3"/>
  <c r="AL468" i="3"/>
  <c r="AD469" i="3"/>
  <c r="AF469" i="3"/>
  <c r="AH469" i="3"/>
  <c r="AJ469" i="3"/>
  <c r="AL469" i="3"/>
  <c r="AD470" i="3"/>
  <c r="AF470" i="3"/>
  <c r="AH470" i="3"/>
  <c r="AJ470" i="3"/>
  <c r="AL470" i="3"/>
  <c r="AD471" i="3"/>
  <c r="AF471" i="3"/>
  <c r="AH471" i="3"/>
  <c r="AJ471" i="3"/>
  <c r="AL471" i="3"/>
  <c r="AD472" i="3"/>
  <c r="AF472" i="3"/>
  <c r="AH472" i="3"/>
  <c r="AJ472" i="3"/>
  <c r="AL472" i="3"/>
  <c r="AD473" i="3"/>
  <c r="AF473" i="3"/>
  <c r="AH473" i="3"/>
  <c r="AJ473" i="3"/>
  <c r="AL473" i="3"/>
  <c r="AD474" i="3"/>
  <c r="AF474" i="3"/>
  <c r="AH474" i="3"/>
  <c r="AJ474" i="3"/>
  <c r="AL474" i="3"/>
  <c r="AD475" i="3"/>
  <c r="AF475" i="3"/>
  <c r="AH475" i="3"/>
  <c r="AJ475" i="3"/>
  <c r="AL475" i="3"/>
  <c r="AD476" i="3"/>
  <c r="AF476" i="3"/>
  <c r="AH476" i="3"/>
  <c r="AJ476" i="3"/>
  <c r="AL476" i="3"/>
  <c r="AD477" i="3"/>
  <c r="AF477" i="3"/>
  <c r="AH477" i="3"/>
  <c r="AJ477" i="3"/>
  <c r="AL477" i="3"/>
  <c r="AD478" i="3"/>
  <c r="AF478" i="3"/>
  <c r="AH478" i="3"/>
  <c r="AJ478" i="3"/>
  <c r="AL478" i="3"/>
  <c r="AD479" i="3"/>
  <c r="AF479" i="3"/>
  <c r="AH479" i="3"/>
  <c r="AJ479" i="3"/>
  <c r="AL479" i="3"/>
  <c r="AD480" i="3"/>
  <c r="AF480" i="3"/>
  <c r="AH480" i="3"/>
  <c r="AJ480" i="3"/>
  <c r="AL480" i="3"/>
  <c r="AD481" i="3"/>
  <c r="AF481" i="3"/>
  <c r="AH481" i="3"/>
  <c r="AJ481" i="3"/>
  <c r="AL481" i="3"/>
  <c r="AD482" i="3"/>
  <c r="AF482" i="3"/>
  <c r="AH482" i="3"/>
  <c r="AJ482" i="3"/>
  <c r="AL482" i="3"/>
  <c r="AD483" i="3"/>
  <c r="AF483" i="3"/>
  <c r="AH483" i="3"/>
  <c r="AJ483" i="3"/>
  <c r="AL483" i="3"/>
  <c r="AD484" i="3"/>
  <c r="AF484" i="3"/>
  <c r="AH484" i="3"/>
  <c r="AJ484" i="3"/>
  <c r="AL484" i="3"/>
  <c r="AD485" i="3"/>
  <c r="AF485" i="3"/>
  <c r="AH485" i="3"/>
  <c r="AJ485" i="3"/>
  <c r="AL485" i="3"/>
  <c r="AD486" i="3"/>
  <c r="AF486" i="3"/>
  <c r="AH486" i="3"/>
  <c r="AJ486" i="3"/>
  <c r="AL486" i="3"/>
  <c r="AD487" i="3"/>
  <c r="AF487" i="3"/>
  <c r="AH487" i="3"/>
  <c r="AJ487" i="3"/>
  <c r="AL487" i="3"/>
  <c r="AD488" i="3"/>
  <c r="AF488" i="3"/>
  <c r="AH488" i="3"/>
  <c r="AJ488" i="3"/>
  <c r="AL488" i="3"/>
  <c r="AD489" i="3"/>
  <c r="AF489" i="3"/>
  <c r="AH489" i="3"/>
  <c r="AJ489" i="3"/>
  <c r="AL489" i="3"/>
  <c r="AD490" i="3"/>
  <c r="AF490" i="3"/>
  <c r="AH490" i="3"/>
  <c r="AJ490" i="3"/>
  <c r="AL490" i="3"/>
  <c r="AD491" i="3"/>
  <c r="AF491" i="3"/>
  <c r="AH491" i="3"/>
  <c r="AJ491" i="3"/>
  <c r="AL491" i="3"/>
  <c r="AD492" i="3"/>
  <c r="AF492" i="3"/>
  <c r="AH492" i="3"/>
  <c r="AJ492" i="3"/>
  <c r="AL492" i="3"/>
  <c r="AD493" i="3"/>
  <c r="AF493" i="3"/>
  <c r="AH493" i="3"/>
  <c r="AJ493" i="3"/>
  <c r="AL493" i="3"/>
  <c r="AD494" i="3"/>
  <c r="AF494" i="3"/>
  <c r="AH494" i="3"/>
  <c r="AJ494" i="3"/>
  <c r="AL494" i="3"/>
  <c r="AD495" i="3"/>
  <c r="AF495" i="3"/>
  <c r="AH495" i="3"/>
  <c r="AJ495" i="3"/>
  <c r="AL495" i="3"/>
  <c r="AD496" i="3"/>
  <c r="AF496" i="3"/>
  <c r="AH496" i="3"/>
  <c r="AJ496" i="3"/>
  <c r="AL496" i="3"/>
  <c r="AD497" i="3"/>
  <c r="AF497" i="3"/>
  <c r="AH497" i="3"/>
  <c r="AJ497" i="3"/>
  <c r="AL497" i="3"/>
  <c r="AD498" i="3"/>
  <c r="AF498" i="3"/>
  <c r="AH498" i="3"/>
  <c r="AJ498" i="3"/>
  <c r="AL498" i="3"/>
  <c r="AD499" i="3"/>
  <c r="AF499" i="3"/>
  <c r="AH499" i="3"/>
  <c r="AJ499" i="3"/>
  <c r="AL499" i="3"/>
  <c r="AD500" i="3"/>
  <c r="AF500" i="3"/>
  <c r="AH500" i="3"/>
  <c r="AJ500" i="3"/>
  <c r="AL500" i="3"/>
  <c r="AD501" i="3"/>
  <c r="AF501" i="3"/>
  <c r="AH501" i="3"/>
  <c r="AJ501" i="3"/>
  <c r="AL501" i="3"/>
  <c r="AD502" i="3"/>
  <c r="AF502" i="3"/>
  <c r="AH502" i="3"/>
  <c r="AJ502" i="3"/>
  <c r="AL502" i="3"/>
  <c r="AD503" i="3"/>
  <c r="AF503" i="3"/>
  <c r="AH503" i="3"/>
  <c r="AJ503" i="3"/>
  <c r="AL503" i="3"/>
  <c r="AD504" i="3"/>
  <c r="AF504" i="3"/>
  <c r="AH504" i="3"/>
  <c r="AJ504" i="3"/>
  <c r="AL504" i="3"/>
  <c r="AD505" i="3"/>
  <c r="AF505" i="3"/>
  <c r="AH505" i="3"/>
  <c r="AJ505" i="3"/>
  <c r="AL505" i="3"/>
  <c r="AD506" i="3"/>
  <c r="AF506" i="3"/>
  <c r="AH506" i="3"/>
  <c r="AJ506" i="3"/>
  <c r="AL506" i="3"/>
  <c r="AD507" i="3"/>
  <c r="AF507" i="3"/>
  <c r="AH507" i="3"/>
  <c r="AJ507" i="3"/>
  <c r="AL507" i="3"/>
  <c r="AD508" i="3"/>
  <c r="AF508" i="3"/>
  <c r="AH508" i="3"/>
  <c r="AJ508" i="3"/>
  <c r="AL508" i="3"/>
  <c r="AD509" i="3"/>
  <c r="AF509" i="3"/>
  <c r="AH509" i="3"/>
  <c r="AJ509" i="3"/>
  <c r="AL509" i="3"/>
  <c r="AD510" i="3"/>
  <c r="AF510" i="3"/>
  <c r="AH510" i="3"/>
  <c r="AJ510" i="3"/>
  <c r="AL510" i="3"/>
  <c r="AD511" i="3"/>
  <c r="AF511" i="3"/>
  <c r="AH511" i="3"/>
  <c r="AJ511" i="3"/>
  <c r="AL511" i="3"/>
  <c r="AD512" i="3"/>
  <c r="AF512" i="3"/>
  <c r="AH512" i="3"/>
  <c r="AJ512" i="3"/>
  <c r="AL512" i="3"/>
  <c r="AD513" i="3"/>
  <c r="AF513" i="3"/>
  <c r="AH513" i="3"/>
  <c r="AJ513" i="3"/>
  <c r="AL513" i="3"/>
  <c r="AD514" i="3"/>
  <c r="AF514" i="3"/>
  <c r="AH514" i="3"/>
  <c r="AJ514" i="3"/>
  <c r="AL514" i="3"/>
  <c r="AD515" i="3"/>
  <c r="AF515" i="3"/>
  <c r="AH515" i="3"/>
  <c r="AJ515" i="3"/>
  <c r="AL515" i="3"/>
  <c r="AD516" i="3"/>
  <c r="AF516" i="3"/>
  <c r="AH516" i="3"/>
  <c r="AJ516" i="3"/>
  <c r="AL516" i="3"/>
  <c r="AD517" i="3"/>
  <c r="AF517" i="3"/>
  <c r="AH517" i="3"/>
  <c r="AJ517" i="3"/>
  <c r="AL517" i="3"/>
  <c r="AD518" i="3"/>
  <c r="AF518" i="3"/>
  <c r="AH518" i="3"/>
  <c r="AJ518" i="3"/>
  <c r="AL518" i="3"/>
  <c r="AD519" i="3"/>
  <c r="AF519" i="3"/>
  <c r="AH519" i="3"/>
  <c r="AJ519" i="3"/>
  <c r="AL519" i="3"/>
  <c r="AD520" i="3"/>
  <c r="AF520" i="3"/>
  <c r="AH520" i="3"/>
  <c r="AJ520" i="3"/>
  <c r="AL520" i="3"/>
  <c r="AD521" i="3"/>
  <c r="AF521" i="3"/>
  <c r="AH521" i="3"/>
  <c r="AJ521" i="3"/>
  <c r="AL521" i="3"/>
  <c r="AD522" i="3"/>
  <c r="AF522" i="3"/>
  <c r="AH522" i="3"/>
  <c r="AJ522" i="3"/>
  <c r="AL522" i="3"/>
  <c r="AD523" i="3"/>
  <c r="AF523" i="3"/>
  <c r="AH523" i="3"/>
  <c r="AJ523" i="3"/>
  <c r="AL523" i="3"/>
  <c r="AD524" i="3"/>
  <c r="AF524" i="3"/>
  <c r="AH524" i="3"/>
  <c r="AJ524" i="3"/>
  <c r="AL524" i="3"/>
  <c r="AD525" i="3"/>
  <c r="AF525" i="3"/>
  <c r="AH525" i="3"/>
  <c r="AJ525" i="3"/>
  <c r="AL525" i="3"/>
  <c r="AD526" i="3"/>
  <c r="AF526" i="3"/>
  <c r="AH526" i="3"/>
  <c r="AJ526" i="3"/>
  <c r="AL526" i="3"/>
  <c r="AD527" i="3"/>
  <c r="AF527" i="3"/>
  <c r="AH527" i="3"/>
  <c r="AJ527" i="3"/>
  <c r="AL527" i="3"/>
  <c r="AD528" i="3"/>
  <c r="AF528" i="3"/>
  <c r="AH528" i="3"/>
  <c r="AJ528" i="3"/>
  <c r="AL528" i="3"/>
  <c r="AD529" i="3"/>
  <c r="AF529" i="3"/>
  <c r="AH529" i="3"/>
  <c r="AJ529" i="3"/>
  <c r="AL529" i="3"/>
  <c r="AD530" i="3"/>
  <c r="AF530" i="3"/>
  <c r="AH530" i="3"/>
  <c r="AJ530" i="3"/>
  <c r="AL530" i="3"/>
  <c r="AD531" i="3"/>
  <c r="AF531" i="3"/>
  <c r="AH531" i="3"/>
  <c r="AJ531" i="3"/>
  <c r="AL531" i="3"/>
  <c r="AD532" i="3"/>
  <c r="AF532" i="3"/>
  <c r="AH532" i="3"/>
  <c r="AJ532" i="3"/>
  <c r="AL532" i="3"/>
  <c r="AD533" i="3"/>
  <c r="AF533" i="3"/>
  <c r="AH533" i="3"/>
  <c r="AJ533" i="3"/>
  <c r="AL533" i="3"/>
  <c r="AD534" i="3"/>
  <c r="AF534" i="3"/>
  <c r="AH534" i="3"/>
  <c r="AJ534" i="3"/>
  <c r="AL534" i="3"/>
  <c r="AD535" i="3"/>
  <c r="AF535" i="3"/>
  <c r="AH535" i="3"/>
  <c r="AJ535" i="3"/>
  <c r="AL535" i="3"/>
  <c r="AD536" i="3"/>
  <c r="AF536" i="3"/>
  <c r="AH536" i="3"/>
  <c r="AJ536" i="3"/>
  <c r="AL536" i="3"/>
  <c r="AD537" i="3"/>
  <c r="AF537" i="3"/>
  <c r="AH537" i="3"/>
  <c r="AJ537" i="3"/>
  <c r="AL537" i="3"/>
  <c r="AD538" i="3"/>
  <c r="AF538" i="3"/>
  <c r="AH538" i="3"/>
  <c r="AJ538" i="3"/>
  <c r="AL538" i="3"/>
  <c r="AD539" i="3"/>
  <c r="AF539" i="3"/>
  <c r="AH539" i="3"/>
  <c r="AJ539" i="3"/>
  <c r="AL539" i="3"/>
  <c r="AD540" i="3"/>
  <c r="AF540" i="3"/>
  <c r="AH540" i="3"/>
  <c r="AJ540" i="3"/>
  <c r="AL540" i="3"/>
  <c r="AD541" i="3"/>
  <c r="AF541" i="3"/>
  <c r="AH541" i="3"/>
  <c r="AJ541" i="3"/>
  <c r="AL541" i="3"/>
  <c r="AD542" i="3"/>
  <c r="AF542" i="3"/>
  <c r="AH542" i="3"/>
  <c r="AJ542" i="3"/>
  <c r="AL542" i="3"/>
  <c r="AD543" i="3"/>
  <c r="AF543" i="3"/>
  <c r="AH543" i="3"/>
  <c r="AJ543" i="3"/>
  <c r="AL543" i="3"/>
  <c r="AD544" i="3"/>
  <c r="AF544" i="3"/>
  <c r="AH544" i="3"/>
  <c r="AJ544" i="3"/>
  <c r="AL544" i="3"/>
  <c r="AD545" i="3"/>
  <c r="AF545" i="3"/>
  <c r="AH545" i="3"/>
  <c r="AJ545" i="3"/>
  <c r="AL545" i="3"/>
  <c r="AD546" i="3"/>
  <c r="AF546" i="3"/>
  <c r="AH546" i="3"/>
  <c r="AJ546" i="3"/>
  <c r="AL546" i="3"/>
  <c r="AD547" i="3"/>
  <c r="AF547" i="3"/>
  <c r="AH547" i="3"/>
  <c r="AJ547" i="3"/>
  <c r="AL547" i="3"/>
  <c r="AD548" i="3"/>
  <c r="AF548" i="3"/>
  <c r="AH548" i="3"/>
  <c r="AJ548" i="3"/>
  <c r="AL548" i="3"/>
  <c r="AD549" i="3"/>
  <c r="AF549" i="3"/>
  <c r="AH549" i="3"/>
  <c r="AJ549" i="3"/>
  <c r="AL549" i="3"/>
  <c r="AD550" i="3"/>
  <c r="AF550" i="3"/>
  <c r="AH550" i="3"/>
  <c r="AJ550" i="3"/>
  <c r="AL550" i="3"/>
  <c r="AD551" i="3"/>
  <c r="AF551" i="3"/>
  <c r="AH551" i="3"/>
  <c r="AJ551" i="3"/>
  <c r="AL551" i="3"/>
  <c r="AD552" i="3"/>
  <c r="AF552" i="3"/>
  <c r="AH552" i="3"/>
  <c r="AJ552" i="3"/>
  <c r="AL552" i="3"/>
  <c r="AD553" i="3"/>
  <c r="AF553" i="3"/>
  <c r="AH553" i="3"/>
  <c r="AJ553" i="3"/>
  <c r="AL553" i="3"/>
  <c r="AD554" i="3"/>
  <c r="AF554" i="3"/>
  <c r="AH554" i="3"/>
  <c r="AJ554" i="3"/>
  <c r="AL554" i="3"/>
  <c r="AD555" i="3"/>
  <c r="AF555" i="3"/>
  <c r="AH555" i="3"/>
  <c r="AJ555" i="3"/>
  <c r="AL555" i="3"/>
  <c r="AD556" i="3"/>
  <c r="AF556" i="3"/>
  <c r="AH556" i="3"/>
  <c r="AJ556" i="3"/>
  <c r="AL556" i="3"/>
  <c r="AD557" i="3"/>
  <c r="AF557" i="3"/>
  <c r="AH557" i="3"/>
  <c r="AJ557" i="3"/>
  <c r="AL557" i="3"/>
  <c r="AD558" i="3"/>
  <c r="AF558" i="3"/>
  <c r="AH558" i="3"/>
  <c r="AJ558" i="3"/>
  <c r="AL558" i="3"/>
  <c r="AD559" i="3"/>
  <c r="AF559" i="3"/>
  <c r="AH559" i="3"/>
  <c r="AJ559" i="3"/>
  <c r="AL559" i="3"/>
  <c r="AD560" i="3"/>
  <c r="AF560" i="3"/>
  <c r="AH560" i="3"/>
  <c r="AJ560" i="3"/>
  <c r="AL560" i="3"/>
  <c r="AD561" i="3"/>
  <c r="AF561" i="3"/>
  <c r="AH561" i="3"/>
  <c r="AJ561" i="3"/>
  <c r="AL561" i="3"/>
  <c r="AD562" i="3"/>
  <c r="AF562" i="3"/>
  <c r="AH562" i="3"/>
  <c r="AJ562" i="3"/>
  <c r="AL562" i="3"/>
  <c r="AD563" i="3"/>
  <c r="AF563" i="3"/>
  <c r="AH563" i="3"/>
  <c r="AJ563" i="3"/>
  <c r="AL563" i="3"/>
  <c r="AD564" i="3"/>
  <c r="AF564" i="3"/>
  <c r="AH564" i="3"/>
  <c r="AJ564" i="3"/>
  <c r="AL564" i="3"/>
  <c r="AD565" i="3"/>
  <c r="AF565" i="3"/>
  <c r="AH565" i="3"/>
  <c r="AJ565" i="3"/>
  <c r="AL565" i="3"/>
  <c r="AD566" i="3"/>
  <c r="AF566" i="3"/>
  <c r="AH566" i="3"/>
  <c r="AJ566" i="3"/>
  <c r="AL566" i="3"/>
  <c r="AD567" i="3"/>
  <c r="AF567" i="3"/>
  <c r="AH567" i="3"/>
  <c r="AJ567" i="3"/>
  <c r="AL567" i="3"/>
  <c r="AD568" i="3"/>
  <c r="AF568" i="3"/>
  <c r="AH568" i="3"/>
  <c r="AJ568" i="3"/>
  <c r="AL568" i="3"/>
  <c r="AD569" i="3"/>
  <c r="AF569" i="3"/>
  <c r="AH569" i="3"/>
  <c r="AJ569" i="3"/>
  <c r="AL569" i="3"/>
  <c r="AD570" i="3"/>
  <c r="AF570" i="3"/>
  <c r="AH570" i="3"/>
  <c r="AJ570" i="3"/>
  <c r="AL570" i="3"/>
  <c r="AD571" i="3"/>
  <c r="AF571" i="3"/>
  <c r="AH571" i="3"/>
  <c r="AJ571" i="3"/>
  <c r="AL571" i="3"/>
  <c r="AD572" i="3"/>
  <c r="AF572" i="3"/>
  <c r="AH572" i="3"/>
  <c r="AJ572" i="3"/>
  <c r="AL572" i="3"/>
  <c r="AD573" i="3"/>
  <c r="AF573" i="3"/>
  <c r="AH573" i="3"/>
  <c r="AJ573" i="3"/>
  <c r="AL573" i="3"/>
  <c r="AD574" i="3"/>
  <c r="AF574" i="3"/>
  <c r="AH574" i="3"/>
  <c r="AJ574" i="3"/>
  <c r="AL574" i="3"/>
  <c r="AD575" i="3"/>
  <c r="AF575" i="3"/>
  <c r="AH575" i="3"/>
  <c r="AJ575" i="3"/>
  <c r="AL575" i="3"/>
  <c r="AD576" i="3"/>
  <c r="AF576" i="3"/>
  <c r="AH576" i="3"/>
  <c r="AJ576" i="3"/>
  <c r="AL576" i="3"/>
  <c r="AD577" i="3"/>
  <c r="AF577" i="3"/>
  <c r="AH577" i="3"/>
  <c r="AJ577" i="3"/>
  <c r="AL577" i="3"/>
  <c r="AD578" i="3"/>
  <c r="AF578" i="3"/>
  <c r="AH578" i="3"/>
  <c r="AJ578" i="3"/>
  <c r="AL578" i="3"/>
  <c r="AD579" i="3"/>
  <c r="AF579" i="3"/>
  <c r="AH579" i="3"/>
  <c r="AJ579" i="3"/>
  <c r="AL579" i="3"/>
  <c r="AD580" i="3"/>
  <c r="AF580" i="3"/>
  <c r="AH580" i="3"/>
  <c r="AJ580" i="3"/>
  <c r="AL580" i="3"/>
  <c r="AD581" i="3"/>
  <c r="AF581" i="3"/>
  <c r="AH581" i="3"/>
  <c r="AJ581" i="3"/>
  <c r="AL581" i="3"/>
  <c r="AD582" i="3"/>
  <c r="AF582" i="3"/>
  <c r="AH582" i="3"/>
  <c r="AJ582" i="3"/>
  <c r="AL582" i="3"/>
  <c r="AD583" i="3"/>
  <c r="AF583" i="3"/>
  <c r="AH583" i="3"/>
  <c r="AJ583" i="3"/>
  <c r="AL583" i="3"/>
  <c r="AD584" i="3"/>
  <c r="AF584" i="3"/>
  <c r="AH584" i="3"/>
  <c r="AJ584" i="3"/>
  <c r="AL584" i="3"/>
  <c r="AD585" i="3"/>
  <c r="AF585" i="3"/>
  <c r="AH585" i="3"/>
  <c r="AJ585" i="3"/>
  <c r="AL585" i="3"/>
  <c r="AD586" i="3"/>
  <c r="AF586" i="3"/>
  <c r="AH586" i="3"/>
  <c r="AJ586" i="3"/>
  <c r="AL586" i="3"/>
  <c r="AD587" i="3"/>
  <c r="AF587" i="3"/>
  <c r="AH587" i="3"/>
  <c r="AJ587" i="3"/>
  <c r="AL587" i="3"/>
  <c r="AD588" i="3"/>
  <c r="AF588" i="3"/>
  <c r="AH588" i="3"/>
  <c r="AJ588" i="3"/>
  <c r="AL588" i="3"/>
  <c r="AD589" i="3"/>
  <c r="AF589" i="3"/>
  <c r="AH589" i="3"/>
  <c r="AJ589" i="3"/>
  <c r="AL589" i="3"/>
  <c r="AD590" i="3"/>
  <c r="AF590" i="3"/>
  <c r="AH590" i="3"/>
  <c r="AJ590" i="3"/>
  <c r="AL590" i="3"/>
  <c r="AD591" i="3"/>
  <c r="AF591" i="3"/>
  <c r="AH591" i="3"/>
  <c r="AJ591" i="3"/>
  <c r="AL591" i="3"/>
  <c r="AD592" i="3"/>
  <c r="AF592" i="3"/>
  <c r="AH592" i="3"/>
  <c r="AJ592" i="3"/>
  <c r="AL592" i="3"/>
  <c r="AD593" i="3"/>
  <c r="AF593" i="3"/>
  <c r="AH593" i="3"/>
  <c r="AJ593" i="3"/>
  <c r="AL593" i="3"/>
  <c r="AD594" i="3"/>
  <c r="AF594" i="3"/>
  <c r="AH594" i="3"/>
  <c r="AJ594" i="3"/>
  <c r="AL594" i="3"/>
  <c r="AD595" i="3"/>
  <c r="AF595" i="3"/>
  <c r="AH595" i="3"/>
  <c r="AJ595" i="3"/>
  <c r="AL595" i="3"/>
  <c r="AD596" i="3"/>
  <c r="AF596" i="3"/>
  <c r="AH596" i="3"/>
  <c r="AJ596" i="3"/>
  <c r="AL596" i="3"/>
  <c r="AD597" i="3"/>
  <c r="AF597" i="3"/>
  <c r="AH597" i="3"/>
  <c r="AJ597" i="3"/>
  <c r="AL597" i="3"/>
  <c r="AD598" i="3"/>
  <c r="AF598" i="3"/>
  <c r="AH598" i="3"/>
  <c r="AJ598" i="3"/>
  <c r="AL598" i="3"/>
  <c r="AD599" i="3"/>
  <c r="AF599" i="3"/>
  <c r="AH599" i="3"/>
  <c r="AJ599" i="3"/>
  <c r="AL599" i="3"/>
  <c r="AD600" i="3"/>
  <c r="AF600" i="3"/>
  <c r="AH600" i="3"/>
  <c r="AJ600" i="3"/>
  <c r="AL600" i="3"/>
  <c r="AD601" i="3"/>
  <c r="AF601" i="3"/>
  <c r="AH601" i="3"/>
  <c r="AJ601" i="3"/>
  <c r="AL601" i="3"/>
  <c r="AD602" i="3"/>
  <c r="AF602" i="3"/>
  <c r="AH602" i="3"/>
  <c r="AJ602" i="3"/>
  <c r="AL602" i="3"/>
  <c r="AD603" i="3"/>
  <c r="AF603" i="3"/>
  <c r="AH603" i="3"/>
  <c r="AJ603" i="3"/>
  <c r="AL603" i="3"/>
  <c r="AD604" i="3"/>
  <c r="AF604" i="3"/>
  <c r="AH604" i="3"/>
  <c r="AJ604" i="3"/>
  <c r="AL604" i="3"/>
  <c r="AD605" i="3"/>
  <c r="AF605" i="3"/>
  <c r="AH605" i="3"/>
  <c r="AJ605" i="3"/>
  <c r="AL605" i="3"/>
  <c r="AD606" i="3"/>
  <c r="AF606" i="3"/>
  <c r="AH606" i="3"/>
  <c r="AJ606" i="3"/>
  <c r="AL606" i="3"/>
  <c r="AD607" i="3"/>
  <c r="AF607" i="3"/>
  <c r="AH607" i="3"/>
  <c r="AJ607" i="3"/>
  <c r="AL607" i="3"/>
  <c r="AD608" i="3"/>
  <c r="AF608" i="3"/>
  <c r="AH608" i="3"/>
  <c r="AJ608" i="3"/>
  <c r="AL608" i="3"/>
  <c r="AD609" i="3"/>
  <c r="AF609" i="3"/>
  <c r="AH609" i="3"/>
  <c r="AJ609" i="3"/>
  <c r="AL609" i="3"/>
  <c r="AD610" i="3"/>
  <c r="AF610" i="3"/>
  <c r="AH610" i="3"/>
  <c r="AJ610" i="3"/>
  <c r="AL610" i="3"/>
  <c r="AD611" i="3"/>
  <c r="AF611" i="3"/>
  <c r="AH611" i="3"/>
  <c r="AJ611" i="3"/>
  <c r="AL611" i="3"/>
  <c r="AD612" i="3"/>
  <c r="AF612" i="3"/>
  <c r="AH612" i="3"/>
  <c r="AJ612" i="3"/>
  <c r="AL612" i="3"/>
  <c r="AD613" i="3"/>
  <c r="AF613" i="3"/>
  <c r="AH613" i="3"/>
  <c r="AJ613" i="3"/>
  <c r="AL613" i="3"/>
  <c r="AD614" i="3"/>
  <c r="AF614" i="3"/>
  <c r="AH614" i="3"/>
  <c r="AJ614" i="3"/>
  <c r="AL614" i="3"/>
  <c r="AD615" i="3"/>
  <c r="AF615" i="3"/>
  <c r="AH615" i="3"/>
  <c r="AJ615" i="3"/>
  <c r="AL615" i="3"/>
  <c r="AD616" i="3"/>
  <c r="AF616" i="3"/>
  <c r="AH616" i="3"/>
  <c r="AJ616" i="3"/>
  <c r="AL616" i="3"/>
  <c r="AD617" i="3"/>
  <c r="AF617" i="3"/>
  <c r="AH617" i="3"/>
  <c r="AJ617" i="3"/>
  <c r="AL617" i="3"/>
  <c r="AD618" i="3"/>
  <c r="AF618" i="3"/>
  <c r="AH618" i="3"/>
  <c r="AJ618" i="3"/>
  <c r="AL618" i="3"/>
  <c r="AD619" i="3"/>
  <c r="AF619" i="3"/>
  <c r="AH619" i="3"/>
  <c r="AJ619" i="3"/>
  <c r="AL619" i="3"/>
  <c r="AD620" i="3"/>
  <c r="AF620" i="3"/>
  <c r="AH620" i="3"/>
  <c r="AJ620" i="3"/>
  <c r="AL620" i="3"/>
  <c r="AD621" i="3"/>
  <c r="AF621" i="3"/>
  <c r="AH621" i="3"/>
  <c r="AJ621" i="3"/>
  <c r="AL621" i="3"/>
  <c r="AD622" i="3"/>
  <c r="AF622" i="3"/>
  <c r="AH622" i="3"/>
  <c r="AJ622" i="3"/>
  <c r="AL622" i="3"/>
  <c r="AD623" i="3"/>
  <c r="AF623" i="3"/>
  <c r="AH623" i="3"/>
  <c r="AJ623" i="3"/>
  <c r="AL623" i="3"/>
  <c r="AD624" i="3"/>
  <c r="AF624" i="3"/>
  <c r="AH624" i="3"/>
  <c r="AJ624" i="3"/>
  <c r="AL624" i="3"/>
  <c r="AD625" i="3"/>
  <c r="AF625" i="3"/>
  <c r="AH625" i="3"/>
  <c r="AJ625" i="3"/>
  <c r="AL625" i="3"/>
  <c r="AD626" i="3"/>
  <c r="AF626" i="3"/>
  <c r="AH626" i="3"/>
  <c r="AJ626" i="3"/>
  <c r="AL626" i="3"/>
  <c r="AD627" i="3"/>
  <c r="AF627" i="3"/>
  <c r="AH627" i="3"/>
  <c r="AJ627" i="3"/>
  <c r="AL627" i="3"/>
  <c r="AD628" i="3"/>
  <c r="AF628" i="3"/>
  <c r="AH628" i="3"/>
  <c r="AJ628" i="3"/>
  <c r="AL628" i="3"/>
  <c r="AD629" i="3"/>
  <c r="AF629" i="3"/>
  <c r="AH629" i="3"/>
  <c r="AJ629" i="3"/>
  <c r="AL629" i="3"/>
  <c r="AD630" i="3"/>
  <c r="AF630" i="3"/>
  <c r="AH630" i="3"/>
  <c r="AJ630" i="3"/>
  <c r="AL630" i="3"/>
  <c r="AD631" i="3"/>
  <c r="AF631" i="3"/>
  <c r="AH631" i="3"/>
  <c r="AJ631" i="3"/>
  <c r="AL631" i="3"/>
  <c r="AD632" i="3"/>
  <c r="AF632" i="3"/>
  <c r="AH632" i="3"/>
  <c r="AJ632" i="3"/>
  <c r="AL632" i="3"/>
  <c r="AD633" i="3"/>
  <c r="AF633" i="3"/>
  <c r="AH633" i="3"/>
  <c r="AJ633" i="3"/>
  <c r="AL633" i="3"/>
  <c r="AD634" i="3"/>
  <c r="AF634" i="3"/>
  <c r="AH634" i="3"/>
  <c r="AJ634" i="3"/>
  <c r="AL634" i="3"/>
  <c r="AD635" i="3"/>
  <c r="AF635" i="3"/>
  <c r="AH635" i="3"/>
  <c r="AJ635" i="3"/>
  <c r="AL635" i="3"/>
  <c r="AD636" i="3"/>
  <c r="AF636" i="3"/>
  <c r="AH636" i="3"/>
  <c r="AJ636" i="3"/>
  <c r="AL636" i="3"/>
  <c r="AD637" i="3"/>
  <c r="AF637" i="3"/>
  <c r="AH637" i="3"/>
  <c r="AJ637" i="3"/>
  <c r="AL637" i="3"/>
  <c r="AD638" i="3"/>
  <c r="AF638" i="3"/>
  <c r="AH638" i="3"/>
  <c r="AJ638" i="3"/>
  <c r="AL638" i="3"/>
  <c r="AD639" i="3"/>
  <c r="AF639" i="3"/>
  <c r="AH639" i="3"/>
  <c r="AJ639" i="3"/>
  <c r="AL639" i="3"/>
  <c r="AD640" i="3"/>
  <c r="AF640" i="3"/>
  <c r="AH640" i="3"/>
  <c r="AJ640" i="3"/>
  <c r="AL640" i="3"/>
  <c r="AD641" i="3"/>
  <c r="AF641" i="3"/>
  <c r="AH641" i="3"/>
  <c r="AJ641" i="3"/>
  <c r="AL641" i="3"/>
  <c r="AD642" i="3"/>
  <c r="AF642" i="3"/>
  <c r="AH642" i="3"/>
  <c r="AJ642" i="3"/>
  <c r="AL642" i="3"/>
  <c r="AD643" i="3"/>
  <c r="AF643" i="3"/>
  <c r="AH643" i="3"/>
  <c r="AJ643" i="3"/>
  <c r="AL643" i="3"/>
  <c r="AD644" i="3"/>
  <c r="AF644" i="3"/>
  <c r="AH644" i="3"/>
  <c r="AJ644" i="3"/>
  <c r="AL644" i="3"/>
  <c r="AD645" i="3"/>
  <c r="AF645" i="3"/>
  <c r="AH645" i="3"/>
  <c r="AJ645" i="3"/>
  <c r="AL645" i="3"/>
  <c r="AD646" i="3"/>
  <c r="AF646" i="3"/>
  <c r="AH646" i="3"/>
  <c r="AJ646" i="3"/>
  <c r="AL646" i="3"/>
  <c r="AD647" i="3"/>
  <c r="AF647" i="3"/>
  <c r="AH647" i="3"/>
  <c r="AJ647" i="3"/>
  <c r="AL647" i="3"/>
  <c r="AD648" i="3"/>
  <c r="AF648" i="3"/>
  <c r="AH648" i="3"/>
  <c r="AJ648" i="3"/>
  <c r="AL648" i="3"/>
  <c r="AD649" i="3"/>
  <c r="AF649" i="3"/>
  <c r="AH649" i="3"/>
  <c r="AJ649" i="3"/>
  <c r="AL649" i="3"/>
  <c r="AD650" i="3"/>
  <c r="AF650" i="3"/>
  <c r="AH650" i="3"/>
  <c r="AJ650" i="3"/>
  <c r="AL650" i="3"/>
  <c r="AD651" i="3"/>
  <c r="AF651" i="3"/>
  <c r="AH651" i="3"/>
  <c r="AJ651" i="3"/>
  <c r="AL651" i="3"/>
  <c r="AD652" i="3"/>
  <c r="AF652" i="3"/>
  <c r="AH652" i="3"/>
  <c r="AJ652" i="3"/>
  <c r="AL652" i="3"/>
  <c r="AD653" i="3"/>
  <c r="AF653" i="3"/>
  <c r="AH653" i="3"/>
  <c r="AJ653" i="3"/>
  <c r="AL653" i="3"/>
  <c r="AD654" i="3"/>
  <c r="AF654" i="3"/>
  <c r="AH654" i="3"/>
  <c r="AJ654" i="3"/>
  <c r="AL654" i="3"/>
  <c r="AD655" i="3"/>
  <c r="AF655" i="3"/>
  <c r="AH655" i="3"/>
  <c r="AJ655" i="3"/>
  <c r="AL655" i="3"/>
  <c r="AD656" i="3"/>
  <c r="AF656" i="3"/>
  <c r="AH656" i="3"/>
  <c r="AJ656" i="3"/>
  <c r="AL656" i="3"/>
  <c r="AD657" i="3"/>
  <c r="AF657" i="3"/>
  <c r="AH657" i="3"/>
  <c r="AJ657" i="3"/>
  <c r="AL657" i="3"/>
  <c r="AD658" i="3"/>
  <c r="AF658" i="3"/>
  <c r="AH658" i="3"/>
  <c r="AJ658" i="3"/>
  <c r="AL658" i="3"/>
  <c r="AD659" i="3"/>
  <c r="AF659" i="3"/>
  <c r="AH659" i="3"/>
  <c r="AJ659" i="3"/>
  <c r="AL659" i="3"/>
  <c r="AD660" i="3"/>
  <c r="AF660" i="3"/>
  <c r="AH660" i="3"/>
  <c r="AJ660" i="3"/>
  <c r="AL660" i="3"/>
  <c r="AD661" i="3"/>
  <c r="AF661" i="3"/>
  <c r="AH661" i="3"/>
  <c r="AJ661" i="3"/>
  <c r="AL661" i="3"/>
  <c r="AD662" i="3"/>
  <c r="AF662" i="3"/>
  <c r="AH662" i="3"/>
  <c r="AJ662" i="3"/>
  <c r="AL662" i="3"/>
  <c r="AD663" i="3"/>
  <c r="AF663" i="3"/>
  <c r="AH663" i="3"/>
  <c r="AJ663" i="3"/>
  <c r="AL663" i="3"/>
  <c r="AD664" i="3"/>
  <c r="AF664" i="3"/>
  <c r="AH664" i="3"/>
  <c r="AJ664" i="3"/>
  <c r="AL664" i="3"/>
  <c r="AD665" i="3"/>
  <c r="AF665" i="3"/>
  <c r="AH665" i="3"/>
  <c r="AJ665" i="3"/>
  <c r="AL665" i="3"/>
  <c r="AD666" i="3"/>
  <c r="AF666" i="3"/>
  <c r="AH666" i="3"/>
  <c r="AJ666" i="3"/>
  <c r="AL666" i="3"/>
  <c r="AD667" i="3"/>
  <c r="AF667" i="3"/>
  <c r="AH667" i="3"/>
  <c r="AJ667" i="3"/>
  <c r="AL667" i="3"/>
  <c r="AD668" i="3"/>
  <c r="AF668" i="3"/>
  <c r="AH668" i="3"/>
  <c r="AJ668" i="3"/>
  <c r="AL668" i="3"/>
  <c r="AD669" i="3"/>
  <c r="AF669" i="3"/>
  <c r="AH669" i="3"/>
  <c r="AJ669" i="3"/>
  <c r="AL669" i="3"/>
  <c r="AD670" i="3"/>
  <c r="AF670" i="3"/>
  <c r="AH670" i="3"/>
  <c r="AJ670" i="3"/>
  <c r="AL670" i="3"/>
  <c r="AD671" i="3"/>
  <c r="AF671" i="3"/>
  <c r="AH671" i="3"/>
  <c r="AJ671" i="3"/>
  <c r="AL671" i="3"/>
  <c r="AD672" i="3"/>
  <c r="AF672" i="3"/>
  <c r="AH672" i="3"/>
  <c r="AJ672" i="3"/>
  <c r="AL672" i="3"/>
  <c r="AD673" i="3"/>
  <c r="AF673" i="3"/>
  <c r="AH673" i="3"/>
  <c r="AJ673" i="3"/>
  <c r="AL673" i="3"/>
  <c r="AD674" i="3"/>
  <c r="AF674" i="3"/>
  <c r="AH674" i="3"/>
  <c r="AJ674" i="3"/>
  <c r="AL674" i="3"/>
  <c r="AD675" i="3"/>
  <c r="AF675" i="3"/>
  <c r="AH675" i="3"/>
  <c r="AJ675" i="3"/>
  <c r="AL675" i="3"/>
  <c r="AD676" i="3"/>
  <c r="AF676" i="3"/>
  <c r="AH676" i="3"/>
  <c r="AJ676" i="3"/>
  <c r="AL676" i="3"/>
  <c r="AD677" i="3"/>
  <c r="AF677" i="3"/>
  <c r="AH677" i="3"/>
  <c r="AJ677" i="3"/>
  <c r="AL677" i="3"/>
  <c r="AD678" i="3"/>
  <c r="AF678" i="3"/>
  <c r="AH678" i="3"/>
  <c r="AJ678" i="3"/>
  <c r="AL678" i="3"/>
  <c r="AD679" i="3"/>
  <c r="AF679" i="3"/>
  <c r="AH679" i="3"/>
  <c r="AJ679" i="3"/>
  <c r="AL679" i="3"/>
  <c r="AD680" i="3"/>
  <c r="AF680" i="3"/>
  <c r="AH680" i="3"/>
  <c r="AJ680" i="3"/>
  <c r="AL680" i="3"/>
  <c r="AD681" i="3"/>
  <c r="AF681" i="3"/>
  <c r="AH681" i="3"/>
  <c r="AJ681" i="3"/>
  <c r="AL681" i="3"/>
  <c r="AD682" i="3"/>
  <c r="AF682" i="3"/>
  <c r="AH682" i="3"/>
  <c r="AJ682" i="3"/>
  <c r="AL682" i="3"/>
  <c r="AD683" i="3"/>
  <c r="AF683" i="3"/>
  <c r="AH683" i="3"/>
  <c r="AJ683" i="3"/>
  <c r="AL683" i="3"/>
  <c r="AD684" i="3"/>
  <c r="AF684" i="3"/>
  <c r="AH684" i="3"/>
  <c r="AJ684" i="3"/>
  <c r="AL684" i="3"/>
  <c r="AD685" i="3"/>
  <c r="AF685" i="3"/>
  <c r="AH685" i="3"/>
  <c r="AJ685" i="3"/>
  <c r="AL685" i="3"/>
  <c r="AD686" i="3"/>
  <c r="AF686" i="3"/>
  <c r="AH686" i="3"/>
  <c r="AJ686" i="3"/>
  <c r="AL686" i="3"/>
  <c r="AD687" i="3"/>
  <c r="AF687" i="3"/>
  <c r="AH687" i="3"/>
  <c r="AJ687" i="3"/>
  <c r="AL687" i="3"/>
  <c r="AD688" i="3"/>
  <c r="AF688" i="3"/>
  <c r="AH688" i="3"/>
  <c r="AJ688" i="3"/>
  <c r="AL688" i="3"/>
  <c r="AD689" i="3"/>
  <c r="AF689" i="3"/>
  <c r="AH689" i="3"/>
  <c r="AJ689" i="3"/>
  <c r="AL689" i="3"/>
  <c r="AD690" i="3"/>
  <c r="AF690" i="3"/>
  <c r="AH690" i="3"/>
  <c r="AJ690" i="3"/>
  <c r="AL690" i="3"/>
  <c r="AD691" i="3"/>
  <c r="AF691" i="3"/>
  <c r="AH691" i="3"/>
  <c r="AJ691" i="3"/>
  <c r="AL691" i="3"/>
  <c r="AD692" i="3"/>
  <c r="AF692" i="3"/>
  <c r="AH692" i="3"/>
  <c r="AJ692" i="3"/>
  <c r="AL692" i="3"/>
  <c r="AD693" i="3"/>
  <c r="AF693" i="3"/>
  <c r="AH693" i="3"/>
  <c r="AJ693" i="3"/>
  <c r="AL693" i="3"/>
  <c r="AD694" i="3"/>
  <c r="AF694" i="3"/>
  <c r="AH694" i="3"/>
  <c r="AJ694" i="3"/>
  <c r="AL694" i="3"/>
  <c r="AD695" i="3"/>
  <c r="AF695" i="3"/>
  <c r="AH695" i="3"/>
  <c r="AJ695" i="3"/>
  <c r="AL695" i="3"/>
  <c r="AD696" i="3"/>
  <c r="AF696" i="3"/>
  <c r="AH696" i="3"/>
  <c r="AJ696" i="3"/>
  <c r="AL696" i="3"/>
  <c r="AD697" i="3"/>
  <c r="AF697" i="3"/>
  <c r="AH697" i="3"/>
  <c r="AJ697" i="3"/>
  <c r="AL697" i="3"/>
  <c r="AD698" i="3"/>
  <c r="AF698" i="3"/>
  <c r="AH698" i="3"/>
  <c r="AJ698" i="3"/>
  <c r="AL698" i="3"/>
  <c r="AD699" i="3"/>
  <c r="AF699" i="3"/>
  <c r="AH699" i="3"/>
  <c r="AJ699" i="3"/>
  <c r="AL699" i="3"/>
  <c r="AD700" i="3"/>
  <c r="AF700" i="3"/>
  <c r="AH700" i="3"/>
  <c r="AJ700" i="3"/>
  <c r="AL700" i="3"/>
  <c r="AD701" i="3"/>
  <c r="AF701" i="3"/>
  <c r="AH701" i="3"/>
  <c r="AJ701" i="3"/>
  <c r="AL701" i="3"/>
  <c r="AD702" i="3"/>
  <c r="AF702" i="3"/>
  <c r="AH702" i="3"/>
  <c r="AJ702" i="3"/>
  <c r="AL702" i="3"/>
  <c r="AD703" i="3"/>
  <c r="AF703" i="3"/>
  <c r="AH703" i="3"/>
  <c r="AJ703" i="3"/>
  <c r="AL703" i="3"/>
  <c r="AD704" i="3"/>
  <c r="AF704" i="3"/>
  <c r="AH704" i="3"/>
  <c r="AJ704" i="3"/>
  <c r="AL704" i="3"/>
  <c r="AD705" i="3"/>
  <c r="AF705" i="3"/>
  <c r="AH705" i="3"/>
  <c r="AJ705" i="3"/>
  <c r="AL705" i="3"/>
  <c r="AD706" i="3"/>
  <c r="AF706" i="3"/>
  <c r="AH706" i="3"/>
  <c r="AJ706" i="3"/>
  <c r="AL706" i="3"/>
  <c r="AD707" i="3"/>
  <c r="AF707" i="3"/>
  <c r="AH707" i="3"/>
  <c r="AJ707" i="3"/>
  <c r="AL707" i="3"/>
  <c r="AD708" i="3"/>
  <c r="AF708" i="3"/>
  <c r="AH708" i="3"/>
  <c r="AJ708" i="3"/>
  <c r="AL708" i="3"/>
  <c r="AD709" i="3"/>
  <c r="AF709" i="3"/>
  <c r="AH709" i="3"/>
  <c r="AJ709" i="3"/>
  <c r="AL709" i="3"/>
  <c r="AD710" i="3"/>
  <c r="AF710" i="3"/>
  <c r="AH710" i="3"/>
  <c r="AJ710" i="3"/>
  <c r="AL710" i="3"/>
  <c r="AD711" i="3"/>
  <c r="AF711" i="3"/>
  <c r="AH711" i="3"/>
  <c r="AJ711" i="3"/>
  <c r="AL711" i="3"/>
  <c r="AD712" i="3"/>
  <c r="AF712" i="3"/>
  <c r="AH712" i="3"/>
  <c r="AJ712" i="3"/>
  <c r="AL712" i="3"/>
  <c r="AD713" i="3"/>
  <c r="AF713" i="3"/>
  <c r="AH713" i="3"/>
  <c r="AJ713" i="3"/>
  <c r="AL713" i="3"/>
  <c r="AD714" i="3"/>
  <c r="AF714" i="3"/>
  <c r="AH714" i="3"/>
  <c r="AJ714" i="3"/>
  <c r="AL714" i="3"/>
  <c r="AD715" i="3"/>
  <c r="AF715" i="3"/>
  <c r="AH715" i="3"/>
  <c r="AJ715" i="3"/>
  <c r="AL715" i="3"/>
  <c r="AD716" i="3"/>
  <c r="AF716" i="3"/>
  <c r="AH716" i="3"/>
  <c r="AJ716" i="3"/>
  <c r="AL716" i="3"/>
  <c r="AD717" i="3"/>
  <c r="AF717" i="3"/>
  <c r="AH717" i="3"/>
  <c r="AJ717" i="3"/>
  <c r="AL717" i="3"/>
  <c r="AD718" i="3"/>
  <c r="AF718" i="3"/>
  <c r="AH718" i="3"/>
  <c r="AJ718" i="3"/>
  <c r="AL718" i="3"/>
  <c r="AD719" i="3"/>
  <c r="AF719" i="3"/>
  <c r="AH719" i="3"/>
  <c r="AJ719" i="3"/>
  <c r="AL719" i="3"/>
  <c r="AD720" i="3"/>
  <c r="AF720" i="3"/>
  <c r="AH720" i="3"/>
  <c r="AJ720" i="3"/>
  <c r="AL720" i="3"/>
  <c r="AD721" i="3"/>
  <c r="AF721" i="3"/>
  <c r="AH721" i="3"/>
  <c r="AJ721" i="3"/>
  <c r="AL721" i="3"/>
  <c r="AD722" i="3"/>
  <c r="AF722" i="3"/>
  <c r="AH722" i="3"/>
  <c r="AJ722" i="3"/>
  <c r="AL722" i="3"/>
  <c r="AD723" i="3"/>
  <c r="AF723" i="3"/>
  <c r="AH723" i="3"/>
  <c r="AJ723" i="3"/>
  <c r="AL723" i="3"/>
  <c r="AD724" i="3"/>
  <c r="AF724" i="3"/>
  <c r="AH724" i="3"/>
  <c r="AJ724" i="3"/>
  <c r="AL724" i="3"/>
  <c r="AD725" i="3"/>
  <c r="AF725" i="3"/>
  <c r="AH725" i="3"/>
  <c r="AJ725" i="3"/>
  <c r="AL725" i="3"/>
  <c r="AD726" i="3"/>
  <c r="AF726" i="3"/>
  <c r="AH726" i="3"/>
  <c r="AJ726" i="3"/>
  <c r="AL726" i="3"/>
  <c r="AD727" i="3"/>
  <c r="AF727" i="3"/>
  <c r="AH727" i="3"/>
  <c r="AJ727" i="3"/>
  <c r="AL727" i="3"/>
  <c r="AD728" i="3"/>
  <c r="AF728" i="3"/>
  <c r="AH728" i="3"/>
  <c r="AJ728" i="3"/>
  <c r="AL728" i="3"/>
  <c r="AD729" i="3"/>
  <c r="AF729" i="3"/>
  <c r="AH729" i="3"/>
  <c r="AJ729" i="3"/>
  <c r="AL729" i="3"/>
  <c r="AD730" i="3"/>
  <c r="AF730" i="3"/>
  <c r="AH730" i="3"/>
  <c r="AJ730" i="3"/>
  <c r="AL730" i="3"/>
  <c r="AD731" i="3"/>
  <c r="AF731" i="3"/>
  <c r="AH731" i="3"/>
  <c r="AJ731" i="3"/>
  <c r="AL731" i="3"/>
  <c r="AD732" i="3"/>
  <c r="AF732" i="3"/>
  <c r="AH732" i="3"/>
  <c r="AJ732" i="3"/>
  <c r="AL732" i="3"/>
  <c r="AD733" i="3"/>
  <c r="AF733" i="3"/>
  <c r="AH733" i="3"/>
  <c r="AJ733" i="3"/>
  <c r="AL733" i="3"/>
  <c r="AB734" i="3"/>
  <c r="AD734" i="3"/>
  <c r="AF734" i="3"/>
  <c r="AH734" i="3"/>
  <c r="AJ734" i="3"/>
  <c r="AL734" i="3"/>
  <c r="AD735" i="3"/>
  <c r="AF735" i="3"/>
  <c r="AH735" i="3"/>
  <c r="AJ735" i="3"/>
  <c r="AL735" i="3"/>
  <c r="AD736" i="3"/>
  <c r="AF736" i="3"/>
  <c r="AH736" i="3"/>
  <c r="AJ736" i="3"/>
  <c r="AL736" i="3"/>
  <c r="AD737" i="3"/>
  <c r="AF737" i="3"/>
  <c r="AH737" i="3"/>
  <c r="AJ737" i="3"/>
  <c r="AL737" i="3"/>
  <c r="AD738" i="3"/>
  <c r="AF738" i="3"/>
  <c r="AH738" i="3"/>
  <c r="AJ738" i="3"/>
  <c r="AL738" i="3"/>
  <c r="AD739" i="3"/>
  <c r="AF739" i="3"/>
  <c r="AH739" i="3"/>
  <c r="AJ739" i="3"/>
  <c r="AL739" i="3"/>
  <c r="AD740" i="3"/>
  <c r="AF740" i="3"/>
  <c r="AH740" i="3"/>
  <c r="AJ740" i="3"/>
  <c r="AL740" i="3"/>
  <c r="AD741" i="3"/>
  <c r="AF741" i="3"/>
  <c r="AH741" i="3"/>
  <c r="AJ741" i="3"/>
  <c r="AL741" i="3"/>
  <c r="AD742" i="3"/>
  <c r="AF742" i="3"/>
  <c r="AH742" i="3"/>
  <c r="AJ742" i="3"/>
  <c r="AL742" i="3"/>
  <c r="AD743" i="3"/>
  <c r="AF743" i="3"/>
  <c r="AH743" i="3"/>
  <c r="AJ743" i="3"/>
  <c r="AL743" i="3"/>
  <c r="AD744" i="3"/>
  <c r="AF744" i="3"/>
  <c r="AH744" i="3"/>
  <c r="AJ744" i="3"/>
  <c r="AL744" i="3"/>
  <c r="AD745" i="3"/>
  <c r="AF745" i="3"/>
  <c r="AH745" i="3"/>
  <c r="AJ745" i="3"/>
  <c r="AL745" i="3"/>
  <c r="AD746" i="3"/>
  <c r="AF746" i="3"/>
  <c r="AH746" i="3"/>
  <c r="AJ746" i="3"/>
  <c r="AL746" i="3"/>
  <c r="AD747" i="3"/>
  <c r="AF747" i="3"/>
  <c r="AH747" i="3"/>
  <c r="AJ747" i="3"/>
  <c r="AL747" i="3"/>
  <c r="AD748" i="3"/>
  <c r="AF748" i="3"/>
  <c r="AH748" i="3"/>
  <c r="AJ748" i="3"/>
  <c r="AL748" i="3"/>
  <c r="AD749" i="3"/>
  <c r="AF749" i="3"/>
  <c r="AH749" i="3"/>
  <c r="AJ749" i="3"/>
  <c r="AL749" i="3"/>
  <c r="AD750" i="3"/>
  <c r="AF750" i="3"/>
  <c r="AH750" i="3"/>
  <c r="AJ750" i="3"/>
  <c r="AL750" i="3"/>
  <c r="AD751" i="3"/>
  <c r="AF751" i="3"/>
  <c r="AH751" i="3"/>
  <c r="AJ751" i="3"/>
  <c r="AL751" i="3"/>
  <c r="AD752" i="3"/>
  <c r="AF752" i="3"/>
  <c r="AH752" i="3"/>
  <c r="AJ752" i="3"/>
  <c r="AL752" i="3"/>
  <c r="AD753" i="3"/>
  <c r="AF753" i="3"/>
  <c r="AH753" i="3"/>
  <c r="AJ753" i="3"/>
  <c r="AL753" i="3"/>
  <c r="AD754" i="3"/>
  <c r="AF754" i="3"/>
  <c r="AH754" i="3"/>
  <c r="AJ754" i="3"/>
  <c r="AL754" i="3"/>
  <c r="AD755" i="3"/>
  <c r="AF755" i="3"/>
  <c r="AH755" i="3"/>
  <c r="AJ755" i="3"/>
  <c r="AL755" i="3"/>
  <c r="AD756" i="3"/>
  <c r="AF756" i="3"/>
  <c r="AH756" i="3"/>
  <c r="AJ756" i="3"/>
  <c r="AL756" i="3"/>
  <c r="AD757" i="3"/>
  <c r="AF757" i="3"/>
  <c r="AH757" i="3"/>
  <c r="AJ757" i="3"/>
  <c r="AL757" i="3"/>
  <c r="AD758" i="3"/>
  <c r="AF758" i="3"/>
  <c r="AH758" i="3"/>
  <c r="AJ758" i="3"/>
  <c r="AL758" i="3"/>
  <c r="AD759" i="3"/>
  <c r="AF759" i="3"/>
  <c r="AH759" i="3"/>
  <c r="AJ759" i="3"/>
  <c r="AL759" i="3"/>
  <c r="AD760" i="3"/>
  <c r="AF760" i="3"/>
  <c r="AH760" i="3"/>
  <c r="AJ760" i="3"/>
  <c r="AL760" i="3"/>
  <c r="AD761" i="3"/>
  <c r="AF761" i="3"/>
  <c r="AH761" i="3"/>
  <c r="AJ761" i="3"/>
  <c r="AL761" i="3"/>
  <c r="AD762" i="3"/>
  <c r="AF762" i="3"/>
  <c r="AH762" i="3"/>
  <c r="AJ762" i="3"/>
  <c r="AL762" i="3"/>
  <c r="AD763" i="3"/>
  <c r="AF763" i="3"/>
  <c r="AH763" i="3"/>
  <c r="AJ763" i="3"/>
  <c r="AL763" i="3"/>
  <c r="AD764" i="3"/>
  <c r="AF764" i="3"/>
  <c r="AH764" i="3"/>
  <c r="AJ764" i="3"/>
  <c r="AL764" i="3"/>
  <c r="AD765" i="3"/>
  <c r="AF765" i="3"/>
  <c r="AH765" i="3"/>
  <c r="AJ765" i="3"/>
  <c r="AL765" i="3"/>
  <c r="AD766" i="3"/>
  <c r="AF766" i="3"/>
  <c r="AH766" i="3"/>
  <c r="AJ766" i="3"/>
  <c r="AL766" i="3"/>
  <c r="AD767" i="3"/>
  <c r="AF767" i="3"/>
  <c r="AH767" i="3"/>
  <c r="AJ767" i="3"/>
  <c r="AL767" i="3"/>
  <c r="AD768" i="3"/>
  <c r="AF768" i="3"/>
  <c r="AH768" i="3"/>
  <c r="AJ768" i="3"/>
  <c r="AL768" i="3"/>
  <c r="AD769" i="3"/>
  <c r="AF769" i="3"/>
  <c r="AH769" i="3"/>
  <c r="AJ769" i="3"/>
  <c r="AL769" i="3"/>
  <c r="AD770" i="3"/>
  <c r="AF770" i="3"/>
  <c r="AH770" i="3"/>
  <c r="AJ770" i="3"/>
  <c r="AL770" i="3"/>
  <c r="AD771" i="3"/>
  <c r="AF771" i="3"/>
  <c r="AH771" i="3"/>
  <c r="AJ771" i="3"/>
  <c r="AL771" i="3"/>
  <c r="AD772" i="3"/>
  <c r="AF772" i="3"/>
  <c r="AH772" i="3"/>
  <c r="AJ772" i="3"/>
  <c r="AL772" i="3"/>
  <c r="AD773" i="3"/>
  <c r="AF773" i="3"/>
  <c r="AH773" i="3"/>
  <c r="AJ773" i="3"/>
  <c r="AL773" i="3"/>
  <c r="AD774" i="3"/>
  <c r="AF774" i="3"/>
  <c r="AH774" i="3"/>
  <c r="AJ774" i="3"/>
  <c r="AL774" i="3"/>
  <c r="AD775" i="3"/>
  <c r="AF775" i="3"/>
  <c r="AH775" i="3"/>
  <c r="AJ775" i="3"/>
  <c r="AL775" i="3"/>
  <c r="AD776" i="3"/>
  <c r="AF776" i="3"/>
  <c r="AH776" i="3"/>
  <c r="AJ776" i="3"/>
  <c r="AL776" i="3"/>
  <c r="AD777" i="3"/>
  <c r="AF777" i="3"/>
  <c r="AH777" i="3"/>
  <c r="AJ777" i="3"/>
  <c r="AL777" i="3"/>
  <c r="AD778" i="3"/>
  <c r="AF778" i="3"/>
  <c r="AH778" i="3"/>
  <c r="AJ778" i="3"/>
  <c r="AL778" i="3"/>
  <c r="AD779" i="3"/>
  <c r="AF779" i="3"/>
  <c r="AH779" i="3"/>
  <c r="AJ779" i="3"/>
  <c r="AL779" i="3"/>
  <c r="AD780" i="3"/>
  <c r="AF780" i="3"/>
  <c r="AH780" i="3"/>
  <c r="AJ780" i="3"/>
  <c r="AL780" i="3"/>
  <c r="AD781" i="3"/>
  <c r="AF781" i="3"/>
  <c r="AH781" i="3"/>
  <c r="AJ781" i="3"/>
  <c r="AL781" i="3"/>
  <c r="AD782" i="3"/>
  <c r="AF782" i="3"/>
  <c r="AH782" i="3"/>
  <c r="AJ782" i="3"/>
  <c r="AL782" i="3"/>
  <c r="AD783" i="3"/>
  <c r="AF783" i="3"/>
  <c r="AH783" i="3"/>
  <c r="AJ783" i="3"/>
  <c r="AL783" i="3"/>
  <c r="AD784" i="3"/>
  <c r="AF784" i="3"/>
  <c r="AH784" i="3"/>
  <c r="AJ784" i="3"/>
  <c r="AL784" i="3"/>
  <c r="AD785" i="3"/>
  <c r="AF785" i="3"/>
  <c r="AH785" i="3"/>
  <c r="AJ785" i="3"/>
  <c r="AL785" i="3"/>
  <c r="AD786" i="3"/>
  <c r="AF786" i="3"/>
  <c r="AH786" i="3"/>
  <c r="AJ786" i="3"/>
  <c r="AL786" i="3"/>
  <c r="AD787" i="3"/>
  <c r="AF787" i="3"/>
  <c r="AH787" i="3"/>
  <c r="AJ787" i="3"/>
  <c r="AL787" i="3"/>
  <c r="AD788" i="3"/>
  <c r="AF788" i="3"/>
  <c r="AH788" i="3"/>
  <c r="AJ788" i="3"/>
  <c r="AL788" i="3"/>
  <c r="AD789" i="3"/>
  <c r="AF789" i="3"/>
  <c r="AH789" i="3"/>
  <c r="AJ789" i="3"/>
  <c r="AL789" i="3"/>
  <c r="AD790" i="3"/>
  <c r="AF790" i="3"/>
  <c r="AH790" i="3"/>
  <c r="AJ790" i="3"/>
  <c r="AL790" i="3"/>
  <c r="AD791" i="3"/>
  <c r="AF791" i="3"/>
  <c r="AH791" i="3"/>
  <c r="AJ791" i="3"/>
  <c r="AL791" i="3"/>
  <c r="AD792" i="3"/>
  <c r="AF792" i="3"/>
  <c r="AH792" i="3"/>
  <c r="AJ792" i="3"/>
  <c r="AL792" i="3"/>
  <c r="AD793" i="3"/>
  <c r="AF793" i="3"/>
  <c r="AH793" i="3"/>
  <c r="AJ793" i="3"/>
  <c r="AL793" i="3"/>
  <c r="AD794" i="3"/>
  <c r="AF794" i="3"/>
  <c r="AH794" i="3"/>
  <c r="AJ794" i="3"/>
  <c r="AL794" i="3"/>
  <c r="AD795" i="3"/>
  <c r="AF795" i="3"/>
  <c r="AH795" i="3"/>
  <c r="AJ795" i="3"/>
  <c r="AL795" i="3"/>
  <c r="AD796" i="3"/>
  <c r="AF796" i="3"/>
  <c r="AH796" i="3"/>
  <c r="AJ796" i="3"/>
  <c r="AL796" i="3"/>
  <c r="AD797" i="3"/>
  <c r="AF797" i="3"/>
  <c r="AH797" i="3"/>
  <c r="AJ797" i="3"/>
  <c r="AL797" i="3"/>
  <c r="AD798" i="3"/>
  <c r="AF798" i="3"/>
  <c r="AH798" i="3"/>
  <c r="AJ798" i="3"/>
  <c r="AL798" i="3"/>
  <c r="AD799" i="3"/>
  <c r="AF799" i="3"/>
  <c r="AH799" i="3"/>
  <c r="AJ799" i="3"/>
  <c r="AL799" i="3"/>
  <c r="AD800" i="3"/>
  <c r="AF800" i="3"/>
  <c r="AH800" i="3"/>
  <c r="AJ800" i="3"/>
  <c r="AL800" i="3"/>
  <c r="AD801" i="3"/>
  <c r="AF801" i="3"/>
  <c r="AH801" i="3"/>
  <c r="AJ801" i="3"/>
  <c r="AL801" i="3"/>
  <c r="AD802" i="3"/>
  <c r="AF802" i="3"/>
  <c r="AH802" i="3"/>
  <c r="AJ802" i="3"/>
  <c r="AL802" i="3"/>
  <c r="AD803" i="3"/>
  <c r="AF803" i="3"/>
  <c r="AH803" i="3"/>
  <c r="AJ803" i="3"/>
  <c r="AL803" i="3"/>
  <c r="AD804" i="3"/>
  <c r="AF804" i="3"/>
  <c r="AH804" i="3"/>
  <c r="AJ804" i="3"/>
  <c r="AL804" i="3"/>
  <c r="AD805" i="3"/>
  <c r="AF805" i="3"/>
  <c r="AH805" i="3"/>
  <c r="AJ805" i="3"/>
  <c r="AL805" i="3"/>
  <c r="AD806" i="3"/>
  <c r="AF806" i="3"/>
  <c r="AH806" i="3"/>
  <c r="AJ806" i="3"/>
  <c r="AL806" i="3"/>
  <c r="AD807" i="3"/>
  <c r="AF807" i="3"/>
  <c r="AH807" i="3"/>
  <c r="AJ807" i="3"/>
  <c r="AL807" i="3"/>
  <c r="AD808" i="3"/>
  <c r="AF808" i="3"/>
  <c r="AH808" i="3"/>
  <c r="AJ808" i="3"/>
  <c r="AL808" i="3"/>
  <c r="AD809" i="3"/>
  <c r="AF809" i="3"/>
  <c r="AH809" i="3"/>
  <c r="AJ809" i="3"/>
  <c r="AL809" i="3"/>
  <c r="AD810" i="3"/>
  <c r="AF810" i="3"/>
  <c r="AH810" i="3"/>
  <c r="AJ810" i="3"/>
  <c r="AL810" i="3"/>
  <c r="AD811" i="3"/>
  <c r="AF811" i="3"/>
  <c r="AH811" i="3"/>
  <c r="AJ811" i="3"/>
  <c r="AL811" i="3"/>
  <c r="AB812" i="3"/>
  <c r="AD812" i="3"/>
  <c r="AF812" i="3"/>
  <c r="AH812" i="3"/>
  <c r="AJ812" i="3"/>
  <c r="AL812" i="3"/>
  <c r="AD813" i="3"/>
  <c r="AF813" i="3"/>
  <c r="AH813" i="3"/>
  <c r="AJ813" i="3"/>
  <c r="AL813" i="3"/>
  <c r="AD814" i="3"/>
  <c r="AF814" i="3"/>
  <c r="AH814" i="3"/>
  <c r="AJ814" i="3"/>
  <c r="AL814" i="3"/>
  <c r="AD815" i="3"/>
  <c r="AF815" i="3"/>
  <c r="AH815" i="3"/>
  <c r="AJ815" i="3"/>
  <c r="AL815" i="3"/>
  <c r="AD816" i="3"/>
  <c r="AF816" i="3"/>
  <c r="AH816" i="3"/>
  <c r="AJ816" i="3"/>
  <c r="AL816" i="3"/>
  <c r="AD817" i="3"/>
  <c r="AF817" i="3"/>
  <c r="AH817" i="3"/>
  <c r="AJ817" i="3"/>
  <c r="AL817" i="3"/>
  <c r="AD818" i="3"/>
  <c r="AF818" i="3"/>
  <c r="AH818" i="3"/>
  <c r="AJ818" i="3"/>
  <c r="AL818" i="3"/>
  <c r="AD819" i="3"/>
  <c r="AF819" i="3"/>
  <c r="AH819" i="3"/>
  <c r="AJ819" i="3"/>
  <c r="AL819" i="3"/>
  <c r="AD820" i="3"/>
  <c r="AF820" i="3"/>
  <c r="AH820" i="3"/>
  <c r="AJ820" i="3"/>
  <c r="AL820" i="3"/>
  <c r="AD821" i="3"/>
  <c r="AF821" i="3"/>
  <c r="AH821" i="3"/>
  <c r="AJ821" i="3"/>
  <c r="AL821" i="3"/>
  <c r="AD822" i="3"/>
  <c r="AF822" i="3"/>
  <c r="AH822" i="3"/>
  <c r="AJ822" i="3"/>
  <c r="AL822" i="3"/>
  <c r="AD823" i="3"/>
  <c r="AF823" i="3"/>
  <c r="AH823" i="3"/>
  <c r="AJ823" i="3"/>
  <c r="AL823" i="3"/>
  <c r="AD824" i="3"/>
  <c r="AF824" i="3"/>
  <c r="AH824" i="3"/>
  <c r="AJ824" i="3"/>
  <c r="AL824" i="3"/>
  <c r="AD825" i="3"/>
  <c r="AF825" i="3"/>
  <c r="AH825" i="3"/>
  <c r="AJ825" i="3"/>
  <c r="AL825" i="3"/>
  <c r="AD826" i="3"/>
  <c r="AF826" i="3"/>
  <c r="AH826" i="3"/>
  <c r="AJ826" i="3"/>
  <c r="AL826" i="3"/>
  <c r="AD827" i="3"/>
  <c r="AF827" i="3"/>
  <c r="AH827" i="3"/>
  <c r="AJ827" i="3"/>
  <c r="AL827" i="3"/>
  <c r="AD828" i="3"/>
  <c r="AF828" i="3"/>
  <c r="AH828" i="3"/>
  <c r="AJ828" i="3"/>
  <c r="AL828" i="3"/>
  <c r="AD829" i="3"/>
  <c r="AF829" i="3"/>
  <c r="AH829" i="3"/>
  <c r="AJ829" i="3"/>
  <c r="AL829" i="3"/>
  <c r="AD830" i="3"/>
  <c r="AF830" i="3"/>
  <c r="AH830" i="3"/>
  <c r="AJ830" i="3"/>
  <c r="AL830" i="3"/>
  <c r="AD831" i="3"/>
  <c r="AF831" i="3"/>
  <c r="AH831" i="3"/>
  <c r="AJ831" i="3"/>
  <c r="AL831" i="3"/>
  <c r="AD832" i="3"/>
  <c r="AF832" i="3"/>
  <c r="AH832" i="3"/>
  <c r="AJ832" i="3"/>
  <c r="AL832" i="3"/>
  <c r="AD833" i="3"/>
  <c r="AF833" i="3"/>
  <c r="AH833" i="3"/>
  <c r="AJ833" i="3"/>
  <c r="AL833" i="3"/>
  <c r="AD834" i="3"/>
  <c r="AF834" i="3"/>
  <c r="AH834" i="3"/>
  <c r="AJ834" i="3"/>
  <c r="AL834" i="3"/>
  <c r="AD835" i="3"/>
  <c r="AF835" i="3"/>
  <c r="AH835" i="3"/>
  <c r="AJ835" i="3"/>
  <c r="AL835" i="3"/>
  <c r="AD836" i="3"/>
  <c r="AF836" i="3"/>
  <c r="AH836" i="3"/>
  <c r="AJ836" i="3"/>
  <c r="AL836" i="3"/>
  <c r="AD837" i="3"/>
  <c r="AF837" i="3"/>
  <c r="AH837" i="3"/>
  <c r="AJ837" i="3"/>
  <c r="AL837" i="3"/>
  <c r="AD838" i="3"/>
  <c r="AF838" i="3"/>
  <c r="AH838" i="3"/>
  <c r="AJ838" i="3"/>
  <c r="AL838" i="3"/>
  <c r="AD839" i="3"/>
  <c r="AF839" i="3"/>
  <c r="AH839" i="3"/>
  <c r="AJ839" i="3"/>
  <c r="AL839" i="3"/>
  <c r="AD840" i="3"/>
  <c r="AF840" i="3"/>
  <c r="AH840" i="3"/>
  <c r="AJ840" i="3"/>
  <c r="AL840" i="3"/>
  <c r="AD841" i="3"/>
  <c r="AF841" i="3"/>
  <c r="AH841" i="3"/>
  <c r="AJ841" i="3"/>
  <c r="AL841" i="3"/>
  <c r="AD842" i="3"/>
  <c r="AF842" i="3"/>
  <c r="AH842" i="3"/>
  <c r="AJ842" i="3"/>
  <c r="AL842" i="3"/>
  <c r="AD843" i="3"/>
  <c r="AF843" i="3"/>
  <c r="AH843" i="3"/>
  <c r="AJ843" i="3"/>
  <c r="AL843" i="3"/>
  <c r="AD844" i="3"/>
  <c r="AF844" i="3"/>
  <c r="AH844" i="3"/>
  <c r="AJ844" i="3"/>
  <c r="AL844" i="3"/>
  <c r="AD845" i="3"/>
  <c r="AF845" i="3"/>
  <c r="AH845" i="3"/>
  <c r="AJ845" i="3"/>
  <c r="AL845" i="3"/>
  <c r="AD846" i="3"/>
  <c r="AF846" i="3"/>
  <c r="AH846" i="3"/>
  <c r="AJ846" i="3"/>
  <c r="AL846" i="3"/>
  <c r="AD847" i="3"/>
  <c r="AF847" i="3"/>
  <c r="AH847" i="3"/>
  <c r="AJ847" i="3"/>
  <c r="AL847" i="3"/>
  <c r="AD848" i="3"/>
  <c r="AF848" i="3"/>
  <c r="AH848" i="3"/>
  <c r="AJ848" i="3"/>
  <c r="AL848" i="3"/>
  <c r="AD849" i="3"/>
  <c r="AF849" i="3"/>
  <c r="AH849" i="3"/>
  <c r="AJ849" i="3"/>
  <c r="AL849" i="3"/>
  <c r="AD850" i="3"/>
  <c r="AF850" i="3"/>
  <c r="AH850" i="3"/>
  <c r="AJ850" i="3"/>
  <c r="AL850" i="3"/>
  <c r="AD851" i="3"/>
  <c r="AF851" i="3"/>
  <c r="AH851" i="3"/>
  <c r="AJ851" i="3"/>
  <c r="AL851" i="3"/>
  <c r="AD852" i="3"/>
  <c r="AF852" i="3"/>
  <c r="AH852" i="3"/>
  <c r="AJ852" i="3"/>
  <c r="AL852" i="3"/>
  <c r="AD853" i="3"/>
  <c r="AF853" i="3"/>
  <c r="AH853" i="3"/>
  <c r="AJ853" i="3"/>
  <c r="AL853" i="3"/>
  <c r="AB854" i="3"/>
  <c r="AD854" i="3"/>
  <c r="AF854" i="3"/>
  <c r="AH854" i="3"/>
  <c r="AJ854" i="3"/>
  <c r="AL854" i="3"/>
  <c r="AD855" i="3"/>
  <c r="AF855" i="3"/>
  <c r="AH855" i="3"/>
  <c r="AJ855" i="3"/>
  <c r="AL855" i="3"/>
  <c r="AD856" i="3"/>
  <c r="AF856" i="3"/>
  <c r="AH856" i="3"/>
  <c r="AJ856" i="3"/>
  <c r="AL856" i="3"/>
  <c r="AD857" i="3"/>
  <c r="AF857" i="3"/>
  <c r="AH857" i="3"/>
  <c r="AJ857" i="3"/>
  <c r="AL857" i="3"/>
  <c r="AD858" i="3"/>
  <c r="AF858" i="3"/>
  <c r="AH858" i="3"/>
  <c r="AJ858" i="3"/>
  <c r="AL858" i="3"/>
  <c r="AD859" i="3"/>
  <c r="AF859" i="3"/>
  <c r="AH859" i="3"/>
  <c r="AJ859" i="3"/>
  <c r="AL859" i="3"/>
  <c r="AD860" i="3"/>
  <c r="AF860" i="3"/>
  <c r="AH860" i="3"/>
  <c r="AJ860" i="3"/>
  <c r="AL860" i="3"/>
  <c r="AD861" i="3"/>
  <c r="AF861" i="3"/>
  <c r="AH861" i="3"/>
  <c r="AJ861" i="3"/>
  <c r="AL861" i="3"/>
  <c r="AD862" i="3"/>
  <c r="AF862" i="3"/>
  <c r="AH862" i="3"/>
  <c r="AJ862" i="3"/>
  <c r="AL862" i="3"/>
  <c r="AD863" i="3"/>
  <c r="AF863" i="3"/>
  <c r="AH863" i="3"/>
  <c r="AJ863" i="3"/>
  <c r="AL863" i="3"/>
  <c r="AD864" i="3"/>
  <c r="AF864" i="3"/>
  <c r="AH864" i="3"/>
  <c r="AJ864" i="3"/>
  <c r="AL864" i="3"/>
  <c r="AD865" i="3"/>
  <c r="AF865" i="3"/>
  <c r="AH865" i="3"/>
  <c r="AJ865" i="3"/>
  <c r="AL865" i="3"/>
  <c r="AD866" i="3"/>
  <c r="AF866" i="3"/>
  <c r="AH866" i="3"/>
  <c r="AJ866" i="3"/>
  <c r="AL866" i="3"/>
  <c r="AD867" i="3"/>
  <c r="AF867" i="3"/>
  <c r="AH867" i="3"/>
  <c r="AJ867" i="3"/>
  <c r="AL867" i="3"/>
  <c r="AD868" i="3"/>
  <c r="AF868" i="3"/>
  <c r="AH868" i="3"/>
  <c r="AJ868" i="3"/>
  <c r="AL868" i="3"/>
  <c r="AD869" i="3"/>
  <c r="AF869" i="3"/>
  <c r="AH869" i="3"/>
  <c r="AJ869" i="3"/>
  <c r="AL869" i="3"/>
  <c r="AD870" i="3"/>
  <c r="AF870" i="3"/>
  <c r="AH870" i="3"/>
  <c r="AJ870" i="3"/>
  <c r="AL870" i="3"/>
  <c r="AD871" i="3"/>
  <c r="AF871" i="3"/>
  <c r="AH871" i="3"/>
  <c r="AJ871" i="3"/>
  <c r="AL871" i="3"/>
  <c r="AD872" i="3"/>
  <c r="AF872" i="3"/>
  <c r="AH872" i="3"/>
  <c r="AJ872" i="3"/>
  <c r="AL872" i="3"/>
  <c r="AD873" i="3"/>
  <c r="AF873" i="3"/>
  <c r="AH873" i="3"/>
  <c r="AJ873" i="3"/>
  <c r="AL873" i="3"/>
  <c r="AD874" i="3"/>
  <c r="AF874" i="3"/>
  <c r="AH874" i="3"/>
  <c r="AJ874" i="3"/>
  <c r="AL874" i="3"/>
  <c r="AD875" i="3"/>
  <c r="AF875" i="3"/>
  <c r="AH875" i="3"/>
  <c r="AJ875" i="3"/>
  <c r="AL875" i="3"/>
  <c r="AD876" i="3"/>
  <c r="AF876" i="3"/>
  <c r="AH876" i="3"/>
  <c r="AJ876" i="3"/>
  <c r="AL876" i="3"/>
  <c r="AD877" i="3"/>
  <c r="AF877" i="3"/>
  <c r="AH877" i="3"/>
  <c r="AJ877" i="3"/>
  <c r="AL877" i="3"/>
  <c r="AD878" i="3"/>
  <c r="AF878" i="3"/>
  <c r="AH878" i="3"/>
  <c r="AJ878" i="3"/>
  <c r="AL878" i="3"/>
  <c r="AD879" i="3"/>
  <c r="AF879" i="3"/>
  <c r="AH879" i="3"/>
  <c r="AJ879" i="3"/>
  <c r="AL879" i="3"/>
  <c r="AD880" i="3"/>
  <c r="AF880" i="3"/>
  <c r="AH880" i="3"/>
  <c r="AJ880" i="3"/>
  <c r="AL880" i="3"/>
  <c r="AD881" i="3"/>
  <c r="AF881" i="3"/>
  <c r="AH881" i="3"/>
  <c r="AJ881" i="3"/>
  <c r="AL881" i="3"/>
  <c r="AD882" i="3"/>
  <c r="AF882" i="3"/>
  <c r="AH882" i="3"/>
  <c r="AJ882" i="3"/>
  <c r="AL882" i="3"/>
  <c r="AD883" i="3"/>
  <c r="AF883" i="3"/>
  <c r="AH883" i="3"/>
  <c r="AJ883" i="3"/>
  <c r="AL883" i="3"/>
  <c r="AD884" i="3"/>
  <c r="AF884" i="3"/>
  <c r="AH884" i="3"/>
  <c r="AJ884" i="3"/>
  <c r="AL884" i="3"/>
  <c r="AD885" i="3"/>
  <c r="AF885" i="3"/>
  <c r="AH885" i="3"/>
  <c r="AJ885" i="3"/>
  <c r="AL885" i="3"/>
  <c r="AD886" i="3"/>
  <c r="AF886" i="3"/>
  <c r="AH886" i="3"/>
  <c r="AJ886" i="3"/>
  <c r="AL886" i="3"/>
  <c r="AD887" i="3"/>
  <c r="AF887" i="3"/>
  <c r="AH887" i="3"/>
  <c r="AJ887" i="3"/>
  <c r="AL887" i="3"/>
  <c r="AD888" i="3"/>
  <c r="AF888" i="3"/>
  <c r="AH888" i="3"/>
  <c r="AJ888" i="3"/>
  <c r="AL888" i="3"/>
  <c r="AD889" i="3"/>
  <c r="AF889" i="3"/>
  <c r="AH889" i="3"/>
  <c r="AJ889" i="3"/>
  <c r="AL889" i="3"/>
  <c r="AD890" i="3"/>
  <c r="AF890" i="3"/>
  <c r="AH890" i="3"/>
  <c r="AJ890" i="3"/>
  <c r="AL890" i="3"/>
  <c r="AD891" i="3"/>
  <c r="AF891" i="3"/>
  <c r="AH891" i="3"/>
  <c r="AJ891" i="3"/>
  <c r="AL891" i="3"/>
  <c r="AD892" i="3"/>
  <c r="AF892" i="3"/>
  <c r="AH892" i="3"/>
  <c r="AJ892" i="3"/>
  <c r="AL892" i="3"/>
  <c r="AD893" i="3"/>
  <c r="AF893" i="3"/>
  <c r="AH893" i="3"/>
  <c r="AJ893" i="3"/>
  <c r="AL893" i="3"/>
  <c r="AD894" i="3"/>
  <c r="AF894" i="3"/>
  <c r="AH894" i="3"/>
  <c r="AJ894" i="3"/>
  <c r="AL894" i="3"/>
  <c r="AD895" i="3"/>
  <c r="AF895" i="3"/>
  <c r="AH895" i="3"/>
  <c r="AJ895" i="3"/>
  <c r="AL895" i="3"/>
  <c r="AD896" i="3"/>
  <c r="AF896" i="3"/>
  <c r="AH896" i="3"/>
  <c r="AJ896" i="3"/>
  <c r="AL896" i="3"/>
  <c r="AD897" i="3"/>
  <c r="AF897" i="3"/>
  <c r="AH897" i="3"/>
  <c r="AJ897" i="3"/>
  <c r="AL897" i="3"/>
  <c r="AD898" i="3"/>
  <c r="AF898" i="3"/>
  <c r="AH898" i="3"/>
  <c r="AJ898" i="3"/>
  <c r="AL898" i="3"/>
  <c r="AD899" i="3"/>
  <c r="AF899" i="3"/>
  <c r="AH899" i="3"/>
  <c r="AJ899" i="3"/>
  <c r="AL899" i="3"/>
  <c r="AD900" i="3"/>
  <c r="AF900" i="3"/>
  <c r="AH900" i="3"/>
  <c r="AJ900" i="3"/>
  <c r="AL900" i="3"/>
  <c r="AD901" i="3"/>
  <c r="AF901" i="3"/>
  <c r="AH901" i="3"/>
  <c r="AJ901" i="3"/>
  <c r="AL901" i="3"/>
  <c r="AD902" i="3"/>
  <c r="AF902" i="3"/>
  <c r="AH902" i="3"/>
  <c r="AJ902" i="3"/>
  <c r="AL902" i="3"/>
  <c r="AD903" i="3"/>
  <c r="AF903" i="3"/>
  <c r="AH903" i="3"/>
  <c r="AJ903" i="3"/>
  <c r="AL903" i="3"/>
  <c r="AD904" i="3"/>
  <c r="AF904" i="3"/>
  <c r="AH904" i="3"/>
  <c r="AJ904" i="3"/>
  <c r="AL904" i="3"/>
  <c r="AD905" i="3"/>
  <c r="AF905" i="3"/>
  <c r="AH905" i="3"/>
  <c r="AJ905" i="3"/>
  <c r="AL905" i="3"/>
  <c r="AD906" i="3"/>
  <c r="AF906" i="3"/>
  <c r="AH906" i="3"/>
  <c r="AJ906" i="3"/>
  <c r="AL906" i="3"/>
  <c r="AD907" i="3"/>
  <c r="AF907" i="3"/>
  <c r="AH907" i="3"/>
  <c r="AJ907" i="3"/>
  <c r="AL907" i="3"/>
  <c r="AD908" i="3"/>
  <c r="AF908" i="3"/>
  <c r="AH908" i="3"/>
  <c r="AJ908" i="3"/>
  <c r="AL908" i="3"/>
  <c r="AD909" i="3"/>
  <c r="AF909" i="3"/>
  <c r="AH909" i="3"/>
  <c r="AJ909" i="3"/>
  <c r="AL909" i="3"/>
  <c r="AD910" i="3"/>
  <c r="AF910" i="3"/>
  <c r="AH910" i="3"/>
  <c r="AJ910" i="3"/>
  <c r="AL910" i="3"/>
  <c r="AD911" i="3"/>
  <c r="AF911" i="3"/>
  <c r="AH911" i="3"/>
  <c r="AJ911" i="3"/>
  <c r="AL911" i="3"/>
  <c r="AD912" i="3"/>
  <c r="AF912" i="3"/>
  <c r="AH912" i="3"/>
  <c r="AJ912" i="3"/>
  <c r="AL912" i="3"/>
  <c r="AD913" i="3"/>
  <c r="AF913" i="3"/>
  <c r="AH913" i="3"/>
  <c r="AJ913" i="3"/>
  <c r="AL913" i="3"/>
  <c r="AD914" i="3"/>
  <c r="AF914" i="3"/>
  <c r="AH914" i="3"/>
  <c r="AJ914" i="3"/>
  <c r="AL914" i="3"/>
  <c r="AD915" i="3"/>
  <c r="AF915" i="3"/>
  <c r="AH915" i="3"/>
  <c r="AJ915" i="3"/>
  <c r="AL915" i="3"/>
  <c r="AD916" i="3"/>
  <c r="AF916" i="3"/>
  <c r="AH916" i="3"/>
  <c r="AJ916" i="3"/>
  <c r="AL916" i="3"/>
  <c r="AD917" i="3"/>
  <c r="AF917" i="3"/>
  <c r="AH917" i="3"/>
  <c r="AJ917" i="3"/>
  <c r="AL917" i="3"/>
  <c r="AD918" i="3"/>
  <c r="AF918" i="3"/>
  <c r="AH918" i="3"/>
  <c r="AJ918" i="3"/>
  <c r="AL918" i="3"/>
  <c r="AD919" i="3"/>
  <c r="AF919" i="3"/>
  <c r="AH919" i="3"/>
  <c r="AJ919" i="3"/>
  <c r="AL919" i="3"/>
  <c r="AD920" i="3"/>
  <c r="AF920" i="3"/>
  <c r="AH920" i="3"/>
  <c r="AJ920" i="3"/>
  <c r="AL920" i="3"/>
  <c r="AD921" i="3"/>
  <c r="AF921" i="3"/>
  <c r="AH921" i="3"/>
  <c r="AJ921" i="3"/>
  <c r="AL921" i="3"/>
  <c r="AD922" i="3"/>
  <c r="AF922" i="3"/>
  <c r="AH922" i="3"/>
  <c r="AJ922" i="3"/>
  <c r="AL922" i="3"/>
  <c r="AD923" i="3"/>
  <c r="AF923" i="3"/>
  <c r="AH923" i="3"/>
  <c r="AJ923" i="3"/>
  <c r="AL923" i="3"/>
  <c r="AD924" i="3"/>
  <c r="AF924" i="3"/>
  <c r="AH924" i="3"/>
  <c r="AJ924" i="3"/>
  <c r="AL924" i="3"/>
  <c r="AD925" i="3"/>
  <c r="AF925" i="3"/>
  <c r="AH925" i="3"/>
  <c r="AJ925" i="3"/>
  <c r="AL925" i="3"/>
  <c r="AD926" i="3"/>
  <c r="AF926" i="3"/>
  <c r="AH926" i="3"/>
  <c r="AJ926" i="3"/>
  <c r="AL926" i="3"/>
  <c r="AD927" i="3"/>
  <c r="AF927" i="3"/>
  <c r="AH927" i="3"/>
  <c r="AJ927" i="3"/>
  <c r="AL927" i="3"/>
  <c r="AD928" i="3"/>
  <c r="AF928" i="3"/>
  <c r="AH928" i="3"/>
  <c r="AJ928" i="3"/>
  <c r="AL928" i="3"/>
  <c r="AD929" i="3"/>
  <c r="AF929" i="3"/>
  <c r="AH929" i="3"/>
  <c r="AJ929" i="3"/>
  <c r="AL929" i="3"/>
  <c r="AD930" i="3"/>
  <c r="AF930" i="3"/>
  <c r="AH930" i="3"/>
  <c r="AJ930" i="3"/>
  <c r="AL930" i="3"/>
  <c r="AD931" i="3"/>
  <c r="AF931" i="3"/>
  <c r="AH931" i="3"/>
  <c r="AJ931" i="3"/>
  <c r="AL931" i="3"/>
  <c r="AD932" i="3"/>
  <c r="AF932" i="3"/>
  <c r="AH932" i="3"/>
  <c r="AJ932" i="3"/>
  <c r="AL932" i="3"/>
  <c r="AD933" i="3"/>
  <c r="AF933" i="3"/>
  <c r="AH933" i="3"/>
  <c r="AJ933" i="3"/>
  <c r="AL933" i="3"/>
  <c r="AD934" i="3"/>
  <c r="AF934" i="3"/>
  <c r="AH934" i="3"/>
  <c r="AJ934" i="3"/>
  <c r="AL934" i="3"/>
  <c r="AD935" i="3"/>
  <c r="AF935" i="3"/>
  <c r="AH935" i="3"/>
  <c r="AJ935" i="3"/>
  <c r="AL935" i="3"/>
  <c r="AD936" i="3"/>
  <c r="AF936" i="3"/>
  <c r="AH936" i="3"/>
  <c r="AJ936" i="3"/>
  <c r="AL936" i="3"/>
  <c r="AD937" i="3"/>
  <c r="AF937" i="3"/>
  <c r="AH937" i="3"/>
  <c r="AJ937" i="3"/>
  <c r="AL937" i="3"/>
  <c r="AD938" i="3"/>
  <c r="AF938" i="3"/>
  <c r="AH938" i="3"/>
  <c r="AJ938" i="3"/>
  <c r="AL938" i="3"/>
  <c r="AD939" i="3"/>
  <c r="AF939" i="3"/>
  <c r="AH939" i="3"/>
  <c r="AJ939" i="3"/>
  <c r="AL939" i="3"/>
  <c r="AD940" i="3"/>
  <c r="AF940" i="3"/>
  <c r="AH940" i="3"/>
  <c r="AJ940" i="3"/>
  <c r="AL940" i="3"/>
  <c r="AD941" i="3"/>
  <c r="AF941" i="3"/>
  <c r="AH941" i="3"/>
  <c r="AJ941" i="3"/>
  <c r="AL941" i="3"/>
  <c r="AD942" i="3"/>
  <c r="AF942" i="3"/>
  <c r="AH942" i="3"/>
  <c r="AJ942" i="3"/>
  <c r="AL942" i="3"/>
  <c r="AD943" i="3"/>
  <c r="AF943" i="3"/>
  <c r="AH943" i="3"/>
  <c r="AJ943" i="3"/>
  <c r="AL943" i="3"/>
  <c r="AD944" i="3"/>
  <c r="AF944" i="3"/>
  <c r="AH944" i="3"/>
  <c r="AJ944" i="3"/>
  <c r="AL944" i="3"/>
  <c r="AD945" i="3"/>
  <c r="AF945" i="3"/>
  <c r="AH945" i="3"/>
  <c r="AJ945" i="3"/>
  <c r="AL945" i="3"/>
  <c r="AD946" i="3"/>
  <c r="AF946" i="3"/>
  <c r="AH946" i="3"/>
  <c r="AJ946" i="3"/>
  <c r="AL946" i="3"/>
  <c r="AD947" i="3"/>
  <c r="AF947" i="3"/>
  <c r="AH947" i="3"/>
  <c r="AJ947" i="3"/>
  <c r="AL947" i="3"/>
  <c r="AD948" i="3"/>
  <c r="AF948" i="3"/>
  <c r="AH948" i="3"/>
  <c r="AJ948" i="3"/>
  <c r="AL948" i="3"/>
  <c r="AD949" i="3"/>
  <c r="AF949" i="3"/>
  <c r="AH949" i="3"/>
  <c r="AJ949" i="3"/>
  <c r="AL949" i="3"/>
  <c r="AD950" i="3"/>
  <c r="AF950" i="3"/>
  <c r="AH950" i="3"/>
  <c r="AJ950" i="3"/>
  <c r="AL950" i="3"/>
  <c r="AD951" i="3"/>
  <c r="AF951" i="3"/>
  <c r="AH951" i="3"/>
  <c r="AJ951" i="3"/>
  <c r="AL951" i="3"/>
  <c r="AD952" i="3"/>
  <c r="AF952" i="3"/>
  <c r="AH952" i="3"/>
  <c r="AJ952" i="3"/>
  <c r="AL952" i="3"/>
  <c r="AD953" i="3"/>
  <c r="AF953" i="3"/>
  <c r="AH953" i="3"/>
  <c r="AJ953" i="3"/>
  <c r="AL953" i="3"/>
  <c r="AD954" i="3"/>
  <c r="AF954" i="3"/>
  <c r="AH954" i="3"/>
  <c r="AJ954" i="3"/>
  <c r="AL954" i="3"/>
  <c r="AD955" i="3"/>
  <c r="AF955" i="3"/>
  <c r="AH955" i="3"/>
  <c r="AJ955" i="3"/>
  <c r="AL955" i="3"/>
  <c r="AD956" i="3"/>
  <c r="AF956" i="3"/>
  <c r="AH956" i="3"/>
  <c r="AJ956" i="3"/>
  <c r="AL956" i="3"/>
  <c r="AD957" i="3"/>
  <c r="AF957" i="3"/>
  <c r="AH957" i="3"/>
  <c r="AJ957" i="3"/>
  <c r="AL957" i="3"/>
  <c r="AD958" i="3"/>
  <c r="AF958" i="3"/>
  <c r="AH958" i="3"/>
  <c r="AJ958" i="3"/>
  <c r="AL958" i="3"/>
  <c r="AD959" i="3"/>
  <c r="AF959" i="3"/>
  <c r="AH959" i="3"/>
  <c r="AJ959" i="3"/>
  <c r="AL959" i="3"/>
  <c r="AD960" i="3"/>
  <c r="AF960" i="3"/>
  <c r="AH960" i="3"/>
  <c r="AJ960" i="3"/>
  <c r="AL960" i="3"/>
  <c r="AD961" i="3"/>
  <c r="AF961" i="3"/>
  <c r="AH961" i="3"/>
  <c r="AJ961" i="3"/>
  <c r="AL961" i="3"/>
  <c r="AD962" i="3"/>
  <c r="AF962" i="3"/>
  <c r="AH962" i="3"/>
  <c r="AJ962" i="3"/>
  <c r="AL962" i="3"/>
  <c r="AD963" i="3"/>
  <c r="AF963" i="3"/>
  <c r="AH963" i="3"/>
  <c r="AJ963" i="3"/>
  <c r="AL963" i="3"/>
  <c r="AD964" i="3"/>
  <c r="AF964" i="3"/>
  <c r="AH964" i="3"/>
  <c r="AJ964" i="3"/>
  <c r="AL964" i="3"/>
  <c r="AD965" i="3"/>
  <c r="AF965" i="3"/>
  <c r="AH965" i="3"/>
  <c r="AJ965" i="3"/>
  <c r="AL965" i="3"/>
  <c r="AD966" i="3"/>
  <c r="AF966" i="3"/>
  <c r="AH966" i="3"/>
  <c r="AJ966" i="3"/>
  <c r="AL966" i="3"/>
  <c r="AD967" i="3"/>
  <c r="AF967" i="3"/>
  <c r="AH967" i="3"/>
  <c r="AJ967" i="3"/>
  <c r="AL967" i="3"/>
  <c r="AD968" i="3"/>
  <c r="AF968" i="3"/>
  <c r="AH968" i="3"/>
  <c r="AJ968" i="3"/>
  <c r="AL968" i="3"/>
  <c r="AD969" i="3"/>
  <c r="AF969" i="3"/>
  <c r="AH969" i="3"/>
  <c r="AJ969" i="3"/>
  <c r="AL969" i="3"/>
  <c r="AD970" i="3"/>
  <c r="AF970" i="3"/>
  <c r="AH970" i="3"/>
  <c r="AJ970" i="3"/>
  <c r="AL970" i="3"/>
  <c r="AD971" i="3"/>
  <c r="AF971" i="3"/>
  <c r="AH971" i="3"/>
  <c r="AJ971" i="3"/>
  <c r="AL971" i="3"/>
  <c r="AD972" i="3"/>
  <c r="AF972" i="3"/>
  <c r="AH972" i="3"/>
  <c r="AJ972" i="3"/>
  <c r="AL972" i="3"/>
  <c r="AD973" i="3"/>
  <c r="AF973" i="3"/>
  <c r="AH973" i="3"/>
  <c r="AJ973" i="3"/>
  <c r="AL973" i="3"/>
  <c r="AB974" i="3"/>
  <c r="AD974" i="3"/>
  <c r="AF974" i="3"/>
  <c r="AH974" i="3"/>
  <c r="AJ974" i="3"/>
  <c r="AL974" i="3"/>
  <c r="AD975" i="3"/>
  <c r="AF975" i="3"/>
  <c r="AH975" i="3"/>
  <c r="AJ975" i="3"/>
  <c r="AL975" i="3"/>
  <c r="AD976" i="3"/>
  <c r="AF976" i="3"/>
  <c r="AH976" i="3"/>
  <c r="AJ976" i="3"/>
  <c r="AL976" i="3"/>
  <c r="AD977" i="3"/>
  <c r="AF977" i="3"/>
  <c r="AH977" i="3"/>
  <c r="AJ977" i="3"/>
  <c r="AL977" i="3"/>
  <c r="AD978" i="3"/>
  <c r="AF978" i="3"/>
  <c r="AH978" i="3"/>
  <c r="AJ978" i="3"/>
  <c r="AL978" i="3"/>
  <c r="AD979" i="3"/>
  <c r="AF979" i="3"/>
  <c r="AH979" i="3"/>
  <c r="AJ979" i="3"/>
  <c r="AL979" i="3"/>
  <c r="AD980" i="3"/>
  <c r="AF980" i="3"/>
  <c r="AH980" i="3"/>
  <c r="AJ980" i="3"/>
  <c r="AL980" i="3"/>
  <c r="AD981" i="3"/>
  <c r="AF981" i="3"/>
  <c r="AH981" i="3"/>
  <c r="AJ981" i="3"/>
  <c r="AL981" i="3"/>
  <c r="AD982" i="3"/>
  <c r="AF982" i="3"/>
  <c r="AH982" i="3"/>
  <c r="AJ982" i="3"/>
  <c r="AL982" i="3"/>
  <c r="AD983" i="3"/>
  <c r="AF983" i="3"/>
  <c r="AH983" i="3"/>
  <c r="AJ983" i="3"/>
  <c r="AL983" i="3"/>
  <c r="AD984" i="3"/>
  <c r="AF984" i="3"/>
  <c r="AH984" i="3"/>
  <c r="AJ984" i="3"/>
  <c r="AL984" i="3"/>
  <c r="AD985" i="3"/>
  <c r="AF985" i="3"/>
  <c r="AH985" i="3"/>
  <c r="AJ985" i="3"/>
  <c r="AL985" i="3"/>
  <c r="AD986" i="3"/>
  <c r="AF986" i="3"/>
  <c r="AH986" i="3"/>
  <c r="AJ986" i="3"/>
  <c r="AL986" i="3"/>
  <c r="AD987" i="3"/>
  <c r="AF987" i="3"/>
  <c r="AH987" i="3"/>
  <c r="AJ987" i="3"/>
  <c r="AL987" i="3"/>
  <c r="AD988" i="3"/>
  <c r="AF988" i="3"/>
  <c r="AH988" i="3"/>
  <c r="AJ988" i="3"/>
  <c r="AL988" i="3"/>
  <c r="AD989" i="3"/>
  <c r="AF989" i="3"/>
  <c r="AH989" i="3"/>
  <c r="AJ989" i="3"/>
  <c r="AL989" i="3"/>
  <c r="AD990" i="3"/>
  <c r="AF990" i="3"/>
  <c r="AH990" i="3"/>
  <c r="AJ990" i="3"/>
  <c r="AL990" i="3"/>
  <c r="AD991" i="3"/>
  <c r="AF991" i="3"/>
  <c r="AH991" i="3"/>
  <c r="AJ991" i="3"/>
  <c r="AL991" i="3"/>
  <c r="AD992" i="3"/>
  <c r="AF992" i="3"/>
  <c r="AH992" i="3"/>
  <c r="AJ992" i="3"/>
  <c r="AL992" i="3"/>
  <c r="AD993" i="3"/>
  <c r="AF993" i="3"/>
  <c r="AH993" i="3"/>
  <c r="AJ993" i="3"/>
  <c r="AL993" i="3"/>
  <c r="AD994" i="3"/>
  <c r="AF994" i="3"/>
  <c r="AH994" i="3"/>
  <c r="AJ994" i="3"/>
  <c r="AL994" i="3"/>
  <c r="AD995" i="3"/>
  <c r="AF995" i="3"/>
  <c r="AH995" i="3"/>
  <c r="AJ995" i="3"/>
  <c r="AL995" i="3"/>
  <c r="AD996" i="3"/>
  <c r="AF996" i="3"/>
  <c r="AH996" i="3"/>
  <c r="AJ996" i="3"/>
  <c r="AL996" i="3"/>
  <c r="AD997" i="3"/>
  <c r="AF997" i="3"/>
  <c r="AH997" i="3"/>
  <c r="AJ997" i="3"/>
  <c r="AL997" i="3"/>
  <c r="AD998" i="3"/>
  <c r="AF998" i="3"/>
  <c r="AH998" i="3"/>
  <c r="AJ998" i="3"/>
  <c r="AL998" i="3"/>
  <c r="AD999" i="3"/>
  <c r="AF999" i="3"/>
  <c r="AH999" i="3"/>
  <c r="AJ999" i="3"/>
  <c r="AL999" i="3"/>
  <c r="AD1000" i="3"/>
  <c r="AF1000" i="3"/>
  <c r="AH1000" i="3"/>
  <c r="AJ1000" i="3"/>
  <c r="AL1000" i="3"/>
  <c r="AD1001" i="3"/>
  <c r="AF1001" i="3"/>
  <c r="AH1001" i="3"/>
  <c r="AJ1001" i="3"/>
  <c r="AL1001" i="3"/>
  <c r="AD1002" i="3"/>
  <c r="AF1002" i="3"/>
  <c r="AH1002" i="3"/>
  <c r="AJ1002" i="3"/>
  <c r="AL1002" i="3"/>
  <c r="AD1003" i="3"/>
  <c r="AF1003" i="3"/>
  <c r="AH1003" i="3"/>
  <c r="AJ1003" i="3"/>
  <c r="AL1003" i="3"/>
  <c r="AD1004" i="3"/>
  <c r="AF1004" i="3"/>
  <c r="AH1004" i="3"/>
  <c r="AJ1004" i="3"/>
  <c r="AL1004" i="3"/>
  <c r="AD1005" i="3"/>
  <c r="AF1005" i="3"/>
  <c r="AH1005" i="3"/>
  <c r="AJ1005" i="3"/>
  <c r="AL1005" i="3"/>
  <c r="AD1006" i="3"/>
  <c r="AF1006" i="3"/>
  <c r="AH1006" i="3"/>
  <c r="AJ1006" i="3"/>
  <c r="AL1006" i="3"/>
  <c r="AD1007" i="3"/>
  <c r="AF1007" i="3"/>
  <c r="AH1007" i="3"/>
  <c r="AJ1007" i="3"/>
  <c r="AL1007" i="3"/>
  <c r="AD1008" i="3"/>
  <c r="AF1008" i="3"/>
  <c r="AH1008" i="3"/>
  <c r="AJ1008" i="3"/>
  <c r="AL1008" i="3"/>
  <c r="AD1009" i="3"/>
  <c r="AF1009" i="3"/>
  <c r="AH1009" i="3"/>
  <c r="AJ1009" i="3"/>
  <c r="AL1009" i="3"/>
  <c r="AD1010" i="3"/>
  <c r="AF1010" i="3"/>
  <c r="AH1010" i="3"/>
  <c r="AJ1010" i="3"/>
  <c r="AL1010" i="3"/>
  <c r="AD1011" i="3"/>
  <c r="AF1011" i="3"/>
  <c r="AH1011" i="3"/>
  <c r="AJ1011" i="3"/>
  <c r="AL1011" i="3"/>
  <c r="AD1012" i="3"/>
  <c r="AF1012" i="3"/>
  <c r="AH1012" i="3"/>
  <c r="AJ1012" i="3"/>
  <c r="AL1012" i="3"/>
  <c r="AD1013" i="3"/>
  <c r="AF1013" i="3"/>
  <c r="AH1013" i="3"/>
  <c r="AJ1013" i="3"/>
  <c r="AL1013" i="3"/>
  <c r="AD1014" i="3"/>
  <c r="AF1014" i="3"/>
  <c r="AH1014" i="3"/>
  <c r="AJ1014" i="3"/>
  <c r="AL1014" i="3"/>
  <c r="AD1015" i="3"/>
  <c r="AF1015" i="3"/>
  <c r="AH1015" i="3"/>
  <c r="AJ1015" i="3"/>
  <c r="AL1015" i="3"/>
  <c r="AD1016" i="3"/>
  <c r="AF1016" i="3"/>
  <c r="AH1016" i="3"/>
  <c r="AJ1016" i="3"/>
  <c r="AL1016" i="3"/>
  <c r="AD1017" i="3"/>
  <c r="AF1017" i="3"/>
  <c r="AH1017" i="3"/>
  <c r="AJ1017" i="3"/>
  <c r="AL1017" i="3"/>
  <c r="AD1018" i="3"/>
  <c r="AF1018" i="3"/>
  <c r="AH1018" i="3"/>
  <c r="AJ1018" i="3"/>
  <c r="AL1018" i="3"/>
  <c r="AD1019" i="3"/>
  <c r="AF1019" i="3"/>
  <c r="AH1019" i="3"/>
  <c r="AJ1019" i="3"/>
  <c r="AL1019" i="3"/>
  <c r="AD1020" i="3"/>
  <c r="AF1020" i="3"/>
  <c r="AH1020" i="3"/>
  <c r="AJ1020" i="3"/>
  <c r="AL1020" i="3"/>
  <c r="AD1021" i="3"/>
  <c r="AF1021" i="3"/>
  <c r="AH1021" i="3"/>
  <c r="AJ1021" i="3"/>
  <c r="AL1021" i="3"/>
  <c r="AD1022" i="3"/>
  <c r="AF1022" i="3"/>
  <c r="AH1022" i="3"/>
  <c r="AJ1022" i="3"/>
  <c r="AL1022" i="3"/>
  <c r="AD1023" i="3"/>
  <c r="AF1023" i="3"/>
  <c r="AH1023" i="3"/>
  <c r="AJ1023" i="3"/>
  <c r="AL1023" i="3"/>
  <c r="AD1024" i="3"/>
  <c r="AF1024" i="3"/>
  <c r="AH1024" i="3"/>
  <c r="AJ1024" i="3"/>
  <c r="AL1024" i="3"/>
  <c r="AD1025" i="3"/>
  <c r="AF1025" i="3"/>
  <c r="AH1025" i="3"/>
  <c r="AJ1025" i="3"/>
  <c r="AL1025" i="3"/>
  <c r="AD1026" i="3"/>
  <c r="AF1026" i="3"/>
  <c r="AH1026" i="3"/>
  <c r="AJ1026" i="3"/>
  <c r="AL1026" i="3"/>
  <c r="AD1027" i="3"/>
  <c r="AF1027" i="3"/>
  <c r="AH1027" i="3"/>
  <c r="AJ1027" i="3"/>
  <c r="AL1027" i="3"/>
  <c r="AD1028" i="3"/>
  <c r="AF1028" i="3"/>
  <c r="AH1028" i="3"/>
  <c r="AJ1028" i="3"/>
  <c r="AL1028" i="3"/>
  <c r="AD1029" i="3"/>
  <c r="AF1029" i="3"/>
  <c r="AH1029" i="3"/>
  <c r="AJ1029" i="3"/>
  <c r="AL1029" i="3"/>
  <c r="AD1030" i="3"/>
  <c r="AF1030" i="3"/>
  <c r="AH1030" i="3"/>
  <c r="AJ1030" i="3"/>
  <c r="AL1030" i="3"/>
  <c r="AD1031" i="3"/>
  <c r="AF1031" i="3"/>
  <c r="AH1031" i="3"/>
  <c r="AJ1031" i="3"/>
  <c r="AL1031" i="3"/>
  <c r="AD1032" i="3"/>
  <c r="AF1032" i="3"/>
  <c r="AH1032" i="3"/>
  <c r="AJ1032" i="3"/>
  <c r="AL1032" i="3"/>
  <c r="AD1033" i="3"/>
  <c r="AF1033" i="3"/>
  <c r="AH1033" i="3"/>
  <c r="AJ1033" i="3"/>
  <c r="AL1033" i="3"/>
  <c r="AD1034" i="3"/>
  <c r="AF1034" i="3"/>
  <c r="AH1034" i="3"/>
  <c r="AJ1034" i="3"/>
  <c r="AL1034" i="3"/>
  <c r="AD1035" i="3"/>
  <c r="AF1035" i="3"/>
  <c r="AH1035" i="3"/>
  <c r="AJ1035" i="3"/>
  <c r="AL1035" i="3"/>
  <c r="AD1036" i="3"/>
  <c r="AF1036" i="3"/>
  <c r="AH1036" i="3"/>
  <c r="AJ1036" i="3"/>
  <c r="AL1036" i="3"/>
  <c r="AD1037" i="3"/>
  <c r="AF1037" i="3"/>
  <c r="AH1037" i="3"/>
  <c r="AJ1037" i="3"/>
  <c r="AL1037" i="3"/>
  <c r="AD1038" i="3"/>
  <c r="AF1038" i="3"/>
  <c r="AH1038" i="3"/>
  <c r="AJ1038" i="3"/>
  <c r="AL1038" i="3"/>
  <c r="AD1039" i="3"/>
  <c r="AF1039" i="3"/>
  <c r="AH1039" i="3"/>
  <c r="AJ1039" i="3"/>
  <c r="AL1039" i="3"/>
  <c r="AD1040" i="3"/>
  <c r="AF1040" i="3"/>
  <c r="AH1040" i="3"/>
  <c r="AJ1040" i="3"/>
  <c r="AL1040" i="3"/>
  <c r="AD1041" i="3"/>
  <c r="AF1041" i="3"/>
  <c r="AH1041" i="3"/>
  <c r="AJ1041" i="3"/>
  <c r="AL1041" i="3"/>
  <c r="AD1042" i="3"/>
  <c r="AF1042" i="3"/>
  <c r="AH1042" i="3"/>
  <c r="AJ1042" i="3"/>
  <c r="AL1042" i="3"/>
  <c r="AD1043" i="3"/>
  <c r="AF1043" i="3"/>
  <c r="AH1043" i="3"/>
  <c r="AJ1043" i="3"/>
  <c r="AL1043" i="3"/>
  <c r="AD1044" i="3"/>
  <c r="AF1044" i="3"/>
  <c r="AH1044" i="3"/>
  <c r="AJ1044" i="3"/>
  <c r="AL1044" i="3"/>
  <c r="AD1045" i="3"/>
  <c r="AF1045" i="3"/>
  <c r="AH1045" i="3"/>
  <c r="AJ1045" i="3"/>
  <c r="AL1045" i="3"/>
  <c r="AD1046" i="3"/>
  <c r="AF1046" i="3"/>
  <c r="AH1046" i="3"/>
  <c r="AJ1046" i="3"/>
  <c r="AL1046" i="3"/>
  <c r="AD1047" i="3"/>
  <c r="AF1047" i="3"/>
  <c r="AH1047" i="3"/>
  <c r="AJ1047" i="3"/>
  <c r="AL1047" i="3"/>
  <c r="AD1048" i="3"/>
  <c r="AF1048" i="3"/>
  <c r="AH1048" i="3"/>
  <c r="AJ1048" i="3"/>
  <c r="AL1048" i="3"/>
  <c r="AD1049" i="3"/>
  <c r="AF1049" i="3"/>
  <c r="AH1049" i="3"/>
  <c r="AJ1049" i="3"/>
  <c r="AL1049" i="3"/>
  <c r="AD1050" i="3"/>
  <c r="AF1050" i="3"/>
  <c r="AH1050" i="3"/>
  <c r="AJ1050" i="3"/>
  <c r="AL1050" i="3"/>
  <c r="AD1051" i="3"/>
  <c r="AF1051" i="3"/>
  <c r="AH1051" i="3"/>
  <c r="AJ1051" i="3"/>
  <c r="AL1051" i="3"/>
  <c r="AD1052" i="3"/>
  <c r="AF1052" i="3"/>
  <c r="AH1052" i="3"/>
  <c r="AJ1052" i="3"/>
  <c r="AL1052" i="3"/>
  <c r="AD1053" i="3"/>
  <c r="AF1053" i="3"/>
  <c r="AH1053" i="3"/>
  <c r="AJ1053" i="3"/>
  <c r="AL1053" i="3"/>
  <c r="AB1054" i="3"/>
  <c r="AD1054" i="3"/>
  <c r="AF1054" i="3"/>
  <c r="AH1054" i="3"/>
  <c r="AJ1054" i="3"/>
  <c r="AL1054" i="3"/>
  <c r="AD1055" i="3"/>
  <c r="AF1055" i="3"/>
  <c r="AH1055" i="3"/>
  <c r="AJ1055" i="3"/>
  <c r="AL1055" i="3"/>
  <c r="AD1056" i="3"/>
  <c r="AF1056" i="3"/>
  <c r="AH1056" i="3"/>
  <c r="AJ1056" i="3"/>
  <c r="AL1056" i="3"/>
  <c r="AD1057" i="3"/>
  <c r="AF1057" i="3"/>
  <c r="AH1057" i="3"/>
  <c r="AJ1057" i="3"/>
  <c r="AL1057" i="3"/>
  <c r="AD1058" i="3"/>
  <c r="AF1058" i="3"/>
  <c r="AH1058" i="3"/>
  <c r="AJ1058" i="3"/>
  <c r="AL1058" i="3"/>
  <c r="AD1059" i="3"/>
  <c r="AF1059" i="3"/>
  <c r="AH1059" i="3"/>
  <c r="AJ1059" i="3"/>
  <c r="AL1059" i="3"/>
  <c r="AD1060" i="3"/>
  <c r="AF1060" i="3"/>
  <c r="AH1060" i="3"/>
  <c r="AJ1060" i="3"/>
  <c r="AL1060" i="3"/>
  <c r="AD1061" i="3"/>
  <c r="AF1061" i="3"/>
  <c r="AH1061" i="3"/>
  <c r="AJ1061" i="3"/>
  <c r="AL1061" i="3"/>
  <c r="AD1062" i="3"/>
  <c r="AF1062" i="3"/>
  <c r="AH1062" i="3"/>
  <c r="AJ1062" i="3"/>
  <c r="AL1062" i="3"/>
  <c r="AD1063" i="3"/>
  <c r="AF1063" i="3"/>
  <c r="AH1063" i="3"/>
  <c r="AJ1063" i="3"/>
  <c r="AL1063" i="3"/>
  <c r="AD1064" i="3"/>
  <c r="AF1064" i="3"/>
  <c r="AH1064" i="3"/>
  <c r="AJ1064" i="3"/>
  <c r="AL1064" i="3"/>
  <c r="AD1065" i="3"/>
  <c r="AF1065" i="3"/>
  <c r="AH1065" i="3"/>
  <c r="AJ1065" i="3"/>
  <c r="AL1065" i="3"/>
  <c r="AD1066" i="3"/>
  <c r="AF1066" i="3"/>
  <c r="AH1066" i="3"/>
  <c r="AJ1066" i="3"/>
  <c r="AL1066" i="3"/>
  <c r="AD1067" i="3"/>
  <c r="AF1067" i="3"/>
  <c r="AH1067" i="3"/>
  <c r="AJ1067" i="3"/>
  <c r="AL1067" i="3"/>
  <c r="AD1068" i="3"/>
  <c r="AF1068" i="3"/>
  <c r="AH1068" i="3"/>
  <c r="AJ1068" i="3"/>
  <c r="AL1068" i="3"/>
  <c r="AD1069" i="3"/>
  <c r="AF1069" i="3"/>
  <c r="AH1069" i="3"/>
  <c r="AJ1069" i="3"/>
  <c r="AL1069" i="3"/>
  <c r="AD1070" i="3"/>
  <c r="AF1070" i="3"/>
  <c r="AH1070" i="3"/>
  <c r="AJ1070" i="3"/>
  <c r="AL1070" i="3"/>
  <c r="AD1071" i="3"/>
  <c r="AF1071" i="3"/>
  <c r="AH1071" i="3"/>
  <c r="AJ1071" i="3"/>
  <c r="AL1071" i="3"/>
  <c r="AD1072" i="3"/>
  <c r="AF1072" i="3"/>
  <c r="AH1072" i="3"/>
  <c r="AJ1072" i="3"/>
  <c r="AL1072" i="3"/>
  <c r="AD1073" i="3"/>
  <c r="AF1073" i="3"/>
  <c r="AH1073" i="3"/>
  <c r="AJ1073" i="3"/>
  <c r="AL1073" i="3"/>
  <c r="AD1074" i="3"/>
  <c r="AF1074" i="3"/>
  <c r="AH1074" i="3"/>
  <c r="AJ1074" i="3"/>
  <c r="AL1074" i="3"/>
  <c r="AD1075" i="3"/>
  <c r="AF1075" i="3"/>
  <c r="AH1075" i="3"/>
  <c r="AJ1075" i="3"/>
  <c r="AL1075" i="3"/>
  <c r="AD1076" i="3"/>
  <c r="AF1076" i="3"/>
  <c r="AH1076" i="3"/>
  <c r="AJ1076" i="3"/>
  <c r="AL1076" i="3"/>
  <c r="AD1077" i="3"/>
  <c r="AF1077" i="3"/>
  <c r="AH1077" i="3"/>
  <c r="AJ1077" i="3"/>
  <c r="AL1077" i="3"/>
  <c r="AD1078" i="3"/>
  <c r="AF1078" i="3"/>
  <c r="AH1078" i="3"/>
  <c r="AJ1078" i="3"/>
  <c r="AL1078" i="3"/>
  <c r="AD1079" i="3"/>
  <c r="AF1079" i="3"/>
  <c r="AH1079" i="3"/>
  <c r="AJ1079" i="3"/>
  <c r="AL1079" i="3"/>
  <c r="AD1080" i="3"/>
  <c r="AF1080" i="3"/>
  <c r="AH1080" i="3"/>
  <c r="AJ1080" i="3"/>
  <c r="AL1080" i="3"/>
  <c r="AD1081" i="3"/>
  <c r="AF1081" i="3"/>
  <c r="AH1081" i="3"/>
  <c r="AJ1081" i="3"/>
  <c r="AL1081" i="3"/>
  <c r="AD1082" i="3"/>
  <c r="AF1082" i="3"/>
  <c r="AH1082" i="3"/>
  <c r="AJ1082" i="3"/>
  <c r="AL1082" i="3"/>
  <c r="AD1083" i="3"/>
  <c r="AF1083" i="3"/>
  <c r="AH1083" i="3"/>
  <c r="AJ1083" i="3"/>
  <c r="AL1083" i="3"/>
  <c r="AD1084" i="3"/>
  <c r="AF1084" i="3"/>
  <c r="AH1084" i="3"/>
  <c r="AJ1084" i="3"/>
  <c r="AL1084" i="3"/>
  <c r="AD1085" i="3"/>
  <c r="AF1085" i="3"/>
  <c r="AH1085" i="3"/>
  <c r="AJ1085" i="3"/>
  <c r="AL1085" i="3"/>
  <c r="AD1086" i="3"/>
  <c r="AF1086" i="3"/>
  <c r="AH1086" i="3"/>
  <c r="AJ1086" i="3"/>
  <c r="AL1086" i="3"/>
  <c r="AD1087" i="3"/>
  <c r="AF1087" i="3"/>
  <c r="AH1087" i="3"/>
  <c r="AJ1087" i="3"/>
  <c r="AL1087" i="3"/>
  <c r="AD1088" i="3"/>
  <c r="AF1088" i="3"/>
  <c r="AH1088" i="3"/>
  <c r="AJ1088" i="3"/>
  <c r="AL1088" i="3"/>
  <c r="AD1089" i="3"/>
  <c r="AF1089" i="3"/>
  <c r="AH1089" i="3"/>
  <c r="AJ1089" i="3"/>
  <c r="AL1089" i="3"/>
  <c r="AD1090" i="3"/>
  <c r="AF1090" i="3"/>
  <c r="AH1090" i="3"/>
  <c r="AJ1090" i="3"/>
  <c r="AL1090" i="3"/>
  <c r="AD1091" i="3"/>
  <c r="AF1091" i="3"/>
  <c r="AH1091" i="3"/>
  <c r="AJ1091" i="3"/>
  <c r="AL1091" i="3"/>
  <c r="AD1092" i="3"/>
  <c r="AF1092" i="3"/>
  <c r="AH1092" i="3"/>
  <c r="AJ1092" i="3"/>
  <c r="AL1092" i="3"/>
  <c r="AD1093" i="3"/>
  <c r="AF1093" i="3"/>
  <c r="AH1093" i="3"/>
  <c r="AJ1093" i="3"/>
  <c r="AL1093" i="3"/>
  <c r="AD1094" i="3"/>
  <c r="AF1094" i="3"/>
  <c r="AH1094" i="3"/>
  <c r="AJ1094" i="3"/>
  <c r="AL1094" i="3"/>
  <c r="AD1095" i="3"/>
  <c r="AF1095" i="3"/>
  <c r="AH1095" i="3"/>
  <c r="AJ1095" i="3"/>
  <c r="AL1095" i="3"/>
  <c r="AD1096" i="3"/>
  <c r="AF1096" i="3"/>
  <c r="AH1096" i="3"/>
  <c r="AJ1096" i="3"/>
  <c r="AL1096" i="3"/>
  <c r="AD1097" i="3"/>
  <c r="AF1097" i="3"/>
  <c r="AH1097" i="3"/>
  <c r="AJ1097" i="3"/>
  <c r="AL1097" i="3"/>
  <c r="AD1098" i="3"/>
  <c r="AF1098" i="3"/>
  <c r="AH1098" i="3"/>
  <c r="AJ1098" i="3"/>
  <c r="AL1098" i="3"/>
  <c r="AD1099" i="3"/>
  <c r="AF1099" i="3"/>
  <c r="AH1099" i="3"/>
  <c r="AJ1099" i="3"/>
  <c r="AL1099" i="3"/>
  <c r="AD1100" i="3"/>
  <c r="AF1100" i="3"/>
  <c r="AH1100" i="3"/>
  <c r="AJ1100" i="3"/>
  <c r="AL1100" i="3"/>
  <c r="AD1101" i="3"/>
  <c r="AF1101" i="3"/>
  <c r="AH1101" i="3"/>
  <c r="AJ1101" i="3"/>
  <c r="AL1101" i="3"/>
  <c r="AD1102" i="3"/>
  <c r="AF1102" i="3"/>
  <c r="AH1102" i="3"/>
  <c r="AJ1102" i="3"/>
  <c r="AL1102" i="3"/>
  <c r="AD1103" i="3"/>
  <c r="AF1103" i="3"/>
  <c r="AH1103" i="3"/>
  <c r="AJ1103" i="3"/>
  <c r="AL1103" i="3"/>
  <c r="AD1104" i="3"/>
  <c r="AF1104" i="3"/>
  <c r="AH1104" i="3"/>
  <c r="AJ1104" i="3"/>
  <c r="AL1104" i="3"/>
  <c r="AD1105" i="3"/>
  <c r="AF1105" i="3"/>
  <c r="AH1105" i="3"/>
  <c r="AJ1105" i="3"/>
  <c r="AL1105" i="3"/>
  <c r="AD1106" i="3"/>
  <c r="AF1106" i="3"/>
  <c r="AH1106" i="3"/>
  <c r="AJ1106" i="3"/>
  <c r="AL1106" i="3"/>
  <c r="AD1107" i="3"/>
  <c r="AF1107" i="3"/>
  <c r="AH1107" i="3"/>
  <c r="AJ1107" i="3"/>
  <c r="AL1107" i="3"/>
  <c r="AD1108" i="3"/>
  <c r="AF1108" i="3"/>
  <c r="AH1108" i="3"/>
  <c r="AJ1108" i="3"/>
  <c r="AL1108" i="3"/>
  <c r="AD1109" i="3"/>
  <c r="AF1109" i="3"/>
  <c r="AH1109" i="3"/>
  <c r="AJ1109" i="3"/>
  <c r="AL1109" i="3"/>
  <c r="AD1110" i="3"/>
  <c r="AF1110" i="3"/>
  <c r="AH1110" i="3"/>
  <c r="AJ1110" i="3"/>
  <c r="AL1110" i="3"/>
  <c r="AD1111" i="3"/>
  <c r="AF1111" i="3"/>
  <c r="AH1111" i="3"/>
  <c r="AJ1111" i="3"/>
  <c r="AL1111" i="3"/>
  <c r="AD1112" i="3"/>
  <c r="AF1112" i="3"/>
  <c r="AH1112" i="3"/>
  <c r="AJ1112" i="3"/>
  <c r="AL1112" i="3"/>
  <c r="AD1113" i="3"/>
  <c r="AF1113" i="3"/>
  <c r="AH1113" i="3"/>
  <c r="AJ1113" i="3"/>
  <c r="AL1113" i="3"/>
  <c r="AD1114" i="3"/>
  <c r="AF1114" i="3"/>
  <c r="AH1114" i="3"/>
  <c r="AJ1114" i="3"/>
  <c r="AL1114" i="3"/>
  <c r="AD1115" i="3"/>
  <c r="AF1115" i="3"/>
  <c r="AH1115" i="3"/>
  <c r="AJ1115" i="3"/>
  <c r="AL1115" i="3"/>
  <c r="AD1116" i="3"/>
  <c r="AF1116" i="3"/>
  <c r="AH1116" i="3"/>
  <c r="AJ1116" i="3"/>
  <c r="AL1116" i="3"/>
  <c r="AD1117" i="3"/>
  <c r="AF1117" i="3"/>
  <c r="AH1117" i="3"/>
  <c r="AJ1117" i="3"/>
  <c r="AL1117" i="3"/>
  <c r="AD1118" i="3"/>
  <c r="AF1118" i="3"/>
  <c r="AH1118" i="3"/>
  <c r="AJ1118" i="3"/>
  <c r="AL1118" i="3"/>
  <c r="AD1119" i="3"/>
  <c r="AF1119" i="3"/>
  <c r="AH1119" i="3"/>
  <c r="AJ1119" i="3"/>
  <c r="AL1119" i="3"/>
  <c r="AD1120" i="3"/>
  <c r="AF1120" i="3"/>
  <c r="AH1120" i="3"/>
  <c r="AJ1120" i="3"/>
  <c r="AL1120" i="3"/>
  <c r="AD1121" i="3"/>
  <c r="AF1121" i="3"/>
  <c r="AH1121" i="3"/>
  <c r="AJ1121" i="3"/>
  <c r="AL1121" i="3"/>
  <c r="AD1122" i="3"/>
  <c r="AF1122" i="3"/>
  <c r="AH1122" i="3"/>
  <c r="AJ1122" i="3"/>
  <c r="AL1122" i="3"/>
  <c r="AD1123" i="3"/>
  <c r="AF1123" i="3"/>
  <c r="AH1123" i="3"/>
  <c r="AJ1123" i="3"/>
  <c r="AL1123" i="3"/>
  <c r="AD1124" i="3"/>
  <c r="AF1124" i="3"/>
  <c r="AH1124" i="3"/>
  <c r="AJ1124" i="3"/>
  <c r="AL1124" i="3"/>
  <c r="AD1125" i="3"/>
  <c r="AF1125" i="3"/>
  <c r="AH1125" i="3"/>
  <c r="AJ1125" i="3"/>
  <c r="AL1125" i="3"/>
  <c r="AD1126" i="3"/>
  <c r="AF1126" i="3"/>
  <c r="AH1126" i="3"/>
  <c r="AJ1126" i="3"/>
  <c r="AL1126" i="3"/>
  <c r="AD1127" i="3"/>
  <c r="AF1127" i="3"/>
  <c r="AH1127" i="3"/>
  <c r="AJ1127" i="3"/>
  <c r="AL1127" i="3"/>
  <c r="AD1128" i="3"/>
  <c r="AF1128" i="3"/>
  <c r="AH1128" i="3"/>
  <c r="AJ1128" i="3"/>
  <c r="AL1128" i="3"/>
  <c r="AD1129" i="3"/>
  <c r="AF1129" i="3"/>
  <c r="AH1129" i="3"/>
  <c r="AJ1129" i="3"/>
  <c r="AL1129" i="3"/>
  <c r="AD1130" i="3"/>
  <c r="AF1130" i="3"/>
  <c r="AH1130" i="3"/>
  <c r="AJ1130" i="3"/>
  <c r="AL1130" i="3"/>
  <c r="AD1131" i="3"/>
  <c r="AF1131" i="3"/>
  <c r="AH1131" i="3"/>
  <c r="AJ1131" i="3"/>
  <c r="AL1131" i="3"/>
  <c r="AD1132" i="3"/>
  <c r="AF1132" i="3"/>
  <c r="AH1132" i="3"/>
  <c r="AJ1132" i="3"/>
  <c r="AL1132" i="3"/>
  <c r="AD1133" i="3"/>
  <c r="AF1133" i="3"/>
  <c r="AH1133" i="3"/>
  <c r="AJ1133" i="3"/>
  <c r="AL1133" i="3"/>
  <c r="AD1134" i="3"/>
  <c r="AF1134" i="3"/>
  <c r="AH1134" i="3"/>
  <c r="AJ1134" i="3"/>
  <c r="AL1134" i="3"/>
  <c r="AD1135" i="3"/>
  <c r="AF1135" i="3"/>
  <c r="AH1135" i="3"/>
  <c r="AJ1135" i="3"/>
  <c r="AL1135" i="3"/>
  <c r="AD1136" i="3"/>
  <c r="AF1136" i="3"/>
  <c r="AH1136" i="3"/>
  <c r="AJ1136" i="3"/>
  <c r="AL1136" i="3"/>
  <c r="AD1137" i="3"/>
  <c r="AF1137" i="3"/>
  <c r="AH1137" i="3"/>
  <c r="AJ1137" i="3"/>
  <c r="AL1137" i="3"/>
  <c r="AD1138" i="3"/>
  <c r="AF1138" i="3"/>
  <c r="AH1138" i="3"/>
  <c r="AJ1138" i="3"/>
  <c r="AL1138" i="3"/>
  <c r="AD1139" i="3"/>
  <c r="AF1139" i="3"/>
  <c r="AH1139" i="3"/>
  <c r="AJ1139" i="3"/>
  <c r="AL1139" i="3"/>
  <c r="AD1140" i="3"/>
  <c r="AF1140" i="3"/>
  <c r="AH1140" i="3"/>
  <c r="AJ1140" i="3"/>
  <c r="AL1140" i="3"/>
  <c r="AD1141" i="3"/>
  <c r="AF1141" i="3"/>
  <c r="AH1141" i="3"/>
  <c r="AJ1141" i="3"/>
  <c r="AL1141" i="3"/>
  <c r="AD1142" i="3"/>
  <c r="AF1142" i="3"/>
  <c r="AH1142" i="3"/>
  <c r="AJ1142" i="3"/>
  <c r="AL1142" i="3"/>
  <c r="AD1143" i="3"/>
  <c r="AF1143" i="3"/>
  <c r="AH1143" i="3"/>
  <c r="AJ1143" i="3"/>
  <c r="AL1143" i="3"/>
  <c r="AD1144" i="3"/>
  <c r="AF1144" i="3"/>
  <c r="AH1144" i="3"/>
  <c r="AJ1144" i="3"/>
  <c r="AL1144" i="3"/>
  <c r="AD1145" i="3"/>
  <c r="AF1145" i="3"/>
  <c r="AH1145" i="3"/>
  <c r="AJ1145" i="3"/>
  <c r="AL1145" i="3"/>
  <c r="AD1146" i="3"/>
  <c r="AF1146" i="3"/>
  <c r="AH1146" i="3"/>
  <c r="AJ1146" i="3"/>
  <c r="AL1146" i="3"/>
  <c r="AD1147" i="3"/>
  <c r="AF1147" i="3"/>
  <c r="AH1147" i="3"/>
  <c r="AJ1147" i="3"/>
  <c r="AL1147" i="3"/>
  <c r="AD1148" i="3"/>
  <c r="AF1148" i="3"/>
  <c r="AH1148" i="3"/>
  <c r="AJ1148" i="3"/>
  <c r="AL1148" i="3"/>
  <c r="AD1149" i="3"/>
  <c r="AF1149" i="3"/>
  <c r="AH1149" i="3"/>
  <c r="AJ1149" i="3"/>
  <c r="AL1149" i="3"/>
  <c r="AD1150" i="3"/>
  <c r="AF1150" i="3"/>
  <c r="AH1150" i="3"/>
  <c r="AJ1150" i="3"/>
  <c r="AL1150" i="3"/>
  <c r="AD1151" i="3"/>
  <c r="AF1151" i="3"/>
  <c r="AH1151" i="3"/>
  <c r="AJ1151" i="3"/>
  <c r="AL1151" i="3"/>
  <c r="AD1152" i="3"/>
  <c r="AF1152" i="3"/>
  <c r="AH1152" i="3"/>
  <c r="AJ1152" i="3"/>
  <c r="AL1152" i="3"/>
  <c r="AD1153" i="3"/>
  <c r="AF1153" i="3"/>
  <c r="AH1153" i="3"/>
  <c r="AJ1153" i="3"/>
  <c r="AL1153" i="3"/>
  <c r="AD1154" i="3"/>
  <c r="AF1154" i="3"/>
  <c r="AH1154" i="3"/>
  <c r="AJ1154" i="3"/>
  <c r="AL1154" i="3"/>
  <c r="AD1155" i="3"/>
  <c r="AF1155" i="3"/>
  <c r="AH1155" i="3"/>
  <c r="AJ1155" i="3"/>
  <c r="AL1155" i="3"/>
  <c r="AD1156" i="3"/>
  <c r="AF1156" i="3"/>
  <c r="AH1156" i="3"/>
  <c r="AJ1156" i="3"/>
  <c r="AL1156" i="3"/>
  <c r="AD1157" i="3"/>
  <c r="AF1157" i="3"/>
  <c r="AH1157" i="3"/>
  <c r="AJ1157" i="3"/>
  <c r="AL1157" i="3"/>
  <c r="AD1158" i="3"/>
  <c r="AF1158" i="3"/>
  <c r="AH1158" i="3"/>
  <c r="AJ1158" i="3"/>
  <c r="AL1158" i="3"/>
  <c r="AD1159" i="3"/>
  <c r="AF1159" i="3"/>
  <c r="AH1159" i="3"/>
  <c r="AJ1159" i="3"/>
  <c r="AL1159" i="3"/>
  <c r="AD1160" i="3"/>
  <c r="AF1160" i="3"/>
  <c r="AH1160" i="3"/>
  <c r="AJ1160" i="3"/>
  <c r="AL1160" i="3"/>
  <c r="AD1161" i="3"/>
  <c r="AF1161" i="3"/>
  <c r="AH1161" i="3"/>
  <c r="AJ1161" i="3"/>
  <c r="AL1161" i="3"/>
  <c r="AD1162" i="3"/>
  <c r="AF1162" i="3"/>
  <c r="AH1162" i="3"/>
  <c r="AJ1162" i="3"/>
  <c r="AL1162" i="3"/>
  <c r="AD1163" i="3"/>
  <c r="AF1163" i="3"/>
  <c r="AH1163" i="3"/>
  <c r="AJ1163" i="3"/>
  <c r="AL1163" i="3"/>
  <c r="AD1164" i="3"/>
  <c r="AF1164" i="3"/>
  <c r="AH1164" i="3"/>
  <c r="AJ1164" i="3"/>
  <c r="AL1164" i="3"/>
  <c r="AD1165" i="3"/>
  <c r="AF1165" i="3"/>
  <c r="AH1165" i="3"/>
  <c r="AJ1165" i="3"/>
  <c r="AL1165" i="3"/>
  <c r="AD1166" i="3"/>
  <c r="AF1166" i="3"/>
  <c r="AH1166" i="3"/>
  <c r="AJ1166" i="3"/>
  <c r="AL1166" i="3"/>
  <c r="AD1167" i="3"/>
  <c r="AF1167" i="3"/>
  <c r="AH1167" i="3"/>
  <c r="AJ1167" i="3"/>
  <c r="AL1167" i="3"/>
  <c r="AD1168" i="3"/>
  <c r="AF1168" i="3"/>
  <c r="AH1168" i="3"/>
  <c r="AJ1168" i="3"/>
  <c r="AL1168" i="3"/>
  <c r="AD1169" i="3"/>
  <c r="AF1169" i="3"/>
  <c r="AH1169" i="3"/>
  <c r="AJ1169" i="3"/>
  <c r="AL1169" i="3"/>
  <c r="AD1170" i="3"/>
  <c r="AF1170" i="3"/>
  <c r="AH1170" i="3"/>
  <c r="AJ1170" i="3"/>
  <c r="AL1170" i="3"/>
  <c r="AD1171" i="3"/>
  <c r="AF1171" i="3"/>
  <c r="AH1171" i="3"/>
  <c r="AJ1171" i="3"/>
  <c r="AL1171" i="3"/>
  <c r="AB1172" i="3"/>
  <c r="AD1172" i="3"/>
  <c r="AF1172" i="3"/>
  <c r="AH1172" i="3"/>
  <c r="AJ1172" i="3"/>
  <c r="AL1172" i="3"/>
  <c r="AD1173" i="3"/>
  <c r="AF1173" i="3"/>
  <c r="AH1173" i="3"/>
  <c r="AJ1173" i="3"/>
  <c r="AL1173" i="3"/>
  <c r="AD1174" i="3"/>
  <c r="AF1174" i="3"/>
  <c r="AH1174" i="3"/>
  <c r="AJ1174" i="3"/>
  <c r="AL1174" i="3"/>
  <c r="AD1175" i="3"/>
  <c r="AF1175" i="3"/>
  <c r="AH1175" i="3"/>
  <c r="AJ1175" i="3"/>
  <c r="AL1175" i="3"/>
  <c r="AD1176" i="3"/>
  <c r="AF1176" i="3"/>
  <c r="AH1176" i="3"/>
  <c r="AJ1176" i="3"/>
  <c r="AL1176" i="3"/>
  <c r="AD1177" i="3"/>
  <c r="AF1177" i="3"/>
  <c r="AH1177" i="3"/>
  <c r="AJ1177" i="3"/>
  <c r="AL1177" i="3"/>
  <c r="AD1178" i="3"/>
  <c r="AF1178" i="3"/>
  <c r="AH1178" i="3"/>
  <c r="AJ1178" i="3"/>
  <c r="AL1178" i="3"/>
  <c r="AD1179" i="3"/>
  <c r="AF1179" i="3"/>
  <c r="AH1179" i="3"/>
  <c r="AJ1179" i="3"/>
  <c r="AL1179" i="3"/>
  <c r="AD1180" i="3"/>
  <c r="AF1180" i="3"/>
  <c r="AH1180" i="3"/>
  <c r="AJ1180" i="3"/>
  <c r="AL1180" i="3"/>
  <c r="AD1181" i="3"/>
  <c r="AF1181" i="3"/>
  <c r="AH1181" i="3"/>
  <c r="AJ1181" i="3"/>
  <c r="AL1181" i="3"/>
  <c r="AD1182" i="3"/>
  <c r="AF1182" i="3"/>
  <c r="AH1182" i="3"/>
  <c r="AJ1182" i="3"/>
  <c r="AL1182" i="3"/>
  <c r="AD1183" i="3"/>
  <c r="AF1183" i="3"/>
  <c r="AH1183" i="3"/>
  <c r="AJ1183" i="3"/>
  <c r="AL1183" i="3"/>
  <c r="AD1184" i="3"/>
  <c r="AF1184" i="3"/>
  <c r="AH1184" i="3"/>
  <c r="AJ1184" i="3"/>
  <c r="AL1184" i="3"/>
  <c r="AD1185" i="3"/>
  <c r="AF1185" i="3"/>
  <c r="AH1185" i="3"/>
  <c r="AJ1185" i="3"/>
  <c r="AL1185" i="3"/>
  <c r="AD1186" i="3"/>
  <c r="AF1186" i="3"/>
  <c r="AH1186" i="3"/>
  <c r="AJ1186" i="3"/>
  <c r="AL1186" i="3"/>
  <c r="AD1187" i="3"/>
  <c r="AF1187" i="3"/>
  <c r="AH1187" i="3"/>
  <c r="AJ1187" i="3"/>
  <c r="AL1187" i="3"/>
  <c r="AD1188" i="3"/>
  <c r="AF1188" i="3"/>
  <c r="AH1188" i="3"/>
  <c r="AJ1188" i="3"/>
  <c r="AL1188" i="3"/>
  <c r="AD1189" i="3"/>
  <c r="AF1189" i="3"/>
  <c r="AH1189" i="3"/>
  <c r="AJ1189" i="3"/>
  <c r="AL1189" i="3"/>
  <c r="AD1190" i="3"/>
  <c r="AF1190" i="3"/>
  <c r="AH1190" i="3"/>
  <c r="AJ1190" i="3"/>
  <c r="AL1190" i="3"/>
  <c r="AD1191" i="3"/>
  <c r="AF1191" i="3"/>
  <c r="AH1191" i="3"/>
  <c r="AJ1191" i="3"/>
  <c r="AL1191" i="3"/>
  <c r="AD1192" i="3"/>
  <c r="AF1192" i="3"/>
  <c r="AH1192" i="3"/>
  <c r="AJ1192" i="3"/>
  <c r="AL1192" i="3"/>
  <c r="AD1193" i="3"/>
  <c r="AF1193" i="3"/>
  <c r="AH1193" i="3"/>
  <c r="AJ1193" i="3"/>
  <c r="AL1193" i="3"/>
  <c r="AD1194" i="3"/>
  <c r="AF1194" i="3"/>
  <c r="AH1194" i="3"/>
  <c r="AJ1194" i="3"/>
  <c r="AL1194" i="3"/>
  <c r="AD1195" i="3"/>
  <c r="AF1195" i="3"/>
  <c r="AH1195" i="3"/>
  <c r="AJ1195" i="3"/>
  <c r="AL1195" i="3"/>
  <c r="AD1196" i="3"/>
  <c r="AF1196" i="3"/>
  <c r="AH1196" i="3"/>
  <c r="AJ1196" i="3"/>
  <c r="AL1196" i="3"/>
  <c r="AD1197" i="3"/>
  <c r="AF1197" i="3"/>
  <c r="AH1197" i="3"/>
  <c r="AJ1197" i="3"/>
  <c r="AL1197" i="3"/>
  <c r="AD1198" i="3"/>
  <c r="AF1198" i="3"/>
  <c r="AH1198" i="3"/>
  <c r="AJ1198" i="3"/>
  <c r="AL1198" i="3"/>
  <c r="AD1199" i="3"/>
  <c r="AF1199" i="3"/>
  <c r="AH1199" i="3"/>
  <c r="AJ1199" i="3"/>
  <c r="AL1199" i="3"/>
  <c r="AD1200" i="3"/>
  <c r="AF1200" i="3"/>
  <c r="AH1200" i="3"/>
  <c r="AJ1200" i="3"/>
  <c r="AL1200" i="3"/>
  <c r="AD1201" i="3"/>
  <c r="AF1201" i="3"/>
  <c r="AH1201" i="3"/>
  <c r="AJ1201" i="3"/>
  <c r="AL1201" i="3"/>
  <c r="AD1202" i="3"/>
  <c r="AF1202" i="3"/>
  <c r="AH1202" i="3"/>
  <c r="AJ1202" i="3"/>
  <c r="AL1202" i="3"/>
  <c r="AD1203" i="3"/>
  <c r="AF1203" i="3"/>
  <c r="AH1203" i="3"/>
  <c r="AJ1203" i="3"/>
  <c r="AL1203" i="3"/>
  <c r="AD1204" i="3"/>
  <c r="AF1204" i="3"/>
  <c r="AH1204" i="3"/>
  <c r="AJ1204" i="3"/>
  <c r="AL1204" i="3"/>
  <c r="AD1205" i="3"/>
  <c r="AF1205" i="3"/>
  <c r="AH1205" i="3"/>
  <c r="AJ1205" i="3"/>
  <c r="AL1205" i="3"/>
  <c r="AD1206" i="3"/>
  <c r="AF1206" i="3"/>
  <c r="AH1206" i="3"/>
  <c r="AJ1206" i="3"/>
  <c r="AL1206" i="3"/>
  <c r="AD1207" i="3"/>
  <c r="AF1207" i="3"/>
  <c r="AH1207" i="3"/>
  <c r="AJ1207" i="3"/>
  <c r="AL1207" i="3"/>
  <c r="AD1208" i="3"/>
  <c r="AF1208" i="3"/>
  <c r="AH1208" i="3"/>
  <c r="AJ1208" i="3"/>
  <c r="AL1208" i="3"/>
  <c r="AD1209" i="3"/>
  <c r="AF1209" i="3"/>
  <c r="AH1209" i="3"/>
  <c r="AJ1209" i="3"/>
  <c r="AL1209" i="3"/>
  <c r="AD1210" i="3"/>
  <c r="AF1210" i="3"/>
  <c r="AH1210" i="3"/>
  <c r="AJ1210" i="3"/>
  <c r="AL1210" i="3"/>
  <c r="AD1211" i="3"/>
  <c r="AF1211" i="3"/>
  <c r="AH1211" i="3"/>
  <c r="AJ1211" i="3"/>
  <c r="AL1211" i="3"/>
  <c r="AD1212" i="3"/>
  <c r="AF1212" i="3"/>
  <c r="AH1212" i="3"/>
  <c r="AJ1212" i="3"/>
  <c r="AL1212" i="3"/>
  <c r="AD1213" i="3"/>
  <c r="AF1213" i="3"/>
  <c r="AH1213" i="3"/>
  <c r="AJ1213" i="3"/>
  <c r="AL1213" i="3"/>
  <c r="AD1214" i="3"/>
  <c r="AF1214" i="3"/>
  <c r="AH1214" i="3"/>
  <c r="AJ1214" i="3"/>
  <c r="AL1214" i="3"/>
  <c r="AD1215" i="3"/>
  <c r="AF1215" i="3"/>
  <c r="AH1215" i="3"/>
  <c r="AJ1215" i="3"/>
  <c r="AL1215" i="3"/>
  <c r="AD1216" i="3"/>
  <c r="AF1216" i="3"/>
  <c r="AH1216" i="3"/>
  <c r="AJ1216" i="3"/>
  <c r="AL1216" i="3"/>
  <c r="AD1217" i="3"/>
  <c r="AF1217" i="3"/>
  <c r="AH1217" i="3"/>
  <c r="AJ1217" i="3"/>
  <c r="AL1217" i="3"/>
  <c r="AD1218" i="3"/>
  <c r="AF1218" i="3"/>
  <c r="AH1218" i="3"/>
  <c r="AJ1218" i="3"/>
  <c r="AL1218" i="3"/>
  <c r="AD1219" i="3"/>
  <c r="AF1219" i="3"/>
  <c r="AH1219" i="3"/>
  <c r="AJ1219" i="3"/>
  <c r="AL1219" i="3"/>
  <c r="AD1220" i="3"/>
  <c r="AF1220" i="3"/>
  <c r="AH1220" i="3"/>
  <c r="AJ1220" i="3"/>
  <c r="AL1220" i="3"/>
  <c r="AD1221" i="3"/>
  <c r="AF1221" i="3"/>
  <c r="AH1221" i="3"/>
  <c r="AJ1221" i="3"/>
  <c r="AL1221" i="3"/>
  <c r="AD1222" i="3"/>
  <c r="AF1222" i="3"/>
  <c r="AH1222" i="3"/>
  <c r="AJ1222" i="3"/>
  <c r="AL1222" i="3"/>
  <c r="AD1223" i="3"/>
  <c r="AF1223" i="3"/>
  <c r="AH1223" i="3"/>
  <c r="AJ1223" i="3"/>
  <c r="AL1223" i="3"/>
  <c r="AD1224" i="3"/>
  <c r="AF1224" i="3"/>
  <c r="AH1224" i="3"/>
  <c r="AJ1224" i="3"/>
  <c r="AL1224" i="3"/>
  <c r="AD1225" i="3"/>
  <c r="AF1225" i="3"/>
  <c r="AH1225" i="3"/>
  <c r="AJ1225" i="3"/>
  <c r="AL1225" i="3"/>
  <c r="AD1226" i="3"/>
  <c r="AF1226" i="3"/>
  <c r="AH1226" i="3"/>
  <c r="AJ1226" i="3"/>
  <c r="AL1226" i="3"/>
  <c r="AD1227" i="3"/>
  <c r="AF1227" i="3"/>
  <c r="AH1227" i="3"/>
  <c r="AJ1227" i="3"/>
  <c r="AL1227" i="3"/>
  <c r="AD1228" i="3"/>
  <c r="AF1228" i="3"/>
  <c r="AH1228" i="3"/>
  <c r="AJ1228" i="3"/>
  <c r="AL1228" i="3"/>
  <c r="AD1229" i="3"/>
  <c r="AF1229" i="3"/>
  <c r="AH1229" i="3"/>
  <c r="AJ1229" i="3"/>
  <c r="AL1229" i="3"/>
  <c r="AD1230" i="3"/>
  <c r="AF1230" i="3"/>
  <c r="AH1230" i="3"/>
  <c r="AJ1230" i="3"/>
  <c r="AL1230" i="3"/>
  <c r="AD1231" i="3"/>
  <c r="AF1231" i="3"/>
  <c r="AH1231" i="3"/>
  <c r="AJ1231" i="3"/>
  <c r="AL1231" i="3"/>
  <c r="AD1232" i="3"/>
  <c r="AF1232" i="3"/>
  <c r="AH1232" i="3"/>
  <c r="AJ1232" i="3"/>
  <c r="AL1232" i="3"/>
  <c r="AD1233" i="3"/>
  <c r="AF1233" i="3"/>
  <c r="AH1233" i="3"/>
  <c r="AJ1233" i="3"/>
  <c r="AL1233" i="3"/>
  <c r="AD1234" i="3"/>
  <c r="AF1234" i="3"/>
  <c r="AH1234" i="3"/>
  <c r="AJ1234" i="3"/>
  <c r="AL1234" i="3"/>
  <c r="AD1235" i="3"/>
  <c r="AF1235" i="3"/>
  <c r="AH1235" i="3"/>
  <c r="AJ1235" i="3"/>
  <c r="AL1235" i="3"/>
  <c r="AD1236" i="3"/>
  <c r="AF1236" i="3"/>
  <c r="AH1236" i="3"/>
  <c r="AJ1236" i="3"/>
  <c r="AL1236" i="3"/>
  <c r="AD1237" i="3"/>
  <c r="AF1237" i="3"/>
  <c r="AH1237" i="3"/>
  <c r="AJ1237" i="3"/>
  <c r="AL1237" i="3"/>
  <c r="AD1238" i="3"/>
  <c r="AF1238" i="3"/>
  <c r="AH1238" i="3"/>
  <c r="AJ1238" i="3"/>
  <c r="AL1238" i="3"/>
  <c r="AD1239" i="3"/>
  <c r="AF1239" i="3"/>
  <c r="AH1239" i="3"/>
  <c r="AJ1239" i="3"/>
  <c r="AL1239" i="3"/>
  <c r="AD1240" i="3"/>
  <c r="AF1240" i="3"/>
  <c r="AH1240" i="3"/>
  <c r="AJ1240" i="3"/>
  <c r="AL1240" i="3"/>
  <c r="AD1241" i="3"/>
  <c r="AF1241" i="3"/>
  <c r="AH1241" i="3"/>
  <c r="AJ1241" i="3"/>
  <c r="AL1241" i="3"/>
  <c r="AD1242" i="3"/>
  <c r="AF1242" i="3"/>
  <c r="AH1242" i="3"/>
  <c r="AJ1242" i="3"/>
  <c r="AL1242" i="3"/>
  <c r="AD1243" i="3"/>
  <c r="AF1243" i="3"/>
  <c r="AH1243" i="3"/>
  <c r="AJ1243" i="3"/>
  <c r="AL1243" i="3"/>
  <c r="AD1244" i="3"/>
  <c r="AF1244" i="3"/>
  <c r="AH1244" i="3"/>
  <c r="AJ1244" i="3"/>
  <c r="AL1244" i="3"/>
  <c r="AD1245" i="3"/>
  <c r="AF1245" i="3"/>
  <c r="AH1245" i="3"/>
  <c r="AJ1245" i="3"/>
  <c r="AL1245" i="3"/>
  <c r="AD1246" i="3"/>
  <c r="AF1246" i="3"/>
  <c r="AH1246" i="3"/>
  <c r="AJ1246" i="3"/>
  <c r="AL1246" i="3"/>
  <c r="AD1247" i="3"/>
  <c r="AF1247" i="3"/>
  <c r="AH1247" i="3"/>
  <c r="AJ1247" i="3"/>
  <c r="AL1247" i="3"/>
  <c r="AD1248" i="3"/>
  <c r="AF1248" i="3"/>
  <c r="AH1248" i="3"/>
  <c r="AJ1248" i="3"/>
  <c r="AL1248" i="3"/>
  <c r="AD1249" i="3"/>
  <c r="AF1249" i="3"/>
  <c r="AH1249" i="3"/>
  <c r="AJ1249" i="3"/>
  <c r="AL1249" i="3"/>
  <c r="AD1250" i="3"/>
  <c r="AF1250" i="3"/>
  <c r="AH1250" i="3"/>
  <c r="AJ1250" i="3"/>
  <c r="AL1250" i="3"/>
  <c r="AD1251" i="3"/>
  <c r="AF1251" i="3"/>
  <c r="AH1251" i="3"/>
  <c r="AJ1251" i="3"/>
  <c r="AL1251" i="3"/>
  <c r="AB1252" i="3"/>
  <c r="AD1252" i="3"/>
  <c r="AF1252" i="3"/>
  <c r="AH1252" i="3"/>
  <c r="AJ1252" i="3"/>
  <c r="AL1252" i="3"/>
  <c r="AD1253" i="3"/>
  <c r="AF1253" i="3"/>
  <c r="AH1253" i="3"/>
  <c r="AJ1253" i="3"/>
  <c r="AL1253" i="3"/>
  <c r="AD1254" i="3"/>
  <c r="AF1254" i="3"/>
  <c r="AH1254" i="3"/>
  <c r="AJ1254" i="3"/>
  <c r="AL1254" i="3"/>
  <c r="AD1255" i="3"/>
  <c r="AF1255" i="3"/>
  <c r="AH1255" i="3"/>
  <c r="AJ1255" i="3"/>
  <c r="AL1255" i="3"/>
  <c r="AD1256" i="3"/>
  <c r="AF1256" i="3"/>
  <c r="AH1256" i="3"/>
  <c r="AJ1256" i="3"/>
  <c r="AL1256" i="3"/>
  <c r="AD1257" i="3"/>
  <c r="AF1257" i="3"/>
  <c r="AH1257" i="3"/>
  <c r="AJ1257" i="3"/>
  <c r="AL1257" i="3"/>
  <c r="AD1258" i="3"/>
  <c r="AF1258" i="3"/>
  <c r="AH1258" i="3"/>
  <c r="AJ1258" i="3"/>
  <c r="AL1258" i="3"/>
  <c r="AD1259" i="3"/>
  <c r="AF1259" i="3"/>
  <c r="AH1259" i="3"/>
  <c r="AJ1259" i="3"/>
  <c r="AL1259" i="3"/>
  <c r="AD1260" i="3"/>
  <c r="AF1260" i="3"/>
  <c r="AH1260" i="3"/>
  <c r="AJ1260" i="3"/>
  <c r="AL1260" i="3"/>
  <c r="AD1261" i="3"/>
  <c r="AF1261" i="3"/>
  <c r="AH1261" i="3"/>
  <c r="AJ1261" i="3"/>
  <c r="AL1261" i="3"/>
  <c r="AD1262" i="3"/>
  <c r="AF1262" i="3"/>
  <c r="AH1262" i="3"/>
  <c r="AJ1262" i="3"/>
  <c r="AL1262" i="3"/>
  <c r="AD1263" i="3"/>
  <c r="AF1263" i="3"/>
  <c r="AH1263" i="3"/>
  <c r="AJ1263" i="3"/>
  <c r="AL1263" i="3"/>
  <c r="AD1264" i="3"/>
  <c r="AF1264" i="3"/>
  <c r="AH1264" i="3"/>
  <c r="AJ1264" i="3"/>
  <c r="AL1264" i="3"/>
  <c r="AD1265" i="3"/>
  <c r="AF1265" i="3"/>
  <c r="AH1265" i="3"/>
  <c r="AJ1265" i="3"/>
  <c r="AL1265" i="3"/>
  <c r="AD1266" i="3"/>
  <c r="AF1266" i="3"/>
  <c r="AH1266" i="3"/>
  <c r="AJ1266" i="3"/>
  <c r="AL1266" i="3"/>
  <c r="AD1267" i="3"/>
  <c r="AF1267" i="3"/>
  <c r="AH1267" i="3"/>
  <c r="AJ1267" i="3"/>
  <c r="AL1267" i="3"/>
  <c r="AD1268" i="3"/>
  <c r="AF1268" i="3"/>
  <c r="AH1268" i="3"/>
  <c r="AJ1268" i="3"/>
  <c r="AL1268" i="3"/>
  <c r="AD1269" i="3"/>
  <c r="AF1269" i="3"/>
  <c r="AH1269" i="3"/>
  <c r="AJ1269" i="3"/>
  <c r="AL1269" i="3"/>
  <c r="AD1270" i="3"/>
  <c r="AF1270" i="3"/>
  <c r="AH1270" i="3"/>
  <c r="AJ1270" i="3"/>
  <c r="AL1270" i="3"/>
  <c r="AD1271" i="3"/>
  <c r="AF1271" i="3"/>
  <c r="AH1271" i="3"/>
  <c r="AJ1271" i="3"/>
  <c r="AL1271" i="3"/>
  <c r="AD1272" i="3"/>
  <c r="AF1272" i="3"/>
  <c r="AH1272" i="3"/>
  <c r="AJ1272" i="3"/>
  <c r="AL1272" i="3"/>
  <c r="AD1273" i="3"/>
  <c r="AF1273" i="3"/>
  <c r="AH1273" i="3"/>
  <c r="AJ1273" i="3"/>
  <c r="AL1273" i="3"/>
  <c r="AD1274" i="3"/>
  <c r="AF1274" i="3"/>
  <c r="AH1274" i="3"/>
  <c r="AJ1274" i="3"/>
  <c r="AL1274" i="3"/>
  <c r="AD1275" i="3"/>
  <c r="AF1275" i="3"/>
  <c r="AH1275" i="3"/>
  <c r="AJ1275" i="3"/>
  <c r="AL1275" i="3"/>
  <c r="AD1276" i="3"/>
  <c r="AF1276" i="3"/>
  <c r="AH1276" i="3"/>
  <c r="AJ1276" i="3"/>
  <c r="AL1276" i="3"/>
  <c r="AD1277" i="3"/>
  <c r="AF1277" i="3"/>
  <c r="AH1277" i="3"/>
  <c r="AJ1277" i="3"/>
  <c r="AL1277" i="3"/>
  <c r="AD1278" i="3"/>
  <c r="AF1278" i="3"/>
  <c r="AH1278" i="3"/>
  <c r="AJ1278" i="3"/>
  <c r="AL1278" i="3"/>
  <c r="AD1279" i="3"/>
  <c r="AF1279" i="3"/>
  <c r="AH1279" i="3"/>
  <c r="AJ1279" i="3"/>
  <c r="AL1279" i="3"/>
  <c r="AD1280" i="3"/>
  <c r="AF1280" i="3"/>
  <c r="AH1280" i="3"/>
  <c r="AJ1280" i="3"/>
  <c r="AL1280" i="3"/>
  <c r="AD1281" i="3"/>
  <c r="AF1281" i="3"/>
  <c r="AH1281" i="3"/>
  <c r="AJ1281" i="3"/>
  <c r="AL1281" i="3"/>
  <c r="AD1282" i="3"/>
  <c r="AF1282" i="3"/>
  <c r="AH1282" i="3"/>
  <c r="AJ1282" i="3"/>
  <c r="AL1282" i="3"/>
  <c r="AD1283" i="3"/>
  <c r="AF1283" i="3"/>
  <c r="AH1283" i="3"/>
  <c r="AJ1283" i="3"/>
  <c r="AL1283" i="3"/>
  <c r="AD1284" i="3"/>
  <c r="AF1284" i="3"/>
  <c r="AH1284" i="3"/>
  <c r="AJ1284" i="3"/>
  <c r="AL1284" i="3"/>
  <c r="AD1285" i="3"/>
  <c r="AF1285" i="3"/>
  <c r="AH1285" i="3"/>
  <c r="AJ1285" i="3"/>
  <c r="AL1285" i="3"/>
  <c r="AD1286" i="3"/>
  <c r="AF1286" i="3"/>
  <c r="AH1286" i="3"/>
  <c r="AJ1286" i="3"/>
  <c r="AL1286" i="3"/>
  <c r="AD1287" i="3"/>
  <c r="AF1287" i="3"/>
  <c r="AH1287" i="3"/>
  <c r="AJ1287" i="3"/>
  <c r="AL1287" i="3"/>
  <c r="AD1288" i="3"/>
  <c r="AF1288" i="3"/>
  <c r="AH1288" i="3"/>
  <c r="AJ1288" i="3"/>
  <c r="AL1288" i="3"/>
  <c r="AD1289" i="3"/>
  <c r="AF1289" i="3"/>
  <c r="AH1289" i="3"/>
  <c r="AJ1289" i="3"/>
  <c r="AL1289" i="3"/>
  <c r="AD1290" i="3"/>
  <c r="AF1290" i="3"/>
  <c r="AH1290" i="3"/>
  <c r="AJ1290" i="3"/>
  <c r="AL1290" i="3"/>
  <c r="AD1291" i="3"/>
  <c r="AF1291" i="3"/>
  <c r="AH1291" i="3"/>
  <c r="AJ1291" i="3"/>
  <c r="AL1291" i="3"/>
  <c r="AD1292" i="3"/>
  <c r="AF1292" i="3"/>
  <c r="AH1292" i="3"/>
  <c r="AJ1292" i="3"/>
  <c r="AL1292" i="3"/>
  <c r="AB1293" i="3"/>
  <c r="AD1293" i="3"/>
  <c r="AF1293" i="3"/>
  <c r="AH1293" i="3"/>
  <c r="AJ1293" i="3"/>
  <c r="AL1293" i="3"/>
  <c r="AD1294" i="3"/>
  <c r="AF1294" i="3"/>
  <c r="AH1294" i="3"/>
  <c r="AJ1294" i="3"/>
  <c r="AL1294" i="3"/>
  <c r="AD1295" i="3"/>
  <c r="AF1295" i="3"/>
  <c r="AH1295" i="3"/>
  <c r="AJ1295" i="3"/>
  <c r="AL1295" i="3"/>
  <c r="AD1296" i="3"/>
  <c r="AF1296" i="3"/>
  <c r="AH1296" i="3"/>
  <c r="AJ1296" i="3"/>
  <c r="AL1296" i="3"/>
  <c r="AD1297" i="3"/>
  <c r="AF1297" i="3"/>
  <c r="AH1297" i="3"/>
  <c r="AJ1297" i="3"/>
  <c r="AL1297" i="3"/>
  <c r="AD1298" i="3"/>
  <c r="AF1298" i="3"/>
  <c r="AH1298" i="3"/>
  <c r="AJ1298" i="3"/>
  <c r="AL1298" i="3"/>
  <c r="AD1299" i="3"/>
  <c r="AF1299" i="3"/>
  <c r="AH1299" i="3"/>
  <c r="AJ1299" i="3"/>
  <c r="AL1299" i="3"/>
  <c r="AD1300" i="3"/>
  <c r="AF1300" i="3"/>
  <c r="AH1300" i="3"/>
  <c r="AJ1300" i="3"/>
  <c r="AL1300" i="3"/>
  <c r="AD1301" i="3"/>
  <c r="AF1301" i="3"/>
  <c r="AH1301" i="3"/>
  <c r="AJ1301" i="3"/>
  <c r="AL1301" i="3"/>
  <c r="AD1302" i="3"/>
  <c r="AF1302" i="3"/>
  <c r="AH1302" i="3"/>
  <c r="AJ1302" i="3"/>
  <c r="AL1302" i="3"/>
  <c r="AD1303" i="3"/>
  <c r="AF1303" i="3"/>
  <c r="AH1303" i="3"/>
  <c r="AJ1303" i="3"/>
  <c r="AL1303" i="3"/>
  <c r="AD1304" i="3"/>
  <c r="AF1304" i="3"/>
  <c r="AH1304" i="3"/>
  <c r="AJ1304" i="3"/>
  <c r="AL1304" i="3"/>
  <c r="AD1305" i="3"/>
  <c r="AF1305" i="3"/>
  <c r="AH1305" i="3"/>
  <c r="AJ1305" i="3"/>
  <c r="AL1305" i="3"/>
  <c r="AD1306" i="3"/>
  <c r="AF1306" i="3"/>
  <c r="AH1306" i="3"/>
  <c r="AJ1306" i="3"/>
  <c r="AL1306" i="3"/>
  <c r="AD1307" i="3"/>
  <c r="AF1307" i="3"/>
  <c r="AH1307" i="3"/>
  <c r="AJ1307" i="3"/>
  <c r="AL1307" i="3"/>
  <c r="AD1308" i="3"/>
  <c r="AF1308" i="3"/>
  <c r="AH1308" i="3"/>
  <c r="AJ1308" i="3"/>
  <c r="AL1308" i="3"/>
  <c r="AD1309" i="3"/>
  <c r="AF1309" i="3"/>
  <c r="AH1309" i="3"/>
  <c r="AJ1309" i="3"/>
  <c r="AL1309" i="3"/>
  <c r="AD1310" i="3"/>
  <c r="AF1310" i="3"/>
  <c r="AH1310" i="3"/>
  <c r="AJ1310" i="3"/>
  <c r="AL1310" i="3"/>
  <c r="AD1311" i="3"/>
  <c r="AF1311" i="3"/>
  <c r="AH1311" i="3"/>
  <c r="AJ1311" i="3"/>
  <c r="AL1311" i="3"/>
  <c r="AD1312" i="3"/>
  <c r="AF1312" i="3"/>
  <c r="AH1312" i="3"/>
  <c r="AJ1312" i="3"/>
  <c r="AL1312" i="3"/>
  <c r="AD1313" i="3"/>
  <c r="AF1313" i="3"/>
  <c r="AH1313" i="3"/>
  <c r="AJ1313" i="3"/>
  <c r="AL1313" i="3"/>
  <c r="AD1314" i="3"/>
  <c r="AF1314" i="3"/>
  <c r="AH1314" i="3"/>
  <c r="AJ1314" i="3"/>
  <c r="AL1314" i="3"/>
  <c r="AD1315" i="3"/>
  <c r="AF1315" i="3"/>
  <c r="AH1315" i="3"/>
  <c r="AJ1315" i="3"/>
  <c r="AL1315" i="3"/>
  <c r="AD1316" i="3"/>
  <c r="AF1316" i="3"/>
  <c r="AH1316" i="3"/>
  <c r="AJ1316" i="3"/>
  <c r="AL1316" i="3"/>
  <c r="AD1317" i="3"/>
  <c r="AF1317" i="3"/>
  <c r="AH1317" i="3"/>
  <c r="AJ1317" i="3"/>
  <c r="AL1317" i="3"/>
  <c r="AD1318" i="3"/>
  <c r="AF1318" i="3"/>
  <c r="AH1318" i="3"/>
  <c r="AJ1318" i="3"/>
  <c r="AL1318" i="3"/>
  <c r="AD1319" i="3"/>
  <c r="AF1319" i="3"/>
  <c r="AH1319" i="3"/>
  <c r="AJ1319" i="3"/>
  <c r="AL1319" i="3"/>
  <c r="AD1320" i="3"/>
  <c r="AF1320" i="3"/>
  <c r="AH1320" i="3"/>
  <c r="AJ1320" i="3"/>
  <c r="AL1320" i="3"/>
  <c r="AD1321" i="3"/>
  <c r="AF1321" i="3"/>
  <c r="AH1321" i="3"/>
  <c r="AJ1321" i="3"/>
  <c r="AL1321" i="3"/>
  <c r="AD1322" i="3"/>
  <c r="AF1322" i="3"/>
  <c r="AH1322" i="3"/>
  <c r="AJ1322" i="3"/>
  <c r="AL1322" i="3"/>
  <c r="AD1323" i="3"/>
  <c r="AF1323" i="3"/>
  <c r="AH1323" i="3"/>
  <c r="AJ1323" i="3"/>
  <c r="AL1323" i="3"/>
  <c r="AD1324" i="3"/>
  <c r="AF1324" i="3"/>
  <c r="AH1324" i="3"/>
  <c r="AJ1324" i="3"/>
  <c r="AL1324" i="3"/>
  <c r="AD1325" i="3"/>
  <c r="AF1325" i="3"/>
  <c r="AH1325" i="3"/>
  <c r="AJ1325" i="3"/>
  <c r="AL1325" i="3"/>
  <c r="AD1326" i="3"/>
  <c r="AF1326" i="3"/>
  <c r="AH1326" i="3"/>
  <c r="AJ1326" i="3"/>
  <c r="AL1326" i="3"/>
  <c r="AD1327" i="3"/>
  <c r="AF1327" i="3"/>
  <c r="AH1327" i="3"/>
  <c r="AJ1327" i="3"/>
  <c r="AL1327" i="3"/>
  <c r="AD1328" i="3"/>
  <c r="AF1328" i="3"/>
  <c r="AH1328" i="3"/>
  <c r="AJ1328" i="3"/>
  <c r="AL1328" i="3"/>
  <c r="AD1329" i="3"/>
  <c r="AF1329" i="3"/>
  <c r="AH1329" i="3"/>
  <c r="AJ1329" i="3"/>
  <c r="AL1329" i="3"/>
  <c r="AD1330" i="3"/>
  <c r="AF1330" i="3"/>
  <c r="AH1330" i="3"/>
  <c r="AJ1330" i="3"/>
  <c r="AL1330" i="3"/>
  <c r="AD1331" i="3"/>
  <c r="AF1331" i="3"/>
  <c r="AH1331" i="3"/>
  <c r="AJ1331" i="3"/>
  <c r="AL1331" i="3"/>
  <c r="AD1332" i="3"/>
  <c r="AF1332" i="3"/>
  <c r="AH1332" i="3"/>
  <c r="AJ1332" i="3"/>
  <c r="AL1332" i="3"/>
  <c r="AD1333" i="3"/>
  <c r="AF1333" i="3"/>
  <c r="AH1333" i="3"/>
  <c r="AJ1333" i="3"/>
  <c r="AL1333" i="3"/>
  <c r="AD1334" i="3"/>
  <c r="AF1334" i="3"/>
  <c r="AH1334" i="3"/>
  <c r="AJ1334" i="3"/>
  <c r="AL1334" i="3"/>
  <c r="AD1335" i="3"/>
  <c r="AF1335" i="3"/>
  <c r="AH1335" i="3"/>
  <c r="AJ1335" i="3"/>
  <c r="AL1335" i="3"/>
  <c r="AD1336" i="3"/>
  <c r="AF1336" i="3"/>
  <c r="AH1336" i="3"/>
  <c r="AJ1336" i="3"/>
  <c r="AL1336" i="3"/>
  <c r="AD1337" i="3"/>
  <c r="AF1337" i="3"/>
  <c r="AH1337" i="3"/>
  <c r="AJ1337" i="3"/>
  <c r="AL1337" i="3"/>
  <c r="AD1338" i="3"/>
  <c r="AF1338" i="3"/>
  <c r="AH1338" i="3"/>
  <c r="AJ1338" i="3"/>
  <c r="AL1338" i="3"/>
  <c r="AD1339" i="3"/>
  <c r="AF1339" i="3"/>
  <c r="AH1339" i="3"/>
  <c r="AJ1339" i="3"/>
  <c r="AL1339" i="3"/>
  <c r="AD1340" i="3"/>
  <c r="AF1340" i="3"/>
  <c r="AH1340" i="3"/>
  <c r="AJ1340" i="3"/>
  <c r="AL1340" i="3"/>
  <c r="AD1341" i="3"/>
  <c r="AF1341" i="3"/>
  <c r="AH1341" i="3"/>
  <c r="AJ1341" i="3"/>
  <c r="AL1341" i="3"/>
  <c r="AD1342" i="3"/>
  <c r="AF1342" i="3"/>
  <c r="AH1342" i="3"/>
  <c r="AJ1342" i="3"/>
  <c r="AL1342" i="3"/>
  <c r="AD1343" i="3"/>
  <c r="AF1343" i="3"/>
  <c r="AH1343" i="3"/>
  <c r="AJ1343" i="3"/>
  <c r="AL1343" i="3"/>
  <c r="AD1344" i="3"/>
  <c r="AF1344" i="3"/>
  <c r="AH1344" i="3"/>
  <c r="AJ1344" i="3"/>
  <c r="AL1344" i="3"/>
  <c r="AD1345" i="3"/>
  <c r="AF1345" i="3"/>
  <c r="AH1345" i="3"/>
  <c r="AJ1345" i="3"/>
  <c r="AL1345" i="3"/>
  <c r="AD1346" i="3"/>
  <c r="AF1346" i="3"/>
  <c r="AH1346" i="3"/>
  <c r="AJ1346" i="3"/>
  <c r="AL1346" i="3"/>
  <c r="AD1347" i="3"/>
  <c r="AF1347" i="3"/>
  <c r="AH1347" i="3"/>
  <c r="AJ1347" i="3"/>
  <c r="AL1347" i="3"/>
  <c r="AD1348" i="3"/>
  <c r="AF1348" i="3"/>
  <c r="AH1348" i="3"/>
  <c r="AJ1348" i="3"/>
  <c r="AL1348" i="3"/>
  <c r="AD1349" i="3"/>
  <c r="AF1349" i="3"/>
  <c r="AH1349" i="3"/>
  <c r="AJ1349" i="3"/>
  <c r="AL1349" i="3"/>
  <c r="AD1350" i="3"/>
  <c r="AF1350" i="3"/>
  <c r="AH1350" i="3"/>
  <c r="AJ1350" i="3"/>
  <c r="AL1350" i="3"/>
  <c r="AD1351" i="3"/>
  <c r="AF1351" i="3"/>
  <c r="AH1351" i="3"/>
  <c r="AJ1351" i="3"/>
  <c r="AL1351" i="3"/>
  <c r="AD1352" i="3"/>
  <c r="AF1352" i="3"/>
  <c r="AH1352" i="3"/>
  <c r="AJ1352" i="3"/>
  <c r="AL1352" i="3"/>
  <c r="AD1353" i="3"/>
  <c r="AF1353" i="3"/>
  <c r="AH1353" i="3"/>
  <c r="AJ1353" i="3"/>
  <c r="AL1353" i="3"/>
  <c r="AD1354" i="3"/>
  <c r="AF1354" i="3"/>
  <c r="AH1354" i="3"/>
  <c r="AJ1354" i="3"/>
  <c r="AL1354" i="3"/>
  <c r="AD1355" i="3"/>
  <c r="AF1355" i="3"/>
  <c r="AH1355" i="3"/>
  <c r="AJ1355" i="3"/>
  <c r="AL1355" i="3"/>
  <c r="AD1356" i="3"/>
  <c r="AF1356" i="3"/>
  <c r="AH1356" i="3"/>
  <c r="AJ1356" i="3"/>
  <c r="AL1356" i="3"/>
  <c r="AD1357" i="3"/>
  <c r="AF1357" i="3"/>
  <c r="AH1357" i="3"/>
  <c r="AJ1357" i="3"/>
  <c r="AL1357" i="3"/>
  <c r="AD1358" i="3"/>
  <c r="AF1358" i="3"/>
  <c r="AH1358" i="3"/>
  <c r="AJ1358" i="3"/>
  <c r="AL1358" i="3"/>
  <c r="AD1359" i="3"/>
  <c r="AF1359" i="3"/>
  <c r="AH1359" i="3"/>
  <c r="AJ1359" i="3"/>
  <c r="AL1359" i="3"/>
  <c r="AD1360" i="3"/>
  <c r="AF1360" i="3"/>
  <c r="AH1360" i="3"/>
  <c r="AJ1360" i="3"/>
  <c r="AL1360" i="3"/>
  <c r="AD1361" i="3"/>
  <c r="AF1361" i="3"/>
  <c r="AH1361" i="3"/>
  <c r="AJ1361" i="3"/>
  <c r="AL1361" i="3"/>
  <c r="AD1362" i="3"/>
  <c r="AF1362" i="3"/>
  <c r="AH1362" i="3"/>
  <c r="AJ1362" i="3"/>
  <c r="AL1362" i="3"/>
  <c r="AD1363" i="3"/>
  <c r="AF1363" i="3"/>
  <c r="AH1363" i="3"/>
  <c r="AJ1363" i="3"/>
  <c r="AL1363" i="3"/>
  <c r="AD1364" i="3"/>
  <c r="AF1364" i="3"/>
  <c r="AH1364" i="3"/>
  <c r="AJ1364" i="3"/>
  <c r="AL1364" i="3"/>
  <c r="AD1365" i="3"/>
  <c r="AF1365" i="3"/>
  <c r="AH1365" i="3"/>
  <c r="AJ1365" i="3"/>
  <c r="AL1365" i="3"/>
  <c r="AD1366" i="3"/>
  <c r="AF1366" i="3"/>
  <c r="AH1366" i="3"/>
  <c r="AJ1366" i="3"/>
  <c r="AL1366" i="3"/>
  <c r="AD1367" i="3"/>
  <c r="AF1367" i="3"/>
  <c r="AH1367" i="3"/>
  <c r="AJ1367" i="3"/>
  <c r="AL1367" i="3"/>
  <c r="AD1368" i="3"/>
  <c r="AF1368" i="3"/>
  <c r="AH1368" i="3"/>
  <c r="AJ1368" i="3"/>
  <c r="AL1368" i="3"/>
  <c r="AD1369" i="3"/>
  <c r="AF1369" i="3"/>
  <c r="AH1369" i="3"/>
  <c r="AJ1369" i="3"/>
  <c r="AL1369" i="3"/>
  <c r="AD1370" i="3"/>
  <c r="AF1370" i="3"/>
  <c r="AH1370" i="3"/>
  <c r="AJ1370" i="3"/>
  <c r="AL1370" i="3"/>
  <c r="AD1371" i="3"/>
  <c r="AF1371" i="3"/>
  <c r="AH1371" i="3"/>
  <c r="AJ1371" i="3"/>
  <c r="AL1371" i="3"/>
  <c r="AD1372" i="3"/>
  <c r="AF1372" i="3"/>
  <c r="AH1372" i="3"/>
  <c r="AJ1372" i="3"/>
  <c r="AL1372" i="3"/>
  <c r="AD1373" i="3"/>
  <c r="AF1373" i="3"/>
  <c r="AH1373" i="3"/>
  <c r="AJ1373" i="3"/>
  <c r="AL1373" i="3"/>
  <c r="AD1374" i="3"/>
  <c r="AF1374" i="3"/>
  <c r="AH1374" i="3"/>
  <c r="AJ1374" i="3"/>
  <c r="AL1374" i="3"/>
  <c r="AD1375" i="3"/>
  <c r="AF1375" i="3"/>
  <c r="AH1375" i="3"/>
  <c r="AJ1375" i="3"/>
  <c r="AL1375" i="3"/>
  <c r="AD1376" i="3"/>
  <c r="AF1376" i="3"/>
  <c r="AH1376" i="3"/>
  <c r="AJ1376" i="3"/>
  <c r="AL1376" i="3"/>
  <c r="AD1377" i="3"/>
  <c r="AF1377" i="3"/>
  <c r="AH1377" i="3"/>
  <c r="AJ1377" i="3"/>
  <c r="AL1377" i="3"/>
  <c r="AD1378" i="3"/>
  <c r="AF1378" i="3"/>
  <c r="AH1378" i="3"/>
  <c r="AJ1378" i="3"/>
  <c r="AL1378" i="3"/>
  <c r="AD1379" i="3"/>
  <c r="AF1379" i="3"/>
  <c r="AH1379" i="3"/>
  <c r="AJ1379" i="3"/>
  <c r="AL1379" i="3"/>
  <c r="AD1380" i="3"/>
  <c r="AF1380" i="3"/>
  <c r="AH1380" i="3"/>
  <c r="AJ1380" i="3"/>
  <c r="AL1380" i="3"/>
  <c r="AD1381" i="3"/>
  <c r="AF1381" i="3"/>
  <c r="AH1381" i="3"/>
  <c r="AJ1381" i="3"/>
  <c r="AL1381" i="3"/>
  <c r="AD1382" i="3"/>
  <c r="AF1382" i="3"/>
  <c r="AH1382" i="3"/>
  <c r="AJ1382" i="3"/>
  <c r="AL1382" i="3"/>
  <c r="AD1383" i="3"/>
  <c r="AF1383" i="3"/>
  <c r="AH1383" i="3"/>
  <c r="AJ1383" i="3"/>
  <c r="AL1383" i="3"/>
  <c r="AD1384" i="3"/>
  <c r="AF1384" i="3"/>
  <c r="AH1384" i="3"/>
  <c r="AJ1384" i="3"/>
  <c r="AL1384" i="3"/>
  <c r="AD1385" i="3"/>
  <c r="AF1385" i="3"/>
  <c r="AH1385" i="3"/>
  <c r="AJ1385" i="3"/>
  <c r="AL1385" i="3"/>
  <c r="AD1386" i="3"/>
  <c r="AF1386" i="3"/>
  <c r="AH1386" i="3"/>
  <c r="AJ1386" i="3"/>
  <c r="AL1386" i="3"/>
  <c r="AD1387" i="3"/>
  <c r="AF1387" i="3"/>
  <c r="AH1387" i="3"/>
  <c r="AJ1387" i="3"/>
  <c r="AL1387" i="3"/>
  <c r="AD1388" i="3"/>
  <c r="AF1388" i="3"/>
  <c r="AH1388" i="3"/>
  <c r="AJ1388" i="3"/>
  <c r="AL1388" i="3"/>
  <c r="AD1389" i="3"/>
  <c r="AF1389" i="3"/>
  <c r="AH1389" i="3"/>
  <c r="AJ1389" i="3"/>
  <c r="AL1389" i="3"/>
  <c r="AD1390" i="3"/>
  <c r="AF1390" i="3"/>
  <c r="AH1390" i="3"/>
  <c r="AJ1390" i="3"/>
  <c r="AL1390" i="3"/>
  <c r="AD1391" i="3"/>
  <c r="AF1391" i="3"/>
  <c r="AH1391" i="3"/>
  <c r="AJ1391" i="3"/>
  <c r="AL1391" i="3"/>
  <c r="AD1392" i="3"/>
  <c r="AF1392" i="3"/>
  <c r="AH1392" i="3"/>
  <c r="AJ1392" i="3"/>
  <c r="AL1392" i="3"/>
  <c r="AD1393" i="3"/>
  <c r="AF1393" i="3"/>
  <c r="AH1393" i="3"/>
  <c r="AJ1393" i="3"/>
  <c r="AL1393" i="3"/>
  <c r="AD1394" i="3"/>
  <c r="AF1394" i="3"/>
  <c r="AH1394" i="3"/>
  <c r="AJ1394" i="3"/>
  <c r="AL1394" i="3"/>
  <c r="AD1395" i="3"/>
  <c r="AF1395" i="3"/>
  <c r="AH1395" i="3"/>
  <c r="AJ1395" i="3"/>
  <c r="AL1395" i="3"/>
  <c r="AD1396" i="3"/>
  <c r="AF1396" i="3"/>
  <c r="AH1396" i="3"/>
  <c r="AJ1396" i="3"/>
  <c r="AL1396" i="3"/>
  <c r="AD1397" i="3"/>
  <c r="AF1397" i="3"/>
  <c r="AH1397" i="3"/>
  <c r="AJ1397" i="3"/>
  <c r="AL1397" i="3"/>
  <c r="AD1398" i="3"/>
  <c r="AF1398" i="3"/>
  <c r="AH1398" i="3"/>
  <c r="AJ1398" i="3"/>
  <c r="AL1398" i="3"/>
  <c r="AD1399" i="3"/>
  <c r="AF1399" i="3"/>
  <c r="AH1399" i="3"/>
  <c r="AJ1399" i="3"/>
  <c r="AL1399" i="3"/>
  <c r="AD1400" i="3"/>
  <c r="AF1400" i="3"/>
  <c r="AH1400" i="3"/>
  <c r="AJ1400" i="3"/>
  <c r="AL1400" i="3"/>
  <c r="AD1401" i="3"/>
  <c r="AF1401" i="3"/>
  <c r="AH1401" i="3"/>
  <c r="AJ1401" i="3"/>
  <c r="AL1401" i="3"/>
  <c r="AD1402" i="3"/>
  <c r="AF1402" i="3"/>
  <c r="AH1402" i="3"/>
  <c r="AJ1402" i="3"/>
  <c r="AL1402" i="3"/>
  <c r="AD1403" i="3"/>
  <c r="AF1403" i="3"/>
  <c r="AH1403" i="3"/>
  <c r="AJ1403" i="3"/>
  <c r="AL1403" i="3"/>
  <c r="AD1404" i="3"/>
  <c r="AF1404" i="3"/>
  <c r="AH1404" i="3"/>
  <c r="AJ1404" i="3"/>
  <c r="AL1404" i="3"/>
  <c r="AD1405" i="3"/>
  <c r="AF1405" i="3"/>
  <c r="AH1405" i="3"/>
  <c r="AJ1405" i="3"/>
  <c r="AL1405" i="3"/>
  <c r="AD1406" i="3"/>
  <c r="AF1406" i="3"/>
  <c r="AH1406" i="3"/>
  <c r="AJ1406" i="3"/>
  <c r="AL1406" i="3"/>
  <c r="AD1407" i="3"/>
  <c r="AF1407" i="3"/>
  <c r="AH1407" i="3"/>
  <c r="AJ1407" i="3"/>
  <c r="AL1407" i="3"/>
  <c r="AD1408" i="3"/>
  <c r="AF1408" i="3"/>
  <c r="AH1408" i="3"/>
  <c r="AJ1408" i="3"/>
  <c r="AL1408" i="3"/>
  <c r="AD1409" i="3"/>
  <c r="AF1409" i="3"/>
  <c r="AH1409" i="3"/>
  <c r="AJ1409" i="3"/>
  <c r="AL1409" i="3"/>
  <c r="AD1410" i="3"/>
  <c r="AF1410" i="3"/>
  <c r="AH1410" i="3"/>
  <c r="AJ1410" i="3"/>
  <c r="AL1410" i="3"/>
  <c r="AD1411" i="3"/>
  <c r="AF1411" i="3"/>
  <c r="AH1411" i="3"/>
  <c r="AJ1411" i="3"/>
  <c r="AL1411" i="3"/>
  <c r="AD1412" i="3"/>
  <c r="AF1412" i="3"/>
  <c r="AH1412" i="3"/>
  <c r="AJ1412" i="3"/>
  <c r="AL1412" i="3"/>
  <c r="AD1413" i="3"/>
  <c r="AF1413" i="3"/>
  <c r="AH1413" i="3"/>
  <c r="AJ1413" i="3"/>
  <c r="AL1413" i="3"/>
  <c r="AD1414" i="3"/>
  <c r="AF1414" i="3"/>
  <c r="AH1414" i="3"/>
  <c r="AJ1414" i="3"/>
  <c r="AL1414" i="3"/>
  <c r="AD1415" i="3"/>
  <c r="AF1415" i="3"/>
  <c r="AH1415" i="3"/>
  <c r="AJ1415" i="3"/>
  <c r="AL1415" i="3"/>
  <c r="AD1416" i="3"/>
  <c r="AF1416" i="3"/>
  <c r="AH1416" i="3"/>
  <c r="AJ1416" i="3"/>
  <c r="AL1416" i="3"/>
  <c r="AD1417" i="3"/>
  <c r="AF1417" i="3"/>
  <c r="AH1417" i="3"/>
  <c r="AJ1417" i="3"/>
  <c r="AL1417" i="3"/>
  <c r="AD1418" i="3"/>
  <c r="AF1418" i="3"/>
  <c r="AH1418" i="3"/>
  <c r="AJ1418" i="3"/>
  <c r="AL1418" i="3"/>
  <c r="AD1419" i="3"/>
  <c r="AF1419" i="3"/>
  <c r="AH1419" i="3"/>
  <c r="AJ1419" i="3"/>
  <c r="AL1419" i="3"/>
  <c r="AD1420" i="3"/>
  <c r="AF1420" i="3"/>
  <c r="AH1420" i="3"/>
  <c r="AJ1420" i="3"/>
  <c r="AL1420" i="3"/>
  <c r="AD1421" i="3"/>
  <c r="AF1421" i="3"/>
  <c r="AH1421" i="3"/>
  <c r="AJ1421" i="3"/>
  <c r="AL1421" i="3"/>
  <c r="AD1422" i="3"/>
  <c r="AF1422" i="3"/>
  <c r="AH1422" i="3"/>
  <c r="AJ1422" i="3"/>
  <c r="AL1422" i="3"/>
  <c r="AD1423" i="3"/>
  <c r="AF1423" i="3"/>
  <c r="AH1423" i="3"/>
  <c r="AJ1423" i="3"/>
  <c r="AL1423" i="3"/>
  <c r="AD1424" i="3"/>
  <c r="AF1424" i="3"/>
  <c r="AH1424" i="3"/>
  <c r="AJ1424" i="3"/>
  <c r="AL1424" i="3"/>
  <c r="AD1425" i="3"/>
  <c r="AF1425" i="3"/>
  <c r="AH1425" i="3"/>
  <c r="AJ1425" i="3"/>
  <c r="AL1425" i="3"/>
  <c r="AD1426" i="3"/>
  <c r="AF1426" i="3"/>
  <c r="AH1426" i="3"/>
  <c r="AJ1426" i="3"/>
  <c r="AL1426" i="3"/>
  <c r="AD1427" i="3"/>
  <c r="AF1427" i="3"/>
  <c r="AH1427" i="3"/>
  <c r="AJ1427" i="3"/>
  <c r="AL1427" i="3"/>
  <c r="AD1428" i="3"/>
  <c r="AF1428" i="3"/>
  <c r="AH1428" i="3"/>
  <c r="AJ1428" i="3"/>
  <c r="AL1428" i="3"/>
  <c r="AD1429" i="3"/>
  <c r="AF1429" i="3"/>
  <c r="AH1429" i="3"/>
  <c r="AJ1429" i="3"/>
  <c r="AL1429" i="3"/>
  <c r="AD1430" i="3"/>
  <c r="AF1430" i="3"/>
  <c r="AH1430" i="3"/>
  <c r="AJ1430" i="3"/>
  <c r="AL1430" i="3"/>
  <c r="AD1431" i="3"/>
  <c r="AF1431" i="3"/>
  <c r="AH1431" i="3"/>
  <c r="AJ1431" i="3"/>
  <c r="AL1431" i="3"/>
  <c r="AD1432" i="3"/>
  <c r="AF1432" i="3"/>
  <c r="AH1432" i="3"/>
  <c r="AJ1432" i="3"/>
  <c r="AL1432" i="3"/>
  <c r="AD1433" i="3"/>
  <c r="AF1433" i="3"/>
  <c r="AH1433" i="3"/>
  <c r="AJ1433" i="3"/>
  <c r="AL1433" i="3"/>
  <c r="AD1434" i="3"/>
  <c r="AF1434" i="3"/>
  <c r="AH1434" i="3"/>
  <c r="AJ1434" i="3"/>
  <c r="AL1434" i="3"/>
  <c r="AD1435" i="3"/>
  <c r="AF1435" i="3"/>
  <c r="AH1435" i="3"/>
  <c r="AJ1435" i="3"/>
  <c r="AL1435" i="3"/>
  <c r="AD1436" i="3"/>
  <c r="AF1436" i="3"/>
  <c r="AH1436" i="3"/>
  <c r="AJ1436" i="3"/>
  <c r="AL1436" i="3"/>
  <c r="AD1437" i="3"/>
  <c r="AF1437" i="3"/>
  <c r="AH1437" i="3"/>
  <c r="AJ1437" i="3"/>
  <c r="AL1437" i="3"/>
  <c r="AD1438" i="3"/>
  <c r="AF1438" i="3"/>
  <c r="AH1438" i="3"/>
  <c r="AJ1438" i="3"/>
  <c r="AL1438" i="3"/>
  <c r="AD1439" i="3"/>
  <c r="AF1439" i="3"/>
  <c r="AH1439" i="3"/>
  <c r="AJ1439" i="3"/>
  <c r="AL1439" i="3"/>
  <c r="AD1440" i="3"/>
  <c r="AF1440" i="3"/>
  <c r="AH1440" i="3"/>
  <c r="AJ1440" i="3"/>
  <c r="AL1440" i="3"/>
  <c r="AD1441" i="3"/>
  <c r="AF1441" i="3"/>
  <c r="AH1441" i="3"/>
  <c r="AJ1441" i="3"/>
  <c r="AL1441" i="3"/>
  <c r="AD1442" i="3"/>
  <c r="AF1442" i="3"/>
  <c r="AH1442" i="3"/>
  <c r="AJ1442" i="3"/>
  <c r="AL1442" i="3"/>
  <c r="AD1443" i="3"/>
  <c r="AF1443" i="3"/>
  <c r="AH1443" i="3"/>
  <c r="AJ1443" i="3"/>
  <c r="AL1443" i="3"/>
  <c r="AD1444" i="3"/>
  <c r="AF1444" i="3"/>
  <c r="AH1444" i="3"/>
  <c r="AJ1444" i="3"/>
  <c r="AL1444" i="3"/>
  <c r="AD1445" i="3"/>
  <c r="AF1445" i="3"/>
  <c r="AH1445" i="3"/>
  <c r="AJ1445" i="3"/>
  <c r="AL1445" i="3"/>
  <c r="AD1446" i="3"/>
  <c r="AF1446" i="3"/>
  <c r="AH1446" i="3"/>
  <c r="AJ1446" i="3"/>
  <c r="AL1446" i="3"/>
  <c r="AD1447" i="3"/>
  <c r="AF1447" i="3"/>
  <c r="AH1447" i="3"/>
  <c r="AJ1447" i="3"/>
  <c r="AL1447" i="3"/>
  <c r="AD1448" i="3"/>
  <c r="AF1448" i="3"/>
  <c r="AH1448" i="3"/>
  <c r="AJ1448" i="3"/>
  <c r="AL1448" i="3"/>
  <c r="AD1449" i="3"/>
  <c r="AF1449" i="3"/>
  <c r="AH1449" i="3"/>
  <c r="AJ1449" i="3"/>
  <c r="AL1449" i="3"/>
  <c r="AD1450" i="3"/>
  <c r="AF1450" i="3"/>
  <c r="AH1450" i="3"/>
  <c r="AJ1450" i="3"/>
  <c r="AL1450" i="3"/>
  <c r="AL3" i="3"/>
  <c r="AJ3" i="3"/>
  <c r="AH3" i="3"/>
  <c r="AF3" i="3"/>
  <c r="AD3" i="3"/>
  <c r="V1450" i="3" l="1"/>
  <c r="V1449" i="3"/>
  <c r="V1448" i="3"/>
  <c r="P1448" i="3"/>
  <c r="V1447" i="3"/>
  <c r="X1447" i="3"/>
  <c r="V1446" i="3"/>
  <c r="X1446" i="3"/>
  <c r="V1445" i="3"/>
  <c r="X1445" i="3"/>
  <c r="V1444" i="3"/>
  <c r="P1444" i="3"/>
  <c r="V1443" i="3"/>
  <c r="V1442" i="3"/>
  <c r="V1441" i="3"/>
  <c r="V1440" i="3"/>
  <c r="V1439" i="3"/>
  <c r="P1439" i="3"/>
  <c r="V1438" i="3"/>
  <c r="V1437" i="3"/>
  <c r="X1437" i="3"/>
  <c r="V1436" i="3"/>
  <c r="V1435" i="3"/>
  <c r="V1434" i="3"/>
  <c r="V1433" i="3"/>
  <c r="V1432" i="3"/>
  <c r="V1431" i="3"/>
  <c r="P1431" i="3"/>
  <c r="V1430" i="3"/>
  <c r="X1430" i="3"/>
  <c r="V1429" i="3"/>
  <c r="V1428" i="3"/>
  <c r="P1428" i="3"/>
  <c r="V1427" i="3"/>
  <c r="V1426" i="3"/>
  <c r="V1425" i="3"/>
  <c r="X1425" i="3"/>
  <c r="V1424" i="3"/>
  <c r="V1423" i="3"/>
  <c r="V1422" i="3"/>
  <c r="V1421" i="3"/>
  <c r="V1420" i="3"/>
  <c r="V1419" i="3"/>
  <c r="V1418" i="3"/>
  <c r="V1417" i="3"/>
  <c r="V1416" i="3"/>
  <c r="V1415" i="3"/>
  <c r="V1414" i="3"/>
  <c r="V1413" i="3"/>
  <c r="V1412" i="3"/>
  <c r="V1411" i="3"/>
  <c r="P1411" i="3"/>
  <c r="V1410" i="3"/>
  <c r="V1409" i="3"/>
  <c r="V1408" i="3"/>
  <c r="V1407" i="3"/>
  <c r="P1407" i="3"/>
  <c r="V1406" i="3"/>
  <c r="V1405" i="3"/>
  <c r="P1405" i="3"/>
  <c r="V1404" i="3"/>
  <c r="V1403" i="3"/>
  <c r="P1403" i="3"/>
  <c r="V1402" i="3"/>
  <c r="V1401" i="3"/>
  <c r="V1400" i="3"/>
  <c r="P1400" i="3"/>
  <c r="V1399" i="3"/>
  <c r="P1399" i="3"/>
  <c r="V1398" i="3"/>
  <c r="V1397" i="3"/>
  <c r="V1396" i="3"/>
  <c r="V1395" i="3"/>
  <c r="V1394" i="3"/>
  <c r="V1393" i="3"/>
  <c r="P1393" i="3"/>
  <c r="V1392" i="3"/>
  <c r="X1392" i="3"/>
  <c r="V1391" i="3"/>
  <c r="P1391" i="3"/>
  <c r="V1390" i="3"/>
  <c r="V1389" i="3"/>
  <c r="V1388" i="3"/>
  <c r="V1387" i="3"/>
  <c r="V1386" i="3"/>
  <c r="V1385" i="3"/>
  <c r="P1385" i="3"/>
  <c r="V1384" i="3"/>
  <c r="X1384" i="3"/>
  <c r="V1383" i="3"/>
  <c r="V1382" i="3"/>
  <c r="V1381" i="3"/>
  <c r="V1380" i="3"/>
  <c r="X1380" i="3"/>
  <c r="V1379" i="3"/>
  <c r="V1378" i="3"/>
  <c r="X1378" i="3"/>
  <c r="V1377" i="3"/>
  <c r="P1377" i="3"/>
  <c r="V1376" i="3"/>
  <c r="X1376" i="3"/>
  <c r="V1375" i="3"/>
  <c r="V1374" i="3"/>
  <c r="V1373" i="3"/>
  <c r="P1373" i="3"/>
  <c r="V1372" i="3"/>
  <c r="V1371" i="3"/>
  <c r="V1370" i="3"/>
  <c r="X1370" i="3"/>
  <c r="V1369" i="3"/>
  <c r="P1369" i="3"/>
  <c r="V1368" i="3"/>
  <c r="X1368" i="3"/>
  <c r="V1367" i="3"/>
  <c r="V1366" i="3"/>
  <c r="V1365" i="3"/>
  <c r="V1364" i="3"/>
  <c r="V1363" i="3"/>
  <c r="V1362" i="3"/>
  <c r="V1361" i="3"/>
  <c r="V1360" i="3"/>
  <c r="V1359" i="3"/>
  <c r="V1358" i="3"/>
  <c r="X1358" i="3"/>
  <c r="V1357" i="3"/>
  <c r="V1356" i="3"/>
  <c r="V1355" i="3"/>
  <c r="V1354" i="3"/>
  <c r="X1354" i="3"/>
  <c r="V1353" i="3"/>
  <c r="P1353" i="3"/>
  <c r="V1352" i="3"/>
  <c r="P1352" i="3"/>
  <c r="V1351" i="3"/>
  <c r="X1351" i="3"/>
  <c r="V1350" i="3"/>
  <c r="P1350" i="3"/>
  <c r="V1349" i="3"/>
  <c r="P1349" i="3"/>
  <c r="V1348" i="3"/>
  <c r="V1347" i="3"/>
  <c r="P1347" i="3"/>
  <c r="V1346" i="3"/>
  <c r="V1345" i="3"/>
  <c r="P1345" i="3"/>
  <c r="V1344" i="3"/>
  <c r="V1343" i="3"/>
  <c r="V1342" i="3"/>
  <c r="V1341" i="3"/>
  <c r="V1340" i="3"/>
  <c r="V1339" i="3"/>
  <c r="V1338" i="3"/>
  <c r="V1337" i="3"/>
  <c r="P1337" i="3"/>
  <c r="V1336" i="3"/>
  <c r="V1335" i="3"/>
  <c r="P1335" i="3"/>
  <c r="V1334" i="3"/>
  <c r="V1333" i="3"/>
  <c r="V1332" i="3"/>
  <c r="V1331" i="3"/>
  <c r="P1331" i="3"/>
  <c r="V1330" i="3"/>
  <c r="V1329" i="3"/>
  <c r="V1328" i="3"/>
  <c r="V1327" i="3"/>
  <c r="V1326" i="3"/>
  <c r="V1325" i="3"/>
  <c r="V1324" i="3"/>
  <c r="P1324" i="3"/>
  <c r="V1323" i="3"/>
  <c r="V1322" i="3"/>
  <c r="P1322" i="3"/>
  <c r="V1321" i="3"/>
  <c r="V1320" i="3"/>
  <c r="V1319" i="3"/>
  <c r="V1318" i="3"/>
  <c r="V1317" i="3"/>
  <c r="V1316" i="3"/>
  <c r="V1315" i="3"/>
  <c r="V1314" i="3"/>
  <c r="V1313" i="3"/>
  <c r="V1312" i="3"/>
  <c r="V1311" i="3"/>
  <c r="X1311" i="3"/>
  <c r="V1310" i="3"/>
  <c r="V1309" i="3"/>
  <c r="V1308" i="3"/>
  <c r="V1307" i="3"/>
  <c r="V1306" i="3"/>
  <c r="V1305" i="3"/>
  <c r="V1304" i="3"/>
  <c r="V1303" i="3"/>
  <c r="V1302" i="3"/>
  <c r="V1301" i="3"/>
  <c r="X1301" i="3"/>
  <c r="V1300" i="3"/>
  <c r="P1300" i="3"/>
  <c r="V1299" i="3"/>
  <c r="P1299" i="3"/>
  <c r="V1298" i="3"/>
  <c r="V1297" i="3"/>
  <c r="V1296" i="3"/>
  <c r="V1295" i="3"/>
  <c r="V1294" i="3"/>
  <c r="V1293" i="3"/>
  <c r="V1292" i="3"/>
  <c r="V1291" i="3"/>
  <c r="V1290" i="3"/>
  <c r="V1289" i="3"/>
  <c r="V1288" i="3"/>
  <c r="V1287" i="3"/>
  <c r="V1286" i="3"/>
  <c r="V1285" i="3"/>
  <c r="V1284" i="3"/>
  <c r="V1283" i="3"/>
  <c r="V1282" i="3"/>
  <c r="V1281" i="3"/>
  <c r="X1281" i="3"/>
  <c r="V1280" i="3"/>
  <c r="V1279" i="3"/>
  <c r="V1278" i="3"/>
  <c r="V1277" i="3"/>
  <c r="V1276" i="3"/>
  <c r="P1276" i="3"/>
  <c r="V1275" i="3"/>
  <c r="X1275" i="3"/>
  <c r="V1274" i="3"/>
  <c r="V1273" i="3"/>
  <c r="P1273" i="3"/>
  <c r="V1272" i="3"/>
  <c r="V1271" i="3"/>
  <c r="P1271" i="3"/>
  <c r="V1270" i="3"/>
  <c r="X1270" i="3"/>
  <c r="V1269" i="3"/>
  <c r="V1268" i="3"/>
  <c r="V1267" i="3"/>
  <c r="X1267" i="3"/>
  <c r="V1266" i="3"/>
  <c r="P1266" i="3"/>
  <c r="V1265" i="3"/>
  <c r="P1265" i="3"/>
  <c r="V1264" i="3"/>
  <c r="V1263" i="3"/>
  <c r="V1262" i="3"/>
  <c r="P1262" i="3"/>
  <c r="V1261" i="3"/>
  <c r="V1260" i="3"/>
  <c r="V1259" i="3"/>
  <c r="V1258" i="3"/>
  <c r="V1257" i="3"/>
  <c r="V1256" i="3"/>
  <c r="X1256" i="3"/>
  <c r="V1255" i="3"/>
  <c r="V1254" i="3"/>
  <c r="V1253" i="3"/>
  <c r="V1252" i="3"/>
  <c r="P1252" i="3"/>
  <c r="V1251" i="3"/>
  <c r="V1250" i="3"/>
  <c r="V1249" i="3"/>
  <c r="V1248" i="3"/>
  <c r="V1247" i="3"/>
  <c r="V1246" i="3"/>
  <c r="V1245" i="3"/>
  <c r="V1244" i="3"/>
  <c r="P1244" i="3"/>
  <c r="V1243" i="3"/>
  <c r="V1242" i="3"/>
  <c r="V1241" i="3"/>
  <c r="V1240" i="3"/>
  <c r="V1239" i="3"/>
  <c r="V1238" i="3"/>
  <c r="V1237" i="3"/>
  <c r="V1236" i="3"/>
  <c r="V1235" i="3"/>
  <c r="V1234" i="3"/>
  <c r="V1233" i="3"/>
  <c r="P1233" i="3"/>
  <c r="V1232" i="3"/>
  <c r="P1232" i="3"/>
  <c r="V1231" i="3"/>
  <c r="P1231" i="3"/>
  <c r="V1230" i="3"/>
  <c r="P1230" i="3"/>
  <c r="V1229" i="3"/>
  <c r="P1229" i="3"/>
  <c r="V1228" i="3"/>
  <c r="P1228" i="3"/>
  <c r="V1227" i="3"/>
  <c r="P1227" i="3"/>
  <c r="V1226" i="3"/>
  <c r="V1225" i="3"/>
  <c r="V1224" i="3"/>
  <c r="V1223" i="3"/>
  <c r="V1222" i="3"/>
  <c r="V1221" i="3"/>
  <c r="V1220" i="3"/>
  <c r="V1219" i="3"/>
  <c r="V1218" i="3"/>
  <c r="V1217" i="3"/>
  <c r="V1216" i="3"/>
  <c r="V1215" i="3"/>
  <c r="V1214" i="3"/>
  <c r="V1213" i="3"/>
  <c r="P1213" i="3"/>
  <c r="V1212" i="3"/>
  <c r="V1211" i="3"/>
  <c r="V1210" i="3"/>
  <c r="V1209" i="3"/>
  <c r="V1208" i="3"/>
  <c r="V1207" i="3"/>
  <c r="V1206" i="3"/>
  <c r="V1205" i="3"/>
  <c r="P1205" i="3"/>
  <c r="V1204" i="3"/>
  <c r="V1203" i="3"/>
  <c r="V1202" i="3"/>
  <c r="V1201" i="3"/>
  <c r="V1200" i="3"/>
  <c r="V1199" i="3"/>
  <c r="P1199" i="3"/>
  <c r="V1198" i="3"/>
  <c r="X1198" i="3"/>
  <c r="V1197" i="3"/>
  <c r="P1197" i="3"/>
  <c r="V1196" i="3"/>
  <c r="V1195" i="3"/>
  <c r="V1194" i="3"/>
  <c r="X1194" i="3"/>
  <c r="V1193" i="3"/>
  <c r="V1192" i="3"/>
  <c r="X1192" i="3"/>
  <c r="V1191" i="3"/>
  <c r="P1191" i="3"/>
  <c r="V1190" i="3"/>
  <c r="V1189" i="3"/>
  <c r="X1189" i="3"/>
  <c r="V1188" i="3"/>
  <c r="V1187" i="3"/>
  <c r="P1187" i="3"/>
  <c r="V1186" i="3"/>
  <c r="V1185" i="3"/>
  <c r="V1184" i="3"/>
  <c r="X1184" i="3"/>
  <c r="V1183" i="3"/>
  <c r="P1183" i="3"/>
  <c r="V1182" i="3"/>
  <c r="V1181" i="3"/>
  <c r="P1181" i="3"/>
  <c r="V1180" i="3"/>
  <c r="P1180" i="3"/>
  <c r="V1179" i="3"/>
  <c r="P1179" i="3"/>
  <c r="V1178" i="3"/>
  <c r="X1178" i="3"/>
  <c r="V1177" i="3"/>
  <c r="V1176" i="3"/>
  <c r="X1176" i="3"/>
  <c r="V1175" i="3"/>
  <c r="V1174" i="3"/>
  <c r="V1173" i="3"/>
  <c r="V1172" i="3"/>
  <c r="P1172" i="3"/>
  <c r="V1171" i="3"/>
  <c r="V1170" i="3"/>
  <c r="V1169" i="3"/>
  <c r="V1168" i="3"/>
  <c r="X1168" i="3"/>
  <c r="V1167" i="3"/>
  <c r="X1167" i="3"/>
  <c r="V1166" i="3"/>
  <c r="V1165" i="3"/>
  <c r="X1165" i="3"/>
  <c r="V1164" i="3"/>
  <c r="V1163" i="3"/>
  <c r="V1162" i="3"/>
  <c r="V1161" i="3"/>
  <c r="V1160" i="3"/>
  <c r="V1159" i="3"/>
  <c r="V1158" i="3"/>
  <c r="V1157" i="3"/>
  <c r="V1156" i="3"/>
  <c r="V1155" i="3"/>
  <c r="V1154" i="3"/>
  <c r="V1153" i="3"/>
  <c r="V1152" i="3"/>
  <c r="V1151" i="3"/>
  <c r="V1150" i="3"/>
  <c r="V1149" i="3"/>
  <c r="V1148" i="3"/>
  <c r="V1147" i="3"/>
  <c r="P1147" i="3"/>
  <c r="V1146" i="3"/>
  <c r="X1146" i="3"/>
  <c r="V1145" i="3"/>
  <c r="P1145" i="3"/>
  <c r="V1144" i="3"/>
  <c r="V1143" i="3"/>
  <c r="V1142" i="3"/>
  <c r="P1142" i="3"/>
  <c r="V1141" i="3"/>
  <c r="V1140" i="3"/>
  <c r="V1139" i="3"/>
  <c r="P1139" i="3"/>
  <c r="V1138" i="3"/>
  <c r="X1138" i="3"/>
  <c r="V1137" i="3"/>
  <c r="P1137" i="3"/>
  <c r="V1136" i="3"/>
  <c r="V1135" i="3"/>
  <c r="V1134" i="3"/>
  <c r="P1134" i="3"/>
  <c r="V1133" i="3"/>
  <c r="V1132" i="3"/>
  <c r="V1131" i="3"/>
  <c r="V1130" i="3"/>
  <c r="V1129" i="3"/>
  <c r="P1129" i="3"/>
  <c r="V1128" i="3"/>
  <c r="V1127" i="3"/>
  <c r="X1127" i="3"/>
  <c r="V1126" i="3"/>
  <c r="V1125" i="3"/>
  <c r="V1124" i="3"/>
  <c r="X1124" i="3"/>
  <c r="V1123" i="3"/>
  <c r="V1122" i="3"/>
  <c r="V1121" i="3"/>
  <c r="V1120" i="3"/>
  <c r="P1120" i="3"/>
  <c r="V1119" i="3"/>
  <c r="V1118" i="3"/>
  <c r="V1117" i="3"/>
  <c r="V1116" i="3"/>
  <c r="V1115" i="3"/>
  <c r="V1114" i="3"/>
  <c r="V1113" i="3"/>
  <c r="P1113" i="3"/>
  <c r="V1112" i="3"/>
  <c r="V1111" i="3"/>
  <c r="V1110" i="3"/>
  <c r="V1109" i="3"/>
  <c r="V1108" i="3"/>
  <c r="V1107" i="3"/>
  <c r="V1106" i="3"/>
  <c r="V1105" i="3"/>
  <c r="P1105" i="3"/>
  <c r="V1104" i="3"/>
  <c r="V1103" i="3"/>
  <c r="V1102" i="3"/>
  <c r="V1101" i="3"/>
  <c r="V1100" i="3"/>
  <c r="V1099" i="3"/>
  <c r="V1098" i="3"/>
  <c r="X1098" i="3"/>
  <c r="V1097" i="3"/>
  <c r="V1096" i="3"/>
  <c r="P1096" i="3"/>
  <c r="V1095" i="3"/>
  <c r="V1094" i="3"/>
  <c r="V1093" i="3"/>
  <c r="V1092" i="3"/>
  <c r="X1092" i="3"/>
  <c r="V1091" i="3"/>
  <c r="X1091" i="3"/>
  <c r="V1090" i="3"/>
  <c r="P1090" i="3"/>
  <c r="V1089" i="3"/>
  <c r="P1089" i="3"/>
  <c r="V1088" i="3"/>
  <c r="V1087" i="3"/>
  <c r="V1086" i="3"/>
  <c r="P1086" i="3"/>
  <c r="V1085" i="3"/>
  <c r="P1085" i="3"/>
  <c r="V1084" i="3"/>
  <c r="V1083" i="3"/>
  <c r="P1083" i="3"/>
  <c r="V1082" i="3"/>
  <c r="P1082" i="3"/>
  <c r="V1081" i="3"/>
  <c r="V1080" i="3"/>
  <c r="V1079" i="3"/>
  <c r="V1078" i="3"/>
  <c r="V1077" i="3"/>
  <c r="V1076" i="3"/>
  <c r="X1076" i="3"/>
  <c r="V1075" i="3"/>
  <c r="X1075" i="3"/>
  <c r="V1074" i="3"/>
  <c r="P1074" i="3"/>
  <c r="V1073" i="3"/>
  <c r="P1073" i="3"/>
  <c r="V1072" i="3"/>
  <c r="V1071" i="3"/>
  <c r="V1070" i="3"/>
  <c r="P1070" i="3"/>
  <c r="V1069" i="3"/>
  <c r="V1068" i="3"/>
  <c r="V1067" i="3"/>
  <c r="P1067" i="3"/>
  <c r="V1066" i="3"/>
  <c r="P1066" i="3"/>
  <c r="V1065" i="3"/>
  <c r="V1064" i="3"/>
  <c r="V1063" i="3"/>
  <c r="V1062" i="3"/>
  <c r="V1061" i="3"/>
  <c r="V1060" i="3"/>
  <c r="X1060" i="3"/>
  <c r="V1059" i="3"/>
  <c r="X1059" i="3"/>
  <c r="V1058" i="3"/>
  <c r="P1058" i="3"/>
  <c r="V1057" i="3"/>
  <c r="P1057" i="3"/>
  <c r="V1056" i="3"/>
  <c r="V1055" i="3"/>
  <c r="P1055" i="3"/>
  <c r="V1054" i="3"/>
  <c r="P1054" i="3"/>
  <c r="V1053" i="3"/>
  <c r="V1052" i="3"/>
  <c r="V1051" i="3"/>
  <c r="V1050" i="3"/>
  <c r="V1049" i="3"/>
  <c r="V1048" i="3"/>
  <c r="V1047" i="3"/>
  <c r="V1046" i="3"/>
  <c r="V1045" i="3"/>
  <c r="X1045" i="3"/>
  <c r="V1044" i="3"/>
  <c r="V1043" i="3"/>
  <c r="V1042" i="3"/>
  <c r="V1041" i="3"/>
  <c r="P1041" i="3"/>
  <c r="V1040" i="3"/>
  <c r="X1040" i="3"/>
  <c r="V1039" i="3"/>
  <c r="V1038" i="3"/>
  <c r="X1038" i="3"/>
  <c r="V1037" i="3"/>
  <c r="V1036" i="3"/>
  <c r="P1036" i="3"/>
  <c r="V1035" i="3"/>
  <c r="V1034" i="3"/>
  <c r="X1034" i="3"/>
  <c r="V1033" i="3"/>
  <c r="V1032" i="3"/>
  <c r="V1031" i="3"/>
  <c r="V1030" i="3"/>
  <c r="V1029" i="3"/>
  <c r="V1028" i="3"/>
  <c r="X1028" i="3"/>
  <c r="V1027" i="3"/>
  <c r="X1027" i="3"/>
  <c r="V1026" i="3"/>
  <c r="V1025" i="3"/>
  <c r="V1024" i="3"/>
  <c r="X1024" i="3"/>
  <c r="V1023" i="3"/>
  <c r="P1023" i="3"/>
  <c r="V1022" i="3"/>
  <c r="X1022" i="3"/>
  <c r="V1021" i="3"/>
  <c r="V1020" i="3"/>
  <c r="V1019" i="3"/>
  <c r="X1019" i="3"/>
  <c r="V1018" i="3"/>
  <c r="V1017" i="3"/>
  <c r="V1016" i="3"/>
  <c r="V1015" i="3"/>
  <c r="V1014" i="3"/>
  <c r="V1013" i="3"/>
  <c r="P1013" i="3"/>
  <c r="V1012" i="3"/>
  <c r="V1011" i="3"/>
  <c r="V1010" i="3"/>
  <c r="P1010" i="3"/>
  <c r="V1009" i="3"/>
  <c r="V1008" i="3"/>
  <c r="V1007" i="3"/>
  <c r="V1006" i="3"/>
  <c r="V1005" i="3"/>
  <c r="P1005" i="3"/>
  <c r="V1004" i="3"/>
  <c r="V1003" i="3"/>
  <c r="V1002" i="3"/>
  <c r="V1001" i="3"/>
  <c r="V1000" i="3"/>
  <c r="V999" i="3"/>
  <c r="V998" i="3"/>
  <c r="X998" i="3"/>
  <c r="V997" i="3"/>
  <c r="P997" i="3"/>
  <c r="V996" i="3"/>
  <c r="V995" i="3"/>
  <c r="V994" i="3"/>
  <c r="X994" i="3"/>
  <c r="V993" i="3"/>
  <c r="V992" i="3"/>
  <c r="X992" i="3"/>
  <c r="V991" i="3"/>
  <c r="V990" i="3"/>
  <c r="X990" i="3"/>
  <c r="V989" i="3"/>
  <c r="V988" i="3"/>
  <c r="V987" i="3"/>
  <c r="V986" i="3"/>
  <c r="V985" i="3"/>
  <c r="V984" i="3"/>
  <c r="X984" i="3"/>
  <c r="V983" i="3"/>
  <c r="X983" i="3"/>
  <c r="V982" i="3"/>
  <c r="V981" i="3"/>
  <c r="P981" i="3"/>
  <c r="V980" i="3"/>
  <c r="V979" i="3"/>
  <c r="X979" i="3"/>
  <c r="V978" i="3"/>
  <c r="X978" i="3"/>
  <c r="V977" i="3"/>
  <c r="V976" i="3"/>
  <c r="P976" i="3"/>
  <c r="V975" i="3"/>
  <c r="V974" i="3"/>
  <c r="X974" i="3"/>
  <c r="V973" i="3"/>
  <c r="V972" i="3"/>
  <c r="P972" i="3"/>
  <c r="V971" i="3"/>
  <c r="X971" i="3"/>
  <c r="V970" i="3"/>
  <c r="V969" i="3"/>
  <c r="V968" i="3"/>
  <c r="V967" i="3"/>
  <c r="V966" i="3"/>
  <c r="X966" i="3"/>
  <c r="V965" i="3"/>
  <c r="V964" i="3"/>
  <c r="P964" i="3"/>
  <c r="V963" i="3"/>
  <c r="X963" i="3"/>
  <c r="V962" i="3"/>
  <c r="V961" i="3"/>
  <c r="V960" i="3"/>
  <c r="V959" i="3"/>
  <c r="V958" i="3"/>
  <c r="V957" i="3"/>
  <c r="V956" i="3"/>
  <c r="P956" i="3"/>
  <c r="V955" i="3"/>
  <c r="V954" i="3"/>
  <c r="P954" i="3"/>
  <c r="V953" i="3"/>
  <c r="V952" i="3"/>
  <c r="P952" i="3"/>
  <c r="V951" i="3"/>
  <c r="V950" i="3"/>
  <c r="V949" i="3"/>
  <c r="V948" i="3"/>
  <c r="V947" i="3"/>
  <c r="V946" i="3"/>
  <c r="V945" i="3"/>
  <c r="V944" i="3"/>
  <c r="V943" i="3"/>
  <c r="X943" i="3"/>
  <c r="V942" i="3"/>
  <c r="V941" i="3"/>
  <c r="V940" i="3"/>
  <c r="V939" i="3"/>
  <c r="V938" i="3"/>
  <c r="X938" i="3"/>
  <c r="V937" i="3"/>
  <c r="X937" i="3"/>
  <c r="V936" i="3"/>
  <c r="V935" i="3"/>
  <c r="V934" i="3"/>
  <c r="X934" i="3"/>
  <c r="V933" i="3"/>
  <c r="P933" i="3"/>
  <c r="V932" i="3"/>
  <c r="V931" i="3"/>
  <c r="V930" i="3"/>
  <c r="P930" i="3"/>
  <c r="V929" i="3"/>
  <c r="V928" i="3"/>
  <c r="V927" i="3"/>
  <c r="V926" i="3"/>
  <c r="V925" i="3"/>
  <c r="X925" i="3"/>
  <c r="V924" i="3"/>
  <c r="V923" i="3"/>
  <c r="V922" i="3"/>
  <c r="V921" i="3"/>
  <c r="X921" i="3"/>
  <c r="V920" i="3"/>
  <c r="P920" i="3"/>
  <c r="V919" i="3"/>
  <c r="V918" i="3"/>
  <c r="V917" i="3"/>
  <c r="V916" i="3"/>
  <c r="V915" i="3"/>
  <c r="P915" i="3"/>
  <c r="V914" i="3"/>
  <c r="V913" i="3"/>
  <c r="V912" i="3"/>
  <c r="X912" i="3"/>
  <c r="V911" i="3"/>
  <c r="X911" i="3"/>
  <c r="V910" i="3"/>
  <c r="V909" i="3"/>
  <c r="V908" i="3"/>
  <c r="V907" i="3"/>
  <c r="P907" i="3"/>
  <c r="V906" i="3"/>
  <c r="V905" i="3"/>
  <c r="V904" i="3"/>
  <c r="P904" i="3"/>
  <c r="V903" i="3"/>
  <c r="V902" i="3"/>
  <c r="P902" i="3"/>
  <c r="V901" i="3"/>
  <c r="V900" i="3"/>
  <c r="V899" i="3"/>
  <c r="P899" i="3"/>
  <c r="V898" i="3"/>
  <c r="V897" i="3"/>
  <c r="V896" i="3"/>
  <c r="P896" i="3"/>
  <c r="V895" i="3"/>
  <c r="P895" i="3"/>
  <c r="V894" i="3"/>
  <c r="V893" i="3"/>
  <c r="V892" i="3"/>
  <c r="X892" i="3"/>
  <c r="V891" i="3"/>
  <c r="V890" i="3"/>
  <c r="V889" i="3"/>
  <c r="V888" i="3"/>
  <c r="X888" i="3"/>
  <c r="V887" i="3"/>
  <c r="V886" i="3"/>
  <c r="P886" i="3"/>
  <c r="V885" i="3"/>
  <c r="V884" i="3"/>
  <c r="X884" i="3"/>
  <c r="V883" i="3"/>
  <c r="V882" i="3"/>
  <c r="P882" i="3"/>
  <c r="V881" i="3"/>
  <c r="V880" i="3"/>
  <c r="V879" i="3"/>
  <c r="V878" i="3"/>
  <c r="V877" i="3"/>
  <c r="V876" i="3"/>
  <c r="V875" i="3"/>
  <c r="P875" i="3"/>
  <c r="V874" i="3"/>
  <c r="V873" i="3"/>
  <c r="V872" i="3"/>
  <c r="V871" i="3"/>
  <c r="V870" i="3"/>
  <c r="V869" i="3"/>
  <c r="V868" i="3"/>
  <c r="V867" i="3"/>
  <c r="V866" i="3"/>
  <c r="V865" i="3"/>
  <c r="V864" i="3"/>
  <c r="V863" i="3"/>
  <c r="V862" i="3"/>
  <c r="V861" i="3"/>
  <c r="V860" i="3"/>
  <c r="V859" i="3"/>
  <c r="V858" i="3"/>
  <c r="V857" i="3"/>
  <c r="V856" i="3"/>
  <c r="V855" i="3"/>
  <c r="V854" i="3"/>
  <c r="V853" i="3"/>
  <c r="V852" i="3"/>
  <c r="V851" i="3"/>
  <c r="V850" i="3"/>
  <c r="V849" i="3"/>
  <c r="V848" i="3"/>
  <c r="V847" i="3"/>
  <c r="P847" i="3"/>
  <c r="V846" i="3"/>
  <c r="V845" i="3"/>
  <c r="V844" i="3"/>
  <c r="P844" i="3"/>
  <c r="V843" i="3"/>
  <c r="V842" i="3"/>
  <c r="V841" i="3"/>
  <c r="P841" i="3"/>
  <c r="V840" i="3"/>
  <c r="V839" i="3"/>
  <c r="V838" i="3"/>
  <c r="V837" i="3"/>
  <c r="V836" i="3"/>
  <c r="V835" i="3"/>
  <c r="V834" i="3"/>
  <c r="V833" i="3"/>
  <c r="V832" i="3"/>
  <c r="V831" i="3"/>
  <c r="V830" i="3"/>
  <c r="P830" i="3"/>
  <c r="V829" i="3"/>
  <c r="V828" i="3"/>
  <c r="P828" i="3"/>
  <c r="V827" i="3"/>
  <c r="V826" i="3"/>
  <c r="P826" i="3"/>
  <c r="V825" i="3"/>
  <c r="V824" i="3"/>
  <c r="V823" i="3"/>
  <c r="V822" i="3"/>
  <c r="V821" i="3"/>
  <c r="V820" i="3"/>
  <c r="V819" i="3"/>
  <c r="V818" i="3"/>
  <c r="V817" i="3"/>
  <c r="V816" i="3"/>
  <c r="V815" i="3"/>
  <c r="P815" i="3"/>
  <c r="V814" i="3"/>
  <c r="X814" i="3"/>
  <c r="V813" i="3"/>
  <c r="V812" i="3"/>
  <c r="X812" i="3"/>
  <c r="V811" i="3"/>
  <c r="V810" i="3"/>
  <c r="V809" i="3"/>
  <c r="P809" i="3"/>
  <c r="V808" i="3"/>
  <c r="V807" i="3"/>
  <c r="V806" i="3"/>
  <c r="V805" i="3"/>
  <c r="X805" i="3"/>
  <c r="V804" i="3"/>
  <c r="P804" i="3"/>
  <c r="V803" i="3"/>
  <c r="V802" i="3"/>
  <c r="V801" i="3"/>
  <c r="V800" i="3"/>
  <c r="V799" i="3"/>
  <c r="V798" i="3"/>
  <c r="X798" i="3"/>
  <c r="V797" i="3"/>
  <c r="X797" i="3"/>
  <c r="V796" i="3"/>
  <c r="V795" i="3"/>
  <c r="V794" i="3"/>
  <c r="P794" i="3"/>
  <c r="V793" i="3"/>
  <c r="P793" i="3"/>
  <c r="V792" i="3"/>
  <c r="V791" i="3"/>
  <c r="V790" i="3"/>
  <c r="X790" i="3"/>
  <c r="V789" i="3"/>
  <c r="V788" i="3"/>
  <c r="V787" i="3"/>
  <c r="V786" i="3"/>
  <c r="P786" i="3"/>
  <c r="V785" i="3"/>
  <c r="V784" i="3"/>
  <c r="V783" i="3"/>
  <c r="V782" i="3"/>
  <c r="V781" i="3"/>
  <c r="X781" i="3"/>
  <c r="V780" i="3"/>
  <c r="P780" i="3"/>
  <c r="V779" i="3"/>
  <c r="V778" i="3"/>
  <c r="X778" i="3"/>
  <c r="V777" i="3"/>
  <c r="V776" i="3"/>
  <c r="P776" i="3"/>
  <c r="V775" i="3"/>
  <c r="V774" i="3"/>
  <c r="X774" i="3"/>
  <c r="V773" i="3"/>
  <c r="X773" i="3"/>
  <c r="V772" i="3"/>
  <c r="V771" i="3"/>
  <c r="V770" i="3"/>
  <c r="V769" i="3"/>
  <c r="P769" i="3"/>
  <c r="V768" i="3"/>
  <c r="V767" i="3"/>
  <c r="V766" i="3"/>
  <c r="V765" i="3"/>
  <c r="V764" i="3"/>
  <c r="V763" i="3"/>
  <c r="X763" i="3"/>
  <c r="V762" i="3"/>
  <c r="X762" i="3"/>
  <c r="V761" i="3"/>
  <c r="V760" i="3"/>
  <c r="V759" i="3"/>
  <c r="V758" i="3"/>
  <c r="V757" i="3"/>
  <c r="V756" i="3"/>
  <c r="V755" i="3"/>
  <c r="X755" i="3"/>
  <c r="V754" i="3"/>
  <c r="V753" i="3"/>
  <c r="V752" i="3"/>
  <c r="P752" i="3"/>
  <c r="V751" i="3"/>
  <c r="V750" i="3"/>
  <c r="P750" i="3"/>
  <c r="V749" i="3"/>
  <c r="V748" i="3"/>
  <c r="V747" i="3"/>
  <c r="V746" i="3"/>
  <c r="V745" i="3"/>
  <c r="P745" i="3"/>
  <c r="V744" i="3"/>
  <c r="V743" i="3"/>
  <c r="P743" i="3"/>
  <c r="V742" i="3"/>
  <c r="V741" i="3"/>
  <c r="V740" i="3"/>
  <c r="V739" i="3"/>
  <c r="V738" i="3"/>
  <c r="P738" i="3"/>
  <c r="V737" i="3"/>
  <c r="V736" i="3"/>
  <c r="V735" i="3"/>
  <c r="V734" i="3"/>
  <c r="V733" i="3"/>
  <c r="V732" i="3"/>
  <c r="P732" i="3"/>
  <c r="V731" i="3"/>
  <c r="P731" i="3"/>
  <c r="V730" i="3"/>
  <c r="V729" i="3"/>
  <c r="V728" i="3"/>
  <c r="V727" i="3"/>
  <c r="V726" i="3"/>
  <c r="V725" i="3"/>
  <c r="P725" i="3"/>
  <c r="V724" i="3"/>
  <c r="P724" i="3"/>
  <c r="V723" i="3"/>
  <c r="P723" i="3"/>
  <c r="V722" i="3"/>
  <c r="V721" i="3"/>
  <c r="V720" i="3"/>
  <c r="V719" i="3"/>
  <c r="P719" i="3"/>
  <c r="V718" i="3"/>
  <c r="P718" i="3"/>
  <c r="V717" i="3"/>
  <c r="V716" i="3"/>
  <c r="P716" i="3"/>
  <c r="V715" i="3"/>
  <c r="P715" i="3"/>
  <c r="V714" i="3"/>
  <c r="V713" i="3"/>
  <c r="V712" i="3"/>
  <c r="V711" i="3"/>
  <c r="P711" i="3"/>
  <c r="V710" i="3"/>
  <c r="V709" i="3"/>
  <c r="V708" i="3"/>
  <c r="P708" i="3"/>
  <c r="V707" i="3"/>
  <c r="V706" i="3"/>
  <c r="V705" i="3"/>
  <c r="V704" i="3"/>
  <c r="V703" i="3"/>
  <c r="V702" i="3"/>
  <c r="V701" i="3"/>
  <c r="V700" i="3"/>
  <c r="P700" i="3"/>
  <c r="V699" i="3"/>
  <c r="V698" i="3"/>
  <c r="V697" i="3"/>
  <c r="V696" i="3"/>
  <c r="V695" i="3"/>
  <c r="V694" i="3"/>
  <c r="V693" i="3"/>
  <c r="V692" i="3"/>
  <c r="P692" i="3"/>
  <c r="V691" i="3"/>
  <c r="V690" i="3"/>
  <c r="P690" i="3"/>
  <c r="V689" i="3"/>
  <c r="V688" i="3"/>
  <c r="V687" i="3"/>
  <c r="V686" i="3"/>
  <c r="V685" i="3"/>
  <c r="X685" i="3"/>
  <c r="V684" i="3"/>
  <c r="V683" i="3"/>
  <c r="X683" i="3"/>
  <c r="V682" i="3"/>
  <c r="V681" i="3"/>
  <c r="X681" i="3"/>
  <c r="V680" i="3"/>
  <c r="V679" i="3"/>
  <c r="X679" i="3"/>
  <c r="V678" i="3"/>
  <c r="V677" i="3"/>
  <c r="V676" i="3"/>
  <c r="V675" i="3"/>
  <c r="V674" i="3"/>
  <c r="V673" i="3"/>
  <c r="V672" i="3"/>
  <c r="V671" i="3"/>
  <c r="V670" i="3"/>
  <c r="V669" i="3"/>
  <c r="V668" i="3"/>
  <c r="V667" i="3"/>
  <c r="V666" i="3"/>
  <c r="P666" i="3"/>
  <c r="V665" i="3"/>
  <c r="V664" i="3"/>
  <c r="V663" i="3"/>
  <c r="V662" i="3"/>
  <c r="V661" i="3"/>
  <c r="V660" i="3"/>
  <c r="V659" i="3"/>
  <c r="V658" i="3"/>
  <c r="V657" i="3"/>
  <c r="V656" i="3"/>
  <c r="P656" i="3"/>
  <c r="V655" i="3"/>
  <c r="V654" i="3"/>
  <c r="V653" i="3"/>
  <c r="V652" i="3"/>
  <c r="V651" i="3"/>
  <c r="V650" i="3"/>
  <c r="V649" i="3"/>
  <c r="V648" i="3"/>
  <c r="P648" i="3"/>
  <c r="V647" i="3"/>
  <c r="V646" i="3"/>
  <c r="V645" i="3"/>
  <c r="V644" i="3"/>
  <c r="P644" i="3"/>
  <c r="V643" i="3"/>
  <c r="V642" i="3"/>
  <c r="V641" i="3"/>
  <c r="P641" i="3"/>
  <c r="V640" i="3"/>
  <c r="V639" i="3"/>
  <c r="V638" i="3"/>
  <c r="P638" i="3"/>
  <c r="V637" i="3"/>
  <c r="V636" i="3"/>
  <c r="V635" i="3"/>
  <c r="V634" i="3"/>
  <c r="V633" i="3"/>
  <c r="V632" i="3"/>
  <c r="V631" i="3"/>
  <c r="V630" i="3"/>
  <c r="P630" i="3"/>
  <c r="V629" i="3"/>
  <c r="V628" i="3"/>
  <c r="V627" i="3"/>
  <c r="V626" i="3"/>
  <c r="V625" i="3"/>
  <c r="V624" i="3"/>
  <c r="V623" i="3"/>
  <c r="V622" i="3"/>
  <c r="V621" i="3"/>
  <c r="V620" i="3"/>
  <c r="V619" i="3"/>
  <c r="V618" i="3"/>
  <c r="P618" i="3"/>
  <c r="V617" i="3"/>
  <c r="P617" i="3"/>
  <c r="V616" i="3"/>
  <c r="V615" i="3"/>
  <c r="P615" i="3"/>
  <c r="V614" i="3"/>
  <c r="V613" i="3"/>
  <c r="V612" i="3"/>
  <c r="V611" i="3"/>
  <c r="V610" i="3"/>
  <c r="V609" i="3"/>
  <c r="X609" i="3"/>
  <c r="V608" i="3"/>
  <c r="V607" i="3"/>
  <c r="X607" i="3"/>
  <c r="V606" i="3"/>
  <c r="P606" i="3"/>
  <c r="V605" i="3"/>
  <c r="V604" i="3"/>
  <c r="V603" i="3"/>
  <c r="V602" i="3"/>
  <c r="V601" i="3"/>
  <c r="V600" i="3"/>
  <c r="V599" i="3"/>
  <c r="V598" i="3"/>
  <c r="X598" i="3"/>
  <c r="V597" i="3"/>
  <c r="V596" i="3"/>
  <c r="V595" i="3"/>
  <c r="V594" i="3"/>
  <c r="V593" i="3"/>
  <c r="X593" i="3"/>
  <c r="V592" i="3"/>
  <c r="X592" i="3"/>
  <c r="V591" i="3"/>
  <c r="X591" i="3"/>
  <c r="V590" i="3"/>
  <c r="V589" i="3"/>
  <c r="V588" i="3"/>
  <c r="V587" i="3"/>
  <c r="V586" i="3"/>
  <c r="V585" i="3"/>
  <c r="V584" i="3"/>
  <c r="V583" i="3"/>
  <c r="P583" i="3"/>
  <c r="V582" i="3"/>
  <c r="V581" i="3"/>
  <c r="V580" i="3"/>
  <c r="V579" i="3"/>
  <c r="V578" i="3"/>
  <c r="V577" i="3"/>
  <c r="P577" i="3"/>
  <c r="V576" i="3"/>
  <c r="V575" i="3"/>
  <c r="P575" i="3"/>
  <c r="V574" i="3"/>
  <c r="V573" i="3"/>
  <c r="P573" i="3"/>
  <c r="V572" i="3"/>
  <c r="V571" i="3"/>
  <c r="V570" i="3"/>
  <c r="V569" i="3"/>
  <c r="X569" i="3"/>
  <c r="V568" i="3"/>
  <c r="X568" i="3"/>
  <c r="V567" i="3"/>
  <c r="V566" i="3"/>
  <c r="V565" i="3"/>
  <c r="P565" i="3"/>
  <c r="V564" i="3"/>
  <c r="V563" i="3"/>
  <c r="V562" i="3"/>
  <c r="V561" i="3"/>
  <c r="P561" i="3"/>
  <c r="V560" i="3"/>
  <c r="V559" i="3"/>
  <c r="V558" i="3"/>
  <c r="V557" i="3"/>
  <c r="V556" i="3"/>
  <c r="V555" i="3"/>
  <c r="V554" i="3"/>
  <c r="V553" i="3"/>
  <c r="P553" i="3"/>
  <c r="V552" i="3"/>
  <c r="V551" i="3"/>
  <c r="V550" i="3"/>
  <c r="V549" i="3"/>
  <c r="X549" i="3"/>
  <c r="V548" i="3"/>
  <c r="X548" i="3"/>
  <c r="V547" i="3"/>
  <c r="V546" i="3"/>
  <c r="V545" i="3"/>
  <c r="V544" i="3"/>
  <c r="P544" i="3"/>
  <c r="V543" i="3"/>
  <c r="P543" i="3"/>
  <c r="V542" i="3"/>
  <c r="V541" i="3"/>
  <c r="P541" i="3"/>
  <c r="V540" i="3"/>
  <c r="P540" i="3"/>
  <c r="V539" i="3"/>
  <c r="V538" i="3"/>
  <c r="V537" i="3"/>
  <c r="X537" i="3"/>
  <c r="V536" i="3"/>
  <c r="X536" i="3"/>
  <c r="V535" i="3"/>
  <c r="V534" i="3"/>
  <c r="P534" i="3"/>
  <c r="V533" i="3"/>
  <c r="P533" i="3"/>
  <c r="V532" i="3"/>
  <c r="V531" i="3"/>
  <c r="V530" i="3"/>
  <c r="V529" i="3"/>
  <c r="V528" i="3"/>
  <c r="V527" i="3"/>
  <c r="V526" i="3"/>
  <c r="V525" i="3"/>
  <c r="P525" i="3"/>
  <c r="V524" i="3"/>
  <c r="V523" i="3"/>
  <c r="X523" i="3"/>
  <c r="V522" i="3"/>
  <c r="V521" i="3"/>
  <c r="V520" i="3"/>
  <c r="P520" i="3"/>
  <c r="V519" i="3"/>
  <c r="V518" i="3"/>
  <c r="V517" i="3"/>
  <c r="P517" i="3"/>
  <c r="V516" i="3"/>
  <c r="P516" i="3"/>
  <c r="V515" i="3"/>
  <c r="X515" i="3"/>
  <c r="V514" i="3"/>
  <c r="X514" i="3"/>
  <c r="V513" i="3"/>
  <c r="V512" i="3"/>
  <c r="V511" i="3"/>
  <c r="V510" i="3"/>
  <c r="V509" i="3"/>
  <c r="V508" i="3"/>
  <c r="V507" i="3"/>
  <c r="V506" i="3"/>
  <c r="X506" i="3"/>
  <c r="V505" i="3"/>
  <c r="X505" i="3"/>
  <c r="V504" i="3"/>
  <c r="P504" i="3"/>
  <c r="V503" i="3"/>
  <c r="V502" i="3"/>
  <c r="V501" i="3"/>
  <c r="V500" i="3"/>
  <c r="V499" i="3"/>
  <c r="X499" i="3"/>
  <c r="V498" i="3"/>
  <c r="V497" i="3"/>
  <c r="V496" i="3"/>
  <c r="V495" i="3"/>
  <c r="X495" i="3"/>
  <c r="V494" i="3"/>
  <c r="V493" i="3"/>
  <c r="V492" i="3"/>
  <c r="V491" i="3"/>
  <c r="P491" i="3"/>
  <c r="V490" i="3"/>
  <c r="P490" i="3"/>
  <c r="V489" i="3"/>
  <c r="V488" i="3"/>
  <c r="V487" i="3"/>
  <c r="X487" i="3"/>
  <c r="V486" i="3"/>
  <c r="V485" i="3"/>
  <c r="V484" i="3"/>
  <c r="V483" i="3"/>
  <c r="V482" i="3"/>
  <c r="V481" i="3"/>
  <c r="V480" i="3"/>
  <c r="V479" i="3"/>
  <c r="V478" i="3"/>
  <c r="X478" i="3"/>
  <c r="V477" i="3"/>
  <c r="V476" i="3"/>
  <c r="V475" i="3"/>
  <c r="V474" i="3"/>
  <c r="V473" i="3"/>
  <c r="V472" i="3"/>
  <c r="V471" i="3"/>
  <c r="V470" i="3"/>
  <c r="V469" i="3"/>
  <c r="V468" i="3"/>
  <c r="V467" i="3"/>
  <c r="X467" i="3"/>
  <c r="V466" i="3"/>
  <c r="V465" i="3"/>
  <c r="V464" i="3"/>
  <c r="V463" i="3"/>
  <c r="V462" i="3"/>
  <c r="V461" i="3"/>
  <c r="V460" i="3"/>
  <c r="V459" i="3"/>
  <c r="V458" i="3"/>
  <c r="V457" i="3"/>
  <c r="V456" i="3"/>
  <c r="V455" i="3"/>
  <c r="V454" i="3"/>
  <c r="P454" i="3"/>
  <c r="V453" i="3"/>
  <c r="V452" i="3"/>
  <c r="V451" i="3"/>
  <c r="V450" i="3"/>
  <c r="V449" i="3"/>
  <c r="V448" i="3"/>
  <c r="V447" i="3"/>
  <c r="V446" i="3"/>
  <c r="V445" i="3"/>
  <c r="V443" i="3"/>
  <c r="V442" i="3"/>
  <c r="V441" i="3"/>
  <c r="V440" i="3"/>
  <c r="V439" i="3"/>
  <c r="X439" i="3"/>
  <c r="V438" i="3"/>
  <c r="V437" i="3"/>
  <c r="V436" i="3"/>
  <c r="V435" i="3"/>
  <c r="V434" i="3"/>
  <c r="V433" i="3"/>
  <c r="V432" i="3"/>
  <c r="X432" i="3"/>
  <c r="V431" i="3"/>
  <c r="V430" i="3"/>
  <c r="V429" i="3"/>
  <c r="P429" i="3"/>
  <c r="V428" i="3"/>
  <c r="V427" i="3"/>
  <c r="P427" i="3"/>
  <c r="V426" i="3"/>
  <c r="V425" i="3"/>
  <c r="X425" i="3"/>
  <c r="V424" i="3"/>
  <c r="V423" i="3"/>
  <c r="V422" i="3"/>
  <c r="V421" i="3"/>
  <c r="V420" i="3"/>
  <c r="V419" i="3"/>
  <c r="X419" i="3"/>
  <c r="V418" i="3"/>
  <c r="V417" i="3"/>
  <c r="V416" i="3"/>
  <c r="X416" i="3"/>
  <c r="V415" i="3"/>
  <c r="V414" i="3"/>
  <c r="V413" i="3"/>
  <c r="P413" i="3"/>
  <c r="V412" i="3"/>
  <c r="P412" i="3"/>
  <c r="V411" i="3"/>
  <c r="V410" i="3"/>
  <c r="P410" i="3"/>
  <c r="V409" i="3"/>
  <c r="V408" i="3"/>
  <c r="V407" i="3"/>
  <c r="V406" i="3"/>
  <c r="V405" i="3"/>
  <c r="V404" i="3"/>
  <c r="V403" i="3"/>
  <c r="V402" i="3"/>
  <c r="V401" i="3"/>
  <c r="V400" i="3"/>
  <c r="V399" i="3"/>
  <c r="V398" i="3"/>
  <c r="V397" i="3"/>
  <c r="V396" i="3"/>
  <c r="V395" i="3"/>
  <c r="V394" i="3"/>
  <c r="V393" i="3"/>
  <c r="V392" i="3"/>
  <c r="V391" i="3"/>
  <c r="V390" i="3"/>
  <c r="P390" i="3"/>
  <c r="V389" i="3"/>
  <c r="P389" i="3"/>
  <c r="V388" i="3"/>
  <c r="V387" i="3"/>
  <c r="V386" i="3"/>
  <c r="V385" i="3"/>
  <c r="V384" i="3"/>
  <c r="V383" i="3"/>
  <c r="V382" i="3"/>
  <c r="P382" i="3"/>
  <c r="V381" i="3"/>
  <c r="V380" i="3"/>
  <c r="V379" i="3"/>
  <c r="V378" i="3"/>
  <c r="V377" i="3"/>
  <c r="V376" i="3"/>
  <c r="V375" i="3"/>
  <c r="V374" i="3"/>
  <c r="V373" i="3"/>
  <c r="V372" i="3"/>
  <c r="P372" i="3"/>
  <c r="V371" i="3"/>
  <c r="V370" i="3"/>
  <c r="V369" i="3"/>
  <c r="V368" i="3"/>
  <c r="V367" i="3"/>
  <c r="V366" i="3"/>
  <c r="P366" i="3"/>
  <c r="V365" i="3"/>
  <c r="V364" i="3"/>
  <c r="V363" i="3"/>
  <c r="V362" i="3"/>
  <c r="V361" i="3"/>
  <c r="V360" i="3"/>
  <c r="V359" i="3"/>
  <c r="V358" i="3"/>
  <c r="V357" i="3"/>
  <c r="V356" i="3"/>
  <c r="P356" i="3"/>
  <c r="V355" i="3"/>
  <c r="V354" i="3"/>
  <c r="V353" i="3"/>
  <c r="V351" i="3"/>
  <c r="V350" i="3"/>
  <c r="V349" i="3"/>
  <c r="V348" i="3"/>
  <c r="P348" i="3"/>
  <c r="V347" i="3"/>
  <c r="V346" i="3"/>
  <c r="V345" i="3"/>
  <c r="V344" i="3"/>
  <c r="P344" i="3"/>
  <c r="V343" i="3"/>
  <c r="P343" i="3"/>
  <c r="V342" i="3"/>
  <c r="V341" i="3"/>
  <c r="V340" i="3"/>
  <c r="P340" i="3"/>
  <c r="V339" i="3"/>
  <c r="V338" i="3"/>
  <c r="V337" i="3"/>
  <c r="V336" i="3"/>
  <c r="V335" i="3"/>
  <c r="P335" i="3"/>
  <c r="V334" i="3"/>
  <c r="V333" i="3"/>
  <c r="V332" i="3"/>
  <c r="V331" i="3"/>
  <c r="V330" i="3"/>
  <c r="V329" i="3"/>
  <c r="P329" i="3"/>
  <c r="V328" i="3"/>
  <c r="P328" i="3"/>
  <c r="V327" i="3"/>
  <c r="V326" i="3"/>
  <c r="V325" i="3"/>
  <c r="P325" i="3"/>
  <c r="V324" i="3"/>
  <c r="V323" i="3"/>
  <c r="V322" i="3"/>
  <c r="V321" i="3"/>
  <c r="V320" i="3"/>
  <c r="V319" i="3"/>
  <c r="P319" i="3"/>
  <c r="V318" i="3"/>
  <c r="V317" i="3"/>
  <c r="P317" i="3"/>
  <c r="V316" i="3"/>
  <c r="V315" i="3"/>
  <c r="P315" i="3"/>
  <c r="V314" i="3"/>
  <c r="V313" i="3"/>
  <c r="V312" i="3"/>
  <c r="V311" i="3"/>
  <c r="V310" i="3"/>
  <c r="V309" i="3"/>
  <c r="V308" i="3"/>
  <c r="V307" i="3"/>
  <c r="V306" i="3"/>
  <c r="V305" i="3"/>
  <c r="V304" i="3"/>
  <c r="V303" i="3"/>
  <c r="P303" i="3"/>
  <c r="V302" i="3"/>
  <c r="V301" i="3"/>
  <c r="V300" i="3"/>
  <c r="V299" i="3"/>
  <c r="V298" i="3"/>
  <c r="V297" i="3"/>
  <c r="V296" i="3"/>
  <c r="V295" i="3"/>
  <c r="V294" i="3"/>
  <c r="V293" i="3"/>
  <c r="V292" i="3"/>
  <c r="V291" i="3"/>
  <c r="V290" i="3"/>
  <c r="V289" i="3"/>
  <c r="V288" i="3"/>
  <c r="P288" i="3"/>
  <c r="V287" i="3"/>
  <c r="V286" i="3"/>
  <c r="V285" i="3"/>
  <c r="V284" i="3"/>
  <c r="V283" i="3"/>
  <c r="V282" i="3"/>
  <c r="P282" i="3"/>
  <c r="V281" i="3"/>
  <c r="V280" i="3"/>
  <c r="V279" i="3"/>
  <c r="V278" i="3"/>
  <c r="P278" i="3"/>
  <c r="V277" i="3"/>
  <c r="V276" i="3"/>
  <c r="V275" i="3"/>
  <c r="V274" i="3"/>
  <c r="V273" i="3"/>
  <c r="V272" i="3"/>
  <c r="V271" i="3"/>
  <c r="P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2" i="3"/>
  <c r="V221" i="3"/>
  <c r="V220" i="3"/>
  <c r="V219" i="3"/>
  <c r="V218" i="3"/>
  <c r="V217" i="3"/>
  <c r="V216" i="3"/>
  <c r="V215"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P185" i="3"/>
  <c r="V184" i="3"/>
  <c r="V183" i="3"/>
  <c r="V182" i="3"/>
  <c r="P182" i="3"/>
  <c r="V181" i="3"/>
  <c r="V180" i="3"/>
  <c r="V179" i="3"/>
  <c r="V178" i="3"/>
  <c r="V177" i="3"/>
  <c r="V176" i="3"/>
  <c r="V175" i="3"/>
  <c r="V174" i="3"/>
  <c r="V173" i="3"/>
  <c r="V172" i="3"/>
  <c r="V171" i="3"/>
  <c r="V170" i="3"/>
  <c r="V169" i="3"/>
  <c r="V168" i="3"/>
  <c r="P168" i="3"/>
  <c r="V167" i="3"/>
  <c r="V166" i="3"/>
  <c r="V165" i="3"/>
  <c r="V164" i="3"/>
  <c r="V163" i="3"/>
  <c r="V162" i="3"/>
  <c r="P162" i="3"/>
  <c r="V161" i="3"/>
  <c r="V160" i="3"/>
  <c r="V159" i="3"/>
  <c r="V158" i="3"/>
  <c r="V157" i="3"/>
  <c r="V156" i="3"/>
  <c r="V155" i="3"/>
  <c r="V154" i="3"/>
  <c r="V153" i="3"/>
  <c r="V152" i="3"/>
  <c r="V151" i="3"/>
  <c r="V150" i="3"/>
  <c r="V149" i="3"/>
  <c r="V148" i="3"/>
  <c r="V147" i="3"/>
  <c r="V146" i="3"/>
  <c r="P146" i="3"/>
  <c r="V145" i="3"/>
  <c r="V144" i="3"/>
  <c r="V143" i="3"/>
  <c r="V142" i="3"/>
  <c r="V141" i="3"/>
  <c r="V140" i="3"/>
  <c r="V139" i="3"/>
  <c r="P139" i="3"/>
  <c r="V138" i="3"/>
  <c r="V137" i="3"/>
  <c r="V136" i="3"/>
  <c r="V135" i="3"/>
  <c r="V134" i="3"/>
  <c r="V133" i="3"/>
  <c r="V132" i="3"/>
  <c r="V131" i="3"/>
  <c r="V130" i="3"/>
  <c r="V129" i="3"/>
  <c r="V128" i="3"/>
  <c r="V127" i="3"/>
  <c r="V126" i="3"/>
  <c r="V125" i="3"/>
  <c r="V124" i="3"/>
  <c r="V122" i="3"/>
  <c r="V121" i="3"/>
  <c r="V120" i="3"/>
  <c r="V119" i="3"/>
  <c r="P119" i="3"/>
  <c r="V118" i="3"/>
  <c r="V117" i="3"/>
  <c r="V116" i="3"/>
  <c r="V115" i="3"/>
  <c r="V114" i="3"/>
  <c r="V113" i="3"/>
  <c r="V112" i="3"/>
  <c r="V110" i="3"/>
  <c r="V109" i="3"/>
  <c r="V108" i="3"/>
  <c r="V105" i="3"/>
  <c r="V104" i="3"/>
  <c r="V103" i="3"/>
  <c r="P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X64" i="3"/>
  <c r="V63" i="3"/>
  <c r="V62" i="3"/>
  <c r="V61" i="3"/>
  <c r="V60" i="3"/>
  <c r="V59" i="3"/>
  <c r="V58" i="3"/>
  <c r="V57" i="3"/>
  <c r="V56" i="3"/>
  <c r="V55" i="3"/>
  <c r="P55" i="3"/>
  <c r="V54" i="3"/>
  <c r="P54" i="3"/>
  <c r="V53" i="3"/>
  <c r="P53" i="3"/>
  <c r="V52" i="3"/>
  <c r="V51" i="3"/>
  <c r="V50" i="3"/>
  <c r="X50" i="3"/>
  <c r="V49" i="3"/>
  <c r="V48" i="3"/>
  <c r="V47" i="3"/>
  <c r="P47" i="3"/>
  <c r="V46" i="3"/>
  <c r="P46" i="3"/>
  <c r="V45" i="3"/>
  <c r="V44" i="3"/>
  <c r="V43" i="3"/>
  <c r="V42" i="3"/>
  <c r="V41" i="3"/>
  <c r="P41" i="3"/>
  <c r="V40" i="3"/>
  <c r="V39" i="3"/>
  <c r="P39" i="3"/>
  <c r="V38" i="3"/>
  <c r="V37" i="3"/>
  <c r="V36" i="3"/>
  <c r="V35" i="3"/>
  <c r="P35" i="3"/>
  <c r="V34" i="3"/>
  <c r="V33" i="3"/>
  <c r="V32" i="3"/>
  <c r="V31" i="3"/>
  <c r="V30" i="3"/>
  <c r="V29" i="3"/>
  <c r="P29" i="3"/>
  <c r="V28" i="3"/>
  <c r="V27" i="3"/>
  <c r="V26" i="3"/>
  <c r="V25" i="3"/>
  <c r="V24" i="3"/>
  <c r="X24" i="3"/>
  <c r="V23" i="3"/>
  <c r="V22" i="3"/>
  <c r="V21" i="3"/>
  <c r="V20" i="3"/>
  <c r="V19" i="3"/>
  <c r="V18" i="3"/>
  <c r="V17" i="3"/>
  <c r="X17" i="3"/>
  <c r="V16" i="3"/>
  <c r="X16" i="3"/>
  <c r="V15" i="3"/>
  <c r="V14" i="3"/>
  <c r="V13" i="3"/>
  <c r="X13" i="3"/>
  <c r="V12" i="3"/>
  <c r="X12" i="3"/>
  <c r="V11" i="3"/>
  <c r="P11" i="3"/>
  <c r="V10" i="3"/>
  <c r="G10" i="3"/>
  <c r="V9" i="3"/>
  <c r="V8" i="3"/>
  <c r="V7" i="3"/>
  <c r="V6" i="3"/>
  <c r="V5" i="3"/>
  <c r="V4" i="3"/>
  <c r="N4" i="3"/>
  <c r="N5" i="3" s="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N104" i="3" s="1"/>
  <c r="N107" i="3" s="1"/>
  <c r="M4" i="3"/>
  <c r="M5" i="3" s="1"/>
  <c r="M6" i="3" s="1"/>
  <c r="M7" i="3" s="1"/>
  <c r="M8" i="3" s="1"/>
  <c r="M9" i="3" s="1"/>
  <c r="M10" i="3" s="1"/>
  <c r="M11" i="3" s="1"/>
  <c r="M12" i="3" s="1"/>
  <c r="M13" i="3" s="1"/>
  <c r="M14" i="3" s="1"/>
  <c r="M15" i="3" s="1"/>
  <c r="M16" i="3" s="1"/>
  <c r="M17" i="3" s="1"/>
  <c r="M18" i="3" s="1"/>
  <c r="M19" i="3" s="1"/>
  <c r="M20" i="3" s="1"/>
  <c r="M21" i="3" s="1"/>
  <c r="M22" i="3" s="1"/>
  <c r="M23" i="3" s="1"/>
  <c r="M24" i="3" s="1"/>
  <c r="M25" i="3" s="1"/>
  <c r="M26" i="3" s="1"/>
  <c r="M27" i="3" s="1"/>
  <c r="M28" i="3" s="1"/>
  <c r="M29" i="3" s="1"/>
  <c r="M30" i="3" s="1"/>
  <c r="M31" i="3" s="1"/>
  <c r="M32" i="3" s="1"/>
  <c r="M33" i="3" s="1"/>
  <c r="M34" i="3" s="1"/>
  <c r="M35" i="3" s="1"/>
  <c r="M36" i="3" s="1"/>
  <c r="M37" i="3" s="1"/>
  <c r="M38" i="3" s="1"/>
  <c r="M39" i="3" s="1"/>
  <c r="M40" i="3" s="1"/>
  <c r="M41" i="3" s="1"/>
  <c r="M42" i="3" s="1"/>
  <c r="M43" i="3" s="1"/>
  <c r="M44" i="3" s="1"/>
  <c r="M45" i="3" s="1"/>
  <c r="M46" i="3" s="1"/>
  <c r="M47" i="3" s="1"/>
  <c r="M48" i="3" s="1"/>
  <c r="M49" i="3" s="1"/>
  <c r="M50" i="3" s="1"/>
  <c r="M51" i="3" s="1"/>
  <c r="M52" i="3" s="1"/>
  <c r="M53" i="3" s="1"/>
  <c r="M54" i="3" s="1"/>
  <c r="M55" i="3" s="1"/>
  <c r="M56" i="3" s="1"/>
  <c r="M57" i="3" s="1"/>
  <c r="M58" i="3" s="1"/>
  <c r="M59" i="3" s="1"/>
  <c r="M60" i="3" s="1"/>
  <c r="M61" i="3" s="1"/>
  <c r="M62" i="3" s="1"/>
  <c r="M63" i="3" s="1"/>
  <c r="M64" i="3" s="1"/>
  <c r="M65" i="3" s="1"/>
  <c r="M66" i="3" s="1"/>
  <c r="M67" i="3" s="1"/>
  <c r="M68" i="3" s="1"/>
  <c r="M69" i="3" s="1"/>
  <c r="M70" i="3" s="1"/>
  <c r="M71" i="3" s="1"/>
  <c r="M72" i="3" s="1"/>
  <c r="M73" i="3" s="1"/>
  <c r="M74" i="3" s="1"/>
  <c r="M75" i="3" s="1"/>
  <c r="M76" i="3" s="1"/>
  <c r="M77" i="3" s="1"/>
  <c r="M78" i="3" s="1"/>
  <c r="M79" i="3" s="1"/>
  <c r="M80" i="3" s="1"/>
  <c r="M81" i="3" s="1"/>
  <c r="M82" i="3" s="1"/>
  <c r="M83" i="3" s="1"/>
  <c r="M84" i="3" s="1"/>
  <c r="M85" i="3" s="1"/>
  <c r="M86" i="3" s="1"/>
  <c r="M87" i="3" s="1"/>
  <c r="M88" i="3" s="1"/>
  <c r="M89" i="3" s="1"/>
  <c r="M90" i="3" s="1"/>
  <c r="M91" i="3" s="1"/>
  <c r="M92" i="3" s="1"/>
  <c r="M93" i="3" s="1"/>
  <c r="M94" i="3" s="1"/>
  <c r="M95" i="3" s="1"/>
  <c r="M96" i="3" s="1"/>
  <c r="M97" i="3" s="1"/>
  <c r="M98" i="3" s="1"/>
  <c r="M99" i="3" s="1"/>
  <c r="M100" i="3" s="1"/>
  <c r="M101" i="3" s="1"/>
  <c r="M102" i="3" s="1"/>
  <c r="M103" i="3" s="1"/>
  <c r="M104" i="3" s="1"/>
  <c r="M107" i="3" s="1"/>
  <c r="L4" i="3"/>
  <c r="L5" i="3" s="1"/>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L104" i="3" s="1"/>
  <c r="L107" i="3" s="1"/>
  <c r="K4" i="3"/>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7" i="3" s="1"/>
  <c r="J4" i="3"/>
  <c r="J5" i="3" s="1"/>
  <c r="J6" i="3" s="1"/>
  <c r="J7" i="3" s="1"/>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7" i="3" s="1"/>
  <c r="I4" i="3"/>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7" i="3" s="1"/>
  <c r="E4" i="3"/>
  <c r="E5" i="3" s="1"/>
  <c r="D4" i="3"/>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7" i="3" s="1"/>
  <c r="V3" i="3"/>
  <c r="I105" i="3" l="1"/>
  <c r="I108" i="3" s="1"/>
  <c r="I109" i="3" s="1"/>
  <c r="I106" i="3"/>
  <c r="J105" i="3"/>
  <c r="J108" i="3" s="1"/>
  <c r="J109" i="3" s="1"/>
  <c r="J106" i="3"/>
  <c r="K105" i="3"/>
  <c r="K108" i="3" s="1"/>
  <c r="K109" i="3" s="1"/>
  <c r="K106" i="3"/>
  <c r="L105" i="3"/>
  <c r="L108" i="3" s="1"/>
  <c r="L109" i="3" s="1"/>
  <c r="L106" i="3"/>
  <c r="M105" i="3"/>
  <c r="M108" i="3" s="1"/>
  <c r="M109" i="3" s="1"/>
  <c r="M106" i="3"/>
  <c r="A105" i="3"/>
  <c r="A108" i="3" s="1"/>
  <c r="A109" i="3" s="1"/>
  <c r="A106" i="3"/>
  <c r="N105" i="3"/>
  <c r="N108" i="3" s="1"/>
  <c r="N109" i="3" s="1"/>
  <c r="N106" i="3"/>
  <c r="P994" i="3"/>
  <c r="P591" i="3"/>
  <c r="P989" i="3"/>
  <c r="P1375" i="3"/>
  <c r="P1341" i="3"/>
  <c r="P442" i="3"/>
  <c r="X534" i="3"/>
  <c r="X895" i="3"/>
  <c r="X957" i="3"/>
  <c r="X553" i="3"/>
  <c r="P25" i="3"/>
  <c r="X40" i="3"/>
  <c r="P569" i="3"/>
  <c r="P584" i="3"/>
  <c r="P1176" i="3"/>
  <c r="P1165" i="3"/>
  <c r="P1255" i="3"/>
  <c r="P581" i="3"/>
  <c r="P766" i="3"/>
  <c r="P802" i="3"/>
  <c r="P938" i="3"/>
  <c r="P1007" i="3"/>
  <c r="P1014" i="3"/>
  <c r="P1043" i="3"/>
  <c r="P1117" i="3"/>
  <c r="P1130" i="3"/>
  <c r="P1192" i="3"/>
  <c r="P1245" i="3"/>
  <c r="X521" i="3"/>
  <c r="P560" i="3"/>
  <c r="X565" i="3"/>
  <c r="P576" i="3"/>
  <c r="P906" i="3"/>
  <c r="P1011" i="3"/>
  <c r="P1069" i="3"/>
  <c r="P1101" i="3"/>
  <c r="P1240" i="3"/>
  <c r="P1263" i="3"/>
  <c r="P1307" i="3"/>
  <c r="P1380" i="3"/>
  <c r="C4" i="3"/>
  <c r="B4" i="3" s="1"/>
  <c r="H4" i="3" s="1"/>
  <c r="P589" i="3"/>
  <c r="P908" i="3"/>
  <c r="P1239" i="3"/>
  <c r="X779" i="3"/>
  <c r="X1037" i="3"/>
  <c r="P916" i="3"/>
  <c r="P932" i="3"/>
  <c r="P945" i="3"/>
  <c r="P441" i="3"/>
  <c r="X441" i="3"/>
  <c r="X463" i="3"/>
  <c r="P463" i="3"/>
  <c r="X531" i="3"/>
  <c r="P559" i="3"/>
  <c r="X608" i="3"/>
  <c r="P608" i="3"/>
  <c r="P768" i="3"/>
  <c r="X923" i="3"/>
  <c r="P923" i="3"/>
  <c r="X940" i="3"/>
  <c r="P962" i="3"/>
  <c r="P991" i="3"/>
  <c r="P1112" i="3"/>
  <c r="P1251" i="3"/>
  <c r="P1436" i="3"/>
  <c r="P590" i="3"/>
  <c r="P1104" i="3"/>
  <c r="P1383" i="3"/>
  <c r="P309" i="3"/>
  <c r="X552" i="3"/>
  <c r="P582" i="3"/>
  <c r="X610" i="3"/>
  <c r="P610" i="3"/>
  <c r="P758" i="3"/>
  <c r="P808" i="3"/>
  <c r="X935" i="3"/>
  <c r="P987" i="3"/>
  <c r="P1032" i="3"/>
  <c r="P1053" i="3"/>
  <c r="P1170" i="3"/>
  <c r="P1182" i="3"/>
  <c r="P1342" i="3"/>
  <c r="P440" i="3"/>
  <c r="X440" i="3"/>
  <c r="P450" i="3"/>
  <c r="X616" i="3"/>
  <c r="P616" i="3"/>
  <c r="X782" i="3"/>
  <c r="P782" i="3"/>
  <c r="P922" i="3"/>
  <c r="P924" i="3"/>
  <c r="P950" i="3"/>
  <c r="P1048" i="3"/>
  <c r="X1200" i="3"/>
  <c r="P1200" i="3"/>
  <c r="X1339" i="3"/>
  <c r="P1367" i="3"/>
  <c r="P1429" i="3"/>
  <c r="X1429" i="3"/>
  <c r="X1296" i="3"/>
  <c r="X1350" i="3"/>
  <c r="X454" i="3"/>
  <c r="P970" i="3"/>
  <c r="P1116" i="3"/>
  <c r="P1174" i="3"/>
  <c r="P1184" i="3"/>
  <c r="P1259" i="3"/>
  <c r="P1306" i="3"/>
  <c r="P424" i="3"/>
  <c r="P557" i="3"/>
  <c r="P585" i="3"/>
  <c r="X585" i="3"/>
  <c r="P601" i="3"/>
  <c r="X601" i="3"/>
  <c r="P806" i="3"/>
  <c r="P900" i="3"/>
  <c r="P958" i="3"/>
  <c r="P1035" i="3"/>
  <c r="P1173" i="3"/>
  <c r="P299" i="3"/>
  <c r="P487" i="3"/>
  <c r="P760" i="3"/>
  <c r="P770" i="3"/>
  <c r="P1071" i="3"/>
  <c r="X29" i="3"/>
  <c r="P423" i="3"/>
  <c r="P474" i="3"/>
  <c r="X474" i="3"/>
  <c r="P556" i="3"/>
  <c r="P600" i="3"/>
  <c r="X600" i="3"/>
  <c r="P602" i="3"/>
  <c r="X602" i="3"/>
  <c r="P944" i="3"/>
  <c r="X1012" i="3"/>
  <c r="P1015" i="3"/>
  <c r="P1128" i="3"/>
  <c r="X928" i="3"/>
  <c r="P999" i="3"/>
  <c r="P1121" i="3"/>
  <c r="X564" i="3"/>
  <c r="X880" i="3"/>
  <c r="X1006" i="3"/>
  <c r="X1152" i="3"/>
  <c r="P1248" i="3"/>
  <c r="P1087" i="3"/>
  <c r="X1175" i="3"/>
  <c r="P1175" i="3"/>
  <c r="P1236" i="3"/>
  <c r="X1305" i="3"/>
  <c r="X1346" i="3"/>
  <c r="X1347" i="3"/>
  <c r="P1437" i="3"/>
  <c r="AS11" i="3"/>
  <c r="AT11" i="3" s="1"/>
  <c r="AQ11" i="3"/>
  <c r="AR11" i="3" s="1"/>
  <c r="AS15" i="3"/>
  <c r="AT15" i="3" s="1"/>
  <c r="AQ15" i="3"/>
  <c r="AR15" i="3" s="1"/>
  <c r="P15" i="3"/>
  <c r="AQ21" i="3"/>
  <c r="AR21" i="3" s="1"/>
  <c r="AS21" i="3"/>
  <c r="AT21" i="3" s="1"/>
  <c r="X21" i="3"/>
  <c r="AQ28" i="3"/>
  <c r="AR28" i="3" s="1"/>
  <c r="AS28" i="3"/>
  <c r="AT28" i="3" s="1"/>
  <c r="AQ32" i="3"/>
  <c r="AR32" i="3" s="1"/>
  <c r="AS32" i="3"/>
  <c r="AT32" i="3" s="1"/>
  <c r="AS33" i="3"/>
  <c r="AT33" i="3" s="1"/>
  <c r="AQ33" i="3"/>
  <c r="AR33" i="3" s="1"/>
  <c r="P33" i="3"/>
  <c r="AQ34" i="3"/>
  <c r="AR34" i="3" s="1"/>
  <c r="AS34" i="3"/>
  <c r="AT34" i="3" s="1"/>
  <c r="AS42" i="3"/>
  <c r="AT42" i="3" s="1"/>
  <c r="AQ42" i="3"/>
  <c r="AR42" i="3" s="1"/>
  <c r="AQ45" i="3"/>
  <c r="AR45" i="3" s="1"/>
  <c r="AS45" i="3"/>
  <c r="AT45" i="3" s="1"/>
  <c r="AS53" i="3"/>
  <c r="AT53" i="3" s="1"/>
  <c r="AQ53" i="3"/>
  <c r="AR53" i="3" s="1"/>
  <c r="AQ56" i="3"/>
  <c r="AR56" i="3" s="1"/>
  <c r="AS56" i="3"/>
  <c r="AT56" i="3" s="1"/>
  <c r="AS57" i="3"/>
  <c r="AT57" i="3" s="1"/>
  <c r="AQ57" i="3"/>
  <c r="AR57" i="3" s="1"/>
  <c r="AS59" i="3"/>
  <c r="AT59" i="3" s="1"/>
  <c r="AQ59" i="3"/>
  <c r="AR59" i="3" s="1"/>
  <c r="P59" i="3"/>
  <c r="AS60" i="3"/>
  <c r="AT60" i="3" s="1"/>
  <c r="AQ60" i="3"/>
  <c r="AR60" i="3" s="1"/>
  <c r="AQ67" i="3"/>
  <c r="AR67" i="3" s="1"/>
  <c r="AS67" i="3"/>
  <c r="AT67" i="3" s="1"/>
  <c r="X70" i="3"/>
  <c r="AS70" i="3"/>
  <c r="AT70" i="3" s="1"/>
  <c r="AQ70" i="3"/>
  <c r="AR70" i="3" s="1"/>
  <c r="X72" i="3"/>
  <c r="AS72" i="3"/>
  <c r="AT72" i="3" s="1"/>
  <c r="AQ72" i="3"/>
  <c r="AR72" i="3" s="1"/>
  <c r="X74" i="3"/>
  <c r="AS74" i="3"/>
  <c r="AT74" i="3" s="1"/>
  <c r="AQ74" i="3"/>
  <c r="AR74" i="3" s="1"/>
  <c r="X76" i="3"/>
  <c r="AQ76" i="3"/>
  <c r="AR76" i="3" s="1"/>
  <c r="AS76" i="3"/>
  <c r="AT76" i="3" s="1"/>
  <c r="AQ81" i="3"/>
  <c r="AR81" i="3" s="1"/>
  <c r="AS81" i="3"/>
  <c r="AT81" i="3" s="1"/>
  <c r="X90" i="3"/>
  <c r="AQ90" i="3"/>
  <c r="AR90" i="3" s="1"/>
  <c r="AS90" i="3"/>
  <c r="AT90" i="3" s="1"/>
  <c r="X92" i="3"/>
  <c r="AS92" i="3"/>
  <c r="AT92" i="3" s="1"/>
  <c r="AQ92" i="3"/>
  <c r="AR92" i="3" s="1"/>
  <c r="AS99" i="3"/>
  <c r="AT99" i="3" s="1"/>
  <c r="AQ99" i="3"/>
  <c r="AR99" i="3" s="1"/>
  <c r="P104" i="3"/>
  <c r="AQ104" i="3"/>
  <c r="AR104" i="3" s="1"/>
  <c r="AS104" i="3"/>
  <c r="AT104" i="3" s="1"/>
  <c r="AS108" i="3"/>
  <c r="AT108" i="3" s="1"/>
  <c r="AQ108" i="3"/>
  <c r="AR108" i="3" s="1"/>
  <c r="P110" i="3"/>
  <c r="AS110" i="3"/>
  <c r="AT110" i="3" s="1"/>
  <c r="AQ110" i="3"/>
  <c r="AR110" i="3" s="1"/>
  <c r="P113" i="3"/>
  <c r="AS113" i="3"/>
  <c r="AT113" i="3" s="1"/>
  <c r="AQ113" i="3"/>
  <c r="AR113" i="3" s="1"/>
  <c r="P115" i="3"/>
  <c r="AS115" i="3"/>
  <c r="AT115" i="3" s="1"/>
  <c r="AQ115" i="3"/>
  <c r="AR115" i="3" s="1"/>
  <c r="AS117" i="3"/>
  <c r="AT117" i="3" s="1"/>
  <c r="AQ117" i="3"/>
  <c r="AR117" i="3" s="1"/>
  <c r="P117" i="3"/>
  <c r="P132" i="3"/>
  <c r="AQ132" i="3"/>
  <c r="AR132" i="3" s="1"/>
  <c r="AS132" i="3"/>
  <c r="AT132" i="3" s="1"/>
  <c r="AQ134" i="3"/>
  <c r="AR134" i="3" s="1"/>
  <c r="AS134" i="3"/>
  <c r="AT134" i="3" s="1"/>
  <c r="AS136" i="3"/>
  <c r="AT136" i="3" s="1"/>
  <c r="AQ136" i="3"/>
  <c r="AR136" i="3" s="1"/>
  <c r="AS141" i="3"/>
  <c r="AT141" i="3" s="1"/>
  <c r="AQ141" i="3"/>
  <c r="AR141" i="3" s="1"/>
  <c r="AQ143" i="3"/>
  <c r="AR143" i="3" s="1"/>
  <c r="AS143" i="3"/>
  <c r="AT143" i="3" s="1"/>
  <c r="AS145" i="3"/>
  <c r="AT145" i="3" s="1"/>
  <c r="AQ145" i="3"/>
  <c r="AR145" i="3" s="1"/>
  <c r="P164" i="3"/>
  <c r="AS164" i="3"/>
  <c r="AT164" i="3" s="1"/>
  <c r="AQ164" i="3"/>
  <c r="AR164" i="3" s="1"/>
  <c r="P169" i="3"/>
  <c r="AS169" i="3"/>
  <c r="AT169" i="3" s="1"/>
  <c r="AQ169" i="3"/>
  <c r="AR169" i="3" s="1"/>
  <c r="AS171" i="3"/>
  <c r="AT171" i="3" s="1"/>
  <c r="AQ171" i="3"/>
  <c r="AR171" i="3" s="1"/>
  <c r="P173" i="3"/>
  <c r="AS173" i="3"/>
  <c r="AT173" i="3" s="1"/>
  <c r="AQ173" i="3"/>
  <c r="AR173" i="3" s="1"/>
  <c r="AQ175" i="3"/>
  <c r="AR175" i="3" s="1"/>
  <c r="AS175" i="3"/>
  <c r="AT175" i="3" s="1"/>
  <c r="AS177" i="3"/>
  <c r="AT177" i="3" s="1"/>
  <c r="AQ177" i="3"/>
  <c r="AR177" i="3" s="1"/>
  <c r="P177" i="3"/>
  <c r="AS182" i="3"/>
  <c r="AT182" i="3" s="1"/>
  <c r="AQ182" i="3"/>
  <c r="AR182" i="3" s="1"/>
  <c r="AQ185" i="3"/>
  <c r="AR185" i="3" s="1"/>
  <c r="AS185" i="3"/>
  <c r="AT185" i="3" s="1"/>
  <c r="X194" i="3"/>
  <c r="AS194" i="3"/>
  <c r="AT194" i="3" s="1"/>
  <c r="AQ194" i="3"/>
  <c r="AR194" i="3" s="1"/>
  <c r="X197" i="3"/>
  <c r="AS197" i="3"/>
  <c r="AT197" i="3" s="1"/>
  <c r="AQ197" i="3"/>
  <c r="AR197" i="3" s="1"/>
  <c r="X199" i="3"/>
  <c r="AS199" i="3"/>
  <c r="AT199" i="3" s="1"/>
  <c r="AQ199" i="3"/>
  <c r="AR199" i="3" s="1"/>
  <c r="X201" i="3"/>
  <c r="AS201" i="3"/>
  <c r="AT201" i="3" s="1"/>
  <c r="AQ201" i="3"/>
  <c r="AR201" i="3" s="1"/>
  <c r="X203" i="3"/>
  <c r="AS203" i="3"/>
  <c r="AT203" i="3" s="1"/>
  <c r="AQ203" i="3"/>
  <c r="AR203" i="3" s="1"/>
  <c r="X208" i="3"/>
  <c r="AS208" i="3"/>
  <c r="AT208" i="3" s="1"/>
  <c r="AQ208" i="3"/>
  <c r="AR208" i="3" s="1"/>
  <c r="X218" i="3"/>
  <c r="AS218" i="3"/>
  <c r="AT218" i="3" s="1"/>
  <c r="AQ218" i="3"/>
  <c r="AR218" i="3" s="1"/>
  <c r="X220" i="3"/>
  <c r="AS220" i="3"/>
  <c r="AT220" i="3" s="1"/>
  <c r="AQ220" i="3"/>
  <c r="AR220" i="3" s="1"/>
  <c r="X228" i="3"/>
  <c r="AS228" i="3"/>
  <c r="AT228" i="3" s="1"/>
  <c r="AQ228" i="3"/>
  <c r="AR228" i="3" s="1"/>
  <c r="X230" i="3"/>
  <c r="AS230" i="3"/>
  <c r="AT230" i="3" s="1"/>
  <c r="AQ230" i="3"/>
  <c r="AR230" i="3" s="1"/>
  <c r="AS258" i="3"/>
  <c r="AT258" i="3" s="1"/>
  <c r="AQ258" i="3"/>
  <c r="AR258" i="3" s="1"/>
  <c r="AS260" i="3"/>
  <c r="AT260" i="3" s="1"/>
  <c r="AQ260" i="3"/>
  <c r="AR260" i="3" s="1"/>
  <c r="AS262" i="3"/>
  <c r="AT262" i="3" s="1"/>
  <c r="AQ262" i="3"/>
  <c r="AR262" i="3" s="1"/>
  <c r="AS264" i="3"/>
  <c r="AT264" i="3" s="1"/>
  <c r="AQ264" i="3"/>
  <c r="AR264" i="3" s="1"/>
  <c r="AS266" i="3"/>
  <c r="AT266" i="3" s="1"/>
  <c r="AQ266" i="3"/>
  <c r="AR266" i="3" s="1"/>
  <c r="AS268" i="3"/>
  <c r="AT268" i="3" s="1"/>
  <c r="AQ268" i="3"/>
  <c r="AR268" i="3" s="1"/>
  <c r="AS270" i="3"/>
  <c r="AT270" i="3" s="1"/>
  <c r="AQ270" i="3"/>
  <c r="AR270" i="3" s="1"/>
  <c r="AS279" i="3"/>
  <c r="AT279" i="3" s="1"/>
  <c r="AQ279" i="3"/>
  <c r="AR279" i="3" s="1"/>
  <c r="P279" i="3"/>
  <c r="AS293" i="3"/>
  <c r="AT293" i="3" s="1"/>
  <c r="AQ293" i="3"/>
  <c r="AR293" i="3" s="1"/>
  <c r="AS295" i="3"/>
  <c r="AT295" i="3" s="1"/>
  <c r="AQ295" i="3"/>
  <c r="AR295" i="3" s="1"/>
  <c r="AS312" i="3"/>
  <c r="AT312" i="3" s="1"/>
  <c r="AQ312" i="3"/>
  <c r="AR312" i="3" s="1"/>
  <c r="AS314" i="3"/>
  <c r="AT314" i="3" s="1"/>
  <c r="AQ314" i="3"/>
  <c r="AR314" i="3" s="1"/>
  <c r="AS320" i="3"/>
  <c r="AT320" i="3" s="1"/>
  <c r="AQ320" i="3"/>
  <c r="AR320" i="3" s="1"/>
  <c r="AS330" i="3"/>
  <c r="AT330" i="3" s="1"/>
  <c r="AQ330" i="3"/>
  <c r="AR330" i="3" s="1"/>
  <c r="AS333" i="3"/>
  <c r="AT333" i="3" s="1"/>
  <c r="AQ333" i="3"/>
  <c r="AR333" i="3" s="1"/>
  <c r="P333" i="3"/>
  <c r="AS340" i="3"/>
  <c r="AT340" i="3" s="1"/>
  <c r="AQ340" i="3"/>
  <c r="AR340" i="3" s="1"/>
  <c r="AS350" i="3"/>
  <c r="AT350" i="3" s="1"/>
  <c r="AQ350" i="3"/>
  <c r="AR350" i="3" s="1"/>
  <c r="AQ361" i="3"/>
  <c r="AR361" i="3" s="1"/>
  <c r="AS361" i="3"/>
  <c r="AT361" i="3" s="1"/>
  <c r="AS363" i="3"/>
  <c r="AT363" i="3" s="1"/>
  <c r="AQ363" i="3"/>
  <c r="AR363" i="3" s="1"/>
  <c r="AQ368" i="3"/>
  <c r="AR368" i="3" s="1"/>
  <c r="AS368" i="3"/>
  <c r="AT368" i="3" s="1"/>
  <c r="P368" i="3"/>
  <c r="AS387" i="3"/>
  <c r="AT387" i="3" s="1"/>
  <c r="AQ387" i="3"/>
  <c r="AR387" i="3" s="1"/>
  <c r="AS389" i="3"/>
  <c r="AT389" i="3" s="1"/>
  <c r="AQ389" i="3"/>
  <c r="AR389" i="3" s="1"/>
  <c r="AS392" i="3"/>
  <c r="AT392" i="3" s="1"/>
  <c r="AQ392" i="3"/>
  <c r="AR392" i="3" s="1"/>
  <c r="AQ394" i="3"/>
  <c r="AR394" i="3" s="1"/>
  <c r="AS394" i="3"/>
  <c r="AT394" i="3" s="1"/>
  <c r="AS396" i="3"/>
  <c r="AT396" i="3" s="1"/>
  <c r="AQ396" i="3"/>
  <c r="AR396" i="3" s="1"/>
  <c r="AQ398" i="3"/>
  <c r="AR398" i="3" s="1"/>
  <c r="AS398" i="3"/>
  <c r="AT398" i="3" s="1"/>
  <c r="AQ400" i="3"/>
  <c r="AR400" i="3" s="1"/>
  <c r="AS400" i="3"/>
  <c r="AT400" i="3" s="1"/>
  <c r="AS402" i="3"/>
  <c r="AT402" i="3" s="1"/>
  <c r="AQ402" i="3"/>
  <c r="AR402" i="3" s="1"/>
  <c r="AS404" i="3"/>
  <c r="AT404" i="3" s="1"/>
  <c r="AQ404" i="3"/>
  <c r="AR404" i="3" s="1"/>
  <c r="AS406" i="3"/>
  <c r="AT406" i="3" s="1"/>
  <c r="AQ406" i="3"/>
  <c r="AR406" i="3" s="1"/>
  <c r="AS408" i="3"/>
  <c r="AT408" i="3" s="1"/>
  <c r="AQ408" i="3"/>
  <c r="AR408" i="3" s="1"/>
  <c r="AQ410" i="3"/>
  <c r="AR410" i="3" s="1"/>
  <c r="AS410" i="3"/>
  <c r="AT410" i="3" s="1"/>
  <c r="X410" i="3"/>
  <c r="AQ416" i="3"/>
  <c r="AR416" i="3" s="1"/>
  <c r="AS416" i="3"/>
  <c r="AT416" i="3" s="1"/>
  <c r="P416" i="3"/>
  <c r="AQ423" i="3"/>
  <c r="AR423" i="3" s="1"/>
  <c r="AS423" i="3"/>
  <c r="AT423" i="3" s="1"/>
  <c r="AS424" i="3"/>
  <c r="AT424" i="3" s="1"/>
  <c r="AQ424" i="3"/>
  <c r="AR424" i="3" s="1"/>
  <c r="X424" i="3"/>
  <c r="AS427" i="3"/>
  <c r="AT427" i="3" s="1"/>
  <c r="AQ427" i="3"/>
  <c r="AR427" i="3" s="1"/>
  <c r="X427" i="3"/>
  <c r="AS431" i="3"/>
  <c r="AT431" i="3" s="1"/>
  <c r="AQ431" i="3"/>
  <c r="AR431" i="3" s="1"/>
  <c r="P431" i="3"/>
  <c r="AS436" i="3"/>
  <c r="AT436" i="3" s="1"/>
  <c r="AQ436" i="3"/>
  <c r="AR436" i="3" s="1"/>
  <c r="AS438" i="3"/>
  <c r="AT438" i="3" s="1"/>
  <c r="AQ438" i="3"/>
  <c r="AR438" i="3" s="1"/>
  <c r="P438" i="3"/>
  <c r="AQ439" i="3"/>
  <c r="AR439" i="3" s="1"/>
  <c r="AS439" i="3"/>
  <c r="AT439" i="3" s="1"/>
  <c r="AS453" i="3"/>
  <c r="AT453" i="3" s="1"/>
  <c r="AQ453" i="3"/>
  <c r="AR453" i="3" s="1"/>
  <c r="AQ456" i="3"/>
  <c r="AR456" i="3" s="1"/>
  <c r="AS456" i="3"/>
  <c r="AT456" i="3" s="1"/>
  <c r="AQ458" i="3"/>
  <c r="AR458" i="3" s="1"/>
  <c r="AS458" i="3"/>
  <c r="AT458" i="3" s="1"/>
  <c r="AQ463" i="3"/>
  <c r="AR463" i="3" s="1"/>
  <c r="AS463" i="3"/>
  <c r="AT463" i="3" s="1"/>
  <c r="AS477" i="3"/>
  <c r="AT477" i="3" s="1"/>
  <c r="AQ477" i="3"/>
  <c r="AR477" i="3" s="1"/>
  <c r="AS480" i="3"/>
  <c r="AT480" i="3" s="1"/>
  <c r="AQ480" i="3"/>
  <c r="AR480" i="3" s="1"/>
  <c r="AS482" i="3"/>
  <c r="AT482" i="3" s="1"/>
  <c r="AQ482" i="3"/>
  <c r="AR482" i="3" s="1"/>
  <c r="AS485" i="3"/>
  <c r="AT485" i="3" s="1"/>
  <c r="AQ485" i="3"/>
  <c r="AR485" i="3" s="1"/>
  <c r="AS487" i="3"/>
  <c r="AT487" i="3" s="1"/>
  <c r="AQ487" i="3"/>
  <c r="AR487" i="3" s="1"/>
  <c r="AS499" i="3"/>
  <c r="AT499" i="3" s="1"/>
  <c r="AQ499" i="3"/>
  <c r="AR499" i="3" s="1"/>
  <c r="P499" i="3"/>
  <c r="AS502" i="3"/>
  <c r="AT502" i="3" s="1"/>
  <c r="AQ502" i="3"/>
  <c r="AR502" i="3" s="1"/>
  <c r="AQ504" i="3"/>
  <c r="AR504" i="3" s="1"/>
  <c r="AS504" i="3"/>
  <c r="AT504" i="3" s="1"/>
  <c r="X504" i="3"/>
  <c r="AS508" i="3"/>
  <c r="AT508" i="3" s="1"/>
  <c r="AQ508" i="3"/>
  <c r="AR508" i="3" s="1"/>
  <c r="AS519" i="3"/>
  <c r="AT519" i="3" s="1"/>
  <c r="AQ519" i="3"/>
  <c r="AR519" i="3" s="1"/>
  <c r="AQ525" i="3"/>
  <c r="AR525" i="3" s="1"/>
  <c r="AS525" i="3"/>
  <c r="AT525" i="3" s="1"/>
  <c r="X525" i="3"/>
  <c r="AQ529" i="3"/>
  <c r="AR529" i="3" s="1"/>
  <c r="AS529" i="3"/>
  <c r="AT529" i="3" s="1"/>
  <c r="AS531" i="3"/>
  <c r="AT531" i="3" s="1"/>
  <c r="AQ531" i="3"/>
  <c r="AR531" i="3" s="1"/>
  <c r="P531" i="3"/>
  <c r="AQ532" i="3"/>
  <c r="AR532" i="3" s="1"/>
  <c r="AS532" i="3"/>
  <c r="AT532" i="3" s="1"/>
  <c r="AS539" i="3"/>
  <c r="AT539" i="3" s="1"/>
  <c r="AQ539" i="3"/>
  <c r="AR539" i="3" s="1"/>
  <c r="AS551" i="3"/>
  <c r="AT551" i="3" s="1"/>
  <c r="AQ551" i="3"/>
  <c r="AR551" i="3" s="1"/>
  <c r="P551" i="3"/>
  <c r="AS558" i="3"/>
  <c r="AT558" i="3" s="1"/>
  <c r="AQ558" i="3"/>
  <c r="AR558" i="3" s="1"/>
  <c r="AQ568" i="3"/>
  <c r="AR568" i="3" s="1"/>
  <c r="AS568" i="3"/>
  <c r="AT568" i="3" s="1"/>
  <c r="P568" i="3"/>
  <c r="AQ569" i="3"/>
  <c r="AR569" i="3" s="1"/>
  <c r="AS569" i="3"/>
  <c r="AT569" i="3" s="1"/>
  <c r="AS575" i="3"/>
  <c r="AT575" i="3" s="1"/>
  <c r="AQ575" i="3"/>
  <c r="AR575" i="3" s="1"/>
  <c r="AS579" i="3"/>
  <c r="AT579" i="3" s="1"/>
  <c r="AQ579" i="3"/>
  <c r="AR579" i="3" s="1"/>
  <c r="AS583" i="3"/>
  <c r="AT583" i="3" s="1"/>
  <c r="AQ583" i="3"/>
  <c r="AR583" i="3" s="1"/>
  <c r="X583" i="3"/>
  <c r="AQ585" i="3"/>
  <c r="AR585" i="3" s="1"/>
  <c r="AS585" i="3"/>
  <c r="AT585" i="3" s="1"/>
  <c r="AS586" i="3"/>
  <c r="AT586" i="3" s="1"/>
  <c r="AQ586" i="3"/>
  <c r="AR586" i="3" s="1"/>
  <c r="AS591" i="3"/>
  <c r="AT591" i="3" s="1"/>
  <c r="AQ591" i="3"/>
  <c r="AR591" i="3" s="1"/>
  <c r="AQ592" i="3"/>
  <c r="AR592" i="3" s="1"/>
  <c r="AS592" i="3"/>
  <c r="AT592" i="3" s="1"/>
  <c r="P592" i="3"/>
  <c r="AQ593" i="3"/>
  <c r="AR593" i="3" s="1"/>
  <c r="AS593" i="3"/>
  <c r="AT593" i="3" s="1"/>
  <c r="P593" i="3"/>
  <c r="AQ600" i="3"/>
  <c r="AR600" i="3" s="1"/>
  <c r="AS600" i="3"/>
  <c r="AT600" i="3" s="1"/>
  <c r="AQ612" i="3"/>
  <c r="AR612" i="3" s="1"/>
  <c r="AS612" i="3"/>
  <c r="AT612" i="3" s="1"/>
  <c r="AS615" i="3"/>
  <c r="AT615" i="3" s="1"/>
  <c r="AQ615" i="3"/>
  <c r="AR615" i="3" s="1"/>
  <c r="AS618" i="3"/>
  <c r="AT618" i="3" s="1"/>
  <c r="AQ618" i="3"/>
  <c r="AR618" i="3" s="1"/>
  <c r="X618" i="3"/>
  <c r="X635" i="3"/>
  <c r="AS635" i="3"/>
  <c r="AT635" i="3" s="1"/>
  <c r="AQ635" i="3"/>
  <c r="AR635" i="3" s="1"/>
  <c r="X637" i="3"/>
  <c r="AS637" i="3"/>
  <c r="AT637" i="3" s="1"/>
  <c r="AQ637" i="3"/>
  <c r="AR637" i="3" s="1"/>
  <c r="X640" i="3"/>
  <c r="AS640" i="3"/>
  <c r="AT640" i="3" s="1"/>
  <c r="AQ640" i="3"/>
  <c r="AR640" i="3" s="1"/>
  <c r="P640" i="3"/>
  <c r="AS649" i="3"/>
  <c r="AT649" i="3" s="1"/>
  <c r="AQ649" i="3"/>
  <c r="AR649" i="3" s="1"/>
  <c r="P658" i="3"/>
  <c r="AQ658" i="3"/>
  <c r="AR658" i="3" s="1"/>
  <c r="AS658" i="3"/>
  <c r="AT658" i="3" s="1"/>
  <c r="AS660" i="3"/>
  <c r="AT660" i="3" s="1"/>
  <c r="AQ660" i="3"/>
  <c r="AR660" i="3" s="1"/>
  <c r="AQ662" i="3"/>
  <c r="AR662" i="3" s="1"/>
  <c r="AS662" i="3"/>
  <c r="AT662" i="3" s="1"/>
  <c r="P662" i="3"/>
  <c r="AS681" i="3"/>
  <c r="AT681" i="3" s="1"/>
  <c r="AQ681" i="3"/>
  <c r="AR681" i="3" s="1"/>
  <c r="AS685" i="3"/>
  <c r="AT685" i="3" s="1"/>
  <c r="AQ685" i="3"/>
  <c r="AR685" i="3" s="1"/>
  <c r="AS692" i="3"/>
  <c r="AT692" i="3" s="1"/>
  <c r="AQ692" i="3"/>
  <c r="AR692" i="3" s="1"/>
  <c r="P701" i="3"/>
  <c r="AQ701" i="3"/>
  <c r="AR701" i="3" s="1"/>
  <c r="AS701" i="3"/>
  <c r="AT701" i="3" s="1"/>
  <c r="AQ703" i="3"/>
  <c r="AR703" i="3" s="1"/>
  <c r="AS703" i="3"/>
  <c r="AT703" i="3" s="1"/>
  <c r="P703" i="3"/>
  <c r="AS713" i="3"/>
  <c r="AT713" i="3" s="1"/>
  <c r="AQ713" i="3"/>
  <c r="AR713" i="3" s="1"/>
  <c r="AS715" i="3"/>
  <c r="AT715" i="3" s="1"/>
  <c r="AQ715" i="3"/>
  <c r="AR715" i="3" s="1"/>
  <c r="AS718" i="3"/>
  <c r="AT718" i="3" s="1"/>
  <c r="AQ718" i="3"/>
  <c r="AR718" i="3" s="1"/>
  <c r="AS721" i="3"/>
  <c r="AT721" i="3" s="1"/>
  <c r="AQ721" i="3"/>
  <c r="AR721" i="3" s="1"/>
  <c r="AS723" i="3"/>
  <c r="AT723" i="3" s="1"/>
  <c r="AQ723" i="3"/>
  <c r="AR723" i="3" s="1"/>
  <c r="P740" i="3"/>
  <c r="AS740" i="3"/>
  <c r="AT740" i="3" s="1"/>
  <c r="AQ740" i="3"/>
  <c r="AR740" i="3" s="1"/>
  <c r="AS742" i="3"/>
  <c r="AT742" i="3" s="1"/>
  <c r="AQ742" i="3"/>
  <c r="AR742" i="3" s="1"/>
  <c r="AS747" i="3"/>
  <c r="AT747" i="3" s="1"/>
  <c r="AQ747" i="3"/>
  <c r="AR747" i="3" s="1"/>
  <c r="AS749" i="3"/>
  <c r="AT749" i="3" s="1"/>
  <c r="AQ749" i="3"/>
  <c r="AR749" i="3" s="1"/>
  <c r="AS752" i="3"/>
  <c r="AT752" i="3" s="1"/>
  <c r="AQ752" i="3"/>
  <c r="AR752" i="3" s="1"/>
  <c r="AS759" i="3"/>
  <c r="AT759" i="3" s="1"/>
  <c r="AQ759" i="3"/>
  <c r="AR759" i="3" s="1"/>
  <c r="AS762" i="3"/>
  <c r="AT762" i="3" s="1"/>
  <c r="AQ762" i="3"/>
  <c r="AR762" i="3" s="1"/>
  <c r="P762" i="3"/>
  <c r="AQ763" i="3"/>
  <c r="AR763" i="3" s="1"/>
  <c r="AS763" i="3"/>
  <c r="AT763" i="3" s="1"/>
  <c r="AQ767" i="3"/>
  <c r="AR767" i="3" s="1"/>
  <c r="AS767" i="3"/>
  <c r="AT767" i="3" s="1"/>
  <c r="AS776" i="3"/>
  <c r="AT776" i="3" s="1"/>
  <c r="AQ776" i="3"/>
  <c r="AR776" i="3" s="1"/>
  <c r="AS777" i="3"/>
  <c r="AT777" i="3" s="1"/>
  <c r="AQ777" i="3"/>
  <c r="AR777" i="3" s="1"/>
  <c r="AS787" i="3"/>
  <c r="AT787" i="3" s="1"/>
  <c r="AQ787" i="3"/>
  <c r="AR787" i="3" s="1"/>
  <c r="X787" i="3"/>
  <c r="AS790" i="3"/>
  <c r="AT790" i="3" s="1"/>
  <c r="AQ790" i="3"/>
  <c r="AR790" i="3" s="1"/>
  <c r="P790" i="3"/>
  <c r="AQ791" i="3"/>
  <c r="AR791" i="3" s="1"/>
  <c r="AS791" i="3"/>
  <c r="AT791" i="3" s="1"/>
  <c r="AS794" i="3"/>
  <c r="AT794" i="3" s="1"/>
  <c r="AQ794" i="3"/>
  <c r="AR794" i="3" s="1"/>
  <c r="X794" i="3"/>
  <c r="AS796" i="3"/>
  <c r="AT796" i="3" s="1"/>
  <c r="AQ796" i="3"/>
  <c r="AR796" i="3" s="1"/>
  <c r="AS825" i="3"/>
  <c r="AT825" i="3" s="1"/>
  <c r="AQ825" i="3"/>
  <c r="AR825" i="3" s="1"/>
  <c r="AS830" i="3"/>
  <c r="AT830" i="3" s="1"/>
  <c r="AQ830" i="3"/>
  <c r="AR830" i="3" s="1"/>
  <c r="P843" i="3"/>
  <c r="AQ843" i="3"/>
  <c r="AR843" i="3" s="1"/>
  <c r="AS843" i="3"/>
  <c r="AT843" i="3" s="1"/>
  <c r="AS848" i="3"/>
  <c r="AT848" i="3" s="1"/>
  <c r="AQ848" i="3"/>
  <c r="AR848" i="3" s="1"/>
  <c r="AQ850" i="3"/>
  <c r="AR850" i="3" s="1"/>
  <c r="AS850" i="3"/>
  <c r="AT850" i="3" s="1"/>
  <c r="AS852" i="3"/>
  <c r="AT852" i="3" s="1"/>
  <c r="AQ852" i="3"/>
  <c r="AR852" i="3" s="1"/>
  <c r="AS854" i="3"/>
  <c r="AT854" i="3" s="1"/>
  <c r="AQ854" i="3"/>
  <c r="AR854" i="3" s="1"/>
  <c r="AQ856" i="3"/>
  <c r="AR856" i="3" s="1"/>
  <c r="AS856" i="3"/>
  <c r="AT856" i="3" s="1"/>
  <c r="AS858" i="3"/>
  <c r="AT858" i="3" s="1"/>
  <c r="AQ858" i="3"/>
  <c r="AR858" i="3" s="1"/>
  <c r="AQ860" i="3"/>
  <c r="AR860" i="3" s="1"/>
  <c r="AS860" i="3"/>
  <c r="AT860" i="3" s="1"/>
  <c r="AQ862" i="3"/>
  <c r="AR862" i="3" s="1"/>
  <c r="AS862" i="3"/>
  <c r="AT862" i="3" s="1"/>
  <c r="AS864" i="3"/>
  <c r="AT864" i="3" s="1"/>
  <c r="AQ864" i="3"/>
  <c r="AR864" i="3" s="1"/>
  <c r="AQ866" i="3"/>
  <c r="AR866" i="3" s="1"/>
  <c r="AS866" i="3"/>
  <c r="AT866" i="3" s="1"/>
  <c r="AS868" i="3"/>
  <c r="AT868" i="3" s="1"/>
  <c r="AQ868" i="3"/>
  <c r="AR868" i="3" s="1"/>
  <c r="AS870" i="3"/>
  <c r="AT870" i="3" s="1"/>
  <c r="AQ870" i="3"/>
  <c r="AR870" i="3" s="1"/>
  <c r="AQ872" i="3"/>
  <c r="AR872" i="3" s="1"/>
  <c r="AS872" i="3"/>
  <c r="AT872" i="3" s="1"/>
  <c r="P872" i="3"/>
  <c r="AS874" i="3"/>
  <c r="AT874" i="3" s="1"/>
  <c r="AQ874" i="3"/>
  <c r="AR874" i="3" s="1"/>
  <c r="AQ879" i="3"/>
  <c r="AR879" i="3" s="1"/>
  <c r="AS879" i="3"/>
  <c r="AT879" i="3" s="1"/>
  <c r="P879" i="3"/>
  <c r="AQ901" i="3"/>
  <c r="AR901" i="3" s="1"/>
  <c r="AS901" i="3"/>
  <c r="AT901" i="3" s="1"/>
  <c r="AQ909" i="3"/>
  <c r="AR909" i="3" s="1"/>
  <c r="AS909" i="3"/>
  <c r="AT909" i="3" s="1"/>
  <c r="X909" i="3"/>
  <c r="AS911" i="3"/>
  <c r="AT911" i="3" s="1"/>
  <c r="AQ911" i="3"/>
  <c r="AR911" i="3" s="1"/>
  <c r="P911" i="3"/>
  <c r="AS914" i="3"/>
  <c r="AT914" i="3" s="1"/>
  <c r="AQ914" i="3"/>
  <c r="AR914" i="3" s="1"/>
  <c r="AQ918" i="3"/>
  <c r="AR918" i="3" s="1"/>
  <c r="AS918" i="3"/>
  <c r="AT918" i="3" s="1"/>
  <c r="P918" i="3"/>
  <c r="AS927" i="3"/>
  <c r="AT927" i="3" s="1"/>
  <c r="AQ927" i="3"/>
  <c r="AR927" i="3" s="1"/>
  <c r="X927" i="3"/>
  <c r="AQ937" i="3"/>
  <c r="AR937" i="3" s="1"/>
  <c r="AS937" i="3"/>
  <c r="AT937" i="3" s="1"/>
  <c r="P937" i="3"/>
  <c r="AS948" i="3"/>
  <c r="AT948" i="3" s="1"/>
  <c r="AQ948" i="3"/>
  <c r="AR948" i="3" s="1"/>
  <c r="AS960" i="3"/>
  <c r="AT960" i="3" s="1"/>
  <c r="AQ960" i="3"/>
  <c r="AR960" i="3" s="1"/>
  <c r="P960" i="3"/>
  <c r="AQ966" i="3"/>
  <c r="AR966" i="3" s="1"/>
  <c r="AS966" i="3"/>
  <c r="AT966" i="3" s="1"/>
  <c r="P966" i="3"/>
  <c r="AQ973" i="3"/>
  <c r="AR973" i="3" s="1"/>
  <c r="AS973" i="3"/>
  <c r="AT973" i="3" s="1"/>
  <c r="X973" i="3"/>
  <c r="AS978" i="3"/>
  <c r="AT978" i="3" s="1"/>
  <c r="AQ978" i="3"/>
  <c r="AR978" i="3" s="1"/>
  <c r="P978" i="3"/>
  <c r="AQ985" i="3"/>
  <c r="AR985" i="3" s="1"/>
  <c r="AS985" i="3"/>
  <c r="AT985" i="3" s="1"/>
  <c r="P985" i="3"/>
  <c r="AS996" i="3"/>
  <c r="AT996" i="3" s="1"/>
  <c r="AQ996" i="3"/>
  <c r="AR996" i="3" s="1"/>
  <c r="X996" i="3"/>
  <c r="AQ1002" i="3"/>
  <c r="AR1002" i="3" s="1"/>
  <c r="AS1002" i="3"/>
  <c r="AT1002" i="3" s="1"/>
  <c r="P1002" i="3"/>
  <c r="AQ1029" i="3"/>
  <c r="AR1029" i="3" s="1"/>
  <c r="AS1029" i="3"/>
  <c r="AT1029" i="3" s="1"/>
  <c r="P1029" i="3"/>
  <c r="AS1040" i="3"/>
  <c r="AT1040" i="3" s="1"/>
  <c r="AQ1040" i="3"/>
  <c r="AR1040" i="3" s="1"/>
  <c r="P1040" i="3"/>
  <c r="AQ1061" i="3"/>
  <c r="AR1061" i="3" s="1"/>
  <c r="AS1061" i="3"/>
  <c r="AT1061" i="3" s="1"/>
  <c r="P1061" i="3"/>
  <c r="AS1075" i="3"/>
  <c r="AT1075" i="3" s="1"/>
  <c r="AQ1075" i="3"/>
  <c r="AR1075" i="3" s="1"/>
  <c r="P1075" i="3"/>
  <c r="AS1078" i="3"/>
  <c r="AT1078" i="3" s="1"/>
  <c r="AQ1078" i="3"/>
  <c r="AR1078" i="3" s="1"/>
  <c r="P1078" i="3"/>
  <c r="AQ1093" i="3"/>
  <c r="AR1093" i="3" s="1"/>
  <c r="AS1093" i="3"/>
  <c r="AT1093" i="3" s="1"/>
  <c r="P1093" i="3"/>
  <c r="AS1099" i="3"/>
  <c r="AT1099" i="3" s="1"/>
  <c r="AQ1099" i="3"/>
  <c r="AR1099" i="3" s="1"/>
  <c r="P1099" i="3"/>
  <c r="AS22" i="3"/>
  <c r="AT22" i="3" s="1"/>
  <c r="AQ22" i="3"/>
  <c r="AR22" i="3" s="1"/>
  <c r="AS27" i="3"/>
  <c r="AT27" i="3" s="1"/>
  <c r="AQ27" i="3"/>
  <c r="AR27" i="3" s="1"/>
  <c r="AS31" i="3"/>
  <c r="AT31" i="3" s="1"/>
  <c r="AQ31" i="3"/>
  <c r="AR31" i="3" s="1"/>
  <c r="AQ37" i="3"/>
  <c r="AR37" i="3" s="1"/>
  <c r="AS37" i="3"/>
  <c r="AT37" i="3" s="1"/>
  <c r="X37" i="3"/>
  <c r="AS44" i="3"/>
  <c r="AT44" i="3" s="1"/>
  <c r="AQ44" i="3"/>
  <c r="AR44" i="3" s="1"/>
  <c r="AQ62" i="3"/>
  <c r="AR62" i="3" s="1"/>
  <c r="AS62" i="3"/>
  <c r="AT62" i="3" s="1"/>
  <c r="AS63" i="3"/>
  <c r="AT63" i="3" s="1"/>
  <c r="AQ63" i="3"/>
  <c r="AR63" i="3" s="1"/>
  <c r="X63" i="3"/>
  <c r="AS66" i="3"/>
  <c r="AT66" i="3" s="1"/>
  <c r="AQ66" i="3"/>
  <c r="AR66" i="3" s="1"/>
  <c r="AS69" i="3"/>
  <c r="AT69" i="3" s="1"/>
  <c r="AQ69" i="3"/>
  <c r="AR69" i="3" s="1"/>
  <c r="X78" i="3"/>
  <c r="AQ78" i="3"/>
  <c r="AR78" i="3" s="1"/>
  <c r="AS78" i="3"/>
  <c r="AT78" i="3" s="1"/>
  <c r="AS83" i="3"/>
  <c r="AT83" i="3" s="1"/>
  <c r="AQ83" i="3"/>
  <c r="AR83" i="3" s="1"/>
  <c r="AQ121" i="3"/>
  <c r="AR121" i="3" s="1"/>
  <c r="AS121" i="3"/>
  <c r="AT121" i="3" s="1"/>
  <c r="AS125" i="3"/>
  <c r="AT125" i="3" s="1"/>
  <c r="AQ125" i="3"/>
  <c r="AR125" i="3" s="1"/>
  <c r="AQ127" i="3"/>
  <c r="AR127" i="3" s="1"/>
  <c r="AS127" i="3"/>
  <c r="AT127" i="3" s="1"/>
  <c r="AS129" i="3"/>
  <c r="AT129" i="3" s="1"/>
  <c r="AQ129" i="3"/>
  <c r="AR129" i="3" s="1"/>
  <c r="AQ138" i="3"/>
  <c r="AR138" i="3" s="1"/>
  <c r="AS138" i="3"/>
  <c r="AT138" i="3" s="1"/>
  <c r="P147" i="3"/>
  <c r="AQ147" i="3"/>
  <c r="AR147" i="3" s="1"/>
  <c r="AS147" i="3"/>
  <c r="AT147" i="3" s="1"/>
  <c r="AS149" i="3"/>
  <c r="AT149" i="3" s="1"/>
  <c r="AQ149" i="3"/>
  <c r="AR149" i="3" s="1"/>
  <c r="P149" i="3"/>
  <c r="AS179" i="3"/>
  <c r="AT179" i="3" s="1"/>
  <c r="AQ179" i="3"/>
  <c r="AR179" i="3" s="1"/>
  <c r="AQ181" i="3"/>
  <c r="AR181" i="3" s="1"/>
  <c r="AS181" i="3"/>
  <c r="AT181" i="3" s="1"/>
  <c r="AQ184" i="3"/>
  <c r="AR184" i="3" s="1"/>
  <c r="AS184" i="3"/>
  <c r="AT184" i="3" s="1"/>
  <c r="AS187" i="3"/>
  <c r="AT187" i="3" s="1"/>
  <c r="AQ187" i="3"/>
  <c r="AR187" i="3" s="1"/>
  <c r="AQ189" i="3"/>
  <c r="AR189" i="3" s="1"/>
  <c r="AS189" i="3"/>
  <c r="AT189" i="3" s="1"/>
  <c r="AQ191" i="3"/>
  <c r="AR191" i="3" s="1"/>
  <c r="AS191" i="3"/>
  <c r="AT191" i="3" s="1"/>
  <c r="X196" i="3"/>
  <c r="AS196" i="3"/>
  <c r="AT196" i="3" s="1"/>
  <c r="AQ196" i="3"/>
  <c r="AR196" i="3" s="1"/>
  <c r="X205" i="3"/>
  <c r="AS205" i="3"/>
  <c r="AT205" i="3" s="1"/>
  <c r="AQ205" i="3"/>
  <c r="AR205" i="3" s="1"/>
  <c r="X210" i="3"/>
  <c r="AS210" i="3"/>
  <c r="AT210" i="3" s="1"/>
  <c r="AQ210" i="3"/>
  <c r="AR210" i="3" s="1"/>
  <c r="AS242" i="3"/>
  <c r="AT242" i="3" s="1"/>
  <c r="AQ242" i="3"/>
  <c r="AR242" i="3" s="1"/>
  <c r="AS244" i="3"/>
  <c r="AT244" i="3" s="1"/>
  <c r="AQ244" i="3"/>
  <c r="AR244" i="3" s="1"/>
  <c r="P253" i="3"/>
  <c r="AS253" i="3"/>
  <c r="AT253" i="3" s="1"/>
  <c r="AQ253" i="3"/>
  <c r="AR253" i="3" s="1"/>
  <c r="AS255" i="3"/>
  <c r="AT255" i="3" s="1"/>
  <c r="AQ255" i="3"/>
  <c r="AR255" i="3" s="1"/>
  <c r="AS257" i="3"/>
  <c r="AT257" i="3" s="1"/>
  <c r="AQ257" i="3"/>
  <c r="AR257" i="3" s="1"/>
  <c r="AS272" i="3"/>
  <c r="AT272" i="3" s="1"/>
  <c r="AQ272" i="3"/>
  <c r="AR272" i="3" s="1"/>
  <c r="AS274" i="3"/>
  <c r="AT274" i="3" s="1"/>
  <c r="AQ274" i="3"/>
  <c r="AR274" i="3" s="1"/>
  <c r="AS276" i="3"/>
  <c r="AT276" i="3" s="1"/>
  <c r="AQ276" i="3"/>
  <c r="AR276" i="3" s="1"/>
  <c r="P276" i="3"/>
  <c r="AS281" i="3"/>
  <c r="AT281" i="3" s="1"/>
  <c r="AQ281" i="3"/>
  <c r="AR281" i="3" s="1"/>
  <c r="AS284" i="3"/>
  <c r="AT284" i="3" s="1"/>
  <c r="AQ284" i="3"/>
  <c r="AR284" i="3" s="1"/>
  <c r="AS287" i="3"/>
  <c r="AT287" i="3" s="1"/>
  <c r="AQ287" i="3"/>
  <c r="AR287" i="3" s="1"/>
  <c r="AS290" i="3"/>
  <c r="AT290" i="3" s="1"/>
  <c r="AQ290" i="3"/>
  <c r="AR290" i="3" s="1"/>
  <c r="AS292" i="3"/>
  <c r="AT292" i="3" s="1"/>
  <c r="AQ292" i="3"/>
  <c r="AR292" i="3" s="1"/>
  <c r="AS308" i="3"/>
  <c r="AT308" i="3" s="1"/>
  <c r="AQ308" i="3"/>
  <c r="AR308" i="3" s="1"/>
  <c r="AS311" i="3"/>
  <c r="AT311" i="3" s="1"/>
  <c r="AQ311" i="3"/>
  <c r="AR311" i="3" s="1"/>
  <c r="P311" i="3"/>
  <c r="AS316" i="3"/>
  <c r="AT316" i="3" s="1"/>
  <c r="AQ316" i="3"/>
  <c r="AR316" i="3" s="1"/>
  <c r="AS337" i="3"/>
  <c r="AT337" i="3" s="1"/>
  <c r="AQ337" i="3"/>
  <c r="AR337" i="3" s="1"/>
  <c r="AS342" i="3"/>
  <c r="AT342" i="3" s="1"/>
  <c r="AQ342" i="3"/>
  <c r="AR342" i="3" s="1"/>
  <c r="AS345" i="3"/>
  <c r="AT345" i="3" s="1"/>
  <c r="AQ345" i="3"/>
  <c r="AR345" i="3" s="1"/>
  <c r="AS347" i="3"/>
  <c r="AT347" i="3" s="1"/>
  <c r="AQ347" i="3"/>
  <c r="AR347" i="3" s="1"/>
  <c r="AS353" i="3"/>
  <c r="AT353" i="3" s="1"/>
  <c r="AQ353" i="3"/>
  <c r="AR353" i="3" s="1"/>
  <c r="AS374" i="3"/>
  <c r="AT374" i="3" s="1"/>
  <c r="AQ374" i="3"/>
  <c r="AR374" i="3" s="1"/>
  <c r="AS379" i="3"/>
  <c r="AT379" i="3" s="1"/>
  <c r="AQ379" i="3"/>
  <c r="AR379" i="3" s="1"/>
  <c r="AQ381" i="3"/>
  <c r="AR381" i="3" s="1"/>
  <c r="AS381" i="3"/>
  <c r="AT381" i="3" s="1"/>
  <c r="AQ384" i="3"/>
  <c r="AR384" i="3" s="1"/>
  <c r="AS384" i="3"/>
  <c r="AT384" i="3" s="1"/>
  <c r="AS386" i="3"/>
  <c r="AT386" i="3" s="1"/>
  <c r="AQ386" i="3"/>
  <c r="AR386" i="3" s="1"/>
  <c r="AS411" i="3"/>
  <c r="AT411" i="3" s="1"/>
  <c r="AQ411" i="3"/>
  <c r="AR411" i="3" s="1"/>
  <c r="AS418" i="3"/>
  <c r="AT418" i="3" s="1"/>
  <c r="AQ418" i="3"/>
  <c r="AR418" i="3" s="1"/>
  <c r="X418" i="3"/>
  <c r="AS421" i="3"/>
  <c r="AT421" i="3" s="1"/>
  <c r="AQ421" i="3"/>
  <c r="AR421" i="3" s="1"/>
  <c r="X421" i="3"/>
  <c r="AQ425" i="3"/>
  <c r="AR425" i="3" s="1"/>
  <c r="AS425" i="3"/>
  <c r="AT425" i="3" s="1"/>
  <c r="AQ426" i="3"/>
  <c r="AR426" i="3" s="1"/>
  <c r="AS426" i="3"/>
  <c r="AT426" i="3" s="1"/>
  <c r="AS434" i="3"/>
  <c r="AT434" i="3" s="1"/>
  <c r="AQ434" i="3"/>
  <c r="AR434" i="3" s="1"/>
  <c r="AS445" i="3"/>
  <c r="AT445" i="3" s="1"/>
  <c r="AQ445" i="3"/>
  <c r="AR445" i="3" s="1"/>
  <c r="AQ447" i="3"/>
  <c r="AR447" i="3" s="1"/>
  <c r="AS447" i="3"/>
  <c r="AT447" i="3" s="1"/>
  <c r="AQ449" i="3"/>
  <c r="AR449" i="3" s="1"/>
  <c r="AS449" i="3"/>
  <c r="AT449" i="3" s="1"/>
  <c r="AS460" i="3"/>
  <c r="AT460" i="3" s="1"/>
  <c r="AQ460" i="3"/>
  <c r="AR460" i="3" s="1"/>
  <c r="AQ462" i="3"/>
  <c r="AR462" i="3" s="1"/>
  <c r="AS462" i="3"/>
  <c r="AT462" i="3" s="1"/>
  <c r="AS466" i="3"/>
  <c r="AT466" i="3" s="1"/>
  <c r="AQ466" i="3"/>
  <c r="AR466" i="3" s="1"/>
  <c r="X466" i="3"/>
  <c r="AS469" i="3"/>
  <c r="AT469" i="3" s="1"/>
  <c r="AQ469" i="3"/>
  <c r="AR469" i="3" s="1"/>
  <c r="AS471" i="3"/>
  <c r="AT471" i="3" s="1"/>
  <c r="AQ471" i="3"/>
  <c r="AR471" i="3" s="1"/>
  <c r="AS473" i="3"/>
  <c r="AT473" i="3" s="1"/>
  <c r="AQ473" i="3"/>
  <c r="AR473" i="3" s="1"/>
  <c r="AS476" i="3"/>
  <c r="AT476" i="3" s="1"/>
  <c r="AQ476" i="3"/>
  <c r="AR476" i="3" s="1"/>
  <c r="AQ479" i="3"/>
  <c r="AR479" i="3" s="1"/>
  <c r="AS479" i="3"/>
  <c r="AT479" i="3" s="1"/>
  <c r="AS493" i="3"/>
  <c r="AT493" i="3" s="1"/>
  <c r="AQ493" i="3"/>
  <c r="AR493" i="3" s="1"/>
  <c r="AQ495" i="3"/>
  <c r="AR495" i="3" s="1"/>
  <c r="AS495" i="3"/>
  <c r="AT495" i="3" s="1"/>
  <c r="P495" i="3"/>
  <c r="X496" i="3"/>
  <c r="AS496" i="3"/>
  <c r="AT496" i="3" s="1"/>
  <c r="AQ496" i="3"/>
  <c r="AR496" i="3" s="1"/>
  <c r="AS498" i="3"/>
  <c r="AT498" i="3" s="1"/>
  <c r="AQ498" i="3"/>
  <c r="AR498" i="3" s="1"/>
  <c r="P498" i="3"/>
  <c r="AS501" i="3"/>
  <c r="AT501" i="3" s="1"/>
  <c r="AQ501" i="3"/>
  <c r="AR501" i="3" s="1"/>
  <c r="X501" i="3"/>
  <c r="AS505" i="3"/>
  <c r="AT505" i="3" s="1"/>
  <c r="AQ505" i="3"/>
  <c r="AR505" i="3" s="1"/>
  <c r="AQ506" i="3"/>
  <c r="AR506" i="3" s="1"/>
  <c r="AS506" i="3"/>
  <c r="AT506" i="3" s="1"/>
  <c r="P506" i="3"/>
  <c r="AQ507" i="3"/>
  <c r="AR507" i="3" s="1"/>
  <c r="AS507" i="3"/>
  <c r="AT507" i="3" s="1"/>
  <c r="P507" i="3"/>
  <c r="AQ510" i="3"/>
  <c r="AR510" i="3" s="1"/>
  <c r="AS510" i="3"/>
  <c r="AT510" i="3" s="1"/>
  <c r="AS512" i="3"/>
  <c r="AT512" i="3" s="1"/>
  <c r="AQ512" i="3"/>
  <c r="AR512" i="3" s="1"/>
  <c r="X512" i="3"/>
  <c r="AQ516" i="3"/>
  <c r="AR516" i="3" s="1"/>
  <c r="AS516" i="3"/>
  <c r="AT516" i="3" s="1"/>
  <c r="AS527" i="3"/>
  <c r="AT527" i="3" s="1"/>
  <c r="AQ527" i="3"/>
  <c r="AR527" i="3" s="1"/>
  <c r="AQ545" i="3"/>
  <c r="AR545" i="3" s="1"/>
  <c r="AS545" i="3"/>
  <c r="AT545" i="3" s="1"/>
  <c r="X545" i="3"/>
  <c r="AS555" i="3"/>
  <c r="AT555" i="3" s="1"/>
  <c r="AQ555" i="3"/>
  <c r="AR555" i="3" s="1"/>
  <c r="AS567" i="3"/>
  <c r="AT567" i="3" s="1"/>
  <c r="AQ567" i="3"/>
  <c r="AR567" i="3" s="1"/>
  <c r="P567" i="3"/>
  <c r="AQ572" i="3"/>
  <c r="AR572" i="3" s="1"/>
  <c r="AS572" i="3"/>
  <c r="AT572" i="3" s="1"/>
  <c r="AQ588" i="3"/>
  <c r="AR588" i="3" s="1"/>
  <c r="AS588" i="3"/>
  <c r="AT588" i="3" s="1"/>
  <c r="AS595" i="3"/>
  <c r="AT595" i="3" s="1"/>
  <c r="AQ595" i="3"/>
  <c r="AR595" i="3" s="1"/>
  <c r="AS598" i="3"/>
  <c r="AT598" i="3" s="1"/>
  <c r="AQ598" i="3"/>
  <c r="AR598" i="3" s="1"/>
  <c r="P598" i="3"/>
  <c r="AS599" i="3"/>
  <c r="AT599" i="3" s="1"/>
  <c r="AQ599" i="3"/>
  <c r="AR599" i="3" s="1"/>
  <c r="P599" i="3"/>
  <c r="AQ605" i="3"/>
  <c r="AR605" i="3" s="1"/>
  <c r="AS605" i="3"/>
  <c r="AT605" i="3" s="1"/>
  <c r="AS614" i="3"/>
  <c r="AT614" i="3" s="1"/>
  <c r="AQ614" i="3"/>
  <c r="AR614" i="3" s="1"/>
  <c r="AQ620" i="3"/>
  <c r="AR620" i="3" s="1"/>
  <c r="AS620" i="3"/>
  <c r="AT620" i="3" s="1"/>
  <c r="AS626" i="3"/>
  <c r="AT626" i="3" s="1"/>
  <c r="AQ626" i="3"/>
  <c r="AR626" i="3" s="1"/>
  <c r="AQ629" i="3"/>
  <c r="AR629" i="3" s="1"/>
  <c r="AS629" i="3"/>
  <c r="AT629" i="3" s="1"/>
  <c r="AQ632" i="3"/>
  <c r="AR632" i="3" s="1"/>
  <c r="AS632" i="3"/>
  <c r="AT632" i="3" s="1"/>
  <c r="X634" i="3"/>
  <c r="AS634" i="3"/>
  <c r="AT634" i="3" s="1"/>
  <c r="AQ634" i="3"/>
  <c r="AR634" i="3" s="1"/>
  <c r="AS668" i="3"/>
  <c r="AT668" i="3" s="1"/>
  <c r="AQ668" i="3"/>
  <c r="AR668" i="3" s="1"/>
  <c r="AQ670" i="3"/>
  <c r="AR670" i="3" s="1"/>
  <c r="AS670" i="3"/>
  <c r="AT670" i="3" s="1"/>
  <c r="P672" i="3"/>
  <c r="AS672" i="3"/>
  <c r="AT672" i="3" s="1"/>
  <c r="AQ672" i="3"/>
  <c r="AR672" i="3" s="1"/>
  <c r="AQ674" i="3"/>
  <c r="AR674" i="3" s="1"/>
  <c r="AS674" i="3"/>
  <c r="AT674" i="3" s="1"/>
  <c r="AS676" i="3"/>
  <c r="AT676" i="3" s="1"/>
  <c r="AQ676" i="3"/>
  <c r="AR676" i="3" s="1"/>
  <c r="AQ678" i="3"/>
  <c r="AR678" i="3" s="1"/>
  <c r="AS678" i="3"/>
  <c r="AT678" i="3" s="1"/>
  <c r="X684" i="3"/>
  <c r="AS684" i="3"/>
  <c r="AT684" i="3" s="1"/>
  <c r="AQ684" i="3"/>
  <c r="AR684" i="3" s="1"/>
  <c r="AQ687" i="3"/>
  <c r="AR687" i="3" s="1"/>
  <c r="AS687" i="3"/>
  <c r="AT687" i="3" s="1"/>
  <c r="X687" i="3"/>
  <c r="AQ689" i="3"/>
  <c r="AR689" i="3" s="1"/>
  <c r="AS689" i="3"/>
  <c r="AT689" i="3" s="1"/>
  <c r="P694" i="3"/>
  <c r="AS694" i="3"/>
  <c r="AT694" i="3" s="1"/>
  <c r="AQ694" i="3"/>
  <c r="AR694" i="3" s="1"/>
  <c r="AS696" i="3"/>
  <c r="AT696" i="3" s="1"/>
  <c r="AQ696" i="3"/>
  <c r="AR696" i="3" s="1"/>
  <c r="P696" i="3"/>
  <c r="AS707" i="3"/>
  <c r="AT707" i="3" s="1"/>
  <c r="AQ707" i="3"/>
  <c r="AR707" i="3" s="1"/>
  <c r="AS710" i="3"/>
  <c r="AT710" i="3" s="1"/>
  <c r="AQ710" i="3"/>
  <c r="AR710" i="3" s="1"/>
  <c r="AS726" i="3"/>
  <c r="AT726" i="3" s="1"/>
  <c r="AQ726" i="3"/>
  <c r="AR726" i="3" s="1"/>
  <c r="AS728" i="3"/>
  <c r="AT728" i="3" s="1"/>
  <c r="AQ728" i="3"/>
  <c r="AR728" i="3" s="1"/>
  <c r="AQ730" i="3"/>
  <c r="AR730" i="3" s="1"/>
  <c r="AS730" i="3"/>
  <c r="AT730" i="3" s="1"/>
  <c r="AS733" i="3"/>
  <c r="AT733" i="3" s="1"/>
  <c r="AQ733" i="3"/>
  <c r="AR733" i="3" s="1"/>
  <c r="AS735" i="3"/>
  <c r="AT735" i="3" s="1"/>
  <c r="AQ735" i="3"/>
  <c r="AR735" i="3" s="1"/>
  <c r="AS737" i="3"/>
  <c r="AT737" i="3" s="1"/>
  <c r="AQ737" i="3"/>
  <c r="AR737" i="3" s="1"/>
  <c r="AQ744" i="3"/>
  <c r="AR744" i="3" s="1"/>
  <c r="AS744" i="3"/>
  <c r="AT744" i="3" s="1"/>
  <c r="AS754" i="3"/>
  <c r="AT754" i="3" s="1"/>
  <c r="AQ754" i="3"/>
  <c r="AR754" i="3" s="1"/>
  <c r="X754" i="3"/>
  <c r="AS757" i="3"/>
  <c r="AT757" i="3" s="1"/>
  <c r="AQ757" i="3"/>
  <c r="AR757" i="3" s="1"/>
  <c r="X757" i="3"/>
  <c r="AQ765" i="3"/>
  <c r="AR765" i="3" s="1"/>
  <c r="AS765" i="3"/>
  <c r="AT765" i="3" s="1"/>
  <c r="X765" i="3"/>
  <c r="AQ772" i="3"/>
  <c r="AR772" i="3" s="1"/>
  <c r="AS772" i="3"/>
  <c r="AT772" i="3" s="1"/>
  <c r="AS782" i="3"/>
  <c r="AT782" i="3" s="1"/>
  <c r="AQ782" i="3"/>
  <c r="AR782" i="3" s="1"/>
  <c r="AQ789" i="3"/>
  <c r="AR789" i="3" s="1"/>
  <c r="AS789" i="3"/>
  <c r="AT789" i="3" s="1"/>
  <c r="AS793" i="3"/>
  <c r="AT793" i="3" s="1"/>
  <c r="AQ793" i="3"/>
  <c r="AR793" i="3" s="1"/>
  <c r="AS795" i="3"/>
  <c r="AT795" i="3" s="1"/>
  <c r="AQ795" i="3"/>
  <c r="AR795" i="3" s="1"/>
  <c r="X795" i="3"/>
  <c r="AQ798" i="3"/>
  <c r="AR798" i="3" s="1"/>
  <c r="AS798" i="3"/>
  <c r="AT798" i="3" s="1"/>
  <c r="P798" i="3"/>
  <c r="AS801" i="3"/>
  <c r="AT801" i="3" s="1"/>
  <c r="AQ801" i="3"/>
  <c r="AR801" i="3" s="1"/>
  <c r="AS811" i="3"/>
  <c r="AT811" i="3" s="1"/>
  <c r="AQ811" i="3"/>
  <c r="AR811" i="3" s="1"/>
  <c r="AS827" i="3"/>
  <c r="AT827" i="3" s="1"/>
  <c r="AQ827" i="3"/>
  <c r="AR827" i="3" s="1"/>
  <c r="P832" i="3"/>
  <c r="AS832" i="3"/>
  <c r="AT832" i="3" s="1"/>
  <c r="AQ832" i="3"/>
  <c r="AR832" i="3" s="1"/>
  <c r="P834" i="3"/>
  <c r="AQ834" i="3"/>
  <c r="AR834" i="3" s="1"/>
  <c r="AS834" i="3"/>
  <c r="AT834" i="3" s="1"/>
  <c r="P836" i="3"/>
  <c r="AS836" i="3"/>
  <c r="AT836" i="3" s="1"/>
  <c r="AQ836" i="3"/>
  <c r="AR836" i="3" s="1"/>
  <c r="P838" i="3"/>
  <c r="AS838" i="3"/>
  <c r="AT838" i="3" s="1"/>
  <c r="AQ838" i="3"/>
  <c r="AR838" i="3" s="1"/>
  <c r="AQ840" i="3"/>
  <c r="AR840" i="3" s="1"/>
  <c r="AS840" i="3"/>
  <c r="AT840" i="3" s="1"/>
  <c r="P840" i="3"/>
  <c r="AQ876" i="3"/>
  <c r="AR876" i="3" s="1"/>
  <c r="AS876" i="3"/>
  <c r="AT876" i="3" s="1"/>
  <c r="AS888" i="3"/>
  <c r="AT888" i="3" s="1"/>
  <c r="AQ888" i="3"/>
  <c r="AR888" i="3" s="1"/>
  <c r="P888" i="3"/>
  <c r="AQ889" i="3"/>
  <c r="AR889" i="3" s="1"/>
  <c r="AS889" i="3"/>
  <c r="AT889" i="3" s="1"/>
  <c r="X889" i="3"/>
  <c r="AS892" i="3"/>
  <c r="AT892" i="3" s="1"/>
  <c r="AQ892" i="3"/>
  <c r="AR892" i="3" s="1"/>
  <c r="P892" i="3"/>
  <c r="AQ893" i="3"/>
  <c r="AR893" i="3" s="1"/>
  <c r="AS893" i="3"/>
  <c r="AT893" i="3" s="1"/>
  <c r="X893" i="3"/>
  <c r="AQ899" i="3"/>
  <c r="AR899" i="3" s="1"/>
  <c r="AS899" i="3"/>
  <c r="AT899" i="3" s="1"/>
  <c r="AS903" i="3"/>
  <c r="AT903" i="3" s="1"/>
  <c r="AQ903" i="3"/>
  <c r="AR903" i="3" s="1"/>
  <c r="P914" i="3"/>
  <c r="P927" i="3"/>
  <c r="AS930" i="3"/>
  <c r="AT930" i="3" s="1"/>
  <c r="AQ930" i="3"/>
  <c r="AR930" i="3" s="1"/>
  <c r="AS940" i="3"/>
  <c r="AT940" i="3" s="1"/>
  <c r="AQ940" i="3"/>
  <c r="AR940" i="3" s="1"/>
  <c r="P940" i="3"/>
  <c r="X941" i="3"/>
  <c r="AQ941" i="3"/>
  <c r="AR941" i="3" s="1"/>
  <c r="AS941" i="3"/>
  <c r="AT941" i="3" s="1"/>
  <c r="P941" i="3"/>
  <c r="P948" i="3"/>
  <c r="AS1004" i="3"/>
  <c r="AT1004" i="3" s="1"/>
  <c r="AQ1004" i="3"/>
  <c r="AR1004" i="3" s="1"/>
  <c r="AS1018" i="3"/>
  <c r="AT1018" i="3" s="1"/>
  <c r="AQ1018" i="3"/>
  <c r="AR1018" i="3" s="1"/>
  <c r="X1018" i="3"/>
  <c r="AQ1021" i="3"/>
  <c r="AR1021" i="3" s="1"/>
  <c r="AS1021" i="3"/>
  <c r="AT1021" i="3" s="1"/>
  <c r="AQ1031" i="3"/>
  <c r="AR1031" i="3" s="1"/>
  <c r="AS1031" i="3"/>
  <c r="AT1031" i="3" s="1"/>
  <c r="AS1046" i="3"/>
  <c r="AT1046" i="3" s="1"/>
  <c r="AQ1046" i="3"/>
  <c r="AR1046" i="3" s="1"/>
  <c r="P1046" i="3"/>
  <c r="AQ1065" i="3"/>
  <c r="AR1065" i="3" s="1"/>
  <c r="AS1065" i="3"/>
  <c r="AT1065" i="3" s="1"/>
  <c r="P1065" i="3"/>
  <c r="AQ1080" i="3"/>
  <c r="AR1080" i="3" s="1"/>
  <c r="AS1080" i="3"/>
  <c r="AT1080" i="3" s="1"/>
  <c r="X1080" i="3"/>
  <c r="AS19" i="3"/>
  <c r="AT19" i="3" s="1"/>
  <c r="AQ19" i="3"/>
  <c r="AR19" i="3" s="1"/>
  <c r="AS20" i="3"/>
  <c r="AT20" i="3" s="1"/>
  <c r="AQ20" i="3"/>
  <c r="AR20" i="3" s="1"/>
  <c r="X20" i="3"/>
  <c r="P3" i="3"/>
  <c r="W3" i="3" s="1"/>
  <c r="AS3" i="3"/>
  <c r="AT3" i="3" s="1"/>
  <c r="AQ3" i="3"/>
  <c r="AR3" i="3" s="1"/>
  <c r="AQ10" i="3"/>
  <c r="AR10" i="3" s="1"/>
  <c r="AS10" i="3"/>
  <c r="AT10" i="3" s="1"/>
  <c r="AQ13" i="3"/>
  <c r="AR13" i="3" s="1"/>
  <c r="AS13" i="3"/>
  <c r="AT13" i="3" s="1"/>
  <c r="P21" i="3"/>
  <c r="P27" i="3"/>
  <c r="X28" i="3"/>
  <c r="AS35" i="3"/>
  <c r="AT35" i="3" s="1"/>
  <c r="AQ35" i="3"/>
  <c r="AR35" i="3" s="1"/>
  <c r="AS36" i="3"/>
  <c r="AT36" i="3" s="1"/>
  <c r="AQ36" i="3"/>
  <c r="AR36" i="3" s="1"/>
  <c r="X36" i="3"/>
  <c r="AS38" i="3"/>
  <c r="AT38" i="3" s="1"/>
  <c r="AQ38" i="3"/>
  <c r="AR38" i="3" s="1"/>
  <c r="AQ43" i="3"/>
  <c r="AR43" i="3" s="1"/>
  <c r="AS43" i="3"/>
  <c r="AT43" i="3" s="1"/>
  <c r="AS46" i="3"/>
  <c r="AT46" i="3" s="1"/>
  <c r="AQ46" i="3"/>
  <c r="AR46" i="3" s="1"/>
  <c r="AS47" i="3"/>
  <c r="AT47" i="3" s="1"/>
  <c r="AQ47" i="3"/>
  <c r="AR47" i="3" s="1"/>
  <c r="X47" i="3"/>
  <c r="AQ50" i="3"/>
  <c r="AR50" i="3" s="1"/>
  <c r="AS50" i="3"/>
  <c r="AT50" i="3" s="1"/>
  <c r="AS51" i="3"/>
  <c r="AT51" i="3" s="1"/>
  <c r="AQ51" i="3"/>
  <c r="AR51" i="3" s="1"/>
  <c r="P51" i="3"/>
  <c r="AS52" i="3"/>
  <c r="AT52" i="3" s="1"/>
  <c r="AQ52" i="3"/>
  <c r="AR52" i="3" s="1"/>
  <c r="AS64" i="3"/>
  <c r="AT64" i="3" s="1"/>
  <c r="AQ64" i="3"/>
  <c r="AR64" i="3" s="1"/>
  <c r="AQ65" i="3"/>
  <c r="AR65" i="3" s="1"/>
  <c r="AS65" i="3"/>
  <c r="AT65" i="3" s="1"/>
  <c r="P65" i="3"/>
  <c r="AS71" i="3"/>
  <c r="AT71" i="3" s="1"/>
  <c r="AQ71" i="3"/>
  <c r="AR71" i="3" s="1"/>
  <c r="AQ73" i="3"/>
  <c r="AR73" i="3" s="1"/>
  <c r="AS73" i="3"/>
  <c r="AT73" i="3" s="1"/>
  <c r="AS75" i="3"/>
  <c r="AT75" i="3" s="1"/>
  <c r="AQ75" i="3"/>
  <c r="AR75" i="3" s="1"/>
  <c r="AS91" i="3"/>
  <c r="AT91" i="3" s="1"/>
  <c r="AQ91" i="3"/>
  <c r="AR91" i="3" s="1"/>
  <c r="AS93" i="3"/>
  <c r="AT93" i="3" s="1"/>
  <c r="AQ93" i="3"/>
  <c r="AR93" i="3" s="1"/>
  <c r="P98" i="3"/>
  <c r="AQ98" i="3"/>
  <c r="AR98" i="3" s="1"/>
  <c r="AS98" i="3"/>
  <c r="AT98" i="3" s="1"/>
  <c r="AS100" i="3"/>
  <c r="AT100" i="3" s="1"/>
  <c r="AQ100" i="3"/>
  <c r="AR100" i="3" s="1"/>
  <c r="AS105" i="3"/>
  <c r="AT105" i="3" s="1"/>
  <c r="AQ105" i="3"/>
  <c r="AR105" i="3" s="1"/>
  <c r="AQ109" i="3"/>
  <c r="AR109" i="3" s="1"/>
  <c r="AS109" i="3"/>
  <c r="AT109" i="3" s="1"/>
  <c r="AQ112" i="3"/>
  <c r="AR112" i="3" s="1"/>
  <c r="AS112" i="3"/>
  <c r="AT112" i="3" s="1"/>
  <c r="AS114" i="3"/>
  <c r="AT114" i="3" s="1"/>
  <c r="AQ114" i="3"/>
  <c r="AR114" i="3" s="1"/>
  <c r="AS116" i="3"/>
  <c r="AT116" i="3" s="1"/>
  <c r="AQ116" i="3"/>
  <c r="AR116" i="3" s="1"/>
  <c r="AS118" i="3"/>
  <c r="AT118" i="3" s="1"/>
  <c r="AQ118" i="3"/>
  <c r="AR118" i="3" s="1"/>
  <c r="AS131" i="3"/>
  <c r="AT131" i="3" s="1"/>
  <c r="AQ131" i="3"/>
  <c r="AR131" i="3" s="1"/>
  <c r="P131" i="3"/>
  <c r="AS163" i="3"/>
  <c r="AT163" i="3" s="1"/>
  <c r="AQ163" i="3"/>
  <c r="AR163" i="3" s="1"/>
  <c r="AQ165" i="3"/>
  <c r="AR165" i="3" s="1"/>
  <c r="AS165" i="3"/>
  <c r="AT165" i="3" s="1"/>
  <c r="P170" i="3"/>
  <c r="AS170" i="3"/>
  <c r="AT170" i="3" s="1"/>
  <c r="AQ170" i="3"/>
  <c r="AR170" i="3" s="1"/>
  <c r="P172" i="3"/>
  <c r="AS172" i="3"/>
  <c r="AT172" i="3" s="1"/>
  <c r="AQ172" i="3"/>
  <c r="AR172" i="3" s="1"/>
  <c r="P174" i="3"/>
  <c r="AQ174" i="3"/>
  <c r="AR174" i="3" s="1"/>
  <c r="AS174" i="3"/>
  <c r="AT174" i="3" s="1"/>
  <c r="P176" i="3"/>
  <c r="AQ176" i="3"/>
  <c r="AR176" i="3" s="1"/>
  <c r="AS176" i="3"/>
  <c r="AT176" i="3" s="1"/>
  <c r="AS178" i="3"/>
  <c r="AT178" i="3" s="1"/>
  <c r="AQ178" i="3"/>
  <c r="AR178" i="3" s="1"/>
  <c r="P181" i="3"/>
  <c r="P184" i="3"/>
  <c r="X193" i="3"/>
  <c r="AQ193" i="3"/>
  <c r="AR193" i="3" s="1"/>
  <c r="AS193" i="3"/>
  <c r="AT193" i="3" s="1"/>
  <c r="AS198" i="3"/>
  <c r="AT198" i="3" s="1"/>
  <c r="AQ198" i="3"/>
  <c r="AR198" i="3" s="1"/>
  <c r="X200" i="3"/>
  <c r="AS200" i="3"/>
  <c r="AT200" i="3" s="1"/>
  <c r="AQ200" i="3"/>
  <c r="AR200" i="3" s="1"/>
  <c r="X202" i="3"/>
  <c r="AS202" i="3"/>
  <c r="AT202" i="3" s="1"/>
  <c r="AQ202" i="3"/>
  <c r="AR202" i="3" s="1"/>
  <c r="X219" i="3"/>
  <c r="AS219" i="3"/>
  <c r="AT219" i="3" s="1"/>
  <c r="AQ219" i="3"/>
  <c r="AR219" i="3" s="1"/>
  <c r="X221" i="3"/>
  <c r="AS221" i="3"/>
  <c r="AT221" i="3" s="1"/>
  <c r="AQ221" i="3"/>
  <c r="AR221" i="3" s="1"/>
  <c r="X227" i="3"/>
  <c r="AS227" i="3"/>
  <c r="AT227" i="3" s="1"/>
  <c r="AQ227" i="3"/>
  <c r="AR227" i="3" s="1"/>
  <c r="X229" i="3"/>
  <c r="AS229" i="3"/>
  <c r="AT229" i="3" s="1"/>
  <c r="AQ229" i="3"/>
  <c r="AR229" i="3" s="1"/>
  <c r="X231" i="3"/>
  <c r="AS231" i="3"/>
  <c r="AT231" i="3" s="1"/>
  <c r="AQ231" i="3"/>
  <c r="AR231" i="3" s="1"/>
  <c r="X233" i="3"/>
  <c r="AS233" i="3"/>
  <c r="AT233" i="3" s="1"/>
  <c r="AQ233" i="3"/>
  <c r="AR233" i="3" s="1"/>
  <c r="X235" i="3"/>
  <c r="AS235" i="3"/>
  <c r="AT235" i="3" s="1"/>
  <c r="AQ235" i="3"/>
  <c r="AR235" i="3" s="1"/>
  <c r="X237" i="3"/>
  <c r="AS237" i="3"/>
  <c r="AT237" i="3" s="1"/>
  <c r="AQ237" i="3"/>
  <c r="AR237" i="3" s="1"/>
  <c r="X239" i="3"/>
  <c r="AS239" i="3"/>
  <c r="AT239" i="3" s="1"/>
  <c r="AQ239" i="3"/>
  <c r="AR239" i="3" s="1"/>
  <c r="P244" i="3"/>
  <c r="AS246" i="3"/>
  <c r="AT246" i="3" s="1"/>
  <c r="AQ246" i="3"/>
  <c r="AR246" i="3" s="1"/>
  <c r="P248" i="3"/>
  <c r="AS248" i="3"/>
  <c r="AT248" i="3" s="1"/>
  <c r="AQ248" i="3"/>
  <c r="AR248" i="3" s="1"/>
  <c r="AS250" i="3"/>
  <c r="AT250" i="3" s="1"/>
  <c r="AQ250" i="3"/>
  <c r="AR250" i="3" s="1"/>
  <c r="AS252" i="3"/>
  <c r="AT252" i="3" s="1"/>
  <c r="AQ252" i="3"/>
  <c r="AR252" i="3" s="1"/>
  <c r="P257" i="3"/>
  <c r="P259" i="3"/>
  <c r="AS259" i="3"/>
  <c r="AT259" i="3" s="1"/>
  <c r="AQ259" i="3"/>
  <c r="AR259" i="3" s="1"/>
  <c r="P261" i="3"/>
  <c r="AS261" i="3"/>
  <c r="AT261" i="3" s="1"/>
  <c r="AQ261" i="3"/>
  <c r="AR261" i="3" s="1"/>
  <c r="AS263" i="3"/>
  <c r="AT263" i="3" s="1"/>
  <c r="AQ263" i="3"/>
  <c r="AR263" i="3" s="1"/>
  <c r="P263" i="3"/>
  <c r="AS280" i="3"/>
  <c r="AT280" i="3" s="1"/>
  <c r="AQ280" i="3"/>
  <c r="AR280" i="3" s="1"/>
  <c r="P281" i="3"/>
  <c r="P284" i="3"/>
  <c r="AS286" i="3"/>
  <c r="AT286" i="3" s="1"/>
  <c r="AQ286" i="3"/>
  <c r="AR286" i="3" s="1"/>
  <c r="P287" i="3"/>
  <c r="P292" i="3"/>
  <c r="AS294" i="3"/>
  <c r="AT294" i="3" s="1"/>
  <c r="AQ294" i="3"/>
  <c r="AR294" i="3" s="1"/>
  <c r="P294" i="3"/>
  <c r="AS302" i="3"/>
  <c r="AT302" i="3" s="1"/>
  <c r="AQ302" i="3"/>
  <c r="AR302" i="3" s="1"/>
  <c r="AS305" i="3"/>
  <c r="AT305" i="3" s="1"/>
  <c r="AQ305" i="3"/>
  <c r="AR305" i="3" s="1"/>
  <c r="AS307" i="3"/>
  <c r="AT307" i="3" s="1"/>
  <c r="AQ307" i="3"/>
  <c r="AR307" i="3" s="1"/>
  <c r="P307" i="3"/>
  <c r="AS318" i="3"/>
  <c r="AT318" i="3" s="1"/>
  <c r="AQ318" i="3"/>
  <c r="AR318" i="3" s="1"/>
  <c r="AS321" i="3"/>
  <c r="AT321" i="3" s="1"/>
  <c r="AQ321" i="3"/>
  <c r="AR321" i="3" s="1"/>
  <c r="AS326" i="3"/>
  <c r="AT326" i="3" s="1"/>
  <c r="AQ326" i="3"/>
  <c r="AR326" i="3" s="1"/>
  <c r="AS327" i="3"/>
  <c r="AT327" i="3" s="1"/>
  <c r="AQ327" i="3"/>
  <c r="AR327" i="3" s="1"/>
  <c r="AS331" i="3"/>
  <c r="AT331" i="3" s="1"/>
  <c r="AQ331" i="3"/>
  <c r="AR331" i="3" s="1"/>
  <c r="P334" i="3"/>
  <c r="AS334" i="3"/>
  <c r="AT334" i="3" s="1"/>
  <c r="AQ334" i="3"/>
  <c r="AR334" i="3" s="1"/>
  <c r="AS339" i="3"/>
  <c r="AT339" i="3" s="1"/>
  <c r="AQ339" i="3"/>
  <c r="AR339" i="3" s="1"/>
  <c r="P339" i="3"/>
  <c r="AS357" i="3"/>
  <c r="AT357" i="3" s="1"/>
  <c r="AQ357" i="3"/>
  <c r="AR357" i="3" s="1"/>
  <c r="AQ362" i="3"/>
  <c r="AR362" i="3" s="1"/>
  <c r="AS362" i="3"/>
  <c r="AT362" i="3" s="1"/>
  <c r="AS364" i="3"/>
  <c r="AT364" i="3" s="1"/>
  <c r="AQ364" i="3"/>
  <c r="AR364" i="3" s="1"/>
  <c r="AS367" i="3"/>
  <c r="AT367" i="3" s="1"/>
  <c r="AQ367" i="3"/>
  <c r="AR367" i="3" s="1"/>
  <c r="AS369" i="3"/>
  <c r="AT369" i="3" s="1"/>
  <c r="AQ369" i="3"/>
  <c r="AR369" i="3" s="1"/>
  <c r="AS371" i="3"/>
  <c r="AT371" i="3" s="1"/>
  <c r="AQ371" i="3"/>
  <c r="AR371" i="3" s="1"/>
  <c r="P374" i="3"/>
  <c r="P376" i="3"/>
  <c r="AS376" i="3"/>
  <c r="AT376" i="3" s="1"/>
  <c r="AQ376" i="3"/>
  <c r="AR376" i="3" s="1"/>
  <c r="AQ378" i="3"/>
  <c r="AR378" i="3" s="1"/>
  <c r="AS378" i="3"/>
  <c r="AT378" i="3" s="1"/>
  <c r="P381" i="3"/>
  <c r="P386" i="3"/>
  <c r="AS388" i="3"/>
  <c r="AT388" i="3" s="1"/>
  <c r="AQ388" i="3"/>
  <c r="AR388" i="3" s="1"/>
  <c r="AQ391" i="3"/>
  <c r="AR391" i="3" s="1"/>
  <c r="AS391" i="3"/>
  <c r="AT391" i="3" s="1"/>
  <c r="AQ393" i="3"/>
  <c r="AR393" i="3" s="1"/>
  <c r="AS393" i="3"/>
  <c r="AT393" i="3" s="1"/>
  <c r="AS395" i="3"/>
  <c r="AT395" i="3" s="1"/>
  <c r="AQ395" i="3"/>
  <c r="AR395" i="3" s="1"/>
  <c r="AQ397" i="3"/>
  <c r="AR397" i="3" s="1"/>
  <c r="AS397" i="3"/>
  <c r="AT397" i="3" s="1"/>
  <c r="AS399" i="3"/>
  <c r="AT399" i="3" s="1"/>
  <c r="AQ399" i="3"/>
  <c r="AR399" i="3" s="1"/>
  <c r="AS401" i="3"/>
  <c r="AT401" i="3" s="1"/>
  <c r="AQ401" i="3"/>
  <c r="AR401" i="3" s="1"/>
  <c r="AS403" i="3"/>
  <c r="AT403" i="3" s="1"/>
  <c r="AQ403" i="3"/>
  <c r="AR403" i="3" s="1"/>
  <c r="AS405" i="3"/>
  <c r="AT405" i="3" s="1"/>
  <c r="AQ405" i="3"/>
  <c r="AR405" i="3" s="1"/>
  <c r="AQ407" i="3"/>
  <c r="AR407" i="3" s="1"/>
  <c r="AS407" i="3"/>
  <c r="AT407" i="3" s="1"/>
  <c r="AQ409" i="3"/>
  <c r="AR409" i="3" s="1"/>
  <c r="AS409" i="3"/>
  <c r="AT409" i="3" s="1"/>
  <c r="AS415" i="3"/>
  <c r="AT415" i="3" s="1"/>
  <c r="AQ415" i="3"/>
  <c r="AR415" i="3" s="1"/>
  <c r="AS419" i="3"/>
  <c r="AT419" i="3" s="1"/>
  <c r="AQ419" i="3"/>
  <c r="AR419" i="3" s="1"/>
  <c r="AS420" i="3"/>
  <c r="AT420" i="3" s="1"/>
  <c r="AQ420" i="3"/>
  <c r="AR420" i="3" s="1"/>
  <c r="AS422" i="3"/>
  <c r="AT422" i="3" s="1"/>
  <c r="AQ422" i="3"/>
  <c r="AR422" i="3" s="1"/>
  <c r="X422" i="3"/>
  <c r="P426" i="3"/>
  <c r="AS437" i="3"/>
  <c r="AT437" i="3" s="1"/>
  <c r="AQ437" i="3"/>
  <c r="AR437" i="3" s="1"/>
  <c r="P437" i="3"/>
  <c r="AS452" i="3"/>
  <c r="AT452" i="3" s="1"/>
  <c r="AQ452" i="3"/>
  <c r="AR452" i="3" s="1"/>
  <c r="P462" i="3"/>
  <c r="AS467" i="3"/>
  <c r="AT467" i="3" s="1"/>
  <c r="AQ467" i="3"/>
  <c r="AR467" i="3" s="1"/>
  <c r="AS468" i="3"/>
  <c r="AT468" i="3" s="1"/>
  <c r="AQ468" i="3"/>
  <c r="AR468" i="3" s="1"/>
  <c r="AQ478" i="3"/>
  <c r="AR478" i="3" s="1"/>
  <c r="AS478" i="3"/>
  <c r="AT478" i="3" s="1"/>
  <c r="P478" i="3"/>
  <c r="X481" i="3"/>
  <c r="AQ481" i="3"/>
  <c r="AR481" i="3" s="1"/>
  <c r="AS481" i="3"/>
  <c r="AT481" i="3" s="1"/>
  <c r="AS483" i="3"/>
  <c r="AT483" i="3" s="1"/>
  <c r="AQ483" i="3"/>
  <c r="AR483" i="3" s="1"/>
  <c r="AS486" i="3"/>
  <c r="AT486" i="3" s="1"/>
  <c r="AQ486" i="3"/>
  <c r="AR486" i="3" s="1"/>
  <c r="X489" i="3"/>
  <c r="AS489" i="3"/>
  <c r="AT489" i="3" s="1"/>
  <c r="AQ489" i="3"/>
  <c r="AR489" i="3" s="1"/>
  <c r="P501" i="3"/>
  <c r="AS503" i="3"/>
  <c r="AT503" i="3" s="1"/>
  <c r="AQ503" i="3"/>
  <c r="AR503" i="3" s="1"/>
  <c r="AS509" i="3"/>
  <c r="AT509" i="3" s="1"/>
  <c r="AQ509" i="3"/>
  <c r="AR509" i="3" s="1"/>
  <c r="X509" i="3"/>
  <c r="AQ513" i="3"/>
  <c r="AR513" i="3" s="1"/>
  <c r="AS513" i="3"/>
  <c r="AT513" i="3" s="1"/>
  <c r="AS514" i="3"/>
  <c r="AT514" i="3" s="1"/>
  <c r="AQ514" i="3"/>
  <c r="AR514" i="3" s="1"/>
  <c r="P514" i="3"/>
  <c r="AS515" i="3"/>
  <c r="AT515" i="3" s="1"/>
  <c r="AQ515" i="3"/>
  <c r="AR515" i="3" s="1"/>
  <c r="P515" i="3"/>
  <c r="AS518" i="3"/>
  <c r="AT518" i="3" s="1"/>
  <c r="AQ518" i="3"/>
  <c r="AR518" i="3" s="1"/>
  <c r="AQ520" i="3"/>
  <c r="AR520" i="3" s="1"/>
  <c r="AS520" i="3"/>
  <c r="AT520" i="3" s="1"/>
  <c r="X520" i="3"/>
  <c r="AQ524" i="3"/>
  <c r="AR524" i="3" s="1"/>
  <c r="AS524" i="3"/>
  <c r="AT524" i="3" s="1"/>
  <c r="AQ533" i="3"/>
  <c r="AR533" i="3" s="1"/>
  <c r="AS533" i="3"/>
  <c r="AT533" i="3" s="1"/>
  <c r="X533" i="3"/>
  <c r="AQ536" i="3"/>
  <c r="AR536" i="3" s="1"/>
  <c r="AS536" i="3"/>
  <c r="AT536" i="3" s="1"/>
  <c r="P536" i="3"/>
  <c r="AQ537" i="3"/>
  <c r="AR537" i="3" s="1"/>
  <c r="AS537" i="3"/>
  <c r="AT537" i="3" s="1"/>
  <c r="AQ541" i="3"/>
  <c r="AR541" i="3" s="1"/>
  <c r="AS541" i="3"/>
  <c r="AT541" i="3" s="1"/>
  <c r="X541" i="3"/>
  <c r="AS546" i="3"/>
  <c r="AT546" i="3" s="1"/>
  <c r="AQ546" i="3"/>
  <c r="AR546" i="3" s="1"/>
  <c r="AQ548" i="3"/>
  <c r="AR548" i="3" s="1"/>
  <c r="AS548" i="3"/>
  <c r="AT548" i="3" s="1"/>
  <c r="P548" i="3"/>
  <c r="AQ549" i="3"/>
  <c r="AR549" i="3" s="1"/>
  <c r="AS549" i="3"/>
  <c r="AT549" i="3" s="1"/>
  <c r="AQ561" i="3"/>
  <c r="AR561" i="3" s="1"/>
  <c r="AS561" i="3"/>
  <c r="AT561" i="3" s="1"/>
  <c r="X561" i="3"/>
  <c r="AS571" i="3"/>
  <c r="AT571" i="3" s="1"/>
  <c r="AQ571" i="3"/>
  <c r="AR571" i="3" s="1"/>
  <c r="AS578" i="3"/>
  <c r="AT578" i="3" s="1"/>
  <c r="AQ578" i="3"/>
  <c r="AR578" i="3" s="1"/>
  <c r="AQ580" i="3"/>
  <c r="AR580" i="3" s="1"/>
  <c r="AS580" i="3"/>
  <c r="AT580" i="3" s="1"/>
  <c r="AQ597" i="3"/>
  <c r="AR597" i="3" s="1"/>
  <c r="AS597" i="3"/>
  <c r="AT597" i="3" s="1"/>
  <c r="P597" i="3"/>
  <c r="AQ604" i="3"/>
  <c r="AR604" i="3" s="1"/>
  <c r="AS604" i="3"/>
  <c r="AT604" i="3" s="1"/>
  <c r="AS607" i="3"/>
  <c r="AT607" i="3" s="1"/>
  <c r="AQ607" i="3"/>
  <c r="AR607" i="3" s="1"/>
  <c r="P614" i="3"/>
  <c r="X622" i="3"/>
  <c r="AS622" i="3"/>
  <c r="AT622" i="3" s="1"/>
  <c r="AQ622" i="3"/>
  <c r="AR622" i="3" s="1"/>
  <c r="X625" i="3"/>
  <c r="AQ625" i="3"/>
  <c r="AR625" i="3" s="1"/>
  <c r="AS625" i="3"/>
  <c r="AT625" i="3" s="1"/>
  <c r="X628" i="3"/>
  <c r="AQ628" i="3"/>
  <c r="AR628" i="3" s="1"/>
  <c r="AS628" i="3"/>
  <c r="AT628" i="3" s="1"/>
  <c r="P628" i="3"/>
  <c r="P634" i="3"/>
  <c r="AS636" i="3"/>
  <c r="AT636" i="3" s="1"/>
  <c r="AQ636" i="3"/>
  <c r="AR636" i="3" s="1"/>
  <c r="P636" i="3"/>
  <c r="AQ642" i="3"/>
  <c r="AR642" i="3" s="1"/>
  <c r="AS642" i="3"/>
  <c r="AT642" i="3" s="1"/>
  <c r="AS645" i="3"/>
  <c r="AT645" i="3" s="1"/>
  <c r="AQ645" i="3"/>
  <c r="AR645" i="3" s="1"/>
  <c r="AQ650" i="3"/>
  <c r="AR650" i="3" s="1"/>
  <c r="AS650" i="3"/>
  <c r="AT650" i="3" s="1"/>
  <c r="AS657" i="3"/>
  <c r="AT657" i="3" s="1"/>
  <c r="AQ657" i="3"/>
  <c r="AR657" i="3" s="1"/>
  <c r="AQ659" i="3"/>
  <c r="AR659" i="3" s="1"/>
  <c r="AS659" i="3"/>
  <c r="AT659" i="3" s="1"/>
  <c r="AS661" i="3"/>
  <c r="AT661" i="3" s="1"/>
  <c r="AQ661" i="3"/>
  <c r="AR661" i="3" s="1"/>
  <c r="P663" i="3"/>
  <c r="AQ663" i="3"/>
  <c r="AR663" i="3" s="1"/>
  <c r="AS663" i="3"/>
  <c r="AT663" i="3" s="1"/>
  <c r="AS665" i="3"/>
  <c r="AT665" i="3" s="1"/>
  <c r="AQ665" i="3"/>
  <c r="AR665" i="3" s="1"/>
  <c r="X680" i="3"/>
  <c r="AS680" i="3"/>
  <c r="AT680" i="3" s="1"/>
  <c r="AQ680" i="3"/>
  <c r="AR680" i="3" s="1"/>
  <c r="AQ683" i="3"/>
  <c r="AR683" i="3" s="1"/>
  <c r="AS683" i="3"/>
  <c r="AT683" i="3" s="1"/>
  <c r="P702" i="3"/>
  <c r="AS702" i="3"/>
  <c r="AT702" i="3" s="1"/>
  <c r="AQ702" i="3"/>
  <c r="AR702" i="3" s="1"/>
  <c r="AS704" i="3"/>
  <c r="AT704" i="3" s="1"/>
  <c r="AQ704" i="3"/>
  <c r="AR704" i="3" s="1"/>
  <c r="AS706" i="3"/>
  <c r="AT706" i="3" s="1"/>
  <c r="AQ706" i="3"/>
  <c r="AR706" i="3" s="1"/>
  <c r="P707" i="3"/>
  <c r="AS712" i="3"/>
  <c r="AT712" i="3" s="1"/>
  <c r="AQ712" i="3"/>
  <c r="AR712" i="3" s="1"/>
  <c r="AS714" i="3"/>
  <c r="AT714" i="3" s="1"/>
  <c r="AQ714" i="3"/>
  <c r="AR714" i="3" s="1"/>
  <c r="AS717" i="3"/>
  <c r="AT717" i="3" s="1"/>
  <c r="AQ717" i="3"/>
  <c r="AR717" i="3" s="1"/>
  <c r="P717" i="3"/>
  <c r="AS751" i="3"/>
  <c r="AT751" i="3" s="1"/>
  <c r="AQ751" i="3"/>
  <c r="AR751" i="3" s="1"/>
  <c r="AS755" i="3"/>
  <c r="AT755" i="3" s="1"/>
  <c r="AQ755" i="3"/>
  <c r="AR755" i="3" s="1"/>
  <c r="AS756" i="3"/>
  <c r="AT756" i="3" s="1"/>
  <c r="AQ756" i="3"/>
  <c r="AR756" i="3" s="1"/>
  <c r="P756" i="3"/>
  <c r="AS771" i="3"/>
  <c r="AT771" i="3" s="1"/>
  <c r="AQ771" i="3"/>
  <c r="AR771" i="3" s="1"/>
  <c r="X771" i="3"/>
  <c r="AS774" i="3"/>
  <c r="AT774" i="3" s="1"/>
  <c r="AQ774" i="3"/>
  <c r="AR774" i="3" s="1"/>
  <c r="P774" i="3"/>
  <c r="AQ775" i="3"/>
  <c r="AR775" i="3" s="1"/>
  <c r="AS775" i="3"/>
  <c r="AT775" i="3" s="1"/>
  <c r="AQ778" i="3"/>
  <c r="AR778" i="3" s="1"/>
  <c r="AS778" i="3"/>
  <c r="AT778" i="3" s="1"/>
  <c r="AS785" i="3"/>
  <c r="AT785" i="3" s="1"/>
  <c r="AQ785" i="3"/>
  <c r="AR785" i="3" s="1"/>
  <c r="AS792" i="3"/>
  <c r="AT792" i="3" s="1"/>
  <c r="AQ792" i="3"/>
  <c r="AR792" i="3" s="1"/>
  <c r="P792" i="3"/>
  <c r="AQ800" i="3"/>
  <c r="AR800" i="3" s="1"/>
  <c r="AS800" i="3"/>
  <c r="AT800" i="3" s="1"/>
  <c r="P800" i="3"/>
  <c r="AS813" i="3"/>
  <c r="AT813" i="3" s="1"/>
  <c r="AQ813" i="3"/>
  <c r="AR813" i="3" s="1"/>
  <c r="P816" i="3"/>
  <c r="AQ816" i="3"/>
  <c r="AR816" i="3" s="1"/>
  <c r="AS816" i="3"/>
  <c r="AT816" i="3" s="1"/>
  <c r="P818" i="3"/>
  <c r="AQ818" i="3"/>
  <c r="AR818" i="3" s="1"/>
  <c r="AS818" i="3"/>
  <c r="AT818" i="3" s="1"/>
  <c r="P820" i="3"/>
  <c r="AQ820" i="3"/>
  <c r="AR820" i="3" s="1"/>
  <c r="AS820" i="3"/>
  <c r="AT820" i="3" s="1"/>
  <c r="P822" i="3"/>
  <c r="AS822" i="3"/>
  <c r="AT822" i="3" s="1"/>
  <c r="AQ822" i="3"/>
  <c r="AR822" i="3" s="1"/>
  <c r="AQ824" i="3"/>
  <c r="AR824" i="3" s="1"/>
  <c r="AS824" i="3"/>
  <c r="AT824" i="3" s="1"/>
  <c r="P824" i="3"/>
  <c r="AS873" i="3"/>
  <c r="AT873" i="3" s="1"/>
  <c r="AQ873" i="3"/>
  <c r="AR873" i="3" s="1"/>
  <c r="AS884" i="3"/>
  <c r="AT884" i="3" s="1"/>
  <c r="AQ884" i="3"/>
  <c r="AR884" i="3" s="1"/>
  <c r="P884" i="3"/>
  <c r="AQ885" i="3"/>
  <c r="AR885" i="3" s="1"/>
  <c r="AS885" i="3"/>
  <c r="AT885" i="3" s="1"/>
  <c r="AQ891" i="3"/>
  <c r="AR891" i="3" s="1"/>
  <c r="AS891" i="3"/>
  <c r="AT891" i="3" s="1"/>
  <c r="X891" i="3"/>
  <c r="AS919" i="3"/>
  <c r="AT919" i="3" s="1"/>
  <c r="AQ919" i="3"/>
  <c r="AR919" i="3" s="1"/>
  <c r="AQ947" i="3"/>
  <c r="AR947" i="3" s="1"/>
  <c r="AS947" i="3"/>
  <c r="AT947" i="3" s="1"/>
  <c r="X947" i="3"/>
  <c r="AS965" i="3"/>
  <c r="AT965" i="3" s="1"/>
  <c r="AQ965" i="3"/>
  <c r="AR965" i="3" s="1"/>
  <c r="X965" i="3"/>
  <c r="AS968" i="3"/>
  <c r="AT968" i="3" s="1"/>
  <c r="AQ968" i="3"/>
  <c r="AR968" i="3" s="1"/>
  <c r="P968" i="3"/>
  <c r="AS974" i="3"/>
  <c r="AT974" i="3" s="1"/>
  <c r="AQ974" i="3"/>
  <c r="AR974" i="3" s="1"/>
  <c r="P974" i="3"/>
  <c r="AS980" i="3"/>
  <c r="AT980" i="3" s="1"/>
  <c r="AQ980" i="3"/>
  <c r="AR980" i="3" s="1"/>
  <c r="AS983" i="3"/>
  <c r="AT983" i="3" s="1"/>
  <c r="AQ983" i="3"/>
  <c r="AR983" i="3" s="1"/>
  <c r="P983" i="3"/>
  <c r="AQ986" i="3"/>
  <c r="AR986" i="3" s="1"/>
  <c r="AS986" i="3"/>
  <c r="AT986" i="3" s="1"/>
  <c r="AQ1001" i="3"/>
  <c r="AR1001" i="3" s="1"/>
  <c r="AS1001" i="3"/>
  <c r="AT1001" i="3" s="1"/>
  <c r="P1001" i="3"/>
  <c r="AQ1027" i="3"/>
  <c r="AR1027" i="3" s="1"/>
  <c r="AS1027" i="3"/>
  <c r="AT1027" i="3" s="1"/>
  <c r="P1027" i="3"/>
  <c r="X1039" i="3"/>
  <c r="AQ1039" i="3"/>
  <c r="AR1039" i="3" s="1"/>
  <c r="AS1039" i="3"/>
  <c r="AT1039" i="3" s="1"/>
  <c r="P1039" i="3"/>
  <c r="AS1042" i="3"/>
  <c r="AT1042" i="3" s="1"/>
  <c r="AQ1042" i="3"/>
  <c r="AR1042" i="3" s="1"/>
  <c r="AS1051" i="3"/>
  <c r="AT1051" i="3" s="1"/>
  <c r="AQ1051" i="3"/>
  <c r="AR1051" i="3" s="1"/>
  <c r="P1051" i="3"/>
  <c r="AS1059" i="3"/>
  <c r="AT1059" i="3" s="1"/>
  <c r="AQ1059" i="3"/>
  <c r="AR1059" i="3" s="1"/>
  <c r="P1059" i="3"/>
  <c r="AS1062" i="3"/>
  <c r="AT1062" i="3" s="1"/>
  <c r="AQ1062" i="3"/>
  <c r="AR1062" i="3" s="1"/>
  <c r="P1062" i="3"/>
  <c r="AQ1077" i="3"/>
  <c r="AR1077" i="3" s="1"/>
  <c r="AS1077" i="3"/>
  <c r="AT1077" i="3" s="1"/>
  <c r="P1077" i="3"/>
  <c r="AS1091" i="3"/>
  <c r="AT1091" i="3" s="1"/>
  <c r="AQ1091" i="3"/>
  <c r="AR1091" i="3" s="1"/>
  <c r="P1091" i="3"/>
  <c r="AS1094" i="3"/>
  <c r="AT1094" i="3" s="1"/>
  <c r="AQ1094" i="3"/>
  <c r="AR1094" i="3" s="1"/>
  <c r="P1094" i="3"/>
  <c r="AS1100" i="3"/>
  <c r="AT1100" i="3" s="1"/>
  <c r="AQ1100" i="3"/>
  <c r="AR1100" i="3" s="1"/>
  <c r="P5" i="3"/>
  <c r="AQ5" i="3"/>
  <c r="AR5" i="3" s="1"/>
  <c r="AS5" i="3"/>
  <c r="AT5" i="3" s="1"/>
  <c r="P7" i="3"/>
  <c r="AQ7" i="3"/>
  <c r="AR7" i="3" s="1"/>
  <c r="AS7" i="3"/>
  <c r="AT7" i="3" s="1"/>
  <c r="P9" i="3"/>
  <c r="AS9" i="3"/>
  <c r="AT9" i="3" s="1"/>
  <c r="AQ9" i="3"/>
  <c r="AR9" i="3" s="1"/>
  <c r="AQ12" i="3"/>
  <c r="AR12" i="3" s="1"/>
  <c r="AS12" i="3"/>
  <c r="AT12" i="3" s="1"/>
  <c r="P13" i="3"/>
  <c r="AS16" i="3"/>
  <c r="AT16" i="3" s="1"/>
  <c r="AQ16" i="3"/>
  <c r="AR16" i="3" s="1"/>
  <c r="AS17" i="3"/>
  <c r="AT17" i="3" s="1"/>
  <c r="AQ17" i="3"/>
  <c r="AR17" i="3" s="1"/>
  <c r="P17" i="3"/>
  <c r="AQ18" i="3"/>
  <c r="AR18" i="3" s="1"/>
  <c r="AS18" i="3"/>
  <c r="AT18" i="3" s="1"/>
  <c r="P19" i="3"/>
  <c r="AQ26" i="3"/>
  <c r="AR26" i="3" s="1"/>
  <c r="AS26" i="3"/>
  <c r="AT26" i="3" s="1"/>
  <c r="AS29" i="3"/>
  <c r="AT29" i="3" s="1"/>
  <c r="AQ29" i="3"/>
  <c r="AR29" i="3" s="1"/>
  <c r="X32" i="3"/>
  <c r="X33" i="3"/>
  <c r="P37" i="3"/>
  <c r="P43" i="3"/>
  <c r="X44" i="3"/>
  <c r="AS48" i="3"/>
  <c r="AT48" i="3" s="1"/>
  <c r="AQ48" i="3"/>
  <c r="AR48" i="3" s="1"/>
  <c r="AS49" i="3"/>
  <c r="AT49" i="3" s="1"/>
  <c r="AQ49" i="3"/>
  <c r="AR49" i="3" s="1"/>
  <c r="P49" i="3"/>
  <c r="AS55" i="3"/>
  <c r="AT55" i="3" s="1"/>
  <c r="AQ55" i="3"/>
  <c r="AR55" i="3" s="1"/>
  <c r="X55" i="3"/>
  <c r="X56" i="3"/>
  <c r="X59" i="3"/>
  <c r="AQ61" i="3"/>
  <c r="AR61" i="3" s="1"/>
  <c r="AS61" i="3"/>
  <c r="AT61" i="3" s="1"/>
  <c r="P62" i="3"/>
  <c r="P63" i="3"/>
  <c r="AQ79" i="3"/>
  <c r="AR79" i="3" s="1"/>
  <c r="AS79" i="3"/>
  <c r="AT79" i="3" s="1"/>
  <c r="X82" i="3"/>
  <c r="AS82" i="3"/>
  <c r="AT82" i="3" s="1"/>
  <c r="AQ82" i="3"/>
  <c r="AR82" i="3" s="1"/>
  <c r="X84" i="3"/>
  <c r="AQ84" i="3"/>
  <c r="AR84" i="3" s="1"/>
  <c r="AS84" i="3"/>
  <c r="AT84" i="3" s="1"/>
  <c r="X86" i="3"/>
  <c r="AS86" i="3"/>
  <c r="AT86" i="3" s="1"/>
  <c r="AQ86" i="3"/>
  <c r="AR86" i="3" s="1"/>
  <c r="X88" i="3"/>
  <c r="AS88" i="3"/>
  <c r="AT88" i="3" s="1"/>
  <c r="AQ88" i="3"/>
  <c r="AR88" i="3" s="1"/>
  <c r="AS95" i="3"/>
  <c r="AT95" i="3" s="1"/>
  <c r="AQ95" i="3"/>
  <c r="AR95" i="3" s="1"/>
  <c r="AS97" i="3"/>
  <c r="AT97" i="3" s="1"/>
  <c r="AQ97" i="3"/>
  <c r="AR97" i="3" s="1"/>
  <c r="P100" i="3"/>
  <c r="P102" i="3"/>
  <c r="AS102" i="3"/>
  <c r="AT102" i="3" s="1"/>
  <c r="AQ102" i="3"/>
  <c r="AR102" i="3" s="1"/>
  <c r="AS120" i="3"/>
  <c r="AT120" i="3" s="1"/>
  <c r="AQ120" i="3"/>
  <c r="AR120" i="3" s="1"/>
  <c r="AQ124" i="3"/>
  <c r="AR124" i="3" s="1"/>
  <c r="AS124" i="3"/>
  <c r="AT124" i="3" s="1"/>
  <c r="P126" i="3"/>
  <c r="AS126" i="3"/>
  <c r="AT126" i="3" s="1"/>
  <c r="AQ126" i="3"/>
  <c r="AR126" i="3" s="1"/>
  <c r="AS128" i="3"/>
  <c r="AT128" i="3" s="1"/>
  <c r="AQ128" i="3"/>
  <c r="AR128" i="3" s="1"/>
  <c r="P128" i="3"/>
  <c r="AS137" i="3"/>
  <c r="AT137" i="3" s="1"/>
  <c r="AQ137" i="3"/>
  <c r="AR137" i="3" s="1"/>
  <c r="AS139" i="3"/>
  <c r="AT139" i="3" s="1"/>
  <c r="AQ139" i="3"/>
  <c r="AR139" i="3" s="1"/>
  <c r="P148" i="3"/>
  <c r="AS148" i="3"/>
  <c r="AT148" i="3" s="1"/>
  <c r="AQ148" i="3"/>
  <c r="AR148" i="3" s="1"/>
  <c r="AQ150" i="3"/>
  <c r="AR150" i="3" s="1"/>
  <c r="AS150" i="3"/>
  <c r="AT150" i="3" s="1"/>
  <c r="AQ152" i="3"/>
  <c r="AR152" i="3" s="1"/>
  <c r="AS152" i="3"/>
  <c r="AT152" i="3" s="1"/>
  <c r="AS154" i="3"/>
  <c r="AT154" i="3" s="1"/>
  <c r="AQ154" i="3"/>
  <c r="AR154" i="3" s="1"/>
  <c r="AS156" i="3"/>
  <c r="AT156" i="3" s="1"/>
  <c r="AQ156" i="3"/>
  <c r="AR156" i="3" s="1"/>
  <c r="AQ158" i="3"/>
  <c r="AR158" i="3" s="1"/>
  <c r="AS158" i="3"/>
  <c r="AT158" i="3" s="1"/>
  <c r="AQ160" i="3"/>
  <c r="AR160" i="3" s="1"/>
  <c r="AS160" i="3"/>
  <c r="AT160" i="3" s="1"/>
  <c r="AS162" i="3"/>
  <c r="AT162" i="3" s="1"/>
  <c r="AQ162" i="3"/>
  <c r="AR162" i="3" s="1"/>
  <c r="P165" i="3"/>
  <c r="AQ167" i="3"/>
  <c r="AR167" i="3" s="1"/>
  <c r="AS167" i="3"/>
  <c r="AT167" i="3" s="1"/>
  <c r="P178" i="3"/>
  <c r="AS180" i="3"/>
  <c r="AT180" i="3" s="1"/>
  <c r="AQ180" i="3"/>
  <c r="AR180" i="3" s="1"/>
  <c r="P180" i="3"/>
  <c r="X206" i="3"/>
  <c r="AS206" i="3"/>
  <c r="AT206" i="3" s="1"/>
  <c r="AQ206" i="3"/>
  <c r="AR206" i="3" s="1"/>
  <c r="X209" i="3"/>
  <c r="AS209" i="3"/>
  <c r="AT209" i="3" s="1"/>
  <c r="AQ209" i="3"/>
  <c r="AR209" i="3" s="1"/>
  <c r="X211" i="3"/>
  <c r="AS211" i="3"/>
  <c r="AT211" i="3" s="1"/>
  <c r="AQ211" i="3"/>
  <c r="AR211" i="3" s="1"/>
  <c r="X213" i="3"/>
  <c r="AS213" i="3"/>
  <c r="AT213" i="3" s="1"/>
  <c r="AQ213" i="3"/>
  <c r="AR213" i="3" s="1"/>
  <c r="X216" i="3"/>
  <c r="AS216" i="3"/>
  <c r="AT216" i="3" s="1"/>
  <c r="AQ216" i="3"/>
  <c r="AR216" i="3" s="1"/>
  <c r="X224" i="3"/>
  <c r="AS224" i="3"/>
  <c r="AT224" i="3" s="1"/>
  <c r="AQ224" i="3"/>
  <c r="AR224" i="3" s="1"/>
  <c r="X226" i="3"/>
  <c r="AS226" i="3"/>
  <c r="AT226" i="3" s="1"/>
  <c r="AQ226" i="3"/>
  <c r="AR226" i="3" s="1"/>
  <c r="P241" i="3"/>
  <c r="AS241" i="3"/>
  <c r="AT241" i="3" s="1"/>
  <c r="AQ241" i="3"/>
  <c r="AR241" i="3" s="1"/>
  <c r="AS243" i="3"/>
  <c r="AT243" i="3" s="1"/>
  <c r="AQ243" i="3"/>
  <c r="AR243" i="3" s="1"/>
  <c r="P252" i="3"/>
  <c r="AS254" i="3"/>
  <c r="AT254" i="3" s="1"/>
  <c r="AQ254" i="3"/>
  <c r="AR254" i="3" s="1"/>
  <c r="P254" i="3"/>
  <c r="P273" i="3"/>
  <c r="AS273" i="3"/>
  <c r="AT273" i="3" s="1"/>
  <c r="AQ273" i="3"/>
  <c r="AR273" i="3" s="1"/>
  <c r="P275" i="3"/>
  <c r="AS275" i="3"/>
  <c r="AT275" i="3" s="1"/>
  <c r="AQ275" i="3"/>
  <c r="AR275" i="3" s="1"/>
  <c r="AS277" i="3"/>
  <c r="AT277" i="3" s="1"/>
  <c r="AQ277" i="3"/>
  <c r="AR277" i="3" s="1"/>
  <c r="P280" i="3"/>
  <c r="AS283" i="3"/>
  <c r="AT283" i="3" s="1"/>
  <c r="AQ283" i="3"/>
  <c r="AR283" i="3" s="1"/>
  <c r="P286" i="3"/>
  <c r="AS289" i="3"/>
  <c r="AT289" i="3" s="1"/>
  <c r="AQ289" i="3"/>
  <c r="AR289" i="3" s="1"/>
  <c r="P289" i="3"/>
  <c r="AS296" i="3"/>
  <c r="AT296" i="3" s="1"/>
  <c r="AQ296" i="3"/>
  <c r="AR296" i="3" s="1"/>
  <c r="AS298" i="3"/>
  <c r="AT298" i="3" s="1"/>
  <c r="AQ298" i="3"/>
  <c r="AR298" i="3" s="1"/>
  <c r="AS301" i="3"/>
  <c r="AT301" i="3" s="1"/>
  <c r="AQ301" i="3"/>
  <c r="AR301" i="3" s="1"/>
  <c r="AS317" i="3"/>
  <c r="AT317" i="3" s="1"/>
  <c r="AQ317" i="3"/>
  <c r="AR317" i="3" s="1"/>
  <c r="P318" i="3"/>
  <c r="P321" i="3"/>
  <c r="AS323" i="3"/>
  <c r="AT323" i="3" s="1"/>
  <c r="AQ323" i="3"/>
  <c r="AR323" i="3" s="1"/>
  <c r="AS325" i="3"/>
  <c r="AT325" i="3" s="1"/>
  <c r="AQ325" i="3"/>
  <c r="AR325" i="3" s="1"/>
  <c r="P327" i="3"/>
  <c r="P331" i="3"/>
  <c r="AS336" i="3"/>
  <c r="AT336" i="3" s="1"/>
  <c r="AQ336" i="3"/>
  <c r="AR336" i="3" s="1"/>
  <c r="AS341" i="3"/>
  <c r="AT341" i="3" s="1"/>
  <c r="AQ341" i="3"/>
  <c r="AR341" i="3" s="1"/>
  <c r="AS343" i="3"/>
  <c r="AT343" i="3" s="1"/>
  <c r="AQ343" i="3"/>
  <c r="AR343" i="3" s="1"/>
  <c r="AS346" i="3"/>
  <c r="AT346" i="3" s="1"/>
  <c r="AQ346" i="3"/>
  <c r="AR346" i="3" s="1"/>
  <c r="AS348" i="3"/>
  <c r="AT348" i="3" s="1"/>
  <c r="AQ348" i="3"/>
  <c r="AR348" i="3" s="1"/>
  <c r="AS354" i="3"/>
  <c r="AT354" i="3" s="1"/>
  <c r="AQ354" i="3"/>
  <c r="AR354" i="3" s="1"/>
  <c r="AS356" i="3"/>
  <c r="AT356" i="3" s="1"/>
  <c r="AQ356" i="3"/>
  <c r="AR356" i="3" s="1"/>
  <c r="P357" i="3"/>
  <c r="AQ359" i="3"/>
  <c r="AR359" i="3" s="1"/>
  <c r="AS359" i="3"/>
  <c r="AT359" i="3" s="1"/>
  <c r="P364" i="3"/>
  <c r="AQ366" i="3"/>
  <c r="AR366" i="3" s="1"/>
  <c r="AS366" i="3"/>
  <c r="AT366" i="3" s="1"/>
  <c r="AS373" i="3"/>
  <c r="AT373" i="3" s="1"/>
  <c r="AQ373" i="3"/>
  <c r="AR373" i="3" s="1"/>
  <c r="P378" i="3"/>
  <c r="AS380" i="3"/>
  <c r="AT380" i="3" s="1"/>
  <c r="AQ380" i="3"/>
  <c r="AR380" i="3" s="1"/>
  <c r="AS383" i="3"/>
  <c r="AT383" i="3" s="1"/>
  <c r="AQ383" i="3"/>
  <c r="AR383" i="3" s="1"/>
  <c r="AS385" i="3"/>
  <c r="AT385" i="3" s="1"/>
  <c r="AQ385" i="3"/>
  <c r="AR385" i="3" s="1"/>
  <c r="P385" i="3"/>
  <c r="AQ414" i="3"/>
  <c r="AR414" i="3" s="1"/>
  <c r="AS414" i="3"/>
  <c r="AT414" i="3" s="1"/>
  <c r="X414" i="3"/>
  <c r="AS417" i="3"/>
  <c r="AT417" i="3" s="1"/>
  <c r="AQ417" i="3"/>
  <c r="AR417" i="3" s="1"/>
  <c r="P418" i="3"/>
  <c r="P419" i="3"/>
  <c r="P421" i="3"/>
  <c r="AS428" i="3"/>
  <c r="AT428" i="3" s="1"/>
  <c r="AQ428" i="3"/>
  <c r="AR428" i="3" s="1"/>
  <c r="AQ432" i="3"/>
  <c r="AR432" i="3" s="1"/>
  <c r="AS432" i="3"/>
  <c r="AT432" i="3" s="1"/>
  <c r="P432" i="3"/>
  <c r="AS433" i="3"/>
  <c r="AT433" i="3" s="1"/>
  <c r="AQ433" i="3"/>
  <c r="AR433" i="3" s="1"/>
  <c r="X438" i="3"/>
  <c r="AS440" i="3"/>
  <c r="AT440" i="3" s="1"/>
  <c r="AQ440" i="3"/>
  <c r="AR440" i="3" s="1"/>
  <c r="AS461" i="3"/>
  <c r="AT461" i="3" s="1"/>
  <c r="AQ461" i="3"/>
  <c r="AR461" i="3" s="1"/>
  <c r="X465" i="3"/>
  <c r="AQ465" i="3"/>
  <c r="AR465" i="3" s="1"/>
  <c r="AS465" i="3"/>
  <c r="AT465" i="3" s="1"/>
  <c r="P466" i="3"/>
  <c r="P467" i="3"/>
  <c r="AS470" i="3"/>
  <c r="AT470" i="3" s="1"/>
  <c r="AQ470" i="3"/>
  <c r="AR470" i="3" s="1"/>
  <c r="X472" i="3"/>
  <c r="AQ472" i="3"/>
  <c r="AR472" i="3" s="1"/>
  <c r="AS472" i="3"/>
  <c r="AT472" i="3" s="1"/>
  <c r="AQ474" i="3"/>
  <c r="AR474" i="3" s="1"/>
  <c r="AS474" i="3"/>
  <c r="AT474" i="3" s="1"/>
  <c r="AS492" i="3"/>
  <c r="AT492" i="3" s="1"/>
  <c r="AQ492" i="3"/>
  <c r="AR492" i="3" s="1"/>
  <c r="X494" i="3"/>
  <c r="AQ494" i="3"/>
  <c r="AR494" i="3" s="1"/>
  <c r="AS494" i="3"/>
  <c r="AT494" i="3" s="1"/>
  <c r="X497" i="3"/>
  <c r="AQ497" i="3"/>
  <c r="AR497" i="3" s="1"/>
  <c r="AS497" i="3"/>
  <c r="AT497" i="3" s="1"/>
  <c r="X498" i="3"/>
  <c r="AS500" i="3"/>
  <c r="AT500" i="3" s="1"/>
  <c r="AQ500" i="3"/>
  <c r="AR500" i="3" s="1"/>
  <c r="X507" i="3"/>
  <c r="P509" i="3"/>
  <c r="AQ511" i="3"/>
  <c r="AR511" i="3" s="1"/>
  <c r="AS511" i="3"/>
  <c r="AT511" i="3" s="1"/>
  <c r="P512" i="3"/>
  <c r="AQ517" i="3"/>
  <c r="AR517" i="3" s="1"/>
  <c r="AS517" i="3"/>
  <c r="AT517" i="3" s="1"/>
  <c r="X517" i="3"/>
  <c r="AQ521" i="3"/>
  <c r="AR521" i="3" s="1"/>
  <c r="AS521" i="3"/>
  <c r="AT521" i="3" s="1"/>
  <c r="AS522" i="3"/>
  <c r="AT522" i="3" s="1"/>
  <c r="AQ522" i="3"/>
  <c r="AR522" i="3" s="1"/>
  <c r="AS523" i="3"/>
  <c r="AT523" i="3" s="1"/>
  <c r="AQ523" i="3"/>
  <c r="AR523" i="3" s="1"/>
  <c r="P523" i="3"/>
  <c r="AS526" i="3"/>
  <c r="AT526" i="3" s="1"/>
  <c r="AQ526" i="3"/>
  <c r="AR526" i="3" s="1"/>
  <c r="AQ528" i="3"/>
  <c r="AR528" i="3" s="1"/>
  <c r="AS528" i="3"/>
  <c r="AT528" i="3" s="1"/>
  <c r="AS534" i="3"/>
  <c r="AT534" i="3" s="1"/>
  <c r="AQ534" i="3"/>
  <c r="AR534" i="3" s="1"/>
  <c r="AS535" i="3"/>
  <c r="AT535" i="3" s="1"/>
  <c r="AQ535" i="3"/>
  <c r="AR535" i="3" s="1"/>
  <c r="P535" i="3"/>
  <c r="P537" i="3"/>
  <c r="AS542" i="3"/>
  <c r="AT542" i="3" s="1"/>
  <c r="AQ542" i="3"/>
  <c r="AR542" i="3" s="1"/>
  <c r="P545" i="3"/>
  <c r="P549" i="3"/>
  <c r="AQ552" i="3"/>
  <c r="AR552" i="3" s="1"/>
  <c r="AS552" i="3"/>
  <c r="AT552" i="3" s="1"/>
  <c r="P552" i="3"/>
  <c r="AQ553" i="3"/>
  <c r="AR553" i="3" s="1"/>
  <c r="AS553" i="3"/>
  <c r="AT553" i="3" s="1"/>
  <c r="AQ557" i="3"/>
  <c r="AR557" i="3" s="1"/>
  <c r="AS557" i="3"/>
  <c r="AT557" i="3" s="1"/>
  <c r="X557" i="3"/>
  <c r="AS562" i="3"/>
  <c r="AT562" i="3" s="1"/>
  <c r="AQ562" i="3"/>
  <c r="AR562" i="3" s="1"/>
  <c r="AQ564" i="3"/>
  <c r="AR564" i="3" s="1"/>
  <c r="AS564" i="3"/>
  <c r="AT564" i="3" s="1"/>
  <c r="P564" i="3"/>
  <c r="AQ565" i="3"/>
  <c r="AR565" i="3" s="1"/>
  <c r="AS565" i="3"/>
  <c r="AT565" i="3" s="1"/>
  <c r="AQ577" i="3"/>
  <c r="AR577" i="3" s="1"/>
  <c r="AS577" i="3"/>
  <c r="AT577" i="3" s="1"/>
  <c r="X577" i="3"/>
  <c r="AQ584" i="3"/>
  <c r="AR584" i="3" s="1"/>
  <c r="AS584" i="3"/>
  <c r="AT584" i="3" s="1"/>
  <c r="X584" i="3"/>
  <c r="AQ589" i="3"/>
  <c r="AR589" i="3" s="1"/>
  <c r="AS589" i="3"/>
  <c r="AT589" i="3" s="1"/>
  <c r="AS590" i="3"/>
  <c r="AT590" i="3" s="1"/>
  <c r="AQ590" i="3"/>
  <c r="AR590" i="3" s="1"/>
  <c r="X590" i="3"/>
  <c r="AS594" i="3"/>
  <c r="AT594" i="3" s="1"/>
  <c r="AQ594" i="3"/>
  <c r="AR594" i="3" s="1"/>
  <c r="X599" i="3"/>
  <c r="AS606" i="3"/>
  <c r="AT606" i="3" s="1"/>
  <c r="AQ606" i="3"/>
  <c r="AR606" i="3" s="1"/>
  <c r="P607" i="3"/>
  <c r="AQ613" i="3"/>
  <c r="AR613" i="3" s="1"/>
  <c r="AS613" i="3"/>
  <c r="AT613" i="3" s="1"/>
  <c r="X615" i="3"/>
  <c r="AS619" i="3"/>
  <c r="AT619" i="3" s="1"/>
  <c r="AQ619" i="3"/>
  <c r="AR619" i="3" s="1"/>
  <c r="AQ621" i="3"/>
  <c r="AR621" i="3" s="1"/>
  <c r="AS621" i="3"/>
  <c r="AT621" i="3" s="1"/>
  <c r="P622" i="3"/>
  <c r="X624" i="3"/>
  <c r="AQ624" i="3"/>
  <c r="AR624" i="3" s="1"/>
  <c r="AS624" i="3"/>
  <c r="AT624" i="3" s="1"/>
  <c r="P624" i="3"/>
  <c r="X638" i="3"/>
  <c r="AQ638" i="3"/>
  <c r="AR638" i="3" s="1"/>
  <c r="AS638" i="3"/>
  <c r="AT638" i="3" s="1"/>
  <c r="AS641" i="3"/>
  <c r="AT641" i="3" s="1"/>
  <c r="AQ641" i="3"/>
  <c r="AR641" i="3" s="1"/>
  <c r="P642" i="3"/>
  <c r="AS644" i="3"/>
  <c r="AT644" i="3" s="1"/>
  <c r="AQ644" i="3"/>
  <c r="AR644" i="3" s="1"/>
  <c r="P645" i="3"/>
  <c r="AQ647" i="3"/>
  <c r="AR647" i="3" s="1"/>
  <c r="AS647" i="3"/>
  <c r="AT647" i="3" s="1"/>
  <c r="P650" i="3"/>
  <c r="AS652" i="3"/>
  <c r="AT652" i="3" s="1"/>
  <c r="AQ652" i="3"/>
  <c r="AR652" i="3" s="1"/>
  <c r="AQ654" i="3"/>
  <c r="AR654" i="3" s="1"/>
  <c r="AS654" i="3"/>
  <c r="AT654" i="3" s="1"/>
  <c r="AS656" i="3"/>
  <c r="AT656" i="3" s="1"/>
  <c r="AQ656" i="3"/>
  <c r="AR656" i="3" s="1"/>
  <c r="P667" i="3"/>
  <c r="AQ667" i="3"/>
  <c r="AR667" i="3" s="1"/>
  <c r="AS667" i="3"/>
  <c r="AT667" i="3" s="1"/>
  <c r="AS669" i="3"/>
  <c r="AT669" i="3" s="1"/>
  <c r="AQ669" i="3"/>
  <c r="AR669" i="3" s="1"/>
  <c r="P669" i="3"/>
  <c r="X688" i="3"/>
  <c r="AS688" i="3"/>
  <c r="AT688" i="3" s="1"/>
  <c r="AQ688" i="3"/>
  <c r="AR688" i="3" s="1"/>
  <c r="AQ690" i="3"/>
  <c r="AR690" i="3" s="1"/>
  <c r="AS690" i="3"/>
  <c r="AT690" i="3" s="1"/>
  <c r="P693" i="3"/>
  <c r="AS693" i="3"/>
  <c r="AT693" i="3" s="1"/>
  <c r="AQ693" i="3"/>
  <c r="AR693" i="3" s="1"/>
  <c r="AS695" i="3"/>
  <c r="AT695" i="3" s="1"/>
  <c r="AQ695" i="3"/>
  <c r="AR695" i="3" s="1"/>
  <c r="AS697" i="3"/>
  <c r="AT697" i="3" s="1"/>
  <c r="AQ697" i="3"/>
  <c r="AR697" i="3" s="1"/>
  <c r="AS699" i="3"/>
  <c r="AT699" i="3" s="1"/>
  <c r="AQ699" i="3"/>
  <c r="AR699" i="3" s="1"/>
  <c r="P706" i="3"/>
  <c r="AS709" i="3"/>
  <c r="AT709" i="3" s="1"/>
  <c r="AQ709" i="3"/>
  <c r="AR709" i="3" s="1"/>
  <c r="P709" i="3"/>
  <c r="AS719" i="3"/>
  <c r="AT719" i="3" s="1"/>
  <c r="AQ719" i="3"/>
  <c r="AR719" i="3" s="1"/>
  <c r="AS724" i="3"/>
  <c r="AT724" i="3" s="1"/>
  <c r="AQ724" i="3"/>
  <c r="AR724" i="3" s="1"/>
  <c r="AS727" i="3"/>
  <c r="AT727" i="3" s="1"/>
  <c r="AQ727" i="3"/>
  <c r="AR727" i="3" s="1"/>
  <c r="AS729" i="3"/>
  <c r="AT729" i="3" s="1"/>
  <c r="AQ729" i="3"/>
  <c r="AR729" i="3" s="1"/>
  <c r="AS731" i="3"/>
  <c r="AT731" i="3" s="1"/>
  <c r="AQ731" i="3"/>
  <c r="AR731" i="3" s="1"/>
  <c r="AQ734" i="3"/>
  <c r="AR734" i="3" s="1"/>
  <c r="AS734" i="3"/>
  <c r="AT734" i="3" s="1"/>
  <c r="AQ736" i="3"/>
  <c r="AR736" i="3" s="1"/>
  <c r="AS736" i="3"/>
  <c r="AT736" i="3" s="1"/>
  <c r="AS738" i="3"/>
  <c r="AT738" i="3" s="1"/>
  <c r="AQ738" i="3"/>
  <c r="AR738" i="3" s="1"/>
  <c r="AS745" i="3"/>
  <c r="AT745" i="3" s="1"/>
  <c r="AQ745" i="3"/>
  <c r="AR745" i="3" s="1"/>
  <c r="AQ753" i="3"/>
  <c r="AR753" i="3" s="1"/>
  <c r="AS753" i="3"/>
  <c r="AT753" i="3" s="1"/>
  <c r="P754" i="3"/>
  <c r="AQ758" i="3"/>
  <c r="AR758" i="3" s="1"/>
  <c r="AS758" i="3"/>
  <c r="AT758" i="3" s="1"/>
  <c r="X758" i="3"/>
  <c r="AS764" i="3"/>
  <c r="AT764" i="3" s="1"/>
  <c r="AQ764" i="3"/>
  <c r="AR764" i="3" s="1"/>
  <c r="AS766" i="3"/>
  <c r="AT766" i="3" s="1"/>
  <c r="AQ766" i="3"/>
  <c r="AR766" i="3" s="1"/>
  <c r="X766" i="3"/>
  <c r="AS768" i="3"/>
  <c r="AT768" i="3" s="1"/>
  <c r="AQ768" i="3"/>
  <c r="AR768" i="3" s="1"/>
  <c r="AS769" i="3"/>
  <c r="AT769" i="3" s="1"/>
  <c r="AQ769" i="3"/>
  <c r="AR769" i="3" s="1"/>
  <c r="AQ773" i="3"/>
  <c r="AR773" i="3" s="1"/>
  <c r="AS773" i="3"/>
  <c r="AT773" i="3" s="1"/>
  <c r="P778" i="3"/>
  <c r="AS784" i="3"/>
  <c r="AT784" i="3" s="1"/>
  <c r="AQ784" i="3"/>
  <c r="AR784" i="3" s="1"/>
  <c r="P784" i="3"/>
  <c r="AQ788" i="3"/>
  <c r="AR788" i="3" s="1"/>
  <c r="AS788" i="3"/>
  <c r="AT788" i="3" s="1"/>
  <c r="X789" i="3"/>
  <c r="AS810" i="3"/>
  <c r="AT810" i="3" s="1"/>
  <c r="AQ810" i="3"/>
  <c r="AR810" i="3" s="1"/>
  <c r="AQ841" i="3"/>
  <c r="AR841" i="3" s="1"/>
  <c r="AS841" i="3"/>
  <c r="AT841" i="3" s="1"/>
  <c r="P846" i="3"/>
  <c r="AS846" i="3"/>
  <c r="AT846" i="3" s="1"/>
  <c r="AQ846" i="3"/>
  <c r="AR846" i="3" s="1"/>
  <c r="AQ880" i="3"/>
  <c r="AR880" i="3" s="1"/>
  <c r="AS880" i="3"/>
  <c r="AT880" i="3" s="1"/>
  <c r="P880" i="3"/>
  <c r="AS881" i="3"/>
  <c r="AT881" i="3" s="1"/>
  <c r="AQ881" i="3"/>
  <c r="AR881" i="3" s="1"/>
  <c r="AQ890" i="3"/>
  <c r="AR890" i="3" s="1"/>
  <c r="AS890" i="3"/>
  <c r="AT890" i="3" s="1"/>
  <c r="P890" i="3"/>
  <c r="P891" i="3"/>
  <c r="AS894" i="3"/>
  <c r="AT894" i="3" s="1"/>
  <c r="AQ894" i="3"/>
  <c r="AR894" i="3" s="1"/>
  <c r="AS898" i="3"/>
  <c r="AT898" i="3" s="1"/>
  <c r="AQ898" i="3"/>
  <c r="AR898" i="3" s="1"/>
  <c r="P898" i="3"/>
  <c r="AQ905" i="3"/>
  <c r="AR905" i="3" s="1"/>
  <c r="AS905" i="3"/>
  <c r="AT905" i="3" s="1"/>
  <c r="X905" i="3"/>
  <c r="AS912" i="3"/>
  <c r="AT912" i="3" s="1"/>
  <c r="AQ912" i="3"/>
  <c r="AR912" i="3" s="1"/>
  <c r="P912" i="3"/>
  <c r="AS928" i="3"/>
  <c r="AT928" i="3" s="1"/>
  <c r="AQ928" i="3"/>
  <c r="AR928" i="3" s="1"/>
  <c r="P928" i="3"/>
  <c r="AS929" i="3"/>
  <c r="AT929" i="3" s="1"/>
  <c r="AQ929" i="3"/>
  <c r="AR929" i="3" s="1"/>
  <c r="X929" i="3"/>
  <c r="X933" i="3"/>
  <c r="AS933" i="3"/>
  <c r="AT933" i="3" s="1"/>
  <c r="AQ933" i="3"/>
  <c r="AR933" i="3" s="1"/>
  <c r="AS942" i="3"/>
  <c r="AT942" i="3" s="1"/>
  <c r="AQ942" i="3"/>
  <c r="AR942" i="3" s="1"/>
  <c r="X942" i="3"/>
  <c r="AQ953" i="3"/>
  <c r="AR953" i="3" s="1"/>
  <c r="AS953" i="3"/>
  <c r="AT953" i="3" s="1"/>
  <c r="AQ1019" i="3"/>
  <c r="AR1019" i="3" s="1"/>
  <c r="AS1019" i="3"/>
  <c r="AT1019" i="3" s="1"/>
  <c r="P1019" i="3"/>
  <c r="AS1047" i="3"/>
  <c r="AT1047" i="3" s="1"/>
  <c r="AQ1047" i="3"/>
  <c r="AR1047" i="3" s="1"/>
  <c r="AQ1064" i="3"/>
  <c r="AR1064" i="3" s="1"/>
  <c r="AS1064" i="3"/>
  <c r="AT1064" i="3" s="1"/>
  <c r="X1064" i="3"/>
  <c r="AQ1081" i="3"/>
  <c r="AR1081" i="3" s="1"/>
  <c r="AS1081" i="3"/>
  <c r="AT1081" i="3" s="1"/>
  <c r="P1081" i="3"/>
  <c r="AS803" i="3"/>
  <c r="AT803" i="3" s="1"/>
  <c r="AQ803" i="3"/>
  <c r="AR803" i="3" s="1"/>
  <c r="AS804" i="3"/>
  <c r="AT804" i="3" s="1"/>
  <c r="AQ804" i="3"/>
  <c r="AR804" i="3" s="1"/>
  <c r="AQ805" i="3"/>
  <c r="AR805" i="3" s="1"/>
  <c r="AS805" i="3"/>
  <c r="AT805" i="3" s="1"/>
  <c r="AS807" i="3"/>
  <c r="AT807" i="3" s="1"/>
  <c r="AQ807" i="3"/>
  <c r="AR807" i="3" s="1"/>
  <c r="P814" i="3"/>
  <c r="AS814" i="3"/>
  <c r="AT814" i="3" s="1"/>
  <c r="AQ814" i="3"/>
  <c r="AR814" i="3" s="1"/>
  <c r="AS817" i="3"/>
  <c r="AT817" i="3" s="1"/>
  <c r="AQ817" i="3"/>
  <c r="AR817" i="3" s="1"/>
  <c r="AS819" i="3"/>
  <c r="AT819" i="3" s="1"/>
  <c r="AQ819" i="3"/>
  <c r="AR819" i="3" s="1"/>
  <c r="AQ821" i="3"/>
  <c r="AR821" i="3" s="1"/>
  <c r="AS821" i="3"/>
  <c r="AT821" i="3" s="1"/>
  <c r="AS823" i="3"/>
  <c r="AT823" i="3" s="1"/>
  <c r="AQ823" i="3"/>
  <c r="AR823" i="3" s="1"/>
  <c r="AQ828" i="3"/>
  <c r="AR828" i="3" s="1"/>
  <c r="AS828" i="3"/>
  <c r="AT828" i="3" s="1"/>
  <c r="AQ831" i="3"/>
  <c r="AR831" i="3" s="1"/>
  <c r="AS831" i="3"/>
  <c r="AT831" i="3" s="1"/>
  <c r="AS833" i="3"/>
  <c r="AT833" i="3" s="1"/>
  <c r="AQ833" i="3"/>
  <c r="AR833" i="3" s="1"/>
  <c r="AS835" i="3"/>
  <c r="AT835" i="3" s="1"/>
  <c r="AQ835" i="3"/>
  <c r="AR835" i="3" s="1"/>
  <c r="P837" i="3"/>
  <c r="AQ837" i="3"/>
  <c r="AR837" i="3" s="1"/>
  <c r="AS837" i="3"/>
  <c r="AT837" i="3" s="1"/>
  <c r="P839" i="3"/>
  <c r="AQ839" i="3"/>
  <c r="AR839" i="3" s="1"/>
  <c r="AS839" i="3"/>
  <c r="AT839" i="3" s="1"/>
  <c r="P842" i="3"/>
  <c r="AS842" i="3"/>
  <c r="AT842" i="3" s="1"/>
  <c r="AQ842" i="3"/>
  <c r="AR842" i="3" s="1"/>
  <c r="AQ844" i="3"/>
  <c r="AR844" i="3" s="1"/>
  <c r="AS844" i="3"/>
  <c r="AT844" i="3" s="1"/>
  <c r="AQ849" i="3"/>
  <c r="AR849" i="3" s="1"/>
  <c r="AS849" i="3"/>
  <c r="AT849" i="3" s="1"/>
  <c r="AS851" i="3"/>
  <c r="AT851" i="3" s="1"/>
  <c r="AQ851" i="3"/>
  <c r="AR851" i="3" s="1"/>
  <c r="AQ853" i="3"/>
  <c r="AR853" i="3" s="1"/>
  <c r="AS853" i="3"/>
  <c r="AT853" i="3" s="1"/>
  <c r="AQ855" i="3"/>
  <c r="AR855" i="3" s="1"/>
  <c r="AS855" i="3"/>
  <c r="AT855" i="3" s="1"/>
  <c r="AS857" i="3"/>
  <c r="AT857" i="3" s="1"/>
  <c r="AQ857" i="3"/>
  <c r="AR857" i="3" s="1"/>
  <c r="AS859" i="3"/>
  <c r="AT859" i="3" s="1"/>
  <c r="AQ859" i="3"/>
  <c r="AR859" i="3" s="1"/>
  <c r="AS861" i="3"/>
  <c r="AT861" i="3" s="1"/>
  <c r="AQ861" i="3"/>
  <c r="AR861" i="3" s="1"/>
  <c r="AQ863" i="3"/>
  <c r="AR863" i="3" s="1"/>
  <c r="AS863" i="3"/>
  <c r="AT863" i="3" s="1"/>
  <c r="AS865" i="3"/>
  <c r="AT865" i="3" s="1"/>
  <c r="AQ865" i="3"/>
  <c r="AR865" i="3" s="1"/>
  <c r="AS867" i="3"/>
  <c r="AT867" i="3" s="1"/>
  <c r="AQ867" i="3"/>
  <c r="AR867" i="3" s="1"/>
  <c r="AQ869" i="3"/>
  <c r="AR869" i="3" s="1"/>
  <c r="AS869" i="3"/>
  <c r="AT869" i="3" s="1"/>
  <c r="AS871" i="3"/>
  <c r="AT871" i="3" s="1"/>
  <c r="AQ871" i="3"/>
  <c r="AR871" i="3" s="1"/>
  <c r="AS877" i="3"/>
  <c r="AT877" i="3" s="1"/>
  <c r="AQ877" i="3"/>
  <c r="AR877" i="3" s="1"/>
  <c r="AQ882" i="3"/>
  <c r="AR882" i="3" s="1"/>
  <c r="AS882" i="3"/>
  <c r="AT882" i="3" s="1"/>
  <c r="AQ886" i="3"/>
  <c r="AR886" i="3" s="1"/>
  <c r="AS886" i="3"/>
  <c r="AT886" i="3" s="1"/>
  <c r="AQ897" i="3"/>
  <c r="AR897" i="3" s="1"/>
  <c r="AS897" i="3"/>
  <c r="AT897" i="3" s="1"/>
  <c r="AQ900" i="3"/>
  <c r="AR900" i="3" s="1"/>
  <c r="AS900" i="3"/>
  <c r="AT900" i="3" s="1"/>
  <c r="X900" i="3"/>
  <c r="AQ904" i="3"/>
  <c r="AR904" i="3" s="1"/>
  <c r="AS904" i="3"/>
  <c r="AT904" i="3" s="1"/>
  <c r="X904" i="3"/>
  <c r="AQ906" i="3"/>
  <c r="AR906" i="3" s="1"/>
  <c r="AS906" i="3"/>
  <c r="AT906" i="3" s="1"/>
  <c r="AS907" i="3"/>
  <c r="AT907" i="3" s="1"/>
  <c r="AQ907" i="3"/>
  <c r="AR907" i="3" s="1"/>
  <c r="AQ908" i="3"/>
  <c r="AR908" i="3" s="1"/>
  <c r="AS908" i="3"/>
  <c r="AT908" i="3" s="1"/>
  <c r="X908" i="3"/>
  <c r="AS910" i="3"/>
  <c r="AT910" i="3" s="1"/>
  <c r="AQ910" i="3"/>
  <c r="AR910" i="3" s="1"/>
  <c r="AQ915" i="3"/>
  <c r="AR915" i="3" s="1"/>
  <c r="AS915" i="3"/>
  <c r="AT915" i="3" s="1"/>
  <c r="AS917" i="3"/>
  <c r="AT917" i="3" s="1"/>
  <c r="AQ917" i="3"/>
  <c r="AR917" i="3" s="1"/>
  <c r="AQ921" i="3"/>
  <c r="AR921" i="3" s="1"/>
  <c r="AS921" i="3"/>
  <c r="AT921" i="3" s="1"/>
  <c r="AQ925" i="3"/>
  <c r="AR925" i="3" s="1"/>
  <c r="AS925" i="3"/>
  <c r="AT925" i="3" s="1"/>
  <c r="AQ931" i="3"/>
  <c r="AR931" i="3" s="1"/>
  <c r="AS931" i="3"/>
  <c r="AT931" i="3" s="1"/>
  <c r="AS932" i="3"/>
  <c r="AT932" i="3" s="1"/>
  <c r="AQ932" i="3"/>
  <c r="AR932" i="3" s="1"/>
  <c r="X932" i="3"/>
  <c r="AQ934" i="3"/>
  <c r="AR934" i="3" s="1"/>
  <c r="AS934" i="3"/>
  <c r="AT934" i="3" s="1"/>
  <c r="AS943" i="3"/>
  <c r="AT943" i="3" s="1"/>
  <c r="AQ943" i="3"/>
  <c r="AR943" i="3" s="1"/>
  <c r="AS946" i="3"/>
  <c r="AT946" i="3" s="1"/>
  <c r="AQ946" i="3"/>
  <c r="AR946" i="3" s="1"/>
  <c r="AS949" i="3"/>
  <c r="AT949" i="3" s="1"/>
  <c r="AQ949" i="3"/>
  <c r="AR949" i="3" s="1"/>
  <c r="AQ950" i="3"/>
  <c r="AR950" i="3" s="1"/>
  <c r="AS950" i="3"/>
  <c r="AT950" i="3" s="1"/>
  <c r="X950" i="3"/>
  <c r="AQ954" i="3"/>
  <c r="AR954" i="3" s="1"/>
  <c r="AS954" i="3"/>
  <c r="AT954" i="3" s="1"/>
  <c r="X954" i="3"/>
  <c r="AS956" i="3"/>
  <c r="AT956" i="3" s="1"/>
  <c r="AQ956" i="3"/>
  <c r="AR956" i="3" s="1"/>
  <c r="AS959" i="3"/>
  <c r="AT959" i="3" s="1"/>
  <c r="AQ959" i="3"/>
  <c r="AR959" i="3" s="1"/>
  <c r="AQ963" i="3"/>
  <c r="AR963" i="3" s="1"/>
  <c r="AS963" i="3"/>
  <c r="AT963" i="3" s="1"/>
  <c r="AS971" i="3"/>
  <c r="AT971" i="3" s="1"/>
  <c r="AQ971" i="3"/>
  <c r="AR971" i="3" s="1"/>
  <c r="AS977" i="3"/>
  <c r="AT977" i="3" s="1"/>
  <c r="AQ977" i="3"/>
  <c r="AR977" i="3" s="1"/>
  <c r="AS981" i="3"/>
  <c r="AT981" i="3" s="1"/>
  <c r="AQ981" i="3"/>
  <c r="AR981" i="3" s="1"/>
  <c r="AQ982" i="3"/>
  <c r="AR982" i="3" s="1"/>
  <c r="AS982" i="3"/>
  <c r="AT982" i="3" s="1"/>
  <c r="AS987" i="3"/>
  <c r="AT987" i="3" s="1"/>
  <c r="AQ987" i="3"/>
  <c r="AR987" i="3" s="1"/>
  <c r="X987" i="3"/>
  <c r="AQ989" i="3"/>
  <c r="AR989" i="3" s="1"/>
  <c r="AS989" i="3"/>
  <c r="AT989" i="3" s="1"/>
  <c r="AS990" i="3"/>
  <c r="AT990" i="3" s="1"/>
  <c r="AQ990" i="3"/>
  <c r="AR990" i="3" s="1"/>
  <c r="AS992" i="3"/>
  <c r="AT992" i="3" s="1"/>
  <c r="AQ992" i="3"/>
  <c r="AR992" i="3" s="1"/>
  <c r="P998" i="3"/>
  <c r="AQ998" i="3"/>
  <c r="AR998" i="3" s="1"/>
  <c r="AS998" i="3"/>
  <c r="AT998" i="3" s="1"/>
  <c r="AS1000" i="3"/>
  <c r="AT1000" i="3" s="1"/>
  <c r="AQ1000" i="3"/>
  <c r="AR1000" i="3" s="1"/>
  <c r="AQ1005" i="3"/>
  <c r="AR1005" i="3" s="1"/>
  <c r="AS1005" i="3"/>
  <c r="AT1005" i="3" s="1"/>
  <c r="AS1008" i="3"/>
  <c r="AT1008" i="3" s="1"/>
  <c r="AQ1008" i="3"/>
  <c r="AR1008" i="3" s="1"/>
  <c r="AQ1011" i="3"/>
  <c r="AR1011" i="3" s="1"/>
  <c r="AS1011" i="3"/>
  <c r="AT1011" i="3" s="1"/>
  <c r="X1011" i="3"/>
  <c r="AQ1014" i="3"/>
  <c r="AR1014" i="3" s="1"/>
  <c r="AS1014" i="3"/>
  <c r="AT1014" i="3" s="1"/>
  <c r="AQ1015" i="3"/>
  <c r="AR1015" i="3" s="1"/>
  <c r="AS1015" i="3"/>
  <c r="AT1015" i="3" s="1"/>
  <c r="X1015" i="3"/>
  <c r="AS1017" i="3"/>
  <c r="AT1017" i="3" s="1"/>
  <c r="AQ1017" i="3"/>
  <c r="AR1017" i="3" s="1"/>
  <c r="AS1022" i="3"/>
  <c r="AT1022" i="3" s="1"/>
  <c r="AQ1022" i="3"/>
  <c r="AR1022" i="3" s="1"/>
  <c r="AS1024" i="3"/>
  <c r="AT1024" i="3" s="1"/>
  <c r="AQ1024" i="3"/>
  <c r="AR1024" i="3" s="1"/>
  <c r="AQ1032" i="3"/>
  <c r="AR1032" i="3" s="1"/>
  <c r="AS1032" i="3"/>
  <c r="AT1032" i="3" s="1"/>
  <c r="X1032" i="3"/>
  <c r="P1034" i="3"/>
  <c r="AS1034" i="3"/>
  <c r="AT1034" i="3" s="1"/>
  <c r="AQ1034" i="3"/>
  <c r="AR1034" i="3" s="1"/>
  <c r="AS1036" i="3"/>
  <c r="AT1036" i="3" s="1"/>
  <c r="AQ1036" i="3"/>
  <c r="AR1036" i="3" s="1"/>
  <c r="AS1043" i="3"/>
  <c r="AT1043" i="3" s="1"/>
  <c r="AQ1043" i="3"/>
  <c r="AR1043" i="3" s="1"/>
  <c r="X1043" i="3"/>
  <c r="AQ1048" i="3"/>
  <c r="AR1048" i="3" s="1"/>
  <c r="AS1048" i="3"/>
  <c r="AT1048" i="3" s="1"/>
  <c r="X1048" i="3"/>
  <c r="AS1053" i="3"/>
  <c r="AT1053" i="3" s="1"/>
  <c r="AQ1053" i="3"/>
  <c r="AR1053" i="3" s="1"/>
  <c r="AS1054" i="3"/>
  <c r="AT1054" i="3" s="1"/>
  <c r="AQ1054" i="3"/>
  <c r="AR1054" i="3" s="1"/>
  <c r="AS1056" i="3"/>
  <c r="AT1056" i="3" s="1"/>
  <c r="AQ1056" i="3"/>
  <c r="AR1056" i="3" s="1"/>
  <c r="AS1057" i="3"/>
  <c r="AT1057" i="3" s="1"/>
  <c r="AQ1057" i="3"/>
  <c r="AR1057" i="3" s="1"/>
  <c r="AS1067" i="3"/>
  <c r="AT1067" i="3" s="1"/>
  <c r="AQ1067" i="3"/>
  <c r="AR1067" i="3" s="1"/>
  <c r="X1067" i="3"/>
  <c r="AS1069" i="3"/>
  <c r="AT1069" i="3" s="1"/>
  <c r="AQ1069" i="3"/>
  <c r="AR1069" i="3" s="1"/>
  <c r="AS1070" i="3"/>
  <c r="AT1070" i="3" s="1"/>
  <c r="AQ1070" i="3"/>
  <c r="AR1070" i="3" s="1"/>
  <c r="AS1072" i="3"/>
  <c r="AT1072" i="3" s="1"/>
  <c r="AQ1072" i="3"/>
  <c r="AR1072" i="3" s="1"/>
  <c r="AS1073" i="3"/>
  <c r="AT1073" i="3" s="1"/>
  <c r="AQ1073" i="3"/>
  <c r="AR1073" i="3" s="1"/>
  <c r="AS1083" i="3"/>
  <c r="AT1083" i="3" s="1"/>
  <c r="AQ1083" i="3"/>
  <c r="AR1083" i="3" s="1"/>
  <c r="X1083" i="3"/>
  <c r="AS1085" i="3"/>
  <c r="AT1085" i="3" s="1"/>
  <c r="AQ1085" i="3"/>
  <c r="AR1085" i="3" s="1"/>
  <c r="AS1086" i="3"/>
  <c r="AT1086" i="3" s="1"/>
  <c r="AQ1086" i="3"/>
  <c r="AR1086" i="3" s="1"/>
  <c r="AS1088" i="3"/>
  <c r="AT1088" i="3" s="1"/>
  <c r="AQ1088" i="3"/>
  <c r="AR1088" i="3" s="1"/>
  <c r="AS1089" i="3"/>
  <c r="AT1089" i="3" s="1"/>
  <c r="AQ1089" i="3"/>
  <c r="AR1089" i="3" s="1"/>
  <c r="AQ1096" i="3"/>
  <c r="AR1096" i="3" s="1"/>
  <c r="AS1096" i="3"/>
  <c r="AT1096" i="3" s="1"/>
  <c r="X1096" i="3"/>
  <c r="AS1101" i="3"/>
  <c r="AT1101" i="3" s="1"/>
  <c r="AQ1101" i="3"/>
  <c r="AR1101" i="3" s="1"/>
  <c r="X1101" i="3"/>
  <c r="P1103" i="3"/>
  <c r="AQ1103" i="3"/>
  <c r="AR1103" i="3" s="1"/>
  <c r="AS1103" i="3"/>
  <c r="AT1103" i="3" s="1"/>
  <c r="AS1105" i="3"/>
  <c r="AT1105" i="3" s="1"/>
  <c r="AQ1105" i="3"/>
  <c r="AR1105" i="3" s="1"/>
  <c r="P1111" i="3"/>
  <c r="AS1111" i="3"/>
  <c r="AT1111" i="3" s="1"/>
  <c r="AQ1111" i="3"/>
  <c r="AR1111" i="3" s="1"/>
  <c r="AS1112" i="3"/>
  <c r="AT1112" i="3" s="1"/>
  <c r="AQ1112" i="3"/>
  <c r="AR1112" i="3" s="1"/>
  <c r="X1112" i="3"/>
  <c r="AS1114" i="3"/>
  <c r="AT1114" i="3" s="1"/>
  <c r="AQ1114" i="3"/>
  <c r="AR1114" i="3" s="1"/>
  <c r="X1116" i="3"/>
  <c r="AS1116" i="3"/>
  <c r="AT1116" i="3" s="1"/>
  <c r="AQ1116" i="3"/>
  <c r="AR1116" i="3" s="1"/>
  <c r="AS1117" i="3"/>
  <c r="AT1117" i="3" s="1"/>
  <c r="AQ1117" i="3"/>
  <c r="AR1117" i="3" s="1"/>
  <c r="X1117" i="3"/>
  <c r="AS1120" i="3"/>
  <c r="AT1120" i="3" s="1"/>
  <c r="AQ1120" i="3"/>
  <c r="AR1120" i="3" s="1"/>
  <c r="AS1126" i="3"/>
  <c r="AT1126" i="3" s="1"/>
  <c r="AQ1126" i="3"/>
  <c r="AR1126" i="3" s="1"/>
  <c r="AS1127" i="3"/>
  <c r="AT1127" i="3" s="1"/>
  <c r="AQ1127" i="3"/>
  <c r="AR1127" i="3" s="1"/>
  <c r="X1129" i="3"/>
  <c r="AS1129" i="3"/>
  <c r="AT1129" i="3" s="1"/>
  <c r="AQ1129" i="3"/>
  <c r="AR1129" i="3" s="1"/>
  <c r="AS1131" i="3"/>
  <c r="AT1131" i="3" s="1"/>
  <c r="AQ1131" i="3"/>
  <c r="AR1131" i="3" s="1"/>
  <c r="AS1133" i="3"/>
  <c r="AT1133" i="3" s="1"/>
  <c r="AQ1133" i="3"/>
  <c r="AR1133" i="3" s="1"/>
  <c r="AS1140" i="3"/>
  <c r="AT1140" i="3" s="1"/>
  <c r="AQ1140" i="3"/>
  <c r="AR1140" i="3" s="1"/>
  <c r="AS1142" i="3"/>
  <c r="AT1142" i="3" s="1"/>
  <c r="AQ1142" i="3"/>
  <c r="AR1142" i="3" s="1"/>
  <c r="X1142" i="3"/>
  <c r="P1146" i="3"/>
  <c r="AS1146" i="3"/>
  <c r="AT1146" i="3" s="1"/>
  <c r="AQ1146" i="3"/>
  <c r="AR1146" i="3" s="1"/>
  <c r="AS1149" i="3"/>
  <c r="AT1149" i="3" s="1"/>
  <c r="AQ1149" i="3"/>
  <c r="AR1149" i="3" s="1"/>
  <c r="X1158" i="3"/>
  <c r="AS1158" i="3"/>
  <c r="AT1158" i="3" s="1"/>
  <c r="AQ1158" i="3"/>
  <c r="AR1158" i="3" s="1"/>
  <c r="X1161" i="3"/>
  <c r="AS1161" i="3"/>
  <c r="AT1161" i="3" s="1"/>
  <c r="AQ1161" i="3"/>
  <c r="AR1161" i="3" s="1"/>
  <c r="AS1174" i="3"/>
  <c r="AT1174" i="3" s="1"/>
  <c r="AQ1174" i="3"/>
  <c r="AR1174" i="3" s="1"/>
  <c r="X1174" i="3"/>
  <c r="AS1178" i="3"/>
  <c r="AT1178" i="3" s="1"/>
  <c r="AQ1178" i="3"/>
  <c r="AR1178" i="3" s="1"/>
  <c r="AS1182" i="3"/>
  <c r="AT1182" i="3" s="1"/>
  <c r="AQ1182" i="3"/>
  <c r="AR1182" i="3" s="1"/>
  <c r="AS1183" i="3"/>
  <c r="AT1183" i="3" s="1"/>
  <c r="AQ1183" i="3"/>
  <c r="AR1183" i="3" s="1"/>
  <c r="X1183" i="3"/>
  <c r="AS1186" i="3"/>
  <c r="AT1186" i="3" s="1"/>
  <c r="AQ1186" i="3"/>
  <c r="AR1186" i="3" s="1"/>
  <c r="AS1196" i="3"/>
  <c r="AT1196" i="3" s="1"/>
  <c r="AQ1196" i="3"/>
  <c r="AR1196" i="3" s="1"/>
  <c r="AS1207" i="3"/>
  <c r="AT1207" i="3" s="1"/>
  <c r="AQ1207" i="3"/>
  <c r="AR1207" i="3" s="1"/>
  <c r="AS1214" i="3"/>
  <c r="AT1214" i="3" s="1"/>
  <c r="AQ1214" i="3"/>
  <c r="AR1214" i="3" s="1"/>
  <c r="AS1216" i="3"/>
  <c r="AT1216" i="3" s="1"/>
  <c r="AQ1216" i="3"/>
  <c r="AR1216" i="3" s="1"/>
  <c r="AS1218" i="3"/>
  <c r="AT1218" i="3" s="1"/>
  <c r="AQ1218" i="3"/>
  <c r="AR1218" i="3" s="1"/>
  <c r="P1220" i="3"/>
  <c r="AS1220" i="3"/>
  <c r="AT1220" i="3" s="1"/>
  <c r="AQ1220" i="3"/>
  <c r="AR1220" i="3" s="1"/>
  <c r="P1222" i="3"/>
  <c r="AS1222" i="3"/>
  <c r="AT1222" i="3" s="1"/>
  <c r="AQ1222" i="3"/>
  <c r="AR1222" i="3" s="1"/>
  <c r="P1224" i="3"/>
  <c r="AS1224" i="3"/>
  <c r="AT1224" i="3" s="1"/>
  <c r="AQ1224" i="3"/>
  <c r="AR1224" i="3" s="1"/>
  <c r="P1226" i="3"/>
  <c r="AS1226" i="3"/>
  <c r="AT1226" i="3" s="1"/>
  <c r="AQ1226" i="3"/>
  <c r="AR1226" i="3" s="1"/>
  <c r="AS1236" i="3"/>
  <c r="AT1236" i="3" s="1"/>
  <c r="AQ1236" i="3"/>
  <c r="AR1236" i="3" s="1"/>
  <c r="X1236" i="3"/>
  <c r="AS1239" i="3"/>
  <c r="AT1239" i="3" s="1"/>
  <c r="AQ1239" i="3"/>
  <c r="AR1239" i="3" s="1"/>
  <c r="AS1240" i="3"/>
  <c r="AT1240" i="3" s="1"/>
  <c r="AQ1240" i="3"/>
  <c r="AR1240" i="3" s="1"/>
  <c r="X1240" i="3"/>
  <c r="AS1243" i="3"/>
  <c r="AT1243" i="3" s="1"/>
  <c r="AQ1243" i="3"/>
  <c r="AR1243" i="3" s="1"/>
  <c r="AS1246" i="3"/>
  <c r="AT1246" i="3" s="1"/>
  <c r="AQ1246" i="3"/>
  <c r="AR1246" i="3" s="1"/>
  <c r="AS1248" i="3"/>
  <c r="AT1248" i="3" s="1"/>
  <c r="AQ1248" i="3"/>
  <c r="AR1248" i="3" s="1"/>
  <c r="X1248" i="3"/>
  <c r="AS1251" i="3"/>
  <c r="AT1251" i="3" s="1"/>
  <c r="AQ1251" i="3"/>
  <c r="AR1251" i="3" s="1"/>
  <c r="AS1252" i="3"/>
  <c r="AT1252" i="3" s="1"/>
  <c r="AQ1252" i="3"/>
  <c r="AR1252" i="3" s="1"/>
  <c r="X1252" i="3"/>
  <c r="AS1256" i="3"/>
  <c r="AT1256" i="3" s="1"/>
  <c r="AQ1256" i="3"/>
  <c r="AR1256" i="3" s="1"/>
  <c r="AQ1259" i="3"/>
  <c r="AR1259" i="3" s="1"/>
  <c r="AS1259" i="3"/>
  <c r="AT1259" i="3" s="1"/>
  <c r="X1259" i="3"/>
  <c r="AS1261" i="3"/>
  <c r="AT1261" i="3" s="1"/>
  <c r="AQ1261" i="3"/>
  <c r="AR1261" i="3" s="1"/>
  <c r="AS1264" i="3"/>
  <c r="AT1264" i="3" s="1"/>
  <c r="AQ1264" i="3"/>
  <c r="AR1264" i="3" s="1"/>
  <c r="AQ1270" i="3"/>
  <c r="AR1270" i="3" s="1"/>
  <c r="AS1270" i="3"/>
  <c r="AT1270" i="3" s="1"/>
  <c r="AS1272" i="3"/>
  <c r="AT1272" i="3" s="1"/>
  <c r="AQ1272" i="3"/>
  <c r="AR1272" i="3" s="1"/>
  <c r="AQ1277" i="3"/>
  <c r="AR1277" i="3" s="1"/>
  <c r="AS1277" i="3"/>
  <c r="AT1277" i="3" s="1"/>
  <c r="AS1279" i="3"/>
  <c r="AT1279" i="3" s="1"/>
  <c r="AQ1279" i="3"/>
  <c r="AR1279" i="3" s="1"/>
  <c r="AQ1281" i="3"/>
  <c r="AR1281" i="3" s="1"/>
  <c r="AS1281" i="3"/>
  <c r="AT1281" i="3" s="1"/>
  <c r="AS1285" i="3"/>
  <c r="AT1285" i="3" s="1"/>
  <c r="AQ1285" i="3"/>
  <c r="AR1285" i="3" s="1"/>
  <c r="P1287" i="3"/>
  <c r="AS1287" i="3"/>
  <c r="AT1287" i="3" s="1"/>
  <c r="AQ1287" i="3"/>
  <c r="AR1287" i="3" s="1"/>
  <c r="AQ1289" i="3"/>
  <c r="AR1289" i="3" s="1"/>
  <c r="AS1289" i="3"/>
  <c r="AT1289" i="3" s="1"/>
  <c r="P1291" i="3"/>
  <c r="AQ1291" i="3"/>
  <c r="AR1291" i="3" s="1"/>
  <c r="AS1291" i="3"/>
  <c r="AT1291" i="3" s="1"/>
  <c r="AS1293" i="3"/>
  <c r="AT1293" i="3" s="1"/>
  <c r="AQ1293" i="3"/>
  <c r="AR1293" i="3" s="1"/>
  <c r="AQ1307" i="3"/>
  <c r="AR1307" i="3" s="1"/>
  <c r="AS1307" i="3"/>
  <c r="AT1307" i="3" s="1"/>
  <c r="X1307" i="3"/>
  <c r="AQ1324" i="3"/>
  <c r="AR1324" i="3" s="1"/>
  <c r="AS1324" i="3"/>
  <c r="AT1324" i="3" s="1"/>
  <c r="AS1334" i="3"/>
  <c r="AT1334" i="3" s="1"/>
  <c r="AQ1334" i="3"/>
  <c r="AR1334" i="3" s="1"/>
  <c r="AS1337" i="3"/>
  <c r="AT1337" i="3" s="1"/>
  <c r="AQ1337" i="3"/>
  <c r="AR1337" i="3" s="1"/>
  <c r="AQ1342" i="3"/>
  <c r="AR1342" i="3" s="1"/>
  <c r="AS1342" i="3"/>
  <c r="AT1342" i="3" s="1"/>
  <c r="X1342" i="3"/>
  <c r="AS1345" i="3"/>
  <c r="AT1345" i="3" s="1"/>
  <c r="AQ1345" i="3"/>
  <c r="AR1345" i="3" s="1"/>
  <c r="AQ1373" i="3"/>
  <c r="AR1373" i="3" s="1"/>
  <c r="AS1373" i="3"/>
  <c r="AT1373" i="3" s="1"/>
  <c r="X1373" i="3"/>
  <c r="AQ1383" i="3"/>
  <c r="AR1383" i="3" s="1"/>
  <c r="AS1383" i="3"/>
  <c r="AT1383" i="3" s="1"/>
  <c r="AS1384" i="3"/>
  <c r="AT1384" i="3" s="1"/>
  <c r="AQ1384" i="3"/>
  <c r="AR1384" i="3" s="1"/>
  <c r="AQ1386" i="3"/>
  <c r="AR1386" i="3" s="1"/>
  <c r="AS1386" i="3"/>
  <c r="AT1386" i="3" s="1"/>
  <c r="AS1387" i="3"/>
  <c r="AT1387" i="3" s="1"/>
  <c r="AQ1387" i="3"/>
  <c r="AR1387" i="3" s="1"/>
  <c r="AS1391" i="3"/>
  <c r="AT1391" i="3" s="1"/>
  <c r="AQ1391" i="3"/>
  <c r="AR1391" i="3" s="1"/>
  <c r="AQ1392" i="3"/>
  <c r="AR1392" i="3" s="1"/>
  <c r="AS1392" i="3"/>
  <c r="AT1392" i="3" s="1"/>
  <c r="AS1394" i="3"/>
  <c r="AT1394" i="3" s="1"/>
  <c r="AQ1394" i="3"/>
  <c r="AR1394" i="3" s="1"/>
  <c r="AQ1395" i="3"/>
  <c r="AR1395" i="3" s="1"/>
  <c r="AS1395" i="3"/>
  <c r="AT1395" i="3" s="1"/>
  <c r="AS1397" i="3"/>
  <c r="AT1397" i="3" s="1"/>
  <c r="AQ1397" i="3"/>
  <c r="AR1397" i="3" s="1"/>
  <c r="AQ1399" i="3"/>
  <c r="AR1399" i="3" s="1"/>
  <c r="AS1399" i="3"/>
  <c r="AT1399" i="3" s="1"/>
  <c r="AQ1405" i="3"/>
  <c r="AR1405" i="3" s="1"/>
  <c r="AS1405" i="3"/>
  <c r="AT1405" i="3" s="1"/>
  <c r="AQ1408" i="3"/>
  <c r="AR1408" i="3" s="1"/>
  <c r="AS1408" i="3"/>
  <c r="AT1408" i="3" s="1"/>
  <c r="AS1416" i="3"/>
  <c r="AT1416" i="3" s="1"/>
  <c r="AQ1416" i="3"/>
  <c r="AR1416" i="3" s="1"/>
  <c r="AS1419" i="3"/>
  <c r="AT1419" i="3" s="1"/>
  <c r="AQ1419" i="3"/>
  <c r="AR1419" i="3" s="1"/>
  <c r="AQ1422" i="3"/>
  <c r="AR1422" i="3" s="1"/>
  <c r="AS1422" i="3"/>
  <c r="AT1422" i="3" s="1"/>
  <c r="AQ1424" i="3"/>
  <c r="AR1424" i="3" s="1"/>
  <c r="AS1424" i="3"/>
  <c r="AT1424" i="3" s="1"/>
  <c r="AQ1427" i="3"/>
  <c r="AR1427" i="3" s="1"/>
  <c r="AS1427" i="3"/>
  <c r="AT1427" i="3" s="1"/>
  <c r="AS1436" i="3"/>
  <c r="AT1436" i="3" s="1"/>
  <c r="AQ1436" i="3"/>
  <c r="AR1436" i="3" s="1"/>
  <c r="X1436" i="3"/>
  <c r="AS1439" i="3"/>
  <c r="AT1439" i="3" s="1"/>
  <c r="AQ1439" i="3"/>
  <c r="AR1439" i="3" s="1"/>
  <c r="X1439" i="3"/>
  <c r="AS1445" i="3"/>
  <c r="AT1445" i="3" s="1"/>
  <c r="AQ1445" i="3"/>
  <c r="AR1445" i="3" s="1"/>
  <c r="AS1446" i="3"/>
  <c r="AT1446" i="3" s="1"/>
  <c r="AQ1446" i="3"/>
  <c r="AR1446" i="3" s="1"/>
  <c r="P1447" i="3"/>
  <c r="AQ1447" i="3"/>
  <c r="AR1447" i="3" s="1"/>
  <c r="AS1447" i="3"/>
  <c r="AT1447" i="3" s="1"/>
  <c r="AS1449" i="3"/>
  <c r="AT1449" i="3" s="1"/>
  <c r="AQ1449" i="3"/>
  <c r="AR1449" i="3" s="1"/>
  <c r="AS951" i="3"/>
  <c r="AT951" i="3" s="1"/>
  <c r="AQ951" i="3"/>
  <c r="AR951" i="3" s="1"/>
  <c r="AS955" i="3"/>
  <c r="AT955" i="3" s="1"/>
  <c r="AQ955" i="3"/>
  <c r="AR955" i="3" s="1"/>
  <c r="AS961" i="3"/>
  <c r="AT961" i="3" s="1"/>
  <c r="AQ961" i="3"/>
  <c r="AR961" i="3" s="1"/>
  <c r="AQ969" i="3"/>
  <c r="AR969" i="3" s="1"/>
  <c r="AS969" i="3"/>
  <c r="AT969" i="3" s="1"/>
  <c r="AS976" i="3"/>
  <c r="AT976" i="3" s="1"/>
  <c r="AQ976" i="3"/>
  <c r="AR976" i="3" s="1"/>
  <c r="AS988" i="3"/>
  <c r="AT988" i="3" s="1"/>
  <c r="AQ988" i="3"/>
  <c r="AR988" i="3" s="1"/>
  <c r="AS994" i="3"/>
  <c r="AT994" i="3" s="1"/>
  <c r="AQ994" i="3"/>
  <c r="AR994" i="3" s="1"/>
  <c r="AQ995" i="3"/>
  <c r="AR995" i="3" s="1"/>
  <c r="AS995" i="3"/>
  <c r="AT995" i="3" s="1"/>
  <c r="X995" i="3"/>
  <c r="AS997" i="3"/>
  <c r="AT997" i="3" s="1"/>
  <c r="AQ997" i="3"/>
  <c r="AR997" i="3" s="1"/>
  <c r="AS1003" i="3"/>
  <c r="AT1003" i="3" s="1"/>
  <c r="AQ1003" i="3"/>
  <c r="AR1003" i="3" s="1"/>
  <c r="X1003" i="3"/>
  <c r="AQ1010" i="3"/>
  <c r="AR1010" i="3" s="1"/>
  <c r="AS1010" i="3"/>
  <c r="AT1010" i="3" s="1"/>
  <c r="AS1012" i="3"/>
  <c r="AT1012" i="3" s="1"/>
  <c r="AQ1012" i="3"/>
  <c r="AR1012" i="3" s="1"/>
  <c r="AS1013" i="3"/>
  <c r="AT1013" i="3" s="1"/>
  <c r="AQ1013" i="3"/>
  <c r="AR1013" i="3" s="1"/>
  <c r="AS1016" i="3"/>
  <c r="AT1016" i="3" s="1"/>
  <c r="AQ1016" i="3"/>
  <c r="AR1016" i="3" s="1"/>
  <c r="AS1026" i="3"/>
  <c r="AT1026" i="3" s="1"/>
  <c r="AQ1026" i="3"/>
  <c r="AR1026" i="3" s="1"/>
  <c r="X1026" i="3"/>
  <c r="AS1030" i="3"/>
  <c r="AT1030" i="3" s="1"/>
  <c r="AQ1030" i="3"/>
  <c r="AR1030" i="3" s="1"/>
  <c r="X1030" i="3"/>
  <c r="AS1033" i="3"/>
  <c r="AT1033" i="3" s="1"/>
  <c r="AQ1033" i="3"/>
  <c r="AR1033" i="3" s="1"/>
  <c r="AQ1044" i="3"/>
  <c r="AR1044" i="3" s="1"/>
  <c r="AS1044" i="3"/>
  <c r="AT1044" i="3" s="1"/>
  <c r="AQ1049" i="3"/>
  <c r="AR1049" i="3" s="1"/>
  <c r="AS1049" i="3"/>
  <c r="AT1049" i="3" s="1"/>
  <c r="AS1052" i="3"/>
  <c r="AT1052" i="3" s="1"/>
  <c r="AQ1052" i="3"/>
  <c r="AR1052" i="3" s="1"/>
  <c r="AS1063" i="3"/>
  <c r="AT1063" i="3" s="1"/>
  <c r="AQ1063" i="3"/>
  <c r="AR1063" i="3" s="1"/>
  <c r="X1063" i="3"/>
  <c r="AS1066" i="3"/>
  <c r="AT1066" i="3" s="1"/>
  <c r="AQ1066" i="3"/>
  <c r="AR1066" i="3" s="1"/>
  <c r="AS1068" i="3"/>
  <c r="AT1068" i="3" s="1"/>
  <c r="AQ1068" i="3"/>
  <c r="AR1068" i="3" s="1"/>
  <c r="AS1079" i="3"/>
  <c r="AT1079" i="3" s="1"/>
  <c r="AQ1079" i="3"/>
  <c r="AR1079" i="3" s="1"/>
  <c r="X1079" i="3"/>
  <c r="AS1082" i="3"/>
  <c r="AT1082" i="3" s="1"/>
  <c r="AQ1082" i="3"/>
  <c r="AR1082" i="3" s="1"/>
  <c r="AS1084" i="3"/>
  <c r="AT1084" i="3" s="1"/>
  <c r="AQ1084" i="3"/>
  <c r="AR1084" i="3" s="1"/>
  <c r="AS1095" i="3"/>
  <c r="AT1095" i="3" s="1"/>
  <c r="AQ1095" i="3"/>
  <c r="AR1095" i="3" s="1"/>
  <c r="AQ1097" i="3"/>
  <c r="AR1097" i="3" s="1"/>
  <c r="AS1097" i="3"/>
  <c r="AT1097" i="3" s="1"/>
  <c r="AS1102" i="3"/>
  <c r="AT1102" i="3" s="1"/>
  <c r="AQ1102" i="3"/>
  <c r="AR1102" i="3" s="1"/>
  <c r="AS1107" i="3"/>
  <c r="AT1107" i="3" s="1"/>
  <c r="AQ1107" i="3"/>
  <c r="AR1107" i="3" s="1"/>
  <c r="X1107" i="3"/>
  <c r="AQ1109" i="3"/>
  <c r="AR1109" i="3" s="1"/>
  <c r="AS1109" i="3"/>
  <c r="AT1109" i="3" s="1"/>
  <c r="X1109" i="3"/>
  <c r="AS1113" i="3"/>
  <c r="AT1113" i="3" s="1"/>
  <c r="AQ1113" i="3"/>
  <c r="AR1113" i="3" s="1"/>
  <c r="AS1118" i="3"/>
  <c r="AT1118" i="3" s="1"/>
  <c r="AQ1118" i="3"/>
  <c r="AR1118" i="3" s="1"/>
  <c r="X1118" i="3"/>
  <c r="AS1124" i="3"/>
  <c r="AT1124" i="3" s="1"/>
  <c r="AQ1124" i="3"/>
  <c r="AR1124" i="3" s="1"/>
  <c r="AS1125" i="3"/>
  <c r="AT1125" i="3" s="1"/>
  <c r="AQ1125" i="3"/>
  <c r="AR1125" i="3" s="1"/>
  <c r="AS1136" i="3"/>
  <c r="AT1136" i="3" s="1"/>
  <c r="AQ1136" i="3"/>
  <c r="AR1136" i="3" s="1"/>
  <c r="AS1139" i="3"/>
  <c r="AT1139" i="3" s="1"/>
  <c r="AQ1139" i="3"/>
  <c r="AR1139" i="3" s="1"/>
  <c r="X1143" i="3"/>
  <c r="AS1143" i="3"/>
  <c r="AT1143" i="3" s="1"/>
  <c r="AQ1143" i="3"/>
  <c r="AR1143" i="3" s="1"/>
  <c r="X1145" i="3"/>
  <c r="AS1145" i="3"/>
  <c r="AT1145" i="3" s="1"/>
  <c r="AQ1145" i="3"/>
  <c r="AR1145" i="3" s="1"/>
  <c r="X1151" i="3"/>
  <c r="AS1151" i="3"/>
  <c r="AT1151" i="3" s="1"/>
  <c r="AQ1151" i="3"/>
  <c r="AR1151" i="3" s="1"/>
  <c r="AS1154" i="3"/>
  <c r="AT1154" i="3" s="1"/>
  <c r="AQ1154" i="3"/>
  <c r="AR1154" i="3" s="1"/>
  <c r="X1157" i="3"/>
  <c r="AS1157" i="3"/>
  <c r="AT1157" i="3" s="1"/>
  <c r="AQ1157" i="3"/>
  <c r="AR1157" i="3" s="1"/>
  <c r="AS1163" i="3"/>
  <c r="AT1163" i="3" s="1"/>
  <c r="AQ1163" i="3"/>
  <c r="AR1163" i="3" s="1"/>
  <c r="AS1165" i="3"/>
  <c r="AT1165" i="3" s="1"/>
  <c r="AQ1165" i="3"/>
  <c r="AR1165" i="3" s="1"/>
  <c r="AS1166" i="3"/>
  <c r="AT1166" i="3" s="1"/>
  <c r="AQ1166" i="3"/>
  <c r="AR1166" i="3" s="1"/>
  <c r="X1166" i="3"/>
  <c r="AS1169" i="3"/>
  <c r="AT1169" i="3" s="1"/>
  <c r="AQ1169" i="3"/>
  <c r="AR1169" i="3" s="1"/>
  <c r="AS1175" i="3"/>
  <c r="AT1175" i="3" s="1"/>
  <c r="AQ1175" i="3"/>
  <c r="AR1175" i="3" s="1"/>
  <c r="AS1176" i="3"/>
  <c r="AT1176" i="3" s="1"/>
  <c r="AQ1176" i="3"/>
  <c r="AR1176" i="3" s="1"/>
  <c r="AS1177" i="3"/>
  <c r="AT1177" i="3" s="1"/>
  <c r="AQ1177" i="3"/>
  <c r="AR1177" i="3" s="1"/>
  <c r="AS1184" i="3"/>
  <c r="AT1184" i="3" s="1"/>
  <c r="AQ1184" i="3"/>
  <c r="AR1184" i="3" s="1"/>
  <c r="AS1185" i="3"/>
  <c r="AT1185" i="3" s="1"/>
  <c r="AQ1185" i="3"/>
  <c r="AR1185" i="3" s="1"/>
  <c r="AS1190" i="3"/>
  <c r="AT1190" i="3" s="1"/>
  <c r="AQ1190" i="3"/>
  <c r="AR1190" i="3" s="1"/>
  <c r="X1190" i="3"/>
  <c r="P1194" i="3"/>
  <c r="AS1194" i="3"/>
  <c r="AT1194" i="3" s="1"/>
  <c r="AQ1194" i="3"/>
  <c r="AR1194" i="3" s="1"/>
  <c r="X1195" i="3"/>
  <c r="AS1195" i="3"/>
  <c r="AT1195" i="3" s="1"/>
  <c r="AQ1195" i="3"/>
  <c r="AR1195" i="3" s="1"/>
  <c r="AS1202" i="3"/>
  <c r="AT1202" i="3" s="1"/>
  <c r="AQ1202" i="3"/>
  <c r="AR1202" i="3" s="1"/>
  <c r="AS1204" i="3"/>
  <c r="AT1204" i="3" s="1"/>
  <c r="AQ1204" i="3"/>
  <c r="AR1204" i="3" s="1"/>
  <c r="AS1209" i="3"/>
  <c r="AT1209" i="3" s="1"/>
  <c r="AQ1209" i="3"/>
  <c r="AR1209" i="3" s="1"/>
  <c r="AS1211" i="3"/>
  <c r="AT1211" i="3" s="1"/>
  <c r="AQ1211" i="3"/>
  <c r="AR1211" i="3" s="1"/>
  <c r="AS1213" i="3"/>
  <c r="AT1213" i="3" s="1"/>
  <c r="AQ1213" i="3"/>
  <c r="AR1213" i="3" s="1"/>
  <c r="AS1235" i="3"/>
  <c r="AT1235" i="3" s="1"/>
  <c r="AQ1235" i="3"/>
  <c r="AR1235" i="3" s="1"/>
  <c r="AS1237" i="3"/>
  <c r="AT1237" i="3" s="1"/>
  <c r="AQ1237" i="3"/>
  <c r="AR1237" i="3" s="1"/>
  <c r="X1237" i="3"/>
  <c r="AS1241" i="3"/>
  <c r="AT1241" i="3" s="1"/>
  <c r="AQ1241" i="3"/>
  <c r="AR1241" i="3" s="1"/>
  <c r="X1241" i="3"/>
  <c r="AS1249" i="3"/>
  <c r="AT1249" i="3" s="1"/>
  <c r="AQ1249" i="3"/>
  <c r="AR1249" i="3" s="1"/>
  <c r="X1249" i="3"/>
  <c r="AS1253" i="3"/>
  <c r="AT1253" i="3" s="1"/>
  <c r="AQ1253" i="3"/>
  <c r="AR1253" i="3" s="1"/>
  <c r="AQ1254" i="3"/>
  <c r="AR1254" i="3" s="1"/>
  <c r="AS1254" i="3"/>
  <c r="AT1254" i="3" s="1"/>
  <c r="AS1258" i="3"/>
  <c r="AT1258" i="3" s="1"/>
  <c r="AQ1258" i="3"/>
  <c r="AR1258" i="3" s="1"/>
  <c r="AS1260" i="3"/>
  <c r="AT1260" i="3" s="1"/>
  <c r="AQ1260" i="3"/>
  <c r="AR1260" i="3" s="1"/>
  <c r="AS1268" i="3"/>
  <c r="AT1268" i="3" s="1"/>
  <c r="AQ1268" i="3"/>
  <c r="AR1268" i="3" s="1"/>
  <c r="X1268" i="3"/>
  <c r="P1275" i="3"/>
  <c r="AS1275" i="3"/>
  <c r="AT1275" i="3" s="1"/>
  <c r="AQ1275" i="3"/>
  <c r="AR1275" i="3" s="1"/>
  <c r="X1276" i="3"/>
  <c r="AS1276" i="3"/>
  <c r="AT1276" i="3" s="1"/>
  <c r="AQ1276" i="3"/>
  <c r="AR1276" i="3" s="1"/>
  <c r="AQ1283" i="3"/>
  <c r="AR1283" i="3" s="1"/>
  <c r="AS1283" i="3"/>
  <c r="AT1283" i="3" s="1"/>
  <c r="X1283" i="3"/>
  <c r="AS1295" i="3"/>
  <c r="AT1295" i="3" s="1"/>
  <c r="AQ1295" i="3"/>
  <c r="AR1295" i="3" s="1"/>
  <c r="AS1298" i="3"/>
  <c r="AT1298" i="3" s="1"/>
  <c r="AQ1298" i="3"/>
  <c r="AR1298" i="3" s="1"/>
  <c r="X1298" i="3"/>
  <c r="AS1303" i="3"/>
  <c r="AT1303" i="3" s="1"/>
  <c r="AQ1303" i="3"/>
  <c r="AR1303" i="3" s="1"/>
  <c r="AS1304" i="3"/>
  <c r="AT1304" i="3" s="1"/>
  <c r="AQ1304" i="3"/>
  <c r="AR1304" i="3" s="1"/>
  <c r="AQ1308" i="3"/>
  <c r="AR1308" i="3" s="1"/>
  <c r="AS1308" i="3"/>
  <c r="AT1308" i="3" s="1"/>
  <c r="AS1310" i="3"/>
  <c r="AT1310" i="3" s="1"/>
  <c r="AQ1310" i="3"/>
  <c r="AR1310" i="3" s="1"/>
  <c r="AS1313" i="3"/>
  <c r="AT1313" i="3" s="1"/>
  <c r="AQ1313" i="3"/>
  <c r="AR1313" i="3" s="1"/>
  <c r="AS1315" i="3"/>
  <c r="AT1315" i="3" s="1"/>
  <c r="AQ1315" i="3"/>
  <c r="AR1315" i="3" s="1"/>
  <c r="AQ1317" i="3"/>
  <c r="AR1317" i="3" s="1"/>
  <c r="AS1317" i="3"/>
  <c r="AT1317" i="3" s="1"/>
  <c r="AS1319" i="3"/>
  <c r="AT1319" i="3" s="1"/>
  <c r="AQ1319" i="3"/>
  <c r="AR1319" i="3" s="1"/>
  <c r="P1321" i="3"/>
  <c r="AS1321" i="3"/>
  <c r="AT1321" i="3" s="1"/>
  <c r="AQ1321" i="3"/>
  <c r="AR1321" i="3" s="1"/>
  <c r="P1326" i="3"/>
  <c r="AS1326" i="3"/>
  <c r="AT1326" i="3" s="1"/>
  <c r="AQ1326" i="3"/>
  <c r="AR1326" i="3" s="1"/>
  <c r="AQ1328" i="3"/>
  <c r="AR1328" i="3" s="1"/>
  <c r="AS1328" i="3"/>
  <c r="AT1328" i="3" s="1"/>
  <c r="AS1330" i="3"/>
  <c r="AT1330" i="3" s="1"/>
  <c r="AQ1330" i="3"/>
  <c r="AR1330" i="3" s="1"/>
  <c r="X1330" i="3"/>
  <c r="AS1333" i="3"/>
  <c r="AT1333" i="3" s="1"/>
  <c r="AQ1333" i="3"/>
  <c r="AR1333" i="3" s="1"/>
  <c r="AS1339" i="3"/>
  <c r="AT1339" i="3" s="1"/>
  <c r="AQ1339" i="3"/>
  <c r="AR1339" i="3" s="1"/>
  <c r="AS1340" i="3"/>
  <c r="AT1340" i="3" s="1"/>
  <c r="AQ1340" i="3"/>
  <c r="AR1340" i="3" s="1"/>
  <c r="AS1343" i="3"/>
  <c r="AT1343" i="3" s="1"/>
  <c r="AQ1343" i="3"/>
  <c r="AR1343" i="3" s="1"/>
  <c r="AQ1344" i="3"/>
  <c r="AR1344" i="3" s="1"/>
  <c r="AS1344" i="3"/>
  <c r="AT1344" i="3" s="1"/>
  <c r="AS1355" i="3"/>
  <c r="AT1355" i="3" s="1"/>
  <c r="AQ1355" i="3"/>
  <c r="AR1355" i="3" s="1"/>
  <c r="AQ1357" i="3"/>
  <c r="AR1357" i="3" s="1"/>
  <c r="AS1357" i="3"/>
  <c r="AT1357" i="3" s="1"/>
  <c r="X1357" i="3"/>
  <c r="AQ1360" i="3"/>
  <c r="AR1360" i="3" s="1"/>
  <c r="AS1360" i="3"/>
  <c r="AT1360" i="3" s="1"/>
  <c r="X1360" i="3"/>
  <c r="AS1362" i="3"/>
  <c r="AT1362" i="3" s="1"/>
  <c r="AQ1362" i="3"/>
  <c r="AR1362" i="3" s="1"/>
  <c r="X1364" i="3"/>
  <c r="AQ1364" i="3"/>
  <c r="AR1364" i="3" s="1"/>
  <c r="AS1364" i="3"/>
  <c r="AT1364" i="3" s="1"/>
  <c r="X1366" i="3"/>
  <c r="AS1366" i="3"/>
  <c r="AT1366" i="3" s="1"/>
  <c r="AQ1366" i="3"/>
  <c r="AR1366" i="3" s="1"/>
  <c r="AS1372" i="3"/>
  <c r="AT1372" i="3" s="1"/>
  <c r="AQ1372" i="3"/>
  <c r="AR1372" i="3" s="1"/>
  <c r="AQ1374" i="3"/>
  <c r="AR1374" i="3" s="1"/>
  <c r="AS1374" i="3"/>
  <c r="AT1374" i="3" s="1"/>
  <c r="AQ1380" i="3"/>
  <c r="AR1380" i="3" s="1"/>
  <c r="AS1380" i="3"/>
  <c r="AT1380" i="3" s="1"/>
  <c r="AS1381" i="3"/>
  <c r="AT1381" i="3" s="1"/>
  <c r="AQ1381" i="3"/>
  <c r="AR1381" i="3" s="1"/>
  <c r="X1381" i="3"/>
  <c r="AQ1389" i="3"/>
  <c r="AR1389" i="3" s="1"/>
  <c r="AS1389" i="3"/>
  <c r="AT1389" i="3" s="1"/>
  <c r="X1389" i="3"/>
  <c r="AQ1402" i="3"/>
  <c r="AR1402" i="3" s="1"/>
  <c r="AS1402" i="3"/>
  <c r="AT1402" i="3" s="1"/>
  <c r="AS1407" i="3"/>
  <c r="AT1407" i="3" s="1"/>
  <c r="AQ1407" i="3"/>
  <c r="AR1407" i="3" s="1"/>
  <c r="AS1410" i="3"/>
  <c r="AT1410" i="3" s="1"/>
  <c r="AQ1410" i="3"/>
  <c r="AR1410" i="3" s="1"/>
  <c r="AS1413" i="3"/>
  <c r="AT1413" i="3" s="1"/>
  <c r="AQ1413" i="3"/>
  <c r="AR1413" i="3" s="1"/>
  <c r="AQ1415" i="3"/>
  <c r="AR1415" i="3" s="1"/>
  <c r="AS1415" i="3"/>
  <c r="AT1415" i="3" s="1"/>
  <c r="AQ1418" i="3"/>
  <c r="AR1418" i="3" s="1"/>
  <c r="AS1418" i="3"/>
  <c r="AT1418" i="3" s="1"/>
  <c r="AS1433" i="3"/>
  <c r="AT1433" i="3" s="1"/>
  <c r="AQ1433" i="3"/>
  <c r="AR1433" i="3" s="1"/>
  <c r="AQ1437" i="3"/>
  <c r="AR1437" i="3" s="1"/>
  <c r="AS1437" i="3"/>
  <c r="AT1437" i="3" s="1"/>
  <c r="P1438" i="3"/>
  <c r="AQ1438" i="3"/>
  <c r="AR1438" i="3" s="1"/>
  <c r="AS1438" i="3"/>
  <c r="AT1438" i="3" s="1"/>
  <c r="AQ1440" i="3"/>
  <c r="AR1440" i="3" s="1"/>
  <c r="AS1440" i="3"/>
  <c r="AT1440" i="3" s="1"/>
  <c r="AS1442" i="3"/>
  <c r="AT1442" i="3" s="1"/>
  <c r="AQ1442" i="3"/>
  <c r="AR1442" i="3" s="1"/>
  <c r="AQ1443" i="3"/>
  <c r="AR1443" i="3" s="1"/>
  <c r="AS1443" i="3"/>
  <c r="AT1443" i="3" s="1"/>
  <c r="P1445" i="3"/>
  <c r="P1446" i="3"/>
  <c r="X1108" i="3"/>
  <c r="AQ1108" i="3"/>
  <c r="AR1108" i="3" s="1"/>
  <c r="AS1108" i="3"/>
  <c r="AT1108" i="3" s="1"/>
  <c r="AS1110" i="3"/>
  <c r="AT1110" i="3" s="1"/>
  <c r="AQ1110" i="3"/>
  <c r="AR1110" i="3" s="1"/>
  <c r="AS1115" i="3"/>
  <c r="AT1115" i="3" s="1"/>
  <c r="AQ1115" i="3"/>
  <c r="AR1115" i="3" s="1"/>
  <c r="AS1119" i="3"/>
  <c r="AT1119" i="3" s="1"/>
  <c r="AQ1119" i="3"/>
  <c r="AR1119" i="3" s="1"/>
  <c r="AS1123" i="3"/>
  <c r="AT1123" i="3" s="1"/>
  <c r="AQ1123" i="3"/>
  <c r="AR1123" i="3" s="1"/>
  <c r="AS1132" i="3"/>
  <c r="AT1132" i="3" s="1"/>
  <c r="AQ1132" i="3"/>
  <c r="AR1132" i="3" s="1"/>
  <c r="AS1134" i="3"/>
  <c r="AT1134" i="3" s="1"/>
  <c r="AQ1134" i="3"/>
  <c r="AR1134" i="3" s="1"/>
  <c r="X1134" i="3"/>
  <c r="P1138" i="3"/>
  <c r="AS1138" i="3"/>
  <c r="AT1138" i="3" s="1"/>
  <c r="AQ1138" i="3"/>
  <c r="AR1138" i="3" s="1"/>
  <c r="AS1141" i="3"/>
  <c r="AT1141" i="3" s="1"/>
  <c r="AQ1141" i="3"/>
  <c r="AR1141" i="3" s="1"/>
  <c r="AS1148" i="3"/>
  <c r="AT1148" i="3" s="1"/>
  <c r="AQ1148" i="3"/>
  <c r="AR1148" i="3" s="1"/>
  <c r="AS1150" i="3"/>
  <c r="AT1150" i="3" s="1"/>
  <c r="AQ1150" i="3"/>
  <c r="AR1150" i="3" s="1"/>
  <c r="X1156" i="3"/>
  <c r="AS1156" i="3"/>
  <c r="AT1156" i="3" s="1"/>
  <c r="AQ1156" i="3"/>
  <c r="AR1156" i="3" s="1"/>
  <c r="AS1160" i="3"/>
  <c r="AT1160" i="3" s="1"/>
  <c r="AQ1160" i="3"/>
  <c r="AR1160" i="3" s="1"/>
  <c r="AS1167" i="3"/>
  <c r="AT1167" i="3" s="1"/>
  <c r="AQ1167" i="3"/>
  <c r="AR1167" i="3" s="1"/>
  <c r="AS1168" i="3"/>
  <c r="AT1168" i="3" s="1"/>
  <c r="AQ1168" i="3"/>
  <c r="AR1168" i="3" s="1"/>
  <c r="AS1172" i="3"/>
  <c r="AT1172" i="3" s="1"/>
  <c r="AQ1172" i="3"/>
  <c r="AR1172" i="3" s="1"/>
  <c r="X1172" i="3"/>
  <c r="AS1189" i="3"/>
  <c r="AT1189" i="3" s="1"/>
  <c r="AQ1189" i="3"/>
  <c r="AR1189" i="3" s="1"/>
  <c r="AS1191" i="3"/>
  <c r="AT1191" i="3" s="1"/>
  <c r="AQ1191" i="3"/>
  <c r="AR1191" i="3" s="1"/>
  <c r="X1191" i="3"/>
  <c r="X1197" i="3"/>
  <c r="AS1197" i="3"/>
  <c r="AT1197" i="3" s="1"/>
  <c r="AQ1197" i="3"/>
  <c r="AR1197" i="3" s="1"/>
  <c r="AS1198" i="3"/>
  <c r="AT1198" i="3" s="1"/>
  <c r="AQ1198" i="3"/>
  <c r="AR1198" i="3" s="1"/>
  <c r="AS1199" i="3"/>
  <c r="AT1199" i="3" s="1"/>
  <c r="AQ1199" i="3"/>
  <c r="AR1199" i="3" s="1"/>
  <c r="X1199" i="3"/>
  <c r="AS1206" i="3"/>
  <c r="AT1206" i="3" s="1"/>
  <c r="AQ1206" i="3"/>
  <c r="AR1206" i="3" s="1"/>
  <c r="AS1208" i="3"/>
  <c r="AT1208" i="3" s="1"/>
  <c r="AQ1208" i="3"/>
  <c r="AR1208" i="3" s="1"/>
  <c r="AS1215" i="3"/>
  <c r="AT1215" i="3" s="1"/>
  <c r="AQ1215" i="3"/>
  <c r="AR1215" i="3" s="1"/>
  <c r="AS1217" i="3"/>
  <c r="AT1217" i="3" s="1"/>
  <c r="AQ1217" i="3"/>
  <c r="AR1217" i="3" s="1"/>
  <c r="P1219" i="3"/>
  <c r="AS1219" i="3"/>
  <c r="AT1219" i="3" s="1"/>
  <c r="AQ1219" i="3"/>
  <c r="AR1219" i="3" s="1"/>
  <c r="P1221" i="3"/>
  <c r="AS1221" i="3"/>
  <c r="AT1221" i="3" s="1"/>
  <c r="AQ1221" i="3"/>
  <c r="AR1221" i="3" s="1"/>
  <c r="AS1223" i="3"/>
  <c r="AT1223" i="3" s="1"/>
  <c r="AQ1223" i="3"/>
  <c r="AR1223" i="3" s="1"/>
  <c r="P1225" i="3"/>
  <c r="AS1225" i="3"/>
  <c r="AT1225" i="3" s="1"/>
  <c r="AQ1225" i="3"/>
  <c r="AR1225" i="3" s="1"/>
  <c r="AS1227" i="3"/>
  <c r="AT1227" i="3" s="1"/>
  <c r="AQ1227" i="3"/>
  <c r="AR1227" i="3" s="1"/>
  <c r="AS1228" i="3"/>
  <c r="AT1228" i="3" s="1"/>
  <c r="AQ1228" i="3"/>
  <c r="AR1228" i="3" s="1"/>
  <c r="AS1229" i="3"/>
  <c r="AT1229" i="3" s="1"/>
  <c r="AQ1229" i="3"/>
  <c r="AR1229" i="3" s="1"/>
  <c r="AS1230" i="3"/>
  <c r="AT1230" i="3" s="1"/>
  <c r="AQ1230" i="3"/>
  <c r="AR1230" i="3" s="1"/>
  <c r="AS1231" i="3"/>
  <c r="AT1231" i="3" s="1"/>
  <c r="AQ1231" i="3"/>
  <c r="AR1231" i="3" s="1"/>
  <c r="AS1232" i="3"/>
  <c r="AT1232" i="3" s="1"/>
  <c r="AQ1232" i="3"/>
  <c r="AR1232" i="3" s="1"/>
  <c r="AS1233" i="3"/>
  <c r="AT1233" i="3" s="1"/>
  <c r="AQ1233" i="3"/>
  <c r="AR1233" i="3" s="1"/>
  <c r="X1233" i="3"/>
  <c r="AS1238" i="3"/>
  <c r="AT1238" i="3" s="1"/>
  <c r="AQ1238" i="3"/>
  <c r="AR1238" i="3" s="1"/>
  <c r="AS1242" i="3"/>
  <c r="AT1242" i="3" s="1"/>
  <c r="AQ1242" i="3"/>
  <c r="AR1242" i="3" s="1"/>
  <c r="AS1244" i="3"/>
  <c r="AT1244" i="3" s="1"/>
  <c r="AQ1244" i="3"/>
  <c r="AR1244" i="3" s="1"/>
  <c r="X1244" i="3"/>
  <c r="AS1247" i="3"/>
  <c r="AT1247" i="3" s="1"/>
  <c r="AQ1247" i="3"/>
  <c r="AR1247" i="3" s="1"/>
  <c r="AS1250" i="3"/>
  <c r="AT1250" i="3" s="1"/>
  <c r="AQ1250" i="3"/>
  <c r="AR1250" i="3" s="1"/>
  <c r="AQ1262" i="3"/>
  <c r="AR1262" i="3" s="1"/>
  <c r="AS1262" i="3"/>
  <c r="AT1262" i="3" s="1"/>
  <c r="X1262" i="3"/>
  <c r="AS1265" i="3"/>
  <c r="AT1265" i="3" s="1"/>
  <c r="AQ1265" i="3"/>
  <c r="AR1265" i="3" s="1"/>
  <c r="X1265" i="3"/>
  <c r="P1267" i="3"/>
  <c r="AQ1267" i="3"/>
  <c r="AR1267" i="3" s="1"/>
  <c r="AS1267" i="3"/>
  <c r="AT1267" i="3" s="1"/>
  <c r="AS1269" i="3"/>
  <c r="AT1269" i="3" s="1"/>
  <c r="AQ1269" i="3"/>
  <c r="AR1269" i="3" s="1"/>
  <c r="AQ1273" i="3"/>
  <c r="AR1273" i="3" s="1"/>
  <c r="AS1273" i="3"/>
  <c r="AT1273" i="3" s="1"/>
  <c r="X1273" i="3"/>
  <c r="AQ1278" i="3"/>
  <c r="AR1278" i="3" s="1"/>
  <c r="AS1278" i="3"/>
  <c r="AT1278" i="3" s="1"/>
  <c r="X1280" i="3"/>
  <c r="AS1280" i="3"/>
  <c r="AT1280" i="3" s="1"/>
  <c r="AQ1280" i="3"/>
  <c r="AR1280" i="3" s="1"/>
  <c r="AS1284" i="3"/>
  <c r="AT1284" i="3" s="1"/>
  <c r="AQ1284" i="3"/>
  <c r="AR1284" i="3" s="1"/>
  <c r="AQ1286" i="3"/>
  <c r="AR1286" i="3" s="1"/>
  <c r="AS1286" i="3"/>
  <c r="AT1286" i="3" s="1"/>
  <c r="P1288" i="3"/>
  <c r="AS1288" i="3"/>
  <c r="AT1288" i="3" s="1"/>
  <c r="AQ1288" i="3"/>
  <c r="AR1288" i="3" s="1"/>
  <c r="AS1290" i="3"/>
  <c r="AT1290" i="3" s="1"/>
  <c r="AQ1290" i="3"/>
  <c r="AR1290" i="3" s="1"/>
  <c r="AS1292" i="3"/>
  <c r="AT1292" i="3" s="1"/>
  <c r="AQ1292" i="3"/>
  <c r="AR1292" i="3" s="1"/>
  <c r="AQ1294" i="3"/>
  <c r="AR1294" i="3" s="1"/>
  <c r="AS1294" i="3"/>
  <c r="AT1294" i="3" s="1"/>
  <c r="AQ1299" i="3"/>
  <c r="AR1299" i="3" s="1"/>
  <c r="AS1299" i="3"/>
  <c r="AT1299" i="3" s="1"/>
  <c r="X1299" i="3"/>
  <c r="AQ1302" i="3"/>
  <c r="AR1302" i="3" s="1"/>
  <c r="AS1302" i="3"/>
  <c r="AT1302" i="3" s="1"/>
  <c r="AS1312" i="3"/>
  <c r="AT1312" i="3" s="1"/>
  <c r="AQ1312" i="3"/>
  <c r="AR1312" i="3" s="1"/>
  <c r="P1323" i="3"/>
  <c r="AQ1323" i="3"/>
  <c r="AR1323" i="3" s="1"/>
  <c r="AS1323" i="3"/>
  <c r="AT1323" i="3" s="1"/>
  <c r="AQ1331" i="3"/>
  <c r="AR1331" i="3" s="1"/>
  <c r="AS1331" i="3"/>
  <c r="AT1331" i="3" s="1"/>
  <c r="X1331" i="3"/>
  <c r="AQ1335" i="3"/>
  <c r="AR1335" i="3" s="1"/>
  <c r="AS1335" i="3"/>
  <c r="AT1335" i="3" s="1"/>
  <c r="AS1336" i="3"/>
  <c r="AT1336" i="3" s="1"/>
  <c r="AQ1336" i="3"/>
  <c r="AR1336" i="3" s="1"/>
  <c r="AS1349" i="3"/>
  <c r="AT1349" i="3" s="1"/>
  <c r="AQ1349" i="3"/>
  <c r="AR1349" i="3" s="1"/>
  <c r="X1349" i="3"/>
  <c r="AS1352" i="3"/>
  <c r="AT1352" i="3" s="1"/>
  <c r="AQ1352" i="3"/>
  <c r="AR1352" i="3" s="1"/>
  <c r="X1352" i="3"/>
  <c r="AQ1354" i="3"/>
  <c r="AR1354" i="3" s="1"/>
  <c r="AS1354" i="3"/>
  <c r="AT1354" i="3" s="1"/>
  <c r="AQ1358" i="3"/>
  <c r="AR1358" i="3" s="1"/>
  <c r="AS1358" i="3"/>
  <c r="AT1358" i="3" s="1"/>
  <c r="AS1359" i="3"/>
  <c r="AT1359" i="3" s="1"/>
  <c r="AQ1359" i="3"/>
  <c r="AR1359" i="3" s="1"/>
  <c r="AS1361" i="3"/>
  <c r="AT1361" i="3" s="1"/>
  <c r="AQ1361" i="3"/>
  <c r="AR1361" i="3" s="1"/>
  <c r="AS1369" i="3"/>
  <c r="AT1369" i="3" s="1"/>
  <c r="AQ1369" i="3"/>
  <c r="AR1369" i="3" s="1"/>
  <c r="X1369" i="3"/>
  <c r="AS1377" i="3"/>
  <c r="AT1377" i="3" s="1"/>
  <c r="AQ1377" i="3"/>
  <c r="AR1377" i="3" s="1"/>
  <c r="X1377" i="3"/>
  <c r="AS1382" i="3"/>
  <c r="AT1382" i="3" s="1"/>
  <c r="AQ1382" i="3"/>
  <c r="AR1382" i="3" s="1"/>
  <c r="AS1388" i="3"/>
  <c r="AT1388" i="3" s="1"/>
  <c r="AQ1388" i="3"/>
  <c r="AR1388" i="3" s="1"/>
  <c r="AQ1390" i="3"/>
  <c r="AR1390" i="3" s="1"/>
  <c r="AS1390" i="3"/>
  <c r="AT1390" i="3" s="1"/>
  <c r="AQ1396" i="3"/>
  <c r="AR1396" i="3" s="1"/>
  <c r="AS1396" i="3"/>
  <c r="AT1396" i="3" s="1"/>
  <c r="AS1398" i="3"/>
  <c r="AT1398" i="3" s="1"/>
  <c r="AQ1398" i="3"/>
  <c r="AR1398" i="3" s="1"/>
  <c r="AS1401" i="3"/>
  <c r="AT1401" i="3" s="1"/>
  <c r="AQ1401" i="3"/>
  <c r="AR1401" i="3" s="1"/>
  <c r="AS1404" i="3"/>
  <c r="AT1404" i="3" s="1"/>
  <c r="AQ1404" i="3"/>
  <c r="AR1404" i="3" s="1"/>
  <c r="AS1409" i="3"/>
  <c r="AT1409" i="3" s="1"/>
  <c r="AQ1409" i="3"/>
  <c r="AR1409" i="3" s="1"/>
  <c r="AQ1412" i="3"/>
  <c r="AR1412" i="3" s="1"/>
  <c r="AS1412" i="3"/>
  <c r="AT1412" i="3" s="1"/>
  <c r="AS1417" i="3"/>
  <c r="AT1417" i="3" s="1"/>
  <c r="AQ1417" i="3"/>
  <c r="AR1417" i="3" s="1"/>
  <c r="AQ1421" i="3"/>
  <c r="AR1421" i="3" s="1"/>
  <c r="AS1421" i="3"/>
  <c r="AT1421" i="3" s="1"/>
  <c r="AS1423" i="3"/>
  <c r="AT1423" i="3" s="1"/>
  <c r="AQ1423" i="3"/>
  <c r="AR1423" i="3" s="1"/>
  <c r="AS1426" i="3"/>
  <c r="AT1426" i="3" s="1"/>
  <c r="AQ1426" i="3"/>
  <c r="AR1426" i="3" s="1"/>
  <c r="AQ1428" i="3"/>
  <c r="AR1428" i="3" s="1"/>
  <c r="AS1428" i="3"/>
  <c r="AT1428" i="3" s="1"/>
  <c r="X1428" i="3"/>
  <c r="AQ1431" i="3"/>
  <c r="AR1431" i="3" s="1"/>
  <c r="AS1431" i="3"/>
  <c r="AT1431" i="3" s="1"/>
  <c r="X1431" i="3"/>
  <c r="AS1435" i="3"/>
  <c r="AT1435" i="3" s="1"/>
  <c r="AQ1435" i="3"/>
  <c r="AR1435" i="3" s="1"/>
  <c r="AS1450" i="3"/>
  <c r="AT1450" i="3" s="1"/>
  <c r="AQ1450" i="3"/>
  <c r="AR1450" i="3" s="1"/>
  <c r="P4" i="3"/>
  <c r="W4" i="3" s="1"/>
  <c r="AQ4" i="3"/>
  <c r="AR4" i="3" s="1"/>
  <c r="AS4" i="3"/>
  <c r="AT4" i="3" s="1"/>
  <c r="P6" i="3"/>
  <c r="AS6" i="3"/>
  <c r="AT6" i="3" s="1"/>
  <c r="AQ6" i="3"/>
  <c r="AR6" i="3" s="1"/>
  <c r="P8" i="3"/>
  <c r="AS8" i="3"/>
  <c r="AT8" i="3" s="1"/>
  <c r="AQ8" i="3"/>
  <c r="AR8" i="3" s="1"/>
  <c r="AS14" i="3"/>
  <c r="AT14" i="3" s="1"/>
  <c r="AQ14" i="3"/>
  <c r="AR14" i="3" s="1"/>
  <c r="AQ23" i="3"/>
  <c r="AR23" i="3" s="1"/>
  <c r="AS23" i="3"/>
  <c r="AT23" i="3" s="1"/>
  <c r="AS24" i="3"/>
  <c r="AT24" i="3" s="1"/>
  <c r="AQ24" i="3"/>
  <c r="AR24" i="3" s="1"/>
  <c r="AS25" i="3"/>
  <c r="AT25" i="3" s="1"/>
  <c r="AQ25" i="3"/>
  <c r="AR25" i="3" s="1"/>
  <c r="X25" i="3"/>
  <c r="AS30" i="3"/>
  <c r="AT30" i="3" s="1"/>
  <c r="AQ30" i="3"/>
  <c r="AR30" i="3" s="1"/>
  <c r="AS39" i="3"/>
  <c r="AT39" i="3" s="1"/>
  <c r="AQ39" i="3"/>
  <c r="AR39" i="3" s="1"/>
  <c r="AQ40" i="3"/>
  <c r="AR40" i="3" s="1"/>
  <c r="AS40" i="3"/>
  <c r="AT40" i="3" s="1"/>
  <c r="AS41" i="3"/>
  <c r="AT41" i="3" s="1"/>
  <c r="AQ41" i="3"/>
  <c r="AR41" i="3" s="1"/>
  <c r="X41" i="3"/>
  <c r="AQ54" i="3"/>
  <c r="AR54" i="3" s="1"/>
  <c r="AS54" i="3"/>
  <c r="AT54" i="3" s="1"/>
  <c r="X54" i="3"/>
  <c r="AS58" i="3"/>
  <c r="AT58" i="3" s="1"/>
  <c r="AQ58" i="3"/>
  <c r="AR58" i="3" s="1"/>
  <c r="X68" i="3"/>
  <c r="AQ68" i="3"/>
  <c r="AR68" i="3" s="1"/>
  <c r="AS68" i="3"/>
  <c r="AT68" i="3" s="1"/>
  <c r="AS77" i="3"/>
  <c r="AT77" i="3" s="1"/>
  <c r="AQ77" i="3"/>
  <c r="AR77" i="3" s="1"/>
  <c r="X80" i="3"/>
  <c r="AS80" i="3"/>
  <c r="AT80" i="3" s="1"/>
  <c r="AQ80" i="3"/>
  <c r="AR80" i="3" s="1"/>
  <c r="AQ85" i="3"/>
  <c r="AR85" i="3" s="1"/>
  <c r="AS85" i="3"/>
  <c r="AT85" i="3" s="1"/>
  <c r="AQ87" i="3"/>
  <c r="AR87" i="3" s="1"/>
  <c r="AS87" i="3"/>
  <c r="AT87" i="3" s="1"/>
  <c r="AS89" i="3"/>
  <c r="AT89" i="3" s="1"/>
  <c r="AQ89" i="3"/>
  <c r="AR89" i="3" s="1"/>
  <c r="X94" i="3"/>
  <c r="AS94" i="3"/>
  <c r="AT94" i="3" s="1"/>
  <c r="AQ94" i="3"/>
  <c r="AR94" i="3" s="1"/>
  <c r="X96" i="3"/>
  <c r="AQ96" i="3"/>
  <c r="AR96" i="3" s="1"/>
  <c r="AS96" i="3"/>
  <c r="AT96" i="3" s="1"/>
  <c r="AS101" i="3"/>
  <c r="AT101" i="3" s="1"/>
  <c r="AQ101" i="3"/>
  <c r="AR101" i="3" s="1"/>
  <c r="AQ103" i="3"/>
  <c r="AR103" i="3" s="1"/>
  <c r="AS103" i="3"/>
  <c r="AT103" i="3" s="1"/>
  <c r="AS119" i="3"/>
  <c r="AT119" i="3" s="1"/>
  <c r="AQ119" i="3"/>
  <c r="AR119" i="3" s="1"/>
  <c r="AS122" i="3"/>
  <c r="AT122" i="3" s="1"/>
  <c r="AQ122" i="3"/>
  <c r="AR122" i="3" s="1"/>
  <c r="AQ130" i="3"/>
  <c r="AR130" i="3" s="1"/>
  <c r="AS130" i="3"/>
  <c r="AT130" i="3" s="1"/>
  <c r="AS133" i="3"/>
  <c r="AT133" i="3" s="1"/>
  <c r="AQ133" i="3"/>
  <c r="AR133" i="3" s="1"/>
  <c r="AQ135" i="3"/>
  <c r="AR135" i="3" s="1"/>
  <c r="AS135" i="3"/>
  <c r="AT135" i="3" s="1"/>
  <c r="P140" i="3"/>
  <c r="AS140" i="3"/>
  <c r="AT140" i="3" s="1"/>
  <c r="AQ140" i="3"/>
  <c r="AR140" i="3" s="1"/>
  <c r="P142" i="3"/>
  <c r="AQ142" i="3"/>
  <c r="AR142" i="3" s="1"/>
  <c r="AS142" i="3"/>
  <c r="AT142" i="3" s="1"/>
  <c r="P144" i="3"/>
  <c r="AS144" i="3"/>
  <c r="AT144" i="3" s="1"/>
  <c r="AQ144" i="3"/>
  <c r="AR144" i="3" s="1"/>
  <c r="AQ146" i="3"/>
  <c r="AR146" i="3" s="1"/>
  <c r="AS146" i="3"/>
  <c r="AT146" i="3" s="1"/>
  <c r="AQ151" i="3"/>
  <c r="AR151" i="3" s="1"/>
  <c r="AS151" i="3"/>
  <c r="AT151" i="3" s="1"/>
  <c r="P153" i="3"/>
  <c r="AQ153" i="3"/>
  <c r="AR153" i="3" s="1"/>
  <c r="AS153" i="3"/>
  <c r="AT153" i="3" s="1"/>
  <c r="AS155" i="3"/>
  <c r="AT155" i="3" s="1"/>
  <c r="AQ155" i="3"/>
  <c r="AR155" i="3" s="1"/>
  <c r="P157" i="3"/>
  <c r="AS157" i="3"/>
  <c r="AT157" i="3" s="1"/>
  <c r="AQ157" i="3"/>
  <c r="AR157" i="3" s="1"/>
  <c r="AQ159" i="3"/>
  <c r="AR159" i="3" s="1"/>
  <c r="AS159" i="3"/>
  <c r="AT159" i="3" s="1"/>
  <c r="P161" i="3"/>
  <c r="AQ161" i="3"/>
  <c r="AR161" i="3" s="1"/>
  <c r="AS161" i="3"/>
  <c r="AT161" i="3" s="1"/>
  <c r="P166" i="3"/>
  <c r="AQ166" i="3"/>
  <c r="AR166" i="3" s="1"/>
  <c r="AS166" i="3"/>
  <c r="AT166" i="3" s="1"/>
  <c r="AQ168" i="3"/>
  <c r="AR168" i="3" s="1"/>
  <c r="AS168" i="3"/>
  <c r="AT168" i="3" s="1"/>
  <c r="AQ183" i="3"/>
  <c r="AR183" i="3" s="1"/>
  <c r="AS183" i="3"/>
  <c r="AT183" i="3" s="1"/>
  <c r="P186" i="3"/>
  <c r="AS186" i="3"/>
  <c r="AT186" i="3" s="1"/>
  <c r="AQ186" i="3"/>
  <c r="AR186" i="3" s="1"/>
  <c r="AS188" i="3"/>
  <c r="AT188" i="3" s="1"/>
  <c r="AQ188" i="3"/>
  <c r="AR188" i="3" s="1"/>
  <c r="AS190" i="3"/>
  <c r="AT190" i="3" s="1"/>
  <c r="AQ190" i="3"/>
  <c r="AR190" i="3" s="1"/>
  <c r="X192" i="3"/>
  <c r="AQ192" i="3"/>
  <c r="AR192" i="3" s="1"/>
  <c r="AS192" i="3"/>
  <c r="AT192" i="3" s="1"/>
  <c r="X195" i="3"/>
  <c r="AS195" i="3"/>
  <c r="AT195" i="3" s="1"/>
  <c r="AQ195" i="3"/>
  <c r="AR195" i="3" s="1"/>
  <c r="X204" i="3"/>
  <c r="AS204" i="3"/>
  <c r="AT204" i="3" s="1"/>
  <c r="AQ204" i="3"/>
  <c r="AR204" i="3" s="1"/>
  <c r="X207" i="3"/>
  <c r="AS207" i="3"/>
  <c r="AT207" i="3" s="1"/>
  <c r="AQ207" i="3"/>
  <c r="AR207" i="3" s="1"/>
  <c r="X212" i="3"/>
  <c r="AS212" i="3"/>
  <c r="AT212" i="3" s="1"/>
  <c r="AQ212" i="3"/>
  <c r="AR212" i="3" s="1"/>
  <c r="AS215" i="3"/>
  <c r="AT215" i="3" s="1"/>
  <c r="AQ215" i="3"/>
  <c r="AR215" i="3" s="1"/>
  <c r="X217" i="3"/>
  <c r="AS217" i="3"/>
  <c r="AT217" i="3" s="1"/>
  <c r="AQ217" i="3"/>
  <c r="AR217" i="3" s="1"/>
  <c r="X222" i="3"/>
  <c r="AS222" i="3"/>
  <c r="AT222" i="3" s="1"/>
  <c r="AQ222" i="3"/>
  <c r="AR222" i="3" s="1"/>
  <c r="X225" i="3"/>
  <c r="AS225" i="3"/>
  <c r="AT225" i="3" s="1"/>
  <c r="AQ225" i="3"/>
  <c r="AR225" i="3" s="1"/>
  <c r="AS232" i="3"/>
  <c r="AT232" i="3" s="1"/>
  <c r="AQ232" i="3"/>
  <c r="AR232" i="3" s="1"/>
  <c r="X234" i="3"/>
  <c r="AS234" i="3"/>
  <c r="AT234" i="3" s="1"/>
  <c r="AQ234" i="3"/>
  <c r="AR234" i="3" s="1"/>
  <c r="X236" i="3"/>
  <c r="AS236" i="3"/>
  <c r="AT236" i="3" s="1"/>
  <c r="AQ236" i="3"/>
  <c r="AR236" i="3" s="1"/>
  <c r="X238" i="3"/>
  <c r="AS238" i="3"/>
  <c r="AT238" i="3" s="1"/>
  <c r="AQ238" i="3"/>
  <c r="AR238" i="3" s="1"/>
  <c r="AS240" i="3"/>
  <c r="AT240" i="3" s="1"/>
  <c r="AQ240" i="3"/>
  <c r="AR240" i="3" s="1"/>
  <c r="P245" i="3"/>
  <c r="AS245" i="3"/>
  <c r="AT245" i="3" s="1"/>
  <c r="AQ245" i="3"/>
  <c r="AR245" i="3" s="1"/>
  <c r="AS247" i="3"/>
  <c r="AT247" i="3" s="1"/>
  <c r="AQ247" i="3"/>
  <c r="AR247" i="3" s="1"/>
  <c r="P249" i="3"/>
  <c r="AS249" i="3"/>
  <c r="AT249" i="3" s="1"/>
  <c r="AQ249" i="3"/>
  <c r="AR249" i="3" s="1"/>
  <c r="AS251" i="3"/>
  <c r="AT251" i="3" s="1"/>
  <c r="AQ251" i="3"/>
  <c r="AR251" i="3" s="1"/>
  <c r="P256" i="3"/>
  <c r="AS256" i="3"/>
  <c r="AT256" i="3" s="1"/>
  <c r="AQ256" i="3"/>
  <c r="AR256" i="3" s="1"/>
  <c r="P265" i="3"/>
  <c r="AS265" i="3"/>
  <c r="AT265" i="3" s="1"/>
  <c r="AQ265" i="3"/>
  <c r="AR265" i="3" s="1"/>
  <c r="P267" i="3"/>
  <c r="AS267" i="3"/>
  <c r="AT267" i="3" s="1"/>
  <c r="AQ267" i="3"/>
  <c r="AR267" i="3" s="1"/>
  <c r="P269" i="3"/>
  <c r="AS269" i="3"/>
  <c r="AT269" i="3" s="1"/>
  <c r="AQ269" i="3"/>
  <c r="AR269" i="3" s="1"/>
  <c r="AS271" i="3"/>
  <c r="AT271" i="3" s="1"/>
  <c r="AQ271" i="3"/>
  <c r="AR271" i="3" s="1"/>
  <c r="AS278" i="3"/>
  <c r="AT278" i="3" s="1"/>
  <c r="AQ278" i="3"/>
  <c r="AR278" i="3" s="1"/>
  <c r="AS282" i="3"/>
  <c r="AT282" i="3" s="1"/>
  <c r="AQ282" i="3"/>
  <c r="AR282" i="3" s="1"/>
  <c r="AS285" i="3"/>
  <c r="AT285" i="3" s="1"/>
  <c r="AQ285" i="3"/>
  <c r="AR285" i="3" s="1"/>
  <c r="AS288" i="3"/>
  <c r="AT288" i="3" s="1"/>
  <c r="AQ288" i="3"/>
  <c r="AR288" i="3" s="1"/>
  <c r="AS291" i="3"/>
  <c r="AT291" i="3" s="1"/>
  <c r="AQ291" i="3"/>
  <c r="AR291" i="3" s="1"/>
  <c r="AS297" i="3"/>
  <c r="AT297" i="3" s="1"/>
  <c r="AQ297" i="3"/>
  <c r="AR297" i="3" s="1"/>
  <c r="AS299" i="3"/>
  <c r="AT299" i="3" s="1"/>
  <c r="AQ299" i="3"/>
  <c r="AR299" i="3" s="1"/>
  <c r="AS300" i="3"/>
  <c r="AT300" i="3" s="1"/>
  <c r="AQ300" i="3"/>
  <c r="AR300" i="3" s="1"/>
  <c r="AS303" i="3"/>
  <c r="AT303" i="3" s="1"/>
  <c r="AQ303" i="3"/>
  <c r="AR303" i="3" s="1"/>
  <c r="AS304" i="3"/>
  <c r="AT304" i="3" s="1"/>
  <c r="AQ304" i="3"/>
  <c r="AR304" i="3" s="1"/>
  <c r="AS306" i="3"/>
  <c r="AT306" i="3" s="1"/>
  <c r="AQ306" i="3"/>
  <c r="AR306" i="3" s="1"/>
  <c r="AS309" i="3"/>
  <c r="AT309" i="3" s="1"/>
  <c r="AQ309" i="3"/>
  <c r="AR309" i="3" s="1"/>
  <c r="AS310" i="3"/>
  <c r="AT310" i="3" s="1"/>
  <c r="AQ310" i="3"/>
  <c r="AR310" i="3" s="1"/>
  <c r="AS313" i="3"/>
  <c r="AT313" i="3" s="1"/>
  <c r="AQ313" i="3"/>
  <c r="AR313" i="3" s="1"/>
  <c r="AS315" i="3"/>
  <c r="AT315" i="3" s="1"/>
  <c r="AQ315" i="3"/>
  <c r="AR315" i="3" s="1"/>
  <c r="AS319" i="3"/>
  <c r="AT319" i="3" s="1"/>
  <c r="AQ319" i="3"/>
  <c r="AR319" i="3" s="1"/>
  <c r="AS322" i="3"/>
  <c r="AT322" i="3" s="1"/>
  <c r="AQ322" i="3"/>
  <c r="AR322" i="3" s="1"/>
  <c r="AS324" i="3"/>
  <c r="AT324" i="3" s="1"/>
  <c r="AQ324" i="3"/>
  <c r="AR324" i="3" s="1"/>
  <c r="AS328" i="3"/>
  <c r="AT328" i="3" s="1"/>
  <c r="AQ328" i="3"/>
  <c r="AR328" i="3" s="1"/>
  <c r="AS329" i="3"/>
  <c r="AT329" i="3" s="1"/>
  <c r="AQ329" i="3"/>
  <c r="AR329" i="3" s="1"/>
  <c r="AS332" i="3"/>
  <c r="AT332" i="3" s="1"/>
  <c r="AQ332" i="3"/>
  <c r="AR332" i="3" s="1"/>
  <c r="AS335" i="3"/>
  <c r="AT335" i="3" s="1"/>
  <c r="AQ335" i="3"/>
  <c r="AR335" i="3" s="1"/>
  <c r="AS338" i="3"/>
  <c r="AT338" i="3" s="1"/>
  <c r="AQ338" i="3"/>
  <c r="AR338" i="3" s="1"/>
  <c r="AS344" i="3"/>
  <c r="AT344" i="3" s="1"/>
  <c r="AQ344" i="3"/>
  <c r="AR344" i="3" s="1"/>
  <c r="AS349" i="3"/>
  <c r="AT349" i="3" s="1"/>
  <c r="AQ349" i="3"/>
  <c r="AR349" i="3" s="1"/>
  <c r="AS351" i="3"/>
  <c r="AT351" i="3" s="1"/>
  <c r="AQ351" i="3"/>
  <c r="AR351" i="3" s="1"/>
  <c r="AS355" i="3"/>
  <c r="AT355" i="3" s="1"/>
  <c r="AQ355" i="3"/>
  <c r="AR355" i="3" s="1"/>
  <c r="AS358" i="3"/>
  <c r="AT358" i="3" s="1"/>
  <c r="AQ358" i="3"/>
  <c r="AR358" i="3" s="1"/>
  <c r="AS360" i="3"/>
  <c r="AT360" i="3" s="1"/>
  <c r="AQ360" i="3"/>
  <c r="AR360" i="3" s="1"/>
  <c r="AQ365" i="3"/>
  <c r="AR365" i="3" s="1"/>
  <c r="AS365" i="3"/>
  <c r="AT365" i="3" s="1"/>
  <c r="AS370" i="3"/>
  <c r="AT370" i="3" s="1"/>
  <c r="AQ370" i="3"/>
  <c r="AR370" i="3" s="1"/>
  <c r="AS372" i="3"/>
  <c r="AT372" i="3" s="1"/>
  <c r="AQ372" i="3"/>
  <c r="AR372" i="3" s="1"/>
  <c r="AQ375" i="3"/>
  <c r="AR375" i="3" s="1"/>
  <c r="AS375" i="3"/>
  <c r="AT375" i="3" s="1"/>
  <c r="AQ377" i="3"/>
  <c r="AR377" i="3" s="1"/>
  <c r="AS377" i="3"/>
  <c r="AT377" i="3" s="1"/>
  <c r="AQ382" i="3"/>
  <c r="AR382" i="3" s="1"/>
  <c r="AS382" i="3"/>
  <c r="AT382" i="3" s="1"/>
  <c r="AS390" i="3"/>
  <c r="AT390" i="3" s="1"/>
  <c r="AQ390" i="3"/>
  <c r="AR390" i="3" s="1"/>
  <c r="AS412" i="3"/>
  <c r="AT412" i="3" s="1"/>
  <c r="AQ412" i="3"/>
  <c r="AR412" i="3" s="1"/>
  <c r="AQ413" i="3"/>
  <c r="AR413" i="3" s="1"/>
  <c r="AS413" i="3"/>
  <c r="AT413" i="3" s="1"/>
  <c r="X413" i="3"/>
  <c r="AQ429" i="3"/>
  <c r="AR429" i="3" s="1"/>
  <c r="AS429" i="3"/>
  <c r="AT429" i="3" s="1"/>
  <c r="AQ430" i="3"/>
  <c r="AR430" i="3" s="1"/>
  <c r="AS430" i="3"/>
  <c r="AT430" i="3" s="1"/>
  <c r="AS435" i="3"/>
  <c r="AT435" i="3" s="1"/>
  <c r="AQ435" i="3"/>
  <c r="AR435" i="3" s="1"/>
  <c r="AQ441" i="3"/>
  <c r="AR441" i="3" s="1"/>
  <c r="AS441" i="3"/>
  <c r="AT441" i="3" s="1"/>
  <c r="AQ442" i="3"/>
  <c r="AR442" i="3" s="1"/>
  <c r="AS442" i="3"/>
  <c r="AT442" i="3" s="1"/>
  <c r="AS443" i="3"/>
  <c r="AT443" i="3" s="1"/>
  <c r="AQ443" i="3"/>
  <c r="AR443" i="3" s="1"/>
  <c r="AQ446" i="3"/>
  <c r="AR446" i="3" s="1"/>
  <c r="AS446" i="3"/>
  <c r="AT446" i="3" s="1"/>
  <c r="AS448" i="3"/>
  <c r="AT448" i="3" s="1"/>
  <c r="AQ448" i="3"/>
  <c r="AR448" i="3" s="1"/>
  <c r="AS450" i="3"/>
  <c r="AT450" i="3" s="1"/>
  <c r="AQ450" i="3"/>
  <c r="AR450" i="3" s="1"/>
  <c r="AS451" i="3"/>
  <c r="AT451" i="3" s="1"/>
  <c r="AQ451" i="3"/>
  <c r="AR451" i="3" s="1"/>
  <c r="AS454" i="3"/>
  <c r="AT454" i="3" s="1"/>
  <c r="AQ454" i="3"/>
  <c r="AR454" i="3" s="1"/>
  <c r="AS455" i="3"/>
  <c r="AT455" i="3" s="1"/>
  <c r="AQ455" i="3"/>
  <c r="AR455" i="3" s="1"/>
  <c r="AS457" i="3"/>
  <c r="AT457" i="3" s="1"/>
  <c r="AQ457" i="3"/>
  <c r="AR457" i="3" s="1"/>
  <c r="AQ459" i="3"/>
  <c r="AR459" i="3" s="1"/>
  <c r="AS459" i="3"/>
  <c r="AT459" i="3" s="1"/>
  <c r="X464" i="3"/>
  <c r="AS464" i="3"/>
  <c r="AT464" i="3" s="1"/>
  <c r="AQ464" i="3"/>
  <c r="AR464" i="3" s="1"/>
  <c r="AQ475" i="3"/>
  <c r="AR475" i="3" s="1"/>
  <c r="AS475" i="3"/>
  <c r="AT475" i="3" s="1"/>
  <c r="AS484" i="3"/>
  <c r="AT484" i="3" s="1"/>
  <c r="AQ484" i="3"/>
  <c r="AR484" i="3" s="1"/>
  <c r="X488" i="3"/>
  <c r="AQ488" i="3"/>
  <c r="AR488" i="3" s="1"/>
  <c r="AS488" i="3"/>
  <c r="AT488" i="3" s="1"/>
  <c r="X490" i="3"/>
  <c r="AQ490" i="3"/>
  <c r="AR490" i="3" s="1"/>
  <c r="AS490" i="3"/>
  <c r="AT490" i="3" s="1"/>
  <c r="AQ491" i="3"/>
  <c r="AR491" i="3" s="1"/>
  <c r="AS491" i="3"/>
  <c r="AT491" i="3" s="1"/>
  <c r="AS530" i="3"/>
  <c r="AT530" i="3" s="1"/>
  <c r="AQ530" i="3"/>
  <c r="AR530" i="3" s="1"/>
  <c r="AS538" i="3"/>
  <c r="AT538" i="3" s="1"/>
  <c r="AQ538" i="3"/>
  <c r="AR538" i="3" s="1"/>
  <c r="AQ540" i="3"/>
  <c r="AR540" i="3" s="1"/>
  <c r="AS540" i="3"/>
  <c r="AT540" i="3" s="1"/>
  <c r="X540" i="3"/>
  <c r="AS543" i="3"/>
  <c r="AT543" i="3" s="1"/>
  <c r="AQ543" i="3"/>
  <c r="AR543" i="3" s="1"/>
  <c r="AQ544" i="3"/>
  <c r="AR544" i="3" s="1"/>
  <c r="AS544" i="3"/>
  <c r="AT544" i="3" s="1"/>
  <c r="X544" i="3"/>
  <c r="AS547" i="3"/>
  <c r="AT547" i="3" s="1"/>
  <c r="AQ547" i="3"/>
  <c r="AR547" i="3" s="1"/>
  <c r="AS550" i="3"/>
  <c r="AT550" i="3" s="1"/>
  <c r="AQ550" i="3"/>
  <c r="AR550" i="3" s="1"/>
  <c r="AS554" i="3"/>
  <c r="AT554" i="3" s="1"/>
  <c r="AQ554" i="3"/>
  <c r="AR554" i="3" s="1"/>
  <c r="AQ556" i="3"/>
  <c r="AR556" i="3" s="1"/>
  <c r="AS556" i="3"/>
  <c r="AT556" i="3" s="1"/>
  <c r="X556" i="3"/>
  <c r="AS559" i="3"/>
  <c r="AT559" i="3" s="1"/>
  <c r="AQ559" i="3"/>
  <c r="AR559" i="3" s="1"/>
  <c r="AQ560" i="3"/>
  <c r="AR560" i="3" s="1"/>
  <c r="AS560" i="3"/>
  <c r="AT560" i="3" s="1"/>
  <c r="X560" i="3"/>
  <c r="AS563" i="3"/>
  <c r="AT563" i="3" s="1"/>
  <c r="AQ563" i="3"/>
  <c r="AR563" i="3" s="1"/>
  <c r="AS566" i="3"/>
  <c r="AT566" i="3" s="1"/>
  <c r="AQ566" i="3"/>
  <c r="AR566" i="3" s="1"/>
  <c r="AS570" i="3"/>
  <c r="AT570" i="3" s="1"/>
  <c r="AQ570" i="3"/>
  <c r="AR570" i="3" s="1"/>
  <c r="AQ573" i="3"/>
  <c r="AR573" i="3" s="1"/>
  <c r="AS573" i="3"/>
  <c r="AT573" i="3" s="1"/>
  <c r="AS574" i="3"/>
  <c r="AT574" i="3" s="1"/>
  <c r="AQ574" i="3"/>
  <c r="AR574" i="3" s="1"/>
  <c r="AQ576" i="3"/>
  <c r="AR576" i="3" s="1"/>
  <c r="AS576" i="3"/>
  <c r="AT576" i="3" s="1"/>
  <c r="X576" i="3"/>
  <c r="AQ581" i="3"/>
  <c r="AR581" i="3" s="1"/>
  <c r="AS581" i="3"/>
  <c r="AT581" i="3" s="1"/>
  <c r="AS582" i="3"/>
  <c r="AT582" i="3" s="1"/>
  <c r="AQ582" i="3"/>
  <c r="AR582" i="3" s="1"/>
  <c r="X582" i="3"/>
  <c r="AS587" i="3"/>
  <c r="AT587" i="3" s="1"/>
  <c r="AQ587" i="3"/>
  <c r="AR587" i="3" s="1"/>
  <c r="AQ596" i="3"/>
  <c r="AR596" i="3" s="1"/>
  <c r="AS596" i="3"/>
  <c r="AT596" i="3" s="1"/>
  <c r="AQ601" i="3"/>
  <c r="AR601" i="3" s="1"/>
  <c r="AS601" i="3"/>
  <c r="AT601" i="3" s="1"/>
  <c r="AS602" i="3"/>
  <c r="AT602" i="3" s="1"/>
  <c r="AQ602" i="3"/>
  <c r="AR602" i="3" s="1"/>
  <c r="AS603" i="3"/>
  <c r="AT603" i="3" s="1"/>
  <c r="AQ603" i="3"/>
  <c r="AR603" i="3" s="1"/>
  <c r="AQ608" i="3"/>
  <c r="AR608" i="3" s="1"/>
  <c r="AS608" i="3"/>
  <c r="AT608" i="3" s="1"/>
  <c r="P609" i="3"/>
  <c r="AQ609" i="3"/>
  <c r="AR609" i="3" s="1"/>
  <c r="AS609" i="3"/>
  <c r="AT609" i="3" s="1"/>
  <c r="AS610" i="3"/>
  <c r="AT610" i="3" s="1"/>
  <c r="AQ610" i="3"/>
  <c r="AR610" i="3" s="1"/>
  <c r="AS611" i="3"/>
  <c r="AT611" i="3" s="1"/>
  <c r="AQ611" i="3"/>
  <c r="AR611" i="3" s="1"/>
  <c r="AQ616" i="3"/>
  <c r="AR616" i="3" s="1"/>
  <c r="AS616" i="3"/>
  <c r="AT616" i="3" s="1"/>
  <c r="AQ617" i="3"/>
  <c r="AR617" i="3" s="1"/>
  <c r="AS617" i="3"/>
  <c r="AT617" i="3" s="1"/>
  <c r="X617" i="3"/>
  <c r="AS623" i="3"/>
  <c r="AT623" i="3" s="1"/>
  <c r="AQ623" i="3"/>
  <c r="AR623" i="3" s="1"/>
  <c r="AS627" i="3"/>
  <c r="AT627" i="3" s="1"/>
  <c r="AQ627" i="3"/>
  <c r="AR627" i="3" s="1"/>
  <c r="AS630" i="3"/>
  <c r="AT630" i="3" s="1"/>
  <c r="AQ630" i="3"/>
  <c r="AR630" i="3" s="1"/>
  <c r="X631" i="3"/>
  <c r="AS631" i="3"/>
  <c r="AT631" i="3" s="1"/>
  <c r="AQ631" i="3"/>
  <c r="AR631" i="3" s="1"/>
  <c r="AQ633" i="3"/>
  <c r="AR633" i="3" s="1"/>
  <c r="AS633" i="3"/>
  <c r="AT633" i="3" s="1"/>
  <c r="AQ639" i="3"/>
  <c r="AR639" i="3" s="1"/>
  <c r="AS639" i="3"/>
  <c r="AT639" i="3" s="1"/>
  <c r="AQ643" i="3"/>
  <c r="AR643" i="3" s="1"/>
  <c r="AS643" i="3"/>
  <c r="AT643" i="3" s="1"/>
  <c r="P646" i="3"/>
  <c r="AQ646" i="3"/>
  <c r="AR646" i="3" s="1"/>
  <c r="AS646" i="3"/>
  <c r="AT646" i="3" s="1"/>
  <c r="AS648" i="3"/>
  <c r="AT648" i="3" s="1"/>
  <c r="AQ648" i="3"/>
  <c r="AR648" i="3" s="1"/>
  <c r="AQ651" i="3"/>
  <c r="AR651" i="3" s="1"/>
  <c r="AS651" i="3"/>
  <c r="AT651" i="3" s="1"/>
  <c r="P653" i="3"/>
  <c r="AS653" i="3"/>
  <c r="AT653" i="3" s="1"/>
  <c r="AQ653" i="3"/>
  <c r="AR653" i="3" s="1"/>
  <c r="AQ655" i="3"/>
  <c r="AR655" i="3" s="1"/>
  <c r="AS655" i="3"/>
  <c r="AT655" i="3" s="1"/>
  <c r="P664" i="3"/>
  <c r="AS664" i="3"/>
  <c r="AT664" i="3" s="1"/>
  <c r="AQ664" i="3"/>
  <c r="AR664" i="3" s="1"/>
  <c r="AQ666" i="3"/>
  <c r="AR666" i="3" s="1"/>
  <c r="AS666" i="3"/>
  <c r="AT666" i="3" s="1"/>
  <c r="P671" i="3"/>
  <c r="AQ671" i="3"/>
  <c r="AR671" i="3" s="1"/>
  <c r="AS671" i="3"/>
  <c r="AT671" i="3" s="1"/>
  <c r="P673" i="3"/>
  <c r="AS673" i="3"/>
  <c r="AT673" i="3" s="1"/>
  <c r="AQ673" i="3"/>
  <c r="AR673" i="3" s="1"/>
  <c r="AQ675" i="3"/>
  <c r="AR675" i="3" s="1"/>
  <c r="AS675" i="3"/>
  <c r="AT675" i="3" s="1"/>
  <c r="AS677" i="3"/>
  <c r="AT677" i="3" s="1"/>
  <c r="AQ677" i="3"/>
  <c r="AR677" i="3" s="1"/>
  <c r="AQ679" i="3"/>
  <c r="AR679" i="3" s="1"/>
  <c r="AS679" i="3"/>
  <c r="AT679" i="3" s="1"/>
  <c r="X682" i="3"/>
  <c r="AQ682" i="3"/>
  <c r="AR682" i="3" s="1"/>
  <c r="AS682" i="3"/>
  <c r="AT682" i="3" s="1"/>
  <c r="X686" i="3"/>
  <c r="AQ686" i="3"/>
  <c r="AR686" i="3" s="1"/>
  <c r="AS686" i="3"/>
  <c r="AT686" i="3" s="1"/>
  <c r="AQ691" i="3"/>
  <c r="AR691" i="3" s="1"/>
  <c r="AS691" i="3"/>
  <c r="AT691" i="3" s="1"/>
  <c r="P698" i="3"/>
  <c r="AQ698" i="3"/>
  <c r="AR698" i="3" s="1"/>
  <c r="AS698" i="3"/>
  <c r="AT698" i="3" s="1"/>
  <c r="AS700" i="3"/>
  <c r="AT700" i="3" s="1"/>
  <c r="AQ700" i="3"/>
  <c r="AR700" i="3" s="1"/>
  <c r="AS705" i="3"/>
  <c r="AT705" i="3" s="1"/>
  <c r="AQ705" i="3"/>
  <c r="AR705" i="3" s="1"/>
  <c r="AQ708" i="3"/>
  <c r="AR708" i="3" s="1"/>
  <c r="AS708" i="3"/>
  <c r="AT708" i="3" s="1"/>
  <c r="AQ711" i="3"/>
  <c r="AR711" i="3" s="1"/>
  <c r="AS711" i="3"/>
  <c r="AT711" i="3" s="1"/>
  <c r="AS716" i="3"/>
  <c r="AT716" i="3" s="1"/>
  <c r="AQ716" i="3"/>
  <c r="AR716" i="3" s="1"/>
  <c r="AS720" i="3"/>
  <c r="AT720" i="3" s="1"/>
  <c r="AQ720" i="3"/>
  <c r="AR720" i="3" s="1"/>
  <c r="AQ722" i="3"/>
  <c r="AR722" i="3" s="1"/>
  <c r="AS722" i="3"/>
  <c r="AT722" i="3" s="1"/>
  <c r="AQ725" i="3"/>
  <c r="AR725" i="3" s="1"/>
  <c r="AS725" i="3"/>
  <c r="AT725" i="3" s="1"/>
  <c r="AQ732" i="3"/>
  <c r="AR732" i="3" s="1"/>
  <c r="AS732" i="3"/>
  <c r="AT732" i="3" s="1"/>
  <c r="P739" i="3"/>
  <c r="AQ739" i="3"/>
  <c r="AR739" i="3" s="1"/>
  <c r="AS739" i="3"/>
  <c r="AT739" i="3" s="1"/>
  <c r="P741" i="3"/>
  <c r="AS741" i="3"/>
  <c r="AT741" i="3" s="1"/>
  <c r="AQ741" i="3"/>
  <c r="AR741" i="3" s="1"/>
  <c r="AS743" i="3"/>
  <c r="AT743" i="3" s="1"/>
  <c r="AQ743" i="3"/>
  <c r="AR743" i="3" s="1"/>
  <c r="AS746" i="3"/>
  <c r="AT746" i="3" s="1"/>
  <c r="AQ746" i="3"/>
  <c r="AR746" i="3" s="1"/>
  <c r="AS748" i="3"/>
  <c r="AT748" i="3" s="1"/>
  <c r="AQ748" i="3"/>
  <c r="AR748" i="3" s="1"/>
  <c r="AS750" i="3"/>
  <c r="AT750" i="3" s="1"/>
  <c r="AQ750" i="3"/>
  <c r="AR750" i="3" s="1"/>
  <c r="X750" i="3"/>
  <c r="AS760" i="3"/>
  <c r="AT760" i="3" s="1"/>
  <c r="AQ760" i="3"/>
  <c r="AR760" i="3" s="1"/>
  <c r="AQ761" i="3"/>
  <c r="AR761" i="3" s="1"/>
  <c r="AS761" i="3"/>
  <c r="AT761" i="3" s="1"/>
  <c r="AS770" i="3"/>
  <c r="AT770" i="3" s="1"/>
  <c r="AQ770" i="3"/>
  <c r="AR770" i="3" s="1"/>
  <c r="X770" i="3"/>
  <c r="AS779" i="3"/>
  <c r="AT779" i="3" s="1"/>
  <c r="AQ779" i="3"/>
  <c r="AR779" i="3" s="1"/>
  <c r="AQ780" i="3"/>
  <c r="AR780" i="3" s="1"/>
  <c r="AS780" i="3"/>
  <c r="AT780" i="3" s="1"/>
  <c r="AS781" i="3"/>
  <c r="AT781" i="3" s="1"/>
  <c r="AQ781" i="3"/>
  <c r="AR781" i="3" s="1"/>
  <c r="AQ783" i="3"/>
  <c r="AR783" i="3" s="1"/>
  <c r="AS783" i="3"/>
  <c r="AT783" i="3" s="1"/>
  <c r="AQ786" i="3"/>
  <c r="AR786" i="3" s="1"/>
  <c r="AS786" i="3"/>
  <c r="AT786" i="3" s="1"/>
  <c r="X786" i="3"/>
  <c r="AQ797" i="3"/>
  <c r="AR797" i="3" s="1"/>
  <c r="AS797" i="3"/>
  <c r="AT797" i="3" s="1"/>
  <c r="AS799" i="3"/>
  <c r="AT799" i="3" s="1"/>
  <c r="AQ799" i="3"/>
  <c r="AR799" i="3" s="1"/>
  <c r="AS802" i="3"/>
  <c r="AT802" i="3" s="1"/>
  <c r="AQ802" i="3"/>
  <c r="AR802" i="3" s="1"/>
  <c r="X802" i="3"/>
  <c r="X803" i="3"/>
  <c r="AS806" i="3"/>
  <c r="AT806" i="3" s="1"/>
  <c r="AQ806" i="3"/>
  <c r="AR806" i="3" s="1"/>
  <c r="X806" i="3"/>
  <c r="AQ808" i="3"/>
  <c r="AR808" i="3" s="1"/>
  <c r="AS808" i="3"/>
  <c r="AT808" i="3" s="1"/>
  <c r="AS809" i="3"/>
  <c r="AT809" i="3" s="1"/>
  <c r="AQ809" i="3"/>
  <c r="AR809" i="3" s="1"/>
  <c r="P812" i="3"/>
  <c r="AQ812" i="3"/>
  <c r="AR812" i="3" s="1"/>
  <c r="AS812" i="3"/>
  <c r="AT812" i="3" s="1"/>
  <c r="X815" i="3"/>
  <c r="AQ815" i="3"/>
  <c r="AR815" i="3" s="1"/>
  <c r="AS815" i="3"/>
  <c r="AT815" i="3" s="1"/>
  <c r="AS826" i="3"/>
  <c r="AT826" i="3" s="1"/>
  <c r="AQ826" i="3"/>
  <c r="AR826" i="3" s="1"/>
  <c r="AS829" i="3"/>
  <c r="AT829" i="3" s="1"/>
  <c r="AQ829" i="3"/>
  <c r="AR829" i="3" s="1"/>
  <c r="P845" i="3"/>
  <c r="AS845" i="3"/>
  <c r="AT845" i="3" s="1"/>
  <c r="AQ845" i="3"/>
  <c r="AR845" i="3" s="1"/>
  <c r="AQ847" i="3"/>
  <c r="AR847" i="3" s="1"/>
  <c r="AS847" i="3"/>
  <c r="AT847" i="3" s="1"/>
  <c r="AS875" i="3"/>
  <c r="AT875" i="3" s="1"/>
  <c r="AQ875" i="3"/>
  <c r="AR875" i="3" s="1"/>
  <c r="AS878" i="3"/>
  <c r="AT878" i="3" s="1"/>
  <c r="AQ878" i="3"/>
  <c r="AR878" i="3" s="1"/>
  <c r="AS883" i="3"/>
  <c r="AT883" i="3" s="1"/>
  <c r="AQ883" i="3"/>
  <c r="AR883" i="3" s="1"/>
  <c r="AS887" i="3"/>
  <c r="AT887" i="3" s="1"/>
  <c r="AQ887" i="3"/>
  <c r="AR887" i="3" s="1"/>
  <c r="AQ895" i="3"/>
  <c r="AR895" i="3" s="1"/>
  <c r="AS895" i="3"/>
  <c r="AT895" i="3" s="1"/>
  <c r="AS896" i="3"/>
  <c r="AT896" i="3" s="1"/>
  <c r="AQ896" i="3"/>
  <c r="AR896" i="3" s="1"/>
  <c r="X896" i="3"/>
  <c r="AQ902" i="3"/>
  <c r="AR902" i="3" s="1"/>
  <c r="AS902" i="3"/>
  <c r="AT902" i="3" s="1"/>
  <c r="X907" i="3"/>
  <c r="AS913" i="3"/>
  <c r="AT913" i="3" s="1"/>
  <c r="AQ913" i="3"/>
  <c r="AR913" i="3" s="1"/>
  <c r="AS916" i="3"/>
  <c r="AT916" i="3" s="1"/>
  <c r="AQ916" i="3"/>
  <c r="AR916" i="3" s="1"/>
  <c r="X916" i="3"/>
  <c r="AS920" i="3"/>
  <c r="AT920" i="3" s="1"/>
  <c r="AQ920" i="3"/>
  <c r="AR920" i="3" s="1"/>
  <c r="X920" i="3"/>
  <c r="AQ922" i="3"/>
  <c r="AR922" i="3" s="1"/>
  <c r="AS922" i="3"/>
  <c r="AT922" i="3" s="1"/>
  <c r="AS923" i="3"/>
  <c r="AT923" i="3" s="1"/>
  <c r="AQ923" i="3"/>
  <c r="AR923" i="3" s="1"/>
  <c r="AS924" i="3"/>
  <c r="AT924" i="3" s="1"/>
  <c r="AQ924" i="3"/>
  <c r="AR924" i="3" s="1"/>
  <c r="X924" i="3"/>
  <c r="AS926" i="3"/>
  <c r="AT926" i="3" s="1"/>
  <c r="AQ926" i="3"/>
  <c r="AR926" i="3" s="1"/>
  <c r="X931" i="3"/>
  <c r="AS935" i="3"/>
  <c r="AT935" i="3" s="1"/>
  <c r="AQ935" i="3"/>
  <c r="AR935" i="3" s="1"/>
  <c r="AS936" i="3"/>
  <c r="AT936" i="3" s="1"/>
  <c r="AQ936" i="3"/>
  <c r="AR936" i="3" s="1"/>
  <c r="AQ938" i="3"/>
  <c r="AR938" i="3" s="1"/>
  <c r="AS938" i="3"/>
  <c r="AT938" i="3" s="1"/>
  <c r="AS939" i="3"/>
  <c r="AT939" i="3" s="1"/>
  <c r="AQ939" i="3"/>
  <c r="AR939" i="3" s="1"/>
  <c r="X944" i="3"/>
  <c r="AS944" i="3"/>
  <c r="AT944" i="3" s="1"/>
  <c r="AQ944" i="3"/>
  <c r="AR944" i="3" s="1"/>
  <c r="AS945" i="3"/>
  <c r="AT945" i="3" s="1"/>
  <c r="AQ945" i="3"/>
  <c r="AR945" i="3" s="1"/>
  <c r="X945" i="3"/>
  <c r="X949" i="3"/>
  <c r="AS952" i="3"/>
  <c r="AT952" i="3" s="1"/>
  <c r="AQ952" i="3"/>
  <c r="AR952" i="3" s="1"/>
  <c r="X955" i="3"/>
  <c r="AQ957" i="3"/>
  <c r="AR957" i="3" s="1"/>
  <c r="AS957" i="3"/>
  <c r="AT957" i="3" s="1"/>
  <c r="AS958" i="3"/>
  <c r="AT958" i="3" s="1"/>
  <c r="AQ958" i="3"/>
  <c r="AR958" i="3" s="1"/>
  <c r="X958" i="3"/>
  <c r="AS962" i="3"/>
  <c r="AT962" i="3" s="1"/>
  <c r="AQ962" i="3"/>
  <c r="AR962" i="3" s="1"/>
  <c r="X962" i="3"/>
  <c r="AS964" i="3"/>
  <c r="AT964" i="3" s="1"/>
  <c r="AQ964" i="3"/>
  <c r="AR964" i="3" s="1"/>
  <c r="AS967" i="3"/>
  <c r="AT967" i="3" s="1"/>
  <c r="AQ967" i="3"/>
  <c r="AR967" i="3" s="1"/>
  <c r="AQ970" i="3"/>
  <c r="AR970" i="3" s="1"/>
  <c r="AS970" i="3"/>
  <c r="AT970" i="3" s="1"/>
  <c r="X970" i="3"/>
  <c r="AS972" i="3"/>
  <c r="AT972" i="3" s="1"/>
  <c r="AQ972" i="3"/>
  <c r="AR972" i="3" s="1"/>
  <c r="AS975" i="3"/>
  <c r="AT975" i="3" s="1"/>
  <c r="AQ975" i="3"/>
  <c r="AR975" i="3" s="1"/>
  <c r="AQ979" i="3"/>
  <c r="AR979" i="3" s="1"/>
  <c r="AS979" i="3"/>
  <c r="AT979" i="3" s="1"/>
  <c r="AS984" i="3"/>
  <c r="AT984" i="3" s="1"/>
  <c r="AQ984" i="3"/>
  <c r="AR984" i="3" s="1"/>
  <c r="X988" i="3"/>
  <c r="AS991" i="3"/>
  <c r="AT991" i="3" s="1"/>
  <c r="AQ991" i="3"/>
  <c r="AR991" i="3" s="1"/>
  <c r="X991" i="3"/>
  <c r="AS993" i="3"/>
  <c r="AT993" i="3" s="1"/>
  <c r="AQ993" i="3"/>
  <c r="AR993" i="3" s="1"/>
  <c r="P995" i="3"/>
  <c r="AS999" i="3"/>
  <c r="AT999" i="3" s="1"/>
  <c r="AQ999" i="3"/>
  <c r="AR999" i="3" s="1"/>
  <c r="X999" i="3"/>
  <c r="P1003" i="3"/>
  <c r="AQ1006" i="3"/>
  <c r="AR1006" i="3" s="1"/>
  <c r="AS1006" i="3"/>
  <c r="AT1006" i="3" s="1"/>
  <c r="AS1007" i="3"/>
  <c r="AT1007" i="3" s="1"/>
  <c r="AQ1007" i="3"/>
  <c r="AR1007" i="3" s="1"/>
  <c r="X1007" i="3"/>
  <c r="AQ1009" i="3"/>
  <c r="AR1009" i="3" s="1"/>
  <c r="AS1009" i="3"/>
  <c r="AT1009" i="3" s="1"/>
  <c r="AQ1020" i="3"/>
  <c r="AR1020" i="3" s="1"/>
  <c r="AS1020" i="3"/>
  <c r="AT1020" i="3" s="1"/>
  <c r="AQ1023" i="3"/>
  <c r="AR1023" i="3" s="1"/>
  <c r="AS1023" i="3"/>
  <c r="AT1023" i="3" s="1"/>
  <c r="X1023" i="3"/>
  <c r="AS1025" i="3"/>
  <c r="AT1025" i="3" s="1"/>
  <c r="AQ1025" i="3"/>
  <c r="AR1025" i="3" s="1"/>
  <c r="P1026" i="3"/>
  <c r="AQ1028" i="3"/>
  <c r="AR1028" i="3" s="1"/>
  <c r="AS1028" i="3"/>
  <c r="AT1028" i="3" s="1"/>
  <c r="P1030" i="3"/>
  <c r="X1033" i="3"/>
  <c r="AS1035" i="3"/>
  <c r="AT1035" i="3" s="1"/>
  <c r="AQ1035" i="3"/>
  <c r="AR1035" i="3" s="1"/>
  <c r="X1035" i="3"/>
  <c r="AS1037" i="3"/>
  <c r="AT1037" i="3" s="1"/>
  <c r="AQ1037" i="3"/>
  <c r="AR1037" i="3" s="1"/>
  <c r="AS1038" i="3"/>
  <c r="AT1038" i="3" s="1"/>
  <c r="AQ1038" i="3"/>
  <c r="AR1038" i="3" s="1"/>
  <c r="AS1041" i="3"/>
  <c r="AT1041" i="3" s="1"/>
  <c r="AQ1041" i="3"/>
  <c r="AR1041" i="3" s="1"/>
  <c r="AQ1045" i="3"/>
  <c r="AR1045" i="3" s="1"/>
  <c r="AS1045" i="3"/>
  <c r="AT1045" i="3" s="1"/>
  <c r="AS1050" i="3"/>
  <c r="AT1050" i="3" s="1"/>
  <c r="AQ1050" i="3"/>
  <c r="AR1050" i="3" s="1"/>
  <c r="X1052" i="3"/>
  <c r="AQ1055" i="3"/>
  <c r="AR1055" i="3" s="1"/>
  <c r="AS1055" i="3"/>
  <c r="AT1055" i="3" s="1"/>
  <c r="X1055" i="3"/>
  <c r="X1056" i="3"/>
  <c r="AS1058" i="3"/>
  <c r="AT1058" i="3" s="1"/>
  <c r="AQ1058" i="3"/>
  <c r="AR1058" i="3" s="1"/>
  <c r="AQ1060" i="3"/>
  <c r="AR1060" i="3" s="1"/>
  <c r="AS1060" i="3"/>
  <c r="AT1060" i="3" s="1"/>
  <c r="P1063" i="3"/>
  <c r="X1068" i="3"/>
  <c r="AQ1071" i="3"/>
  <c r="AR1071" i="3" s="1"/>
  <c r="AS1071" i="3"/>
  <c r="AT1071" i="3" s="1"/>
  <c r="X1071" i="3"/>
  <c r="X1072" i="3"/>
  <c r="AS1074" i="3"/>
  <c r="AT1074" i="3" s="1"/>
  <c r="AQ1074" i="3"/>
  <c r="AR1074" i="3" s="1"/>
  <c r="AQ1076" i="3"/>
  <c r="AR1076" i="3" s="1"/>
  <c r="AS1076" i="3"/>
  <c r="AT1076" i="3" s="1"/>
  <c r="P1079" i="3"/>
  <c r="X1084" i="3"/>
  <c r="AQ1087" i="3"/>
  <c r="AR1087" i="3" s="1"/>
  <c r="AS1087" i="3"/>
  <c r="AT1087" i="3" s="1"/>
  <c r="X1087" i="3"/>
  <c r="X1088" i="3"/>
  <c r="AS1090" i="3"/>
  <c r="AT1090" i="3" s="1"/>
  <c r="AQ1090" i="3"/>
  <c r="AR1090" i="3" s="1"/>
  <c r="AQ1092" i="3"/>
  <c r="AR1092" i="3" s="1"/>
  <c r="AS1092" i="3"/>
  <c r="AT1092" i="3" s="1"/>
  <c r="AS1098" i="3"/>
  <c r="AT1098" i="3" s="1"/>
  <c r="AQ1098" i="3"/>
  <c r="AR1098" i="3" s="1"/>
  <c r="X1102" i="3"/>
  <c r="AS1104" i="3"/>
  <c r="AT1104" i="3" s="1"/>
  <c r="AQ1104" i="3"/>
  <c r="AR1104" i="3" s="1"/>
  <c r="X1104" i="3"/>
  <c r="AS1106" i="3"/>
  <c r="AT1106" i="3" s="1"/>
  <c r="AQ1106" i="3"/>
  <c r="AR1106" i="3" s="1"/>
  <c r="P1107" i="3"/>
  <c r="P1109" i="3"/>
  <c r="X1111" i="3"/>
  <c r="P1118" i="3"/>
  <c r="AS1121" i="3"/>
  <c r="AT1121" i="3" s="1"/>
  <c r="AQ1121" i="3"/>
  <c r="AR1121" i="3" s="1"/>
  <c r="AS1122" i="3"/>
  <c r="AT1122" i="3" s="1"/>
  <c r="AQ1122" i="3"/>
  <c r="AR1122" i="3" s="1"/>
  <c r="X1125" i="3"/>
  <c r="X1126" i="3"/>
  <c r="AS1128" i="3"/>
  <c r="AT1128" i="3" s="1"/>
  <c r="AQ1128" i="3"/>
  <c r="AR1128" i="3" s="1"/>
  <c r="X1128" i="3"/>
  <c r="AS1130" i="3"/>
  <c r="AT1130" i="3" s="1"/>
  <c r="AQ1130" i="3"/>
  <c r="AR1130" i="3" s="1"/>
  <c r="X1130" i="3"/>
  <c r="X1135" i="3"/>
  <c r="AS1135" i="3"/>
  <c r="AT1135" i="3" s="1"/>
  <c r="AQ1135" i="3"/>
  <c r="AR1135" i="3" s="1"/>
  <c r="X1137" i="3"/>
  <c r="AS1137" i="3"/>
  <c r="AT1137" i="3" s="1"/>
  <c r="AQ1137" i="3"/>
  <c r="AR1137" i="3" s="1"/>
  <c r="AS1144" i="3"/>
  <c r="AT1144" i="3" s="1"/>
  <c r="AQ1144" i="3"/>
  <c r="AR1144" i="3" s="1"/>
  <c r="AS1147" i="3"/>
  <c r="AT1147" i="3" s="1"/>
  <c r="AQ1147" i="3"/>
  <c r="AR1147" i="3" s="1"/>
  <c r="P1150" i="3"/>
  <c r="AS1152" i="3"/>
  <c r="AT1152" i="3" s="1"/>
  <c r="AQ1152" i="3"/>
  <c r="AR1152" i="3" s="1"/>
  <c r="AS1153" i="3"/>
  <c r="AT1153" i="3" s="1"/>
  <c r="AQ1153" i="3"/>
  <c r="AR1153" i="3" s="1"/>
  <c r="AS1155" i="3"/>
  <c r="AT1155" i="3" s="1"/>
  <c r="AQ1155" i="3"/>
  <c r="AR1155" i="3" s="1"/>
  <c r="AS1159" i="3"/>
  <c r="AT1159" i="3" s="1"/>
  <c r="AQ1159" i="3"/>
  <c r="AR1159" i="3" s="1"/>
  <c r="X1162" i="3"/>
  <c r="AS1162" i="3"/>
  <c r="AT1162" i="3" s="1"/>
  <c r="AQ1162" i="3"/>
  <c r="AR1162" i="3" s="1"/>
  <c r="AS1164" i="3"/>
  <c r="AT1164" i="3" s="1"/>
  <c r="AQ1164" i="3"/>
  <c r="AR1164" i="3" s="1"/>
  <c r="P1166" i="3"/>
  <c r="P1167" i="3"/>
  <c r="X1170" i="3"/>
  <c r="AS1170" i="3"/>
  <c r="AT1170" i="3" s="1"/>
  <c r="AQ1170" i="3"/>
  <c r="AR1170" i="3" s="1"/>
  <c r="AS1171" i="3"/>
  <c r="AT1171" i="3" s="1"/>
  <c r="AQ1171" i="3"/>
  <c r="AR1171" i="3" s="1"/>
  <c r="AS1173" i="3"/>
  <c r="AT1173" i="3" s="1"/>
  <c r="AQ1173" i="3"/>
  <c r="AR1173" i="3" s="1"/>
  <c r="X1173" i="3"/>
  <c r="X1177" i="3"/>
  <c r="AS1179" i="3"/>
  <c r="AT1179" i="3" s="1"/>
  <c r="AQ1179" i="3"/>
  <c r="AR1179" i="3" s="1"/>
  <c r="AS1180" i="3"/>
  <c r="AT1180" i="3" s="1"/>
  <c r="AQ1180" i="3"/>
  <c r="AR1180" i="3" s="1"/>
  <c r="AS1181" i="3"/>
  <c r="AT1181" i="3" s="1"/>
  <c r="AQ1181" i="3"/>
  <c r="AR1181" i="3" s="1"/>
  <c r="X1181" i="3"/>
  <c r="X1185" i="3"/>
  <c r="X1187" i="3"/>
  <c r="AS1187" i="3"/>
  <c r="AT1187" i="3" s="1"/>
  <c r="AQ1187" i="3"/>
  <c r="AR1187" i="3" s="1"/>
  <c r="AS1188" i="3"/>
  <c r="AT1188" i="3" s="1"/>
  <c r="AQ1188" i="3"/>
  <c r="AR1188" i="3" s="1"/>
  <c r="P1190" i="3"/>
  <c r="AS1192" i="3"/>
  <c r="AT1192" i="3" s="1"/>
  <c r="AQ1192" i="3"/>
  <c r="AR1192" i="3" s="1"/>
  <c r="AS1193" i="3"/>
  <c r="AT1193" i="3" s="1"/>
  <c r="AQ1193" i="3"/>
  <c r="AR1193" i="3" s="1"/>
  <c r="AS1200" i="3"/>
  <c r="AT1200" i="3" s="1"/>
  <c r="AQ1200" i="3"/>
  <c r="AR1200" i="3" s="1"/>
  <c r="AS1201" i="3"/>
  <c r="AT1201" i="3" s="1"/>
  <c r="AQ1201" i="3"/>
  <c r="AR1201" i="3" s="1"/>
  <c r="AS1203" i="3"/>
  <c r="AT1203" i="3" s="1"/>
  <c r="AQ1203" i="3"/>
  <c r="AR1203" i="3" s="1"/>
  <c r="AS1205" i="3"/>
  <c r="AT1205" i="3" s="1"/>
  <c r="AQ1205" i="3"/>
  <c r="AR1205" i="3" s="1"/>
  <c r="P1208" i="3"/>
  <c r="AS1210" i="3"/>
  <c r="AT1210" i="3" s="1"/>
  <c r="AQ1210" i="3"/>
  <c r="AR1210" i="3" s="1"/>
  <c r="AS1212" i="3"/>
  <c r="AT1212" i="3" s="1"/>
  <c r="AQ1212" i="3"/>
  <c r="AR1212" i="3" s="1"/>
  <c r="AS1234" i="3"/>
  <c r="AT1234" i="3" s="1"/>
  <c r="AQ1234" i="3"/>
  <c r="AR1234" i="3" s="1"/>
  <c r="P1237" i="3"/>
  <c r="P1241" i="3"/>
  <c r="AS1245" i="3"/>
  <c r="AT1245" i="3" s="1"/>
  <c r="AQ1245" i="3"/>
  <c r="AR1245" i="3" s="1"/>
  <c r="X1245" i="3"/>
  <c r="P1249" i="3"/>
  <c r="P1253" i="3"/>
  <c r="AS1255" i="3"/>
  <c r="AT1255" i="3" s="1"/>
  <c r="AQ1255" i="3"/>
  <c r="AR1255" i="3" s="1"/>
  <c r="X1255" i="3"/>
  <c r="AS1257" i="3"/>
  <c r="AT1257" i="3" s="1"/>
  <c r="AQ1257" i="3"/>
  <c r="AR1257" i="3" s="1"/>
  <c r="X1260" i="3"/>
  <c r="AS1263" i="3"/>
  <c r="AT1263" i="3" s="1"/>
  <c r="AQ1263" i="3"/>
  <c r="AR1263" i="3" s="1"/>
  <c r="X1263" i="3"/>
  <c r="AS1266" i="3"/>
  <c r="AT1266" i="3" s="1"/>
  <c r="AQ1266" i="3"/>
  <c r="AR1266" i="3" s="1"/>
  <c r="P1268" i="3"/>
  <c r="AS1271" i="3"/>
  <c r="AT1271" i="3" s="1"/>
  <c r="AQ1271" i="3"/>
  <c r="AR1271" i="3" s="1"/>
  <c r="X1271" i="3"/>
  <c r="AQ1274" i="3"/>
  <c r="AR1274" i="3" s="1"/>
  <c r="AS1274" i="3"/>
  <c r="AT1274" i="3" s="1"/>
  <c r="AS1282" i="3"/>
  <c r="AT1282" i="3" s="1"/>
  <c r="AQ1282" i="3"/>
  <c r="AR1282" i="3" s="1"/>
  <c r="P1283" i="3"/>
  <c r="P1294" i="3"/>
  <c r="AS1296" i="3"/>
  <c r="AT1296" i="3" s="1"/>
  <c r="AQ1296" i="3"/>
  <c r="AR1296" i="3" s="1"/>
  <c r="AQ1297" i="3"/>
  <c r="AR1297" i="3" s="1"/>
  <c r="AS1297" i="3"/>
  <c r="AT1297" i="3" s="1"/>
  <c r="P1298" i="3"/>
  <c r="AS1300" i="3"/>
  <c r="AT1300" i="3" s="1"/>
  <c r="AQ1300" i="3"/>
  <c r="AR1300" i="3" s="1"/>
  <c r="AS1301" i="3"/>
  <c r="AT1301" i="3" s="1"/>
  <c r="AQ1301" i="3"/>
  <c r="AR1301" i="3" s="1"/>
  <c r="P1302" i="3"/>
  <c r="P1303" i="3"/>
  <c r="AQ1305" i="3"/>
  <c r="AR1305" i="3" s="1"/>
  <c r="AS1305" i="3"/>
  <c r="AT1305" i="3" s="1"/>
  <c r="AS1306" i="3"/>
  <c r="AT1306" i="3" s="1"/>
  <c r="AQ1306" i="3"/>
  <c r="AR1306" i="3" s="1"/>
  <c r="X1306" i="3"/>
  <c r="AS1309" i="3"/>
  <c r="AT1309" i="3" s="1"/>
  <c r="AQ1309" i="3"/>
  <c r="AR1309" i="3" s="1"/>
  <c r="AQ1311" i="3"/>
  <c r="AR1311" i="3" s="1"/>
  <c r="AS1311" i="3"/>
  <c r="AT1311" i="3" s="1"/>
  <c r="AQ1314" i="3"/>
  <c r="AR1314" i="3" s="1"/>
  <c r="AS1314" i="3"/>
  <c r="AT1314" i="3" s="1"/>
  <c r="P1316" i="3"/>
  <c r="AS1316" i="3"/>
  <c r="AT1316" i="3" s="1"/>
  <c r="AQ1316" i="3"/>
  <c r="AR1316" i="3" s="1"/>
  <c r="AQ1318" i="3"/>
  <c r="AR1318" i="3" s="1"/>
  <c r="AS1318" i="3"/>
  <c r="AT1318" i="3" s="1"/>
  <c r="AQ1320" i="3"/>
  <c r="AR1320" i="3" s="1"/>
  <c r="AS1320" i="3"/>
  <c r="AT1320" i="3" s="1"/>
  <c r="AS1322" i="3"/>
  <c r="AT1322" i="3" s="1"/>
  <c r="AQ1322" i="3"/>
  <c r="AR1322" i="3" s="1"/>
  <c r="AS1325" i="3"/>
  <c r="AT1325" i="3" s="1"/>
  <c r="AQ1325" i="3"/>
  <c r="AR1325" i="3" s="1"/>
  <c r="AS1327" i="3"/>
  <c r="AT1327" i="3" s="1"/>
  <c r="AQ1327" i="3"/>
  <c r="AR1327" i="3" s="1"/>
  <c r="AS1329" i="3"/>
  <c r="AT1329" i="3" s="1"/>
  <c r="AQ1329" i="3"/>
  <c r="AR1329" i="3" s="1"/>
  <c r="P1330" i="3"/>
  <c r="AQ1332" i="3"/>
  <c r="AR1332" i="3" s="1"/>
  <c r="AS1332" i="3"/>
  <c r="AT1332" i="3" s="1"/>
  <c r="X1333" i="3"/>
  <c r="AQ1338" i="3"/>
  <c r="AR1338" i="3" s="1"/>
  <c r="AS1338" i="3"/>
  <c r="AT1338" i="3" s="1"/>
  <c r="AQ1341" i="3"/>
  <c r="AR1341" i="3" s="1"/>
  <c r="AS1341" i="3"/>
  <c r="AT1341" i="3" s="1"/>
  <c r="X1341" i="3"/>
  <c r="P1343" i="3"/>
  <c r="X1344" i="3"/>
  <c r="AS1346" i="3"/>
  <c r="AT1346" i="3" s="1"/>
  <c r="AQ1346" i="3"/>
  <c r="AR1346" i="3" s="1"/>
  <c r="AQ1347" i="3"/>
  <c r="AR1347" i="3" s="1"/>
  <c r="AS1347" i="3"/>
  <c r="AT1347" i="3" s="1"/>
  <c r="AQ1348" i="3"/>
  <c r="AR1348" i="3" s="1"/>
  <c r="AS1348" i="3"/>
  <c r="AT1348" i="3" s="1"/>
  <c r="AS1350" i="3"/>
  <c r="AT1350" i="3" s="1"/>
  <c r="AQ1350" i="3"/>
  <c r="AR1350" i="3" s="1"/>
  <c r="P1351" i="3"/>
  <c r="AQ1351" i="3"/>
  <c r="AR1351" i="3" s="1"/>
  <c r="AS1351" i="3"/>
  <c r="AT1351" i="3" s="1"/>
  <c r="AS1353" i="3"/>
  <c r="AT1353" i="3" s="1"/>
  <c r="AQ1353" i="3"/>
  <c r="AR1353" i="3" s="1"/>
  <c r="AS1356" i="3"/>
  <c r="AT1356" i="3" s="1"/>
  <c r="AQ1356" i="3"/>
  <c r="AR1356" i="3" s="1"/>
  <c r="P1357" i="3"/>
  <c r="P1358" i="3"/>
  <c r="P1360" i="3"/>
  <c r="P1361" i="3"/>
  <c r="AQ1363" i="3"/>
  <c r="AR1363" i="3" s="1"/>
  <c r="AS1363" i="3"/>
  <c r="AT1363" i="3" s="1"/>
  <c r="AS1365" i="3"/>
  <c r="AT1365" i="3" s="1"/>
  <c r="AQ1365" i="3"/>
  <c r="AR1365" i="3" s="1"/>
  <c r="AQ1367" i="3"/>
  <c r="AR1367" i="3" s="1"/>
  <c r="AS1367" i="3"/>
  <c r="AT1367" i="3" s="1"/>
  <c r="AS1368" i="3"/>
  <c r="AT1368" i="3" s="1"/>
  <c r="AQ1368" i="3"/>
  <c r="AR1368" i="3" s="1"/>
  <c r="AQ1370" i="3"/>
  <c r="AR1370" i="3" s="1"/>
  <c r="AS1370" i="3"/>
  <c r="AT1370" i="3" s="1"/>
  <c r="AS1371" i="3"/>
  <c r="AT1371" i="3" s="1"/>
  <c r="AQ1371" i="3"/>
  <c r="AR1371" i="3" s="1"/>
  <c r="X1372" i="3"/>
  <c r="AS1375" i="3"/>
  <c r="AT1375" i="3" s="1"/>
  <c r="AQ1375" i="3"/>
  <c r="AR1375" i="3" s="1"/>
  <c r="AQ1376" i="3"/>
  <c r="AR1376" i="3" s="1"/>
  <c r="AS1376" i="3"/>
  <c r="AT1376" i="3" s="1"/>
  <c r="AS1378" i="3"/>
  <c r="AT1378" i="3" s="1"/>
  <c r="AQ1378" i="3"/>
  <c r="AR1378" i="3" s="1"/>
  <c r="AQ1379" i="3"/>
  <c r="AR1379" i="3" s="1"/>
  <c r="AS1379" i="3"/>
  <c r="AT1379" i="3" s="1"/>
  <c r="P1381" i="3"/>
  <c r="AS1385" i="3"/>
  <c r="AT1385" i="3" s="1"/>
  <c r="AQ1385" i="3"/>
  <c r="AR1385" i="3" s="1"/>
  <c r="X1385" i="3"/>
  <c r="X1386" i="3"/>
  <c r="P1388" i="3"/>
  <c r="P1389" i="3"/>
  <c r="AS1393" i="3"/>
  <c r="AT1393" i="3" s="1"/>
  <c r="AQ1393" i="3"/>
  <c r="AR1393" i="3" s="1"/>
  <c r="X1393" i="3"/>
  <c r="X1394" i="3"/>
  <c r="AS1400" i="3"/>
  <c r="AT1400" i="3" s="1"/>
  <c r="AQ1400" i="3"/>
  <c r="AR1400" i="3" s="1"/>
  <c r="P1401" i="3"/>
  <c r="AS1403" i="3"/>
  <c r="AT1403" i="3" s="1"/>
  <c r="AQ1403" i="3"/>
  <c r="AR1403" i="3" s="1"/>
  <c r="AQ1406" i="3"/>
  <c r="AR1406" i="3" s="1"/>
  <c r="AS1406" i="3"/>
  <c r="AT1406" i="3" s="1"/>
  <c r="P1409" i="3"/>
  <c r="AQ1411" i="3"/>
  <c r="AR1411" i="3" s="1"/>
  <c r="AS1411" i="3"/>
  <c r="AT1411" i="3" s="1"/>
  <c r="P1412" i="3"/>
  <c r="AS1414" i="3"/>
  <c r="AT1414" i="3" s="1"/>
  <c r="AQ1414" i="3"/>
  <c r="AR1414" i="3" s="1"/>
  <c r="AS1420" i="3"/>
  <c r="AT1420" i="3" s="1"/>
  <c r="AQ1420" i="3"/>
  <c r="AR1420" i="3" s="1"/>
  <c r="AS1425" i="3"/>
  <c r="AT1425" i="3" s="1"/>
  <c r="AQ1425" i="3"/>
  <c r="AR1425" i="3" s="1"/>
  <c r="AS1429" i="3"/>
  <c r="AT1429" i="3" s="1"/>
  <c r="AQ1429" i="3"/>
  <c r="AR1429" i="3" s="1"/>
  <c r="P1430" i="3"/>
  <c r="AS1430" i="3"/>
  <c r="AT1430" i="3" s="1"/>
  <c r="AQ1430" i="3"/>
  <c r="AR1430" i="3" s="1"/>
  <c r="AS1432" i="3"/>
  <c r="AT1432" i="3" s="1"/>
  <c r="AQ1432" i="3"/>
  <c r="AR1432" i="3" s="1"/>
  <c r="AQ1434" i="3"/>
  <c r="AR1434" i="3" s="1"/>
  <c r="AS1434" i="3"/>
  <c r="AT1434" i="3" s="1"/>
  <c r="X1438" i="3"/>
  <c r="AS1441" i="3"/>
  <c r="AT1441" i="3" s="1"/>
  <c r="AQ1441" i="3"/>
  <c r="AR1441" i="3" s="1"/>
  <c r="P1442" i="3"/>
  <c r="AQ1444" i="3"/>
  <c r="AR1444" i="3" s="1"/>
  <c r="AS1444" i="3"/>
  <c r="AT1444" i="3" s="1"/>
  <c r="X1444" i="3"/>
  <c r="AS1448" i="3"/>
  <c r="AT1448" i="3" s="1"/>
  <c r="AQ1448" i="3"/>
  <c r="AR1448" i="3" s="1"/>
  <c r="X1448" i="3"/>
  <c r="X49" i="3"/>
  <c r="X65" i="3"/>
  <c r="X232" i="3"/>
  <c r="P285" i="3"/>
  <c r="P323" i="3"/>
  <c r="X470" i="3"/>
  <c r="P470" i="3"/>
  <c r="X510" i="3"/>
  <c r="P510" i="3"/>
  <c r="X572" i="3"/>
  <c r="P572" i="3"/>
  <c r="X764" i="3"/>
  <c r="P764" i="3"/>
  <c r="P901" i="3"/>
  <c r="X901" i="3"/>
  <c r="P1000" i="3"/>
  <c r="X1000" i="3"/>
  <c r="X1100" i="3"/>
  <c r="P1100" i="3"/>
  <c r="P310" i="3"/>
  <c r="X887" i="3"/>
  <c r="P887" i="3"/>
  <c r="P897" i="3"/>
  <c r="X897" i="3"/>
  <c r="P975" i="3"/>
  <c r="X975" i="3"/>
  <c r="X45" i="3"/>
  <c r="X61" i="3"/>
  <c r="P277" i="3"/>
  <c r="X508" i="3"/>
  <c r="P508" i="3"/>
  <c r="P751" i="3"/>
  <c r="X751" i="3"/>
  <c r="X753" i="3"/>
  <c r="X788" i="3"/>
  <c r="P788" i="3"/>
  <c r="X982" i="3"/>
  <c r="P982" i="3"/>
  <c r="P52" i="3"/>
  <c r="X215" i="3"/>
  <c r="X433" i="3"/>
  <c r="P433" i="3"/>
  <c r="X603" i="3"/>
  <c r="P603" i="3"/>
  <c r="X619" i="3"/>
  <c r="P619" i="3"/>
  <c r="P10" i="3"/>
  <c r="X11" i="3"/>
  <c r="P14" i="3"/>
  <c r="X15" i="3"/>
  <c r="P18" i="3"/>
  <c r="X19" i="3"/>
  <c r="P22" i="3"/>
  <c r="X23" i="3"/>
  <c r="P26" i="3"/>
  <c r="X27" i="3"/>
  <c r="P30" i="3"/>
  <c r="X31" i="3"/>
  <c r="P34" i="3"/>
  <c r="X35" i="3"/>
  <c r="P38" i="3"/>
  <c r="X39" i="3"/>
  <c r="X43" i="3"/>
  <c r="X46" i="3"/>
  <c r="P58" i="3"/>
  <c r="X62" i="3"/>
  <c r="P64" i="3"/>
  <c r="P283" i="3"/>
  <c r="P297" i="3"/>
  <c r="P300" i="3"/>
  <c r="P305" i="3"/>
  <c r="P308" i="3"/>
  <c r="P313" i="3"/>
  <c r="X436" i="3"/>
  <c r="P436" i="3"/>
  <c r="X483" i="3"/>
  <c r="P483" i="3"/>
  <c r="P486" i="3"/>
  <c r="X486" i="3"/>
  <c r="X613" i="3"/>
  <c r="P613" i="3"/>
  <c r="X633" i="3"/>
  <c r="P735" i="3"/>
  <c r="P753" i="3"/>
  <c r="X883" i="3"/>
  <c r="P883" i="3"/>
  <c r="P953" i="3"/>
  <c r="X953" i="3"/>
  <c r="P291" i="3"/>
  <c r="X52" i="3"/>
  <c r="X57" i="3"/>
  <c r="P324" i="3"/>
  <c r="X409" i="3"/>
  <c r="P409" i="3"/>
  <c r="X415" i="3"/>
  <c r="P417" i="3"/>
  <c r="X417" i="3"/>
  <c r="X530" i="3"/>
  <c r="P530" i="3"/>
  <c r="P532" i="3"/>
  <c r="X532" i="3"/>
  <c r="P729" i="3"/>
  <c r="X813" i="3"/>
  <c r="P813" i="3"/>
  <c r="X198" i="3"/>
  <c r="P45" i="3"/>
  <c r="P61" i="3"/>
  <c r="X10" i="3"/>
  <c r="X14" i="3"/>
  <c r="X18" i="3"/>
  <c r="X22" i="3"/>
  <c r="X26" i="3"/>
  <c r="X30" i="3"/>
  <c r="X34" i="3"/>
  <c r="X38" i="3"/>
  <c r="P44" i="3"/>
  <c r="X58" i="3"/>
  <c r="P306" i="3"/>
  <c r="P314" i="3"/>
  <c r="P415" i="3"/>
  <c r="P430" i="3"/>
  <c r="X430" i="3"/>
  <c r="X611" i="3"/>
  <c r="P611" i="3"/>
  <c r="X777" i="3"/>
  <c r="P777" i="3"/>
  <c r="P917" i="3"/>
  <c r="X917" i="3"/>
  <c r="X53" i="3"/>
  <c r="P57" i="3"/>
  <c r="P293" i="3"/>
  <c r="P320" i="3"/>
  <c r="P322" i="3"/>
  <c r="X437" i="3"/>
  <c r="P475" i="3"/>
  <c r="X475" i="3"/>
  <c r="X500" i="3"/>
  <c r="P500" i="3"/>
  <c r="X575" i="3"/>
  <c r="X623" i="3"/>
  <c r="P775" i="3"/>
  <c r="X775" i="3"/>
  <c r="P913" i="3"/>
  <c r="X913" i="3"/>
  <c r="P12" i="3"/>
  <c r="P16" i="3"/>
  <c r="P24" i="3"/>
  <c r="P28" i="3"/>
  <c r="P32" i="3"/>
  <c r="P36" i="3"/>
  <c r="P50" i="3"/>
  <c r="P56" i="3"/>
  <c r="P290" i="3"/>
  <c r="P304" i="3"/>
  <c r="P312" i="3"/>
  <c r="P330" i="3"/>
  <c r="P347" i="3"/>
  <c r="X420" i="3"/>
  <c r="P420" i="3"/>
  <c r="P422" i="3"/>
  <c r="X426" i="3"/>
  <c r="P439" i="3"/>
  <c r="X605" i="3"/>
  <c r="P605" i="3"/>
  <c r="P654" i="3"/>
  <c r="X899" i="3"/>
  <c r="X516" i="3"/>
  <c r="X518" i="3"/>
  <c r="P518" i="3"/>
  <c r="X524" i="3"/>
  <c r="X526" i="3"/>
  <c r="P526" i="3"/>
  <c r="X539" i="3"/>
  <c r="X547" i="3"/>
  <c r="X555" i="3"/>
  <c r="X563" i="3"/>
  <c r="X578" i="3"/>
  <c r="P578" i="3"/>
  <c r="X580" i="3"/>
  <c r="X586" i="3"/>
  <c r="P586" i="3"/>
  <c r="X588" i="3"/>
  <c r="X594" i="3"/>
  <c r="P594" i="3"/>
  <c r="X596" i="3"/>
  <c r="X627" i="3"/>
  <c r="X639" i="3"/>
  <c r="P799" i="3"/>
  <c r="X799" i="3"/>
  <c r="X801" i="3"/>
  <c r="P881" i="3"/>
  <c r="P885" i="3"/>
  <c r="X885" i="3"/>
  <c r="X926" i="3"/>
  <c r="P926" i="3"/>
  <c r="P951" i="3"/>
  <c r="X951" i="3"/>
  <c r="P980" i="3"/>
  <c r="X980" i="3"/>
  <c r="X1044" i="3"/>
  <c r="P1044" i="3"/>
  <c r="X1356" i="3"/>
  <c r="P1356" i="3"/>
  <c r="X428" i="3"/>
  <c r="X429" i="3"/>
  <c r="X434" i="3"/>
  <c r="X480" i="3"/>
  <c r="X542" i="3"/>
  <c r="P542" i="3"/>
  <c r="X550" i="3"/>
  <c r="P550" i="3"/>
  <c r="X558" i="3"/>
  <c r="P558" i="3"/>
  <c r="X566" i="3"/>
  <c r="P566" i="3"/>
  <c r="P571" i="3"/>
  <c r="P720" i="3"/>
  <c r="P726" i="3"/>
  <c r="P759" i="3"/>
  <c r="X759" i="3"/>
  <c r="X761" i="3"/>
  <c r="X772" i="3"/>
  <c r="P801" i="3"/>
  <c r="X910" i="3"/>
  <c r="P910" i="3"/>
  <c r="P939" i="3"/>
  <c r="X939" i="3"/>
  <c r="P961" i="3"/>
  <c r="X961" i="3"/>
  <c r="X503" i="3"/>
  <c r="X511" i="3"/>
  <c r="X519" i="3"/>
  <c r="P524" i="3"/>
  <c r="X527" i="3"/>
  <c r="P539" i="3"/>
  <c r="P547" i="3"/>
  <c r="P555" i="3"/>
  <c r="P563" i="3"/>
  <c r="P580" i="3"/>
  <c r="P588" i="3"/>
  <c r="P596" i="3"/>
  <c r="X629" i="3"/>
  <c r="X636" i="3"/>
  <c r="P649" i="3"/>
  <c r="P652" i="3"/>
  <c r="P730" i="3"/>
  <c r="P733" i="3"/>
  <c r="P761" i="3"/>
  <c r="P783" i="3"/>
  <c r="X783" i="3"/>
  <c r="X785" i="3"/>
  <c r="X796" i="3"/>
  <c r="X811" i="3"/>
  <c r="P811" i="3"/>
  <c r="X881" i="3"/>
  <c r="X894" i="3"/>
  <c r="P894" i="3"/>
  <c r="X946" i="3"/>
  <c r="P959" i="3"/>
  <c r="X959" i="3"/>
  <c r="P316" i="3"/>
  <c r="P332" i="3"/>
  <c r="X412" i="3"/>
  <c r="X423" i="3"/>
  <c r="P428" i="3"/>
  <c r="P434" i="3"/>
  <c r="X458" i="3"/>
  <c r="P458" i="3"/>
  <c r="P494" i="3"/>
  <c r="P505" i="3"/>
  <c r="P521" i="3"/>
  <c r="X573" i="3"/>
  <c r="X604" i="3"/>
  <c r="P604" i="3"/>
  <c r="X606" i="3"/>
  <c r="X612" i="3"/>
  <c r="P612" i="3"/>
  <c r="X614" i="3"/>
  <c r="X620" i="3"/>
  <c r="P620" i="3"/>
  <c r="P661" i="3"/>
  <c r="P721" i="3"/>
  <c r="P727" i="3"/>
  <c r="X756" i="3"/>
  <c r="P772" i="3"/>
  <c r="P785" i="3"/>
  <c r="P807" i="3"/>
  <c r="X807" i="3"/>
  <c r="X809" i="3"/>
  <c r="P878" i="3"/>
  <c r="P934" i="3"/>
  <c r="X936" i="3"/>
  <c r="P936" i="3"/>
  <c r="P946" i="3"/>
  <c r="P969" i="3"/>
  <c r="X969" i="3"/>
  <c r="X993" i="3"/>
  <c r="P993" i="3"/>
  <c r="X1017" i="3"/>
  <c r="P1017" i="3"/>
  <c r="P414" i="3"/>
  <c r="P425" i="3"/>
  <c r="X442" i="3"/>
  <c r="X446" i="3"/>
  <c r="P446" i="3"/>
  <c r="X462" i="3"/>
  <c r="X471" i="3"/>
  <c r="P471" i="3"/>
  <c r="X491" i="3"/>
  <c r="P503" i="3"/>
  <c r="P511" i="3"/>
  <c r="P519" i="3"/>
  <c r="P527" i="3"/>
  <c r="X529" i="3"/>
  <c r="P529" i="3"/>
  <c r="X535" i="3"/>
  <c r="X543" i="3"/>
  <c r="X551" i="3"/>
  <c r="X559" i="3"/>
  <c r="X567" i="3"/>
  <c r="X571" i="3"/>
  <c r="X579" i="3"/>
  <c r="P579" i="3"/>
  <c r="X581" i="3"/>
  <c r="X587" i="3"/>
  <c r="P587" i="3"/>
  <c r="X589" i="3"/>
  <c r="X595" i="3"/>
  <c r="P595" i="3"/>
  <c r="X597" i="3"/>
  <c r="X630" i="3"/>
  <c r="X632" i="3"/>
  <c r="P632" i="3"/>
  <c r="P712" i="3"/>
  <c r="P767" i="3"/>
  <c r="X767" i="3"/>
  <c r="X769" i="3"/>
  <c r="X780" i="3"/>
  <c r="P796" i="3"/>
  <c r="X919" i="3"/>
  <c r="P919" i="3"/>
  <c r="P967" i="3"/>
  <c r="X967" i="3"/>
  <c r="X431" i="3"/>
  <c r="X450" i="3"/>
  <c r="X482" i="3"/>
  <c r="P482" i="3"/>
  <c r="X538" i="3"/>
  <c r="P538" i="3"/>
  <c r="X546" i="3"/>
  <c r="P546" i="3"/>
  <c r="X554" i="3"/>
  <c r="P554" i="3"/>
  <c r="X562" i="3"/>
  <c r="P562" i="3"/>
  <c r="X570" i="3"/>
  <c r="P570" i="3"/>
  <c r="X626" i="3"/>
  <c r="P626" i="3"/>
  <c r="P791" i="3"/>
  <c r="X791" i="3"/>
  <c r="X793" i="3"/>
  <c r="X804" i="3"/>
  <c r="P876" i="3"/>
  <c r="X903" i="3"/>
  <c r="P903" i="3"/>
  <c r="X915" i="3"/>
  <c r="P929" i="3"/>
  <c r="P977" i="3"/>
  <c r="X977" i="3"/>
  <c r="P1004" i="3"/>
  <c r="X1004" i="3"/>
  <c r="X989" i="3"/>
  <c r="P996" i="3"/>
  <c r="P1020" i="3"/>
  <c r="X1020" i="3"/>
  <c r="X1153" i="3"/>
  <c r="P1115" i="3"/>
  <c r="X1163" i="3"/>
  <c r="X1243" i="3"/>
  <c r="P1243" i="3"/>
  <c r="X1257" i="3"/>
  <c r="P1257" i="3"/>
  <c r="X1282" i="3"/>
  <c r="P1282" i="3"/>
  <c r="P704" i="3"/>
  <c r="P713" i="3"/>
  <c r="P736" i="3"/>
  <c r="X882" i="3"/>
  <c r="X898" i="3"/>
  <c r="X914" i="3"/>
  <c r="P942" i="3"/>
  <c r="P984" i="3"/>
  <c r="X997" i="3"/>
  <c r="X1002" i="3"/>
  <c r="X1021" i="3"/>
  <c r="P1021" i="3"/>
  <c r="X1110" i="3"/>
  <c r="P1110" i="3"/>
  <c r="P1119" i="3"/>
  <c r="X1148" i="3"/>
  <c r="X1274" i="3"/>
  <c r="P1274" i="3"/>
  <c r="P370" i="3"/>
  <c r="P657" i="3"/>
  <c r="P710" i="3"/>
  <c r="P722" i="3"/>
  <c r="X752" i="3"/>
  <c r="P755" i="3"/>
  <c r="X760" i="3"/>
  <c r="P763" i="3"/>
  <c r="X768" i="3"/>
  <c r="P771" i="3"/>
  <c r="X776" i="3"/>
  <c r="P779" i="3"/>
  <c r="X784" i="3"/>
  <c r="P787" i="3"/>
  <c r="X792" i="3"/>
  <c r="P795" i="3"/>
  <c r="X800" i="3"/>
  <c r="P803" i="3"/>
  <c r="X808" i="3"/>
  <c r="P874" i="3"/>
  <c r="P889" i="3"/>
  <c r="P905" i="3"/>
  <c r="P921" i="3"/>
  <c r="P935" i="3"/>
  <c r="X981" i="3"/>
  <c r="P986" i="3"/>
  <c r="X1001" i="3"/>
  <c r="P1008" i="3"/>
  <c r="X1008" i="3"/>
  <c r="P1095" i="3"/>
  <c r="X1095" i="3"/>
  <c r="X1115" i="3"/>
  <c r="X1164" i="3"/>
  <c r="P1164" i="3"/>
  <c r="P1169" i="3"/>
  <c r="X1169" i="3"/>
  <c r="P705" i="3"/>
  <c r="P728" i="3"/>
  <c r="P737" i="3"/>
  <c r="X886" i="3"/>
  <c r="X902" i="3"/>
  <c r="X918" i="3"/>
  <c r="P947" i="3"/>
  <c r="P955" i="3"/>
  <c r="P963" i="3"/>
  <c r="P971" i="3"/>
  <c r="P979" i="3"/>
  <c r="P988" i="3"/>
  <c r="X1005" i="3"/>
  <c r="X1047" i="3"/>
  <c r="P1047" i="3"/>
  <c r="X1140" i="3"/>
  <c r="P1203" i="3"/>
  <c r="P660" i="3"/>
  <c r="P714" i="3"/>
  <c r="P734" i="3"/>
  <c r="P757" i="3"/>
  <c r="P765" i="3"/>
  <c r="P773" i="3"/>
  <c r="P781" i="3"/>
  <c r="P789" i="3"/>
  <c r="P797" i="3"/>
  <c r="P805" i="3"/>
  <c r="P877" i="3"/>
  <c r="P893" i="3"/>
  <c r="P909" i="3"/>
  <c r="P925" i="3"/>
  <c r="P949" i="3"/>
  <c r="P957" i="3"/>
  <c r="P965" i="3"/>
  <c r="P973" i="3"/>
  <c r="X985" i="3"/>
  <c r="X986" i="3"/>
  <c r="P990" i="3"/>
  <c r="P1022" i="3"/>
  <c r="X1031" i="3"/>
  <c r="P1031" i="3"/>
  <c r="P1038" i="3"/>
  <c r="P1049" i="3"/>
  <c r="P1106" i="3"/>
  <c r="X1106" i="3"/>
  <c r="P1193" i="3"/>
  <c r="X1193" i="3"/>
  <c r="P873" i="3"/>
  <c r="X890" i="3"/>
  <c r="X906" i="3"/>
  <c r="X922" i="3"/>
  <c r="P931" i="3"/>
  <c r="P943" i="3"/>
  <c r="P992" i="3"/>
  <c r="X1009" i="3"/>
  <c r="P1009" i="3"/>
  <c r="P1024" i="3"/>
  <c r="P1033" i="3"/>
  <c r="P1042" i="3"/>
  <c r="X1042" i="3"/>
  <c r="X1097" i="3"/>
  <c r="P1097" i="3"/>
  <c r="P1114" i="3"/>
  <c r="X1114" i="3"/>
  <c r="X1132" i="3"/>
  <c r="X1025" i="3"/>
  <c r="P1028" i="3"/>
  <c r="P1045" i="3"/>
  <c r="P1052" i="3"/>
  <c r="X1057" i="3"/>
  <c r="X1058" i="3"/>
  <c r="P1060" i="3"/>
  <c r="X1065" i="3"/>
  <c r="X1066" i="3"/>
  <c r="P1068" i="3"/>
  <c r="X1073" i="3"/>
  <c r="X1074" i="3"/>
  <c r="P1076" i="3"/>
  <c r="X1081" i="3"/>
  <c r="X1082" i="3"/>
  <c r="P1084" i="3"/>
  <c r="X1089" i="3"/>
  <c r="X1090" i="3"/>
  <c r="P1092" i="3"/>
  <c r="P1098" i="3"/>
  <c r="X1103" i="3"/>
  <c r="P1189" i="3"/>
  <c r="X1013" i="3"/>
  <c r="X1014" i="3"/>
  <c r="P1016" i="3"/>
  <c r="P1025" i="3"/>
  <c r="X1046" i="3"/>
  <c r="X1099" i="3"/>
  <c r="P1102" i="3"/>
  <c r="X1113" i="3"/>
  <c r="P1122" i="3"/>
  <c r="P1178" i="3"/>
  <c r="P1223" i="3"/>
  <c r="X1234" i="3"/>
  <c r="P1234" i="3"/>
  <c r="X1312" i="3"/>
  <c r="P1404" i="3"/>
  <c r="P1037" i="3"/>
  <c r="P1050" i="3"/>
  <c r="X1105" i="3"/>
  <c r="X1154" i="3"/>
  <c r="X1171" i="3"/>
  <c r="P1171" i="3"/>
  <c r="P1186" i="3"/>
  <c r="X1186" i="3"/>
  <c r="X1264" i="3"/>
  <c r="P1264" i="3"/>
  <c r="X1309" i="3"/>
  <c r="X1396" i="3"/>
  <c r="X1246" i="3"/>
  <c r="P1246" i="3"/>
  <c r="P1382" i="3"/>
  <c r="X1382" i="3"/>
  <c r="P1390" i="3"/>
  <c r="X1390" i="3"/>
  <c r="P1396" i="3"/>
  <c r="X810" i="3"/>
  <c r="X948" i="3"/>
  <c r="X952" i="3"/>
  <c r="X956" i="3"/>
  <c r="X960" i="3"/>
  <c r="X964" i="3"/>
  <c r="X968" i="3"/>
  <c r="X972" i="3"/>
  <c r="X976" i="3"/>
  <c r="P1006" i="3"/>
  <c r="X1010" i="3"/>
  <c r="P1012" i="3"/>
  <c r="X1016" i="3"/>
  <c r="P1018" i="3"/>
  <c r="X1041" i="3"/>
  <c r="X1053" i="3"/>
  <c r="X1054" i="3"/>
  <c r="P1056" i="3"/>
  <c r="X1061" i="3"/>
  <c r="X1062" i="3"/>
  <c r="P1064" i="3"/>
  <c r="X1069" i="3"/>
  <c r="X1070" i="3"/>
  <c r="P1072" i="3"/>
  <c r="X1077" i="3"/>
  <c r="X1078" i="3"/>
  <c r="P1080" i="3"/>
  <c r="X1085" i="3"/>
  <c r="X1086" i="3"/>
  <c r="P1088" i="3"/>
  <c r="X1093" i="3"/>
  <c r="X1094" i="3"/>
  <c r="P1108" i="3"/>
  <c r="X1136" i="3"/>
  <c r="X1144" i="3"/>
  <c r="X1160" i="3"/>
  <c r="P1168" i="3"/>
  <c r="P1177" i="3"/>
  <c r="X1182" i="3"/>
  <c r="P1211" i="3"/>
  <c r="X1029" i="3"/>
  <c r="X1036" i="3"/>
  <c r="P1123" i="3"/>
  <c r="X1150" i="3"/>
  <c r="X1179" i="3"/>
  <c r="X1196" i="3"/>
  <c r="P1196" i="3"/>
  <c r="X1261" i="3"/>
  <c r="P1261" i="3"/>
  <c r="X1300" i="3"/>
  <c r="P1336" i="3"/>
  <c r="X1336" i="3"/>
  <c r="X1343" i="3"/>
  <c r="P1359" i="3"/>
  <c r="X1359" i="3"/>
  <c r="P1374" i="3"/>
  <c r="X1374" i="3"/>
  <c r="P1415" i="3"/>
  <c r="X1434" i="3"/>
  <c r="P1434" i="3"/>
  <c r="X1441" i="3"/>
  <c r="P1441" i="3"/>
  <c r="P1185" i="3"/>
  <c r="P1218" i="3"/>
  <c r="X1269" i="3"/>
  <c r="P1269" i="3"/>
  <c r="X1294" i="3"/>
  <c r="X1337" i="3"/>
  <c r="X1388" i="3"/>
  <c r="P1416" i="3"/>
  <c r="X1432" i="3"/>
  <c r="P1432" i="3"/>
  <c r="X1188" i="3"/>
  <c r="P1215" i="3"/>
  <c r="X1235" i="3"/>
  <c r="X1238" i="3"/>
  <c r="P1238" i="3"/>
  <c r="X1250" i="3"/>
  <c r="P1250" i="3"/>
  <c r="X1258" i="3"/>
  <c r="X1266" i="3"/>
  <c r="X1284" i="3"/>
  <c r="P1284" i="3"/>
  <c r="P1297" i="3"/>
  <c r="X1297" i="3"/>
  <c r="X1310" i="3"/>
  <c r="P1327" i="3"/>
  <c r="X1332" i="3"/>
  <c r="P1332" i="3"/>
  <c r="P1340" i="3"/>
  <c r="X1340" i="3"/>
  <c r="X1348" i="3"/>
  <c r="P1348" i="3"/>
  <c r="X1371" i="3"/>
  <c r="P1371" i="3"/>
  <c r="P1410" i="3"/>
  <c r="P1413" i="3"/>
  <c r="X1449" i="3"/>
  <c r="P1449" i="3"/>
  <c r="X1247" i="3"/>
  <c r="X1254" i="3"/>
  <c r="P1254" i="3"/>
  <c r="P1270" i="3"/>
  <c r="X1379" i="3"/>
  <c r="P1379" i="3"/>
  <c r="P1408" i="3"/>
  <c r="X1180" i="3"/>
  <c r="P1188" i="3"/>
  <c r="P1195" i="3"/>
  <c r="P1198" i="3"/>
  <c r="P1235" i="3"/>
  <c r="P1258" i="3"/>
  <c r="X1295" i="3"/>
  <c r="P1295" i="3"/>
  <c r="P1304" i="3"/>
  <c r="X1304" i="3"/>
  <c r="X1338" i="3"/>
  <c r="P1338" i="3"/>
  <c r="X1355" i="3"/>
  <c r="P1355" i="3"/>
  <c r="X1362" i="3"/>
  <c r="X1387" i="3"/>
  <c r="P1387" i="3"/>
  <c r="X1426" i="3"/>
  <c r="P1426" i="3"/>
  <c r="X1443" i="3"/>
  <c r="P1443" i="3"/>
  <c r="X1239" i="3"/>
  <c r="X1242" i="3"/>
  <c r="P1242" i="3"/>
  <c r="P1247" i="3"/>
  <c r="X1251" i="3"/>
  <c r="X1272" i="3"/>
  <c r="P1272" i="3"/>
  <c r="X1302" i="3"/>
  <c r="X1308" i="3"/>
  <c r="P1308" i="3"/>
  <c r="P1320" i="3"/>
  <c r="P1325" i="3"/>
  <c r="P1333" i="3"/>
  <c r="X1345" i="3"/>
  <c r="X1353" i="3"/>
  <c r="P1372" i="3"/>
  <c r="X1395" i="3"/>
  <c r="P1395" i="3"/>
  <c r="P1406" i="3"/>
  <c r="P1260" i="3"/>
  <c r="X1334" i="3"/>
  <c r="P1402" i="3"/>
  <c r="X1427" i="3"/>
  <c r="X1433" i="3"/>
  <c r="P1433" i="3"/>
  <c r="X1435" i="3"/>
  <c r="X1253" i="3"/>
  <c r="X1303" i="3"/>
  <c r="P1305" i="3"/>
  <c r="P1334" i="3"/>
  <c r="P1368" i="3"/>
  <c r="P1376" i="3"/>
  <c r="P1384" i="3"/>
  <c r="P1392" i="3"/>
  <c r="P1256" i="3"/>
  <c r="P1281" i="3"/>
  <c r="P1354" i="3"/>
  <c r="X1363" i="3"/>
  <c r="P1414" i="3"/>
  <c r="P1427" i="3"/>
  <c r="P1435" i="3"/>
  <c r="P1296" i="3"/>
  <c r="P1301" i="3"/>
  <c r="X1335" i="3"/>
  <c r="P1339" i="3"/>
  <c r="P1344" i="3"/>
  <c r="P1346" i="3"/>
  <c r="X1361" i="3"/>
  <c r="X1367" i="3"/>
  <c r="P1370" i="3"/>
  <c r="X1375" i="3"/>
  <c r="P1378" i="3"/>
  <c r="X1383" i="3"/>
  <c r="P1386" i="3"/>
  <c r="X1391" i="3"/>
  <c r="P1394" i="3"/>
  <c r="P1417" i="3"/>
  <c r="X1440" i="3"/>
  <c r="P1440" i="3"/>
  <c r="X1442" i="3"/>
  <c r="P1450" i="3"/>
  <c r="X1450" i="3"/>
  <c r="P1425" i="3"/>
  <c r="E6" i="3"/>
  <c r="D5" i="3"/>
  <c r="X103" i="3"/>
  <c r="X131" i="3"/>
  <c r="X139" i="3"/>
  <c r="X147" i="3"/>
  <c r="X149" i="3"/>
  <c r="X153" i="3"/>
  <c r="X157" i="3"/>
  <c r="X161" i="3"/>
  <c r="X165" i="3"/>
  <c r="X169" i="3"/>
  <c r="X173" i="3"/>
  <c r="X177" i="3"/>
  <c r="X181" i="3"/>
  <c r="X185" i="3"/>
  <c r="X189" i="3"/>
  <c r="P189" i="3"/>
  <c r="X3" i="3"/>
  <c r="X4" i="3"/>
  <c r="X5" i="3"/>
  <c r="X6" i="3"/>
  <c r="X7" i="3"/>
  <c r="X8" i="3"/>
  <c r="X9" i="3"/>
  <c r="X66" i="3"/>
  <c r="P67" i="3"/>
  <c r="P69" i="3"/>
  <c r="P71" i="3"/>
  <c r="P73" i="3"/>
  <c r="P75" i="3"/>
  <c r="P77" i="3"/>
  <c r="P79" i="3"/>
  <c r="P81" i="3"/>
  <c r="P85" i="3"/>
  <c r="P89" i="3"/>
  <c r="P91" i="3"/>
  <c r="P93" i="3"/>
  <c r="P95" i="3"/>
  <c r="P97" i="3"/>
  <c r="X116" i="3"/>
  <c r="X125" i="3"/>
  <c r="X133" i="3"/>
  <c r="X141" i="3"/>
  <c r="X152" i="3"/>
  <c r="X156" i="3"/>
  <c r="X164" i="3"/>
  <c r="X168" i="3"/>
  <c r="X172" i="3"/>
  <c r="X176" i="3"/>
  <c r="X180" i="3"/>
  <c r="X184" i="3"/>
  <c r="X187" i="3"/>
  <c r="P187" i="3"/>
  <c r="X148" i="3"/>
  <c r="X98" i="3"/>
  <c r="P116" i="3"/>
  <c r="X117" i="3"/>
  <c r="X126" i="3"/>
  <c r="P133" i="3"/>
  <c r="X134" i="3"/>
  <c r="P141" i="3"/>
  <c r="X142" i="3"/>
  <c r="P152" i="3"/>
  <c r="P156" i="3"/>
  <c r="X190" i="3"/>
  <c r="P190" i="3"/>
  <c r="X132" i="3"/>
  <c r="X99" i="3"/>
  <c r="X109" i="3"/>
  <c r="X118" i="3"/>
  <c r="X127" i="3"/>
  <c r="X143" i="3"/>
  <c r="X151" i="3"/>
  <c r="X155" i="3"/>
  <c r="X159" i="3"/>
  <c r="X163" i="3"/>
  <c r="X167" i="3"/>
  <c r="X171" i="3"/>
  <c r="X175" i="3"/>
  <c r="X179" i="3"/>
  <c r="X183" i="3"/>
  <c r="X140" i="3"/>
  <c r="P99" i="3"/>
  <c r="X100" i="3"/>
  <c r="P109" i="3"/>
  <c r="X110" i="3"/>
  <c r="P118" i="3"/>
  <c r="X119" i="3"/>
  <c r="P127" i="3"/>
  <c r="X128" i="3"/>
  <c r="X136" i="3"/>
  <c r="P143" i="3"/>
  <c r="X144" i="3"/>
  <c r="P151" i="3"/>
  <c r="P155" i="3"/>
  <c r="P159" i="3"/>
  <c r="P163" i="3"/>
  <c r="P167" i="3"/>
  <c r="P171" i="3"/>
  <c r="P175" i="3"/>
  <c r="P179" i="3"/>
  <c r="P183" i="3"/>
  <c r="X188" i="3"/>
  <c r="P188" i="3"/>
  <c r="X104" i="3"/>
  <c r="P66" i="3"/>
  <c r="X67" i="3"/>
  <c r="P68" i="3"/>
  <c r="X69" i="3"/>
  <c r="P70" i="3"/>
  <c r="X71" i="3"/>
  <c r="P72" i="3"/>
  <c r="X73" i="3"/>
  <c r="P74" i="3"/>
  <c r="X75" i="3"/>
  <c r="P76" i="3"/>
  <c r="X77" i="3"/>
  <c r="P78" i="3"/>
  <c r="X79" i="3"/>
  <c r="P80" i="3"/>
  <c r="X81" i="3"/>
  <c r="P82" i="3"/>
  <c r="X85" i="3"/>
  <c r="P86" i="3"/>
  <c r="P88" i="3"/>
  <c r="X89" i="3"/>
  <c r="P90" i="3"/>
  <c r="X91" i="3"/>
  <c r="P92" i="3"/>
  <c r="X93" i="3"/>
  <c r="P94" i="3"/>
  <c r="X95" i="3"/>
  <c r="P96" i="3"/>
  <c r="X97" i="3"/>
  <c r="X101" i="3"/>
  <c r="X120" i="3"/>
  <c r="X129" i="3"/>
  <c r="X137" i="3"/>
  <c r="X145" i="3"/>
  <c r="X150" i="3"/>
  <c r="X154" i="3"/>
  <c r="X158" i="3"/>
  <c r="X162" i="3"/>
  <c r="X166" i="3"/>
  <c r="X170" i="3"/>
  <c r="X174" i="3"/>
  <c r="X178" i="3"/>
  <c r="X182" i="3"/>
  <c r="X186" i="3"/>
  <c r="X191" i="3"/>
  <c r="P191" i="3"/>
  <c r="X115" i="3"/>
  <c r="X124" i="3"/>
  <c r="P101" i="3"/>
  <c r="X102" i="3"/>
  <c r="X113" i="3"/>
  <c r="P120" i="3"/>
  <c r="P129" i="3"/>
  <c r="X130" i="3"/>
  <c r="P137" i="3"/>
  <c r="X138" i="3"/>
  <c r="P145" i="3"/>
  <c r="X146" i="3"/>
  <c r="P150" i="3"/>
  <c r="P154" i="3"/>
  <c r="P158" i="3"/>
  <c r="X246" i="3"/>
  <c r="X254" i="3"/>
  <c r="P193" i="3"/>
  <c r="P195" i="3"/>
  <c r="P199" i="3"/>
  <c r="P201" i="3"/>
  <c r="P203" i="3"/>
  <c r="P205" i="3"/>
  <c r="P207" i="3"/>
  <c r="P209" i="3"/>
  <c r="P211" i="3"/>
  <c r="P213" i="3"/>
  <c r="P222" i="3"/>
  <c r="P225" i="3"/>
  <c r="P227" i="3"/>
  <c r="P229" i="3"/>
  <c r="P231" i="3"/>
  <c r="P235" i="3"/>
  <c r="X247" i="3"/>
  <c r="X255" i="3"/>
  <c r="X260" i="3"/>
  <c r="X264" i="3"/>
  <c r="X268" i="3"/>
  <c r="X272" i="3"/>
  <c r="X240" i="3"/>
  <c r="P247" i="3"/>
  <c r="X248" i="3"/>
  <c r="P255" i="3"/>
  <c r="X256" i="3"/>
  <c r="P260" i="3"/>
  <c r="P264" i="3"/>
  <c r="P268" i="3"/>
  <c r="P272" i="3"/>
  <c r="X241" i="3"/>
  <c r="X249" i="3"/>
  <c r="X257" i="3"/>
  <c r="X259" i="3"/>
  <c r="X263" i="3"/>
  <c r="X267" i="3"/>
  <c r="X271" i="3"/>
  <c r="X275" i="3"/>
  <c r="X242" i="3"/>
  <c r="X250" i="3"/>
  <c r="X258" i="3"/>
  <c r="P192" i="3"/>
  <c r="P194" i="3"/>
  <c r="P196" i="3"/>
  <c r="P198" i="3"/>
  <c r="P200" i="3"/>
  <c r="P202" i="3"/>
  <c r="P204" i="3"/>
  <c r="P206" i="3"/>
  <c r="P208" i="3"/>
  <c r="P210" i="3"/>
  <c r="P212" i="3"/>
  <c r="P221" i="3"/>
  <c r="P230" i="3"/>
  <c r="P234" i="3"/>
  <c r="P238" i="3"/>
  <c r="P242" i="3"/>
  <c r="X243" i="3"/>
  <c r="P250" i="3"/>
  <c r="X251" i="3"/>
  <c r="P258" i="3"/>
  <c r="X266" i="3"/>
  <c r="X270" i="3"/>
  <c r="X274" i="3"/>
  <c r="P243" i="3"/>
  <c r="X244" i="3"/>
  <c r="P251" i="3"/>
  <c r="X252" i="3"/>
  <c r="P266" i="3"/>
  <c r="P270" i="3"/>
  <c r="P274" i="3"/>
  <c r="X245" i="3"/>
  <c r="X253" i="3"/>
  <c r="X261" i="3"/>
  <c r="X265" i="3"/>
  <c r="X269" i="3"/>
  <c r="X273" i="3"/>
  <c r="X341" i="3"/>
  <c r="X349" i="3"/>
  <c r="X358" i="3"/>
  <c r="X363" i="3"/>
  <c r="X367" i="3"/>
  <c r="X371" i="3"/>
  <c r="X375" i="3"/>
  <c r="X384" i="3"/>
  <c r="X346" i="3"/>
  <c r="X355" i="3"/>
  <c r="X383" i="3"/>
  <c r="P453" i="3"/>
  <c r="X453" i="3"/>
  <c r="X485" i="3"/>
  <c r="P485" i="3"/>
  <c r="P336" i="3"/>
  <c r="P337" i="3"/>
  <c r="P338" i="3"/>
  <c r="P341" i="3"/>
  <c r="X343" i="3"/>
  <c r="P349" i="3"/>
  <c r="P358" i="3"/>
  <c r="P363" i="3"/>
  <c r="X364" i="3"/>
  <c r="P367" i="3"/>
  <c r="X368" i="3"/>
  <c r="P371" i="3"/>
  <c r="X372" i="3"/>
  <c r="P375" i="3"/>
  <c r="X376" i="3"/>
  <c r="X382" i="3"/>
  <c r="P384" i="3"/>
  <c r="X390" i="3"/>
  <c r="X340" i="3"/>
  <c r="P346" i="3"/>
  <c r="X348" i="3"/>
  <c r="P355" i="3"/>
  <c r="X357" i="3"/>
  <c r="X381" i="3"/>
  <c r="P383" i="3"/>
  <c r="X389" i="3"/>
  <c r="P392" i="3"/>
  <c r="X392" i="3"/>
  <c r="P394" i="3"/>
  <c r="X394" i="3"/>
  <c r="P396" i="3"/>
  <c r="X396" i="3"/>
  <c r="P398" i="3"/>
  <c r="X398" i="3"/>
  <c r="P400" i="3"/>
  <c r="X400" i="3"/>
  <c r="P402" i="3"/>
  <c r="X402" i="3"/>
  <c r="P404" i="3"/>
  <c r="X404" i="3"/>
  <c r="P406" i="3"/>
  <c r="X406" i="3"/>
  <c r="P408" i="3"/>
  <c r="X408" i="3"/>
  <c r="X477" i="3"/>
  <c r="P477" i="3"/>
  <c r="X345" i="3"/>
  <c r="X354" i="3"/>
  <c r="X362" i="3"/>
  <c r="X369" i="3"/>
  <c r="X373" i="3"/>
  <c r="X377" i="3"/>
  <c r="X380" i="3"/>
  <c r="X388" i="3"/>
  <c r="P461" i="3"/>
  <c r="X461" i="3"/>
  <c r="X276" i="3"/>
  <c r="X277" i="3"/>
  <c r="X278" i="3"/>
  <c r="X279" i="3"/>
  <c r="X280" i="3"/>
  <c r="X281" i="3"/>
  <c r="X282" i="3"/>
  <c r="X283" i="3"/>
  <c r="X284" i="3"/>
  <c r="X285" i="3"/>
  <c r="X286" i="3"/>
  <c r="X287" i="3"/>
  <c r="X288" i="3"/>
  <c r="X289" i="3"/>
  <c r="X290" i="3"/>
  <c r="X291" i="3"/>
  <c r="X292" i="3"/>
  <c r="X293" i="3"/>
  <c r="X294" i="3"/>
  <c r="X342" i="3"/>
  <c r="X350" i="3"/>
  <c r="X359" i="3"/>
  <c r="X379" i="3"/>
  <c r="X387" i="3"/>
  <c r="X297" i="3"/>
  <c r="X299" i="3"/>
  <c r="X300" i="3"/>
  <c r="X303" i="3"/>
  <c r="X304" i="3"/>
  <c r="X305" i="3"/>
  <c r="X306" i="3"/>
  <c r="X307" i="3"/>
  <c r="X308" i="3"/>
  <c r="X309" i="3"/>
  <c r="X310" i="3"/>
  <c r="X311" i="3"/>
  <c r="X312" i="3"/>
  <c r="X313" i="3"/>
  <c r="X314" i="3"/>
  <c r="X315" i="3"/>
  <c r="X316" i="3"/>
  <c r="X317" i="3"/>
  <c r="X318" i="3"/>
  <c r="X319" i="3"/>
  <c r="X320" i="3"/>
  <c r="X321" i="3"/>
  <c r="X322" i="3"/>
  <c r="X323" i="3"/>
  <c r="X324" i="3"/>
  <c r="X325" i="3"/>
  <c r="X327" i="3"/>
  <c r="X328" i="3"/>
  <c r="X329" i="3"/>
  <c r="X330" i="3"/>
  <c r="X331" i="3"/>
  <c r="X332" i="3"/>
  <c r="X333" i="3"/>
  <c r="X334" i="3"/>
  <c r="X335" i="3"/>
  <c r="X336" i="3"/>
  <c r="X337" i="3"/>
  <c r="X338" i="3"/>
  <c r="X339" i="3"/>
  <c r="P345" i="3"/>
  <c r="X347" i="3"/>
  <c r="P354" i="3"/>
  <c r="X356" i="3"/>
  <c r="P362" i="3"/>
  <c r="X366" i="3"/>
  <c r="P369" i="3"/>
  <c r="X370" i="3"/>
  <c r="P373" i="3"/>
  <c r="X374" i="3"/>
  <c r="P377" i="3"/>
  <c r="X378" i="3"/>
  <c r="P380" i="3"/>
  <c r="X386" i="3"/>
  <c r="P388" i="3"/>
  <c r="P342" i="3"/>
  <c r="X344" i="3"/>
  <c r="P350" i="3"/>
  <c r="P359" i="3"/>
  <c r="P379" i="3"/>
  <c r="X385" i="3"/>
  <c r="P387" i="3"/>
  <c r="P391" i="3"/>
  <c r="X391" i="3"/>
  <c r="P393" i="3"/>
  <c r="X393" i="3"/>
  <c r="P395" i="3"/>
  <c r="X395" i="3"/>
  <c r="P397" i="3"/>
  <c r="X397" i="3"/>
  <c r="P401" i="3"/>
  <c r="X401" i="3"/>
  <c r="P403" i="3"/>
  <c r="X403" i="3"/>
  <c r="P405" i="3"/>
  <c r="X405" i="3"/>
  <c r="P407" i="3"/>
  <c r="X407" i="3"/>
  <c r="X493" i="3"/>
  <c r="P493" i="3"/>
  <c r="P449" i="3"/>
  <c r="P457" i="3"/>
  <c r="X447" i="3"/>
  <c r="P451" i="3"/>
  <c r="P459" i="3"/>
  <c r="P468" i="3"/>
  <c r="P476" i="3"/>
  <c r="P484" i="3"/>
  <c r="P492" i="3"/>
  <c r="X443" i="3"/>
  <c r="X452" i="3"/>
  <c r="P456" i="3"/>
  <c r="X460" i="3"/>
  <c r="X449" i="3"/>
  <c r="X457" i="3"/>
  <c r="P447" i="3"/>
  <c r="X451" i="3"/>
  <c r="X459" i="3"/>
  <c r="P464" i="3"/>
  <c r="X468" i="3"/>
  <c r="P472" i="3"/>
  <c r="X476" i="3"/>
  <c r="P480" i="3"/>
  <c r="X484" i="3"/>
  <c r="P488" i="3"/>
  <c r="X492" i="3"/>
  <c r="P496" i="3"/>
  <c r="P443" i="3"/>
  <c r="P452" i="3"/>
  <c r="X456" i="3"/>
  <c r="P460" i="3"/>
  <c r="P465" i="3"/>
  <c r="P481" i="3"/>
  <c r="P489" i="3"/>
  <c r="P497" i="3"/>
  <c r="X675" i="3"/>
  <c r="P675" i="3"/>
  <c r="X655" i="3"/>
  <c r="P655" i="3"/>
  <c r="X677" i="3"/>
  <c r="P677" i="3"/>
  <c r="X670" i="3"/>
  <c r="P670" i="3"/>
  <c r="X647" i="3"/>
  <c r="P647" i="3"/>
  <c r="P621" i="3"/>
  <c r="P623" i="3"/>
  <c r="P625" i="3"/>
  <c r="P627" i="3"/>
  <c r="P629" i="3"/>
  <c r="P631" i="3"/>
  <c r="P633" i="3"/>
  <c r="P635" i="3"/>
  <c r="P637" i="3"/>
  <c r="P639" i="3"/>
  <c r="P643" i="3"/>
  <c r="X646" i="3"/>
  <c r="P651" i="3"/>
  <c r="X654" i="3"/>
  <c r="P659" i="3"/>
  <c r="X663" i="3"/>
  <c r="X671" i="3"/>
  <c r="X648" i="3"/>
  <c r="X656" i="3"/>
  <c r="X669" i="3"/>
  <c r="X641" i="3"/>
  <c r="X649" i="3"/>
  <c r="X657" i="3"/>
  <c r="X668" i="3"/>
  <c r="X621" i="3"/>
  <c r="X642" i="3"/>
  <c r="X650" i="3"/>
  <c r="X658" i="3"/>
  <c r="X667" i="3"/>
  <c r="P668" i="3"/>
  <c r="X643" i="3"/>
  <c r="X651" i="3"/>
  <c r="X659" i="3"/>
  <c r="X666" i="3"/>
  <c r="X674" i="3"/>
  <c r="X676" i="3"/>
  <c r="X678" i="3"/>
  <c r="X644" i="3"/>
  <c r="X652" i="3"/>
  <c r="X660" i="3"/>
  <c r="X665" i="3"/>
  <c r="X673" i="3"/>
  <c r="P674" i="3"/>
  <c r="P676" i="3"/>
  <c r="P678" i="3"/>
  <c r="X645" i="3"/>
  <c r="X653" i="3"/>
  <c r="X661" i="3"/>
  <c r="X662" i="3"/>
  <c r="X664" i="3"/>
  <c r="P665" i="3"/>
  <c r="X672" i="3"/>
  <c r="X690" i="3"/>
  <c r="X698" i="3"/>
  <c r="X695" i="3"/>
  <c r="X692" i="3"/>
  <c r="P695" i="3"/>
  <c r="X700" i="3"/>
  <c r="X689" i="3"/>
  <c r="X697" i="3"/>
  <c r="P689" i="3"/>
  <c r="X694" i="3"/>
  <c r="P697" i="3"/>
  <c r="X702" i="3"/>
  <c r="X691" i="3"/>
  <c r="X699" i="3"/>
  <c r="P679" i="3"/>
  <c r="P680" i="3"/>
  <c r="P681" i="3"/>
  <c r="P682" i="3"/>
  <c r="P683" i="3"/>
  <c r="P684" i="3"/>
  <c r="P685" i="3"/>
  <c r="P686" i="3"/>
  <c r="P687" i="3"/>
  <c r="P688" i="3"/>
  <c r="P691" i="3"/>
  <c r="X696" i="3"/>
  <c r="P699" i="3"/>
  <c r="X693" i="3"/>
  <c r="X701" i="3"/>
  <c r="X703" i="3"/>
  <c r="X704" i="3"/>
  <c r="X705" i="3"/>
  <c r="X706" i="3"/>
  <c r="X707" i="3"/>
  <c r="X708" i="3"/>
  <c r="X709" i="3"/>
  <c r="X710" i="3"/>
  <c r="X711" i="3"/>
  <c r="X712" i="3"/>
  <c r="X713" i="3"/>
  <c r="X714" i="3"/>
  <c r="X715" i="3"/>
  <c r="X716" i="3"/>
  <c r="X717" i="3"/>
  <c r="X718" i="3"/>
  <c r="X719" i="3"/>
  <c r="X720" i="3"/>
  <c r="X721" i="3"/>
  <c r="X722" i="3"/>
  <c r="X723" i="3"/>
  <c r="X724" i="3"/>
  <c r="X725" i="3"/>
  <c r="X726" i="3"/>
  <c r="X727" i="3"/>
  <c r="X728" i="3"/>
  <c r="X729" i="3"/>
  <c r="X730" i="3"/>
  <c r="X731" i="3"/>
  <c r="X732" i="3"/>
  <c r="X733" i="3"/>
  <c r="X734" i="3"/>
  <c r="X735" i="3"/>
  <c r="X736" i="3"/>
  <c r="X737" i="3"/>
  <c r="X738" i="3"/>
  <c r="X739" i="3"/>
  <c r="X740" i="3"/>
  <c r="X741" i="3"/>
  <c r="P742" i="3"/>
  <c r="P744" i="3"/>
  <c r="P746" i="3"/>
  <c r="P747" i="3"/>
  <c r="P748" i="3"/>
  <c r="P749" i="3"/>
  <c r="X743" i="3"/>
  <c r="X745" i="3"/>
  <c r="X746" i="3"/>
  <c r="X747" i="3"/>
  <c r="X748" i="3"/>
  <c r="X749" i="3"/>
  <c r="X742" i="3"/>
  <c r="X744" i="3"/>
  <c r="X823" i="3"/>
  <c r="X831" i="3"/>
  <c r="X848" i="3"/>
  <c r="X850" i="3"/>
  <c r="X852" i="3"/>
  <c r="X854" i="3"/>
  <c r="X856" i="3"/>
  <c r="P863" i="3"/>
  <c r="X863" i="3"/>
  <c r="P871" i="3"/>
  <c r="X871" i="3"/>
  <c r="P810" i="3"/>
  <c r="X816" i="3"/>
  <c r="P823" i="3"/>
  <c r="X824" i="3"/>
  <c r="P831" i="3"/>
  <c r="X832" i="3"/>
  <c r="X838" i="3"/>
  <c r="X842" i="3"/>
  <c r="X846" i="3"/>
  <c r="X847" i="3"/>
  <c r="P848" i="3"/>
  <c r="P850" i="3"/>
  <c r="P852" i="3"/>
  <c r="P854" i="3"/>
  <c r="P856" i="3"/>
  <c r="P864" i="3"/>
  <c r="X864" i="3"/>
  <c r="X817" i="3"/>
  <c r="X825" i="3"/>
  <c r="X833" i="3"/>
  <c r="P857" i="3"/>
  <c r="X857" i="3"/>
  <c r="P865" i="3"/>
  <c r="X865" i="3"/>
  <c r="P817" i="3"/>
  <c r="X818" i="3"/>
  <c r="P825" i="3"/>
  <c r="X826" i="3"/>
  <c r="P833" i="3"/>
  <c r="X834" i="3"/>
  <c r="X839" i="3"/>
  <c r="X843" i="3"/>
  <c r="P858" i="3"/>
  <c r="X858" i="3"/>
  <c r="P866" i="3"/>
  <c r="X866" i="3"/>
  <c r="X819" i="3"/>
  <c r="X827" i="3"/>
  <c r="X835" i="3"/>
  <c r="X849" i="3"/>
  <c r="X851" i="3"/>
  <c r="X853" i="3"/>
  <c r="X855" i="3"/>
  <c r="P859" i="3"/>
  <c r="X859" i="3"/>
  <c r="P867" i="3"/>
  <c r="X867" i="3"/>
  <c r="P819" i="3"/>
  <c r="X820" i="3"/>
  <c r="P827" i="3"/>
  <c r="X828" i="3"/>
  <c r="P835" i="3"/>
  <c r="X836" i="3"/>
  <c r="X840" i="3"/>
  <c r="X844" i="3"/>
  <c r="P849" i="3"/>
  <c r="P851" i="3"/>
  <c r="P853" i="3"/>
  <c r="P855" i="3"/>
  <c r="P860" i="3"/>
  <c r="X860" i="3"/>
  <c r="P868" i="3"/>
  <c r="X868" i="3"/>
  <c r="X821" i="3"/>
  <c r="X829" i="3"/>
  <c r="P861" i="3"/>
  <c r="X861" i="3"/>
  <c r="P869" i="3"/>
  <c r="X869" i="3"/>
  <c r="P821" i="3"/>
  <c r="X822" i="3"/>
  <c r="P829" i="3"/>
  <c r="X830" i="3"/>
  <c r="X837" i="3"/>
  <c r="X841" i="3"/>
  <c r="X845" i="3"/>
  <c r="P862" i="3"/>
  <c r="X862" i="3"/>
  <c r="P870" i="3"/>
  <c r="X870" i="3"/>
  <c r="X873" i="3"/>
  <c r="X875" i="3"/>
  <c r="X877" i="3"/>
  <c r="X879" i="3"/>
  <c r="X872" i="3"/>
  <c r="X874" i="3"/>
  <c r="X876" i="3"/>
  <c r="X878" i="3"/>
  <c r="X930" i="3"/>
  <c r="P1141" i="3"/>
  <c r="X1141" i="3"/>
  <c r="X1049" i="3"/>
  <c r="X1050" i="3"/>
  <c r="X1051" i="3"/>
  <c r="X1139" i="3"/>
  <c r="P1133" i="3"/>
  <c r="X1133" i="3"/>
  <c r="P1149" i="3"/>
  <c r="X1149" i="3"/>
  <c r="X1131" i="3"/>
  <c r="P1131" i="3"/>
  <c r="X1147" i="3"/>
  <c r="P1155" i="3"/>
  <c r="P1159" i="3"/>
  <c r="P1163" i="3"/>
  <c r="P1135" i="3"/>
  <c r="P1143" i="3"/>
  <c r="P1151" i="3"/>
  <c r="X1120" i="3"/>
  <c r="X1122" i="3"/>
  <c r="P1132" i="3"/>
  <c r="P1140" i="3"/>
  <c r="P1148" i="3"/>
  <c r="P1152" i="3"/>
  <c r="P1156" i="3"/>
  <c r="P1160" i="3"/>
  <c r="P1124" i="3"/>
  <c r="P1125" i="3"/>
  <c r="P1126" i="3"/>
  <c r="P1127" i="3"/>
  <c r="P1153" i="3"/>
  <c r="P1157" i="3"/>
  <c r="P1161" i="3"/>
  <c r="X1119" i="3"/>
  <c r="X1121" i="3"/>
  <c r="X1123" i="3"/>
  <c r="P1136" i="3"/>
  <c r="P1144" i="3"/>
  <c r="P1154" i="3"/>
  <c r="X1155" i="3"/>
  <c r="P1158" i="3"/>
  <c r="X1159" i="3"/>
  <c r="P1162" i="3"/>
  <c r="X1202" i="3"/>
  <c r="P1202" i="3"/>
  <c r="X1216" i="3"/>
  <c r="P1216" i="3"/>
  <c r="X1207" i="3"/>
  <c r="P1207" i="3"/>
  <c r="X1210" i="3"/>
  <c r="P1210" i="3"/>
  <c r="X1204" i="3"/>
  <c r="X1212" i="3"/>
  <c r="X1201" i="3"/>
  <c r="X1209" i="3"/>
  <c r="X1217" i="3"/>
  <c r="P1204" i="3"/>
  <c r="X1206" i="3"/>
  <c r="P1212" i="3"/>
  <c r="X1214" i="3"/>
  <c r="P1201" i="3"/>
  <c r="X1203" i="3"/>
  <c r="P1209" i="3"/>
  <c r="X1211" i="3"/>
  <c r="P1217" i="3"/>
  <c r="P1206" i="3"/>
  <c r="X1208" i="3"/>
  <c r="P1214" i="3"/>
  <c r="X1205" i="3"/>
  <c r="X1213" i="3"/>
  <c r="X1215" i="3"/>
  <c r="X1218" i="3"/>
  <c r="X1219" i="3"/>
  <c r="X1220" i="3"/>
  <c r="X1221" i="3"/>
  <c r="X1222" i="3"/>
  <c r="X1223" i="3"/>
  <c r="X1224" i="3"/>
  <c r="X1225" i="3"/>
  <c r="X1226" i="3"/>
  <c r="X1227" i="3"/>
  <c r="X1228" i="3"/>
  <c r="X1229" i="3"/>
  <c r="X1230" i="3"/>
  <c r="X1231" i="3"/>
  <c r="X1232" i="3"/>
  <c r="P1277" i="3"/>
  <c r="X1277" i="3"/>
  <c r="P1280" i="3"/>
  <c r="P1278" i="3"/>
  <c r="X1278" i="3"/>
  <c r="X1288" i="3"/>
  <c r="P1279" i="3"/>
  <c r="X1285" i="3"/>
  <c r="X1289" i="3"/>
  <c r="X1317" i="3"/>
  <c r="P1317" i="3"/>
  <c r="X1313" i="3"/>
  <c r="P1329" i="3"/>
  <c r="X1329" i="3"/>
  <c r="X1286" i="3"/>
  <c r="X1290" i="3"/>
  <c r="P1313" i="3"/>
  <c r="X1314" i="3"/>
  <c r="P1314" i="3"/>
  <c r="P1285" i="3"/>
  <c r="P1289" i="3"/>
  <c r="P1293" i="3"/>
  <c r="X1293" i="3"/>
  <c r="X1279" i="3"/>
  <c r="X1287" i="3"/>
  <c r="X1291" i="3"/>
  <c r="P1292" i="3"/>
  <c r="X1292" i="3"/>
  <c r="P1286" i="3"/>
  <c r="P1290" i="3"/>
  <c r="X1318" i="3"/>
  <c r="X1315" i="3"/>
  <c r="P1318" i="3"/>
  <c r="X1319" i="3"/>
  <c r="P1328" i="3"/>
  <c r="X1328" i="3"/>
  <c r="P1315" i="3"/>
  <c r="X1316" i="3"/>
  <c r="P1319" i="3"/>
  <c r="X1320" i="3"/>
  <c r="X1321" i="3"/>
  <c r="X1322" i="3"/>
  <c r="X1323" i="3"/>
  <c r="X1324" i="3"/>
  <c r="X1325" i="3"/>
  <c r="X1326" i="3"/>
  <c r="X1327" i="3"/>
  <c r="P1309" i="3"/>
  <c r="P1310" i="3"/>
  <c r="P1311" i="3"/>
  <c r="P1312" i="3"/>
  <c r="P1363" i="3"/>
  <c r="X1365" i="3"/>
  <c r="P1366" i="3"/>
  <c r="P1362" i="3"/>
  <c r="P1365" i="3"/>
  <c r="P1364" i="3"/>
  <c r="X1397" i="3"/>
  <c r="X1412" i="3"/>
  <c r="X1398" i="3"/>
  <c r="X1400" i="3"/>
  <c r="P1397" i="3"/>
  <c r="X1399" i="3"/>
  <c r="P1398" i="3"/>
  <c r="X1413" i="3"/>
  <c r="X1414" i="3"/>
  <c r="X1415" i="3"/>
  <c r="X1416" i="3"/>
  <c r="X1417" i="3"/>
  <c r="X1418" i="3"/>
  <c r="X1419" i="3"/>
  <c r="X1420" i="3"/>
  <c r="X1421" i="3"/>
  <c r="X1422" i="3"/>
  <c r="X1423" i="3"/>
  <c r="X1424" i="3"/>
  <c r="P1424" i="3"/>
  <c r="P1418" i="3"/>
  <c r="P1419" i="3"/>
  <c r="P1420" i="3"/>
  <c r="P1421" i="3"/>
  <c r="P1422" i="3"/>
  <c r="P1423" i="3"/>
  <c r="X1401" i="3"/>
  <c r="X1402" i="3"/>
  <c r="X1403" i="3"/>
  <c r="X1404" i="3"/>
  <c r="X1405" i="3"/>
  <c r="X1406" i="3"/>
  <c r="X1407" i="3"/>
  <c r="X1408" i="3"/>
  <c r="X1409" i="3"/>
  <c r="X1410" i="3"/>
  <c r="X1411" i="3"/>
  <c r="L110" i="3" l="1"/>
  <c r="L112" i="3" s="1"/>
  <c r="L113" i="3" s="1"/>
  <c r="L114" i="3" s="1"/>
  <c r="L115" i="3" s="1"/>
  <c r="L116" i="3" s="1"/>
  <c r="L117" i="3" s="1"/>
  <c r="L118" i="3" s="1"/>
  <c r="L119" i="3" s="1"/>
  <c r="L120" i="3" s="1"/>
  <c r="L121" i="3" s="1"/>
  <c r="L111" i="3"/>
  <c r="N110" i="3"/>
  <c r="N112" i="3" s="1"/>
  <c r="N113" i="3" s="1"/>
  <c r="N114" i="3" s="1"/>
  <c r="N115" i="3" s="1"/>
  <c r="N116" i="3" s="1"/>
  <c r="N117" i="3" s="1"/>
  <c r="N118" i="3" s="1"/>
  <c r="N119" i="3" s="1"/>
  <c r="N120" i="3" s="1"/>
  <c r="N121" i="3" s="1"/>
  <c r="N111" i="3"/>
  <c r="K110" i="3"/>
  <c r="K112" i="3" s="1"/>
  <c r="K113" i="3" s="1"/>
  <c r="K114" i="3" s="1"/>
  <c r="K115" i="3" s="1"/>
  <c r="K116" i="3" s="1"/>
  <c r="K117" i="3" s="1"/>
  <c r="K118" i="3" s="1"/>
  <c r="K119" i="3" s="1"/>
  <c r="K120" i="3" s="1"/>
  <c r="K121" i="3" s="1"/>
  <c r="K111" i="3"/>
  <c r="A110" i="3"/>
  <c r="A112" i="3" s="1"/>
  <c r="A113" i="3" s="1"/>
  <c r="A114" i="3" s="1"/>
  <c r="A115" i="3" s="1"/>
  <c r="A116" i="3" s="1"/>
  <c r="A117" i="3" s="1"/>
  <c r="A118" i="3" s="1"/>
  <c r="A119" i="3" s="1"/>
  <c r="A120" i="3" s="1"/>
  <c r="A121" i="3" s="1"/>
  <c r="A111" i="3"/>
  <c r="J110" i="3"/>
  <c r="J112" i="3" s="1"/>
  <c r="J113" i="3" s="1"/>
  <c r="J114" i="3" s="1"/>
  <c r="J115" i="3" s="1"/>
  <c r="J116" i="3" s="1"/>
  <c r="J117" i="3" s="1"/>
  <c r="J118" i="3" s="1"/>
  <c r="J119" i="3" s="1"/>
  <c r="J120" i="3" s="1"/>
  <c r="J121" i="3" s="1"/>
  <c r="J111" i="3"/>
  <c r="M110" i="3"/>
  <c r="M112" i="3" s="1"/>
  <c r="M113" i="3" s="1"/>
  <c r="M114" i="3" s="1"/>
  <c r="M115" i="3" s="1"/>
  <c r="M116" i="3" s="1"/>
  <c r="M117" i="3" s="1"/>
  <c r="M118" i="3" s="1"/>
  <c r="M119" i="3" s="1"/>
  <c r="M120" i="3" s="1"/>
  <c r="M122" i="3" s="1"/>
  <c r="M124" i="3" s="1"/>
  <c r="M125" i="3" s="1"/>
  <c r="M126" i="3" s="1"/>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6" i="3" s="1"/>
  <c r="M157" i="3" s="1"/>
  <c r="M158" i="3" s="1"/>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111" i="3"/>
  <c r="I110" i="3"/>
  <c r="I112" i="3" s="1"/>
  <c r="I113" i="3" s="1"/>
  <c r="I114" i="3" s="1"/>
  <c r="I115" i="3" s="1"/>
  <c r="I116" i="3" s="1"/>
  <c r="I117" i="3" s="1"/>
  <c r="I118" i="3" s="1"/>
  <c r="I119" i="3" s="1"/>
  <c r="I120" i="3" s="1"/>
  <c r="I121" i="3" s="1"/>
  <c r="I111" i="3"/>
  <c r="W5" i="3"/>
  <c r="S3" i="3"/>
  <c r="C5" i="3"/>
  <c r="H5" i="3"/>
  <c r="S5" i="3" s="1"/>
  <c r="S4" i="3"/>
  <c r="E7" i="3"/>
  <c r="D6" i="3"/>
  <c r="M213" i="3" l="1"/>
  <c r="M215" i="3" s="1"/>
  <c r="M216" i="3" s="1"/>
  <c r="M217" i="3" s="1"/>
  <c r="M218" i="3" s="1"/>
  <c r="M219" i="3" s="1"/>
  <c r="M220" i="3" s="1"/>
  <c r="M221" i="3" s="1"/>
  <c r="M214" i="3"/>
  <c r="A122" i="3"/>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123" i="3"/>
  <c r="K122" i="3"/>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K188" i="3" s="1"/>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123" i="3"/>
  <c r="I122" i="3"/>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123" i="3"/>
  <c r="N122" i="3"/>
  <c r="N124" i="3" s="1"/>
  <c r="N125" i="3" s="1"/>
  <c r="N126" i="3" s="1"/>
  <c r="N127" i="3" s="1"/>
  <c r="N128" i="3" s="1"/>
  <c r="N129" i="3" s="1"/>
  <c r="N130" i="3" s="1"/>
  <c r="N131" i="3" s="1"/>
  <c r="N132" i="3" s="1"/>
  <c r="N133" i="3" s="1"/>
  <c r="N134" i="3" s="1"/>
  <c r="N135" i="3" s="1"/>
  <c r="N136" i="3" s="1"/>
  <c r="N137" i="3" s="1"/>
  <c r="N138" i="3" s="1"/>
  <c r="N139" i="3" s="1"/>
  <c r="N140" i="3" s="1"/>
  <c r="N141" i="3" s="1"/>
  <c r="N142" i="3" s="1"/>
  <c r="N143" i="3" s="1"/>
  <c r="N144" i="3" s="1"/>
  <c r="N145" i="3" s="1"/>
  <c r="N146" i="3" s="1"/>
  <c r="N147" i="3" s="1"/>
  <c r="N148" i="3" s="1"/>
  <c r="N149" i="3" s="1"/>
  <c r="N150" i="3" s="1"/>
  <c r="N151" i="3" s="1"/>
  <c r="N152" i="3" s="1"/>
  <c r="N153" i="3" s="1"/>
  <c r="N154" i="3" s="1"/>
  <c r="N155" i="3" s="1"/>
  <c r="N156" i="3" s="1"/>
  <c r="N157" i="3" s="1"/>
  <c r="N158" i="3" s="1"/>
  <c r="N159" i="3" s="1"/>
  <c r="N160" i="3" s="1"/>
  <c r="N161" i="3" s="1"/>
  <c r="N162" i="3" s="1"/>
  <c r="N163" i="3" s="1"/>
  <c r="N164" i="3" s="1"/>
  <c r="N165" i="3" s="1"/>
  <c r="N166" i="3" s="1"/>
  <c r="N167" i="3" s="1"/>
  <c r="N168" i="3" s="1"/>
  <c r="N169" i="3" s="1"/>
  <c r="N170" i="3" s="1"/>
  <c r="N171" i="3" s="1"/>
  <c r="N172" i="3" s="1"/>
  <c r="N173" i="3" s="1"/>
  <c r="N174" i="3" s="1"/>
  <c r="N175" i="3" s="1"/>
  <c r="N176" i="3" s="1"/>
  <c r="N177" i="3" s="1"/>
  <c r="N178" i="3" s="1"/>
  <c r="N179" i="3" s="1"/>
  <c r="N180" i="3" s="1"/>
  <c r="N181" i="3" s="1"/>
  <c r="N182" i="3" s="1"/>
  <c r="N183" i="3" s="1"/>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123" i="3"/>
  <c r="J122" i="3"/>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J176" i="3" s="1"/>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123" i="3"/>
  <c r="L122" i="3"/>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6" i="3" s="1"/>
  <c r="L157" i="3" s="1"/>
  <c r="L158" i="3" s="1"/>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L188" i="3" s="1"/>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123" i="3"/>
  <c r="C6" i="3"/>
  <c r="W6" i="3"/>
  <c r="B5" i="3"/>
  <c r="H6" i="3"/>
  <c r="D7" i="3"/>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E76" i="3" s="1"/>
  <c r="E77" i="3" s="1"/>
  <c r="E78" i="3" s="1"/>
  <c r="E79" i="3" s="1"/>
  <c r="E80" i="3" s="1"/>
  <c r="E81" i="3" s="1"/>
  <c r="E82" i="3" s="1"/>
  <c r="E83" i="3" s="1"/>
  <c r="E84" i="3" s="1"/>
  <c r="E85" i="3" s="1"/>
  <c r="E86" i="3" s="1"/>
  <c r="E87" i="3" s="1"/>
  <c r="E88" i="3" s="1"/>
  <c r="E89" i="3" s="1"/>
  <c r="E90" i="3" s="1"/>
  <c r="E91" i="3" s="1"/>
  <c r="E92" i="3" s="1"/>
  <c r="E93" i="3" s="1"/>
  <c r="E94" i="3" s="1"/>
  <c r="E95" i="3" s="1"/>
  <c r="E96" i="3" s="1"/>
  <c r="E97" i="3" s="1"/>
  <c r="E98" i="3" s="1"/>
  <c r="E99" i="3" s="1"/>
  <c r="E100" i="3" s="1"/>
  <c r="E101" i="3" s="1"/>
  <c r="E102" i="3" s="1"/>
  <c r="E103" i="3" s="1"/>
  <c r="E104" i="3" s="1"/>
  <c r="M222" i="3" l="1"/>
  <c r="M224" i="3" s="1"/>
  <c r="M225" i="3" s="1"/>
  <c r="M226" i="3" s="1"/>
  <c r="M227" i="3" s="1"/>
  <c r="M228" i="3" s="1"/>
  <c r="M229" i="3" s="1"/>
  <c r="M230" i="3" s="1"/>
  <c r="M231" i="3" s="1"/>
  <c r="M232" i="3" s="1"/>
  <c r="M233" i="3" s="1"/>
  <c r="M234" i="3" s="1"/>
  <c r="M235" i="3" s="1"/>
  <c r="M236" i="3" s="1"/>
  <c r="M237" i="3" s="1"/>
  <c r="M238" i="3" s="1"/>
  <c r="M239" i="3" s="1"/>
  <c r="M240" i="3" s="1"/>
  <c r="M241" i="3" s="1"/>
  <c r="M242" i="3" s="1"/>
  <c r="M243" i="3" s="1"/>
  <c r="M244" i="3" s="1"/>
  <c r="M245" i="3" s="1"/>
  <c r="M246" i="3" s="1"/>
  <c r="M247" i="3" s="1"/>
  <c r="M248" i="3" s="1"/>
  <c r="M249" i="3" s="1"/>
  <c r="M250" i="3" s="1"/>
  <c r="M251" i="3" s="1"/>
  <c r="M252" i="3" s="1"/>
  <c r="M253" i="3" s="1"/>
  <c r="M254" i="3" s="1"/>
  <c r="M255" i="3" s="1"/>
  <c r="M256" i="3" s="1"/>
  <c r="M257" i="3" s="1"/>
  <c r="M258" i="3" s="1"/>
  <c r="M259" i="3" s="1"/>
  <c r="M260" i="3" s="1"/>
  <c r="M261" i="3" s="1"/>
  <c r="M262" i="3" s="1"/>
  <c r="M263" i="3" s="1"/>
  <c r="M264" i="3" s="1"/>
  <c r="M265" i="3" s="1"/>
  <c r="M266" i="3" s="1"/>
  <c r="M267" i="3" s="1"/>
  <c r="M268" i="3" s="1"/>
  <c r="M269" i="3" s="1"/>
  <c r="M270" i="3" s="1"/>
  <c r="M271" i="3" s="1"/>
  <c r="M272" i="3" s="1"/>
  <c r="M273" i="3" s="1"/>
  <c r="M274" i="3" s="1"/>
  <c r="M275" i="3" s="1"/>
  <c r="M276" i="3" s="1"/>
  <c r="M277" i="3" s="1"/>
  <c r="M278" i="3" s="1"/>
  <c r="M279" i="3" s="1"/>
  <c r="M280" i="3" s="1"/>
  <c r="M281" i="3" s="1"/>
  <c r="M282" i="3" s="1"/>
  <c r="M283" i="3" s="1"/>
  <c r="M284" i="3" s="1"/>
  <c r="M285" i="3" s="1"/>
  <c r="M286" i="3" s="1"/>
  <c r="M287" i="3" s="1"/>
  <c r="M288" i="3" s="1"/>
  <c r="M289" i="3" s="1"/>
  <c r="M290" i="3" s="1"/>
  <c r="M291" i="3" s="1"/>
  <c r="M292" i="3" s="1"/>
  <c r="M293" i="3" s="1"/>
  <c r="M294" i="3" s="1"/>
  <c r="M295" i="3" s="1"/>
  <c r="M296" i="3" s="1"/>
  <c r="M297" i="3" s="1"/>
  <c r="M298" i="3" s="1"/>
  <c r="M299" i="3" s="1"/>
  <c r="M300" i="3" s="1"/>
  <c r="M301" i="3" s="1"/>
  <c r="M302" i="3" s="1"/>
  <c r="M303" i="3" s="1"/>
  <c r="M304" i="3" s="1"/>
  <c r="M305" i="3" s="1"/>
  <c r="M306" i="3" s="1"/>
  <c r="M307" i="3" s="1"/>
  <c r="M308" i="3" s="1"/>
  <c r="M309" i="3" s="1"/>
  <c r="M310" i="3" s="1"/>
  <c r="M311" i="3" s="1"/>
  <c r="M312" i="3" s="1"/>
  <c r="M313" i="3" s="1"/>
  <c r="M314" i="3" s="1"/>
  <c r="M315" i="3" s="1"/>
  <c r="M316" i="3" s="1"/>
  <c r="M317" i="3" s="1"/>
  <c r="M318" i="3" s="1"/>
  <c r="M319" i="3" s="1"/>
  <c r="M320" i="3" s="1"/>
  <c r="M321" i="3" s="1"/>
  <c r="M322" i="3" s="1"/>
  <c r="M323" i="3" s="1"/>
  <c r="M324" i="3" s="1"/>
  <c r="M325" i="3" s="1"/>
  <c r="M326" i="3" s="1"/>
  <c r="M327" i="3" s="1"/>
  <c r="M328" i="3" s="1"/>
  <c r="M329" i="3" s="1"/>
  <c r="M330" i="3" s="1"/>
  <c r="M331" i="3" s="1"/>
  <c r="M332" i="3" s="1"/>
  <c r="M333" i="3" s="1"/>
  <c r="M334" i="3" s="1"/>
  <c r="M335" i="3" s="1"/>
  <c r="M336" i="3" s="1"/>
  <c r="M337" i="3" s="1"/>
  <c r="M338" i="3" s="1"/>
  <c r="M339" i="3" s="1"/>
  <c r="M340" i="3" s="1"/>
  <c r="M341" i="3" s="1"/>
  <c r="M342" i="3" s="1"/>
  <c r="M343" i="3" s="1"/>
  <c r="M344" i="3" s="1"/>
  <c r="M345" i="3" s="1"/>
  <c r="M347" i="3" s="1"/>
  <c r="M348" i="3" s="1"/>
  <c r="M349" i="3" s="1"/>
  <c r="M350" i="3" s="1"/>
  <c r="M223" i="3"/>
  <c r="N213" i="3"/>
  <c r="N215" i="3" s="1"/>
  <c r="N216" i="3" s="1"/>
  <c r="N217" i="3" s="1"/>
  <c r="N218" i="3" s="1"/>
  <c r="N219" i="3" s="1"/>
  <c r="N220" i="3" s="1"/>
  <c r="N221" i="3" s="1"/>
  <c r="N214" i="3"/>
  <c r="I213" i="3"/>
  <c r="I215" i="3" s="1"/>
  <c r="I216" i="3" s="1"/>
  <c r="I217" i="3" s="1"/>
  <c r="I218" i="3" s="1"/>
  <c r="I219" i="3" s="1"/>
  <c r="I220" i="3" s="1"/>
  <c r="I221" i="3" s="1"/>
  <c r="I214" i="3"/>
  <c r="L213" i="3"/>
  <c r="L215" i="3" s="1"/>
  <c r="L216" i="3" s="1"/>
  <c r="L217" i="3" s="1"/>
  <c r="L218" i="3" s="1"/>
  <c r="L219" i="3" s="1"/>
  <c r="L220" i="3" s="1"/>
  <c r="L221" i="3" s="1"/>
  <c r="L214" i="3"/>
  <c r="K213" i="3"/>
  <c r="K215" i="3" s="1"/>
  <c r="K216" i="3" s="1"/>
  <c r="K217" i="3" s="1"/>
  <c r="K218" i="3" s="1"/>
  <c r="K219" i="3" s="1"/>
  <c r="K220" i="3" s="1"/>
  <c r="K221" i="3" s="1"/>
  <c r="K214" i="3"/>
  <c r="J213" i="3"/>
  <c r="J215" i="3" s="1"/>
  <c r="J216" i="3" s="1"/>
  <c r="J217" i="3" s="1"/>
  <c r="J218" i="3" s="1"/>
  <c r="J219" i="3" s="1"/>
  <c r="J220" i="3" s="1"/>
  <c r="J221" i="3" s="1"/>
  <c r="J214" i="3"/>
  <c r="A213" i="3"/>
  <c r="A215" i="3" s="1"/>
  <c r="A216" i="3" s="1"/>
  <c r="A217" i="3" s="1"/>
  <c r="A218" i="3" s="1"/>
  <c r="A219" i="3" s="1"/>
  <c r="A220" i="3" s="1"/>
  <c r="A221" i="3" s="1"/>
  <c r="A214" i="3"/>
  <c r="E105" i="3"/>
  <c r="E108" i="3" s="1"/>
  <c r="E109" i="3" s="1"/>
  <c r="C7" i="3"/>
  <c r="B6" i="3"/>
  <c r="D8" i="3"/>
  <c r="W8" i="3" s="1"/>
  <c r="W7" i="3"/>
  <c r="H7" i="3"/>
  <c r="S6" i="3"/>
  <c r="M351" i="3" l="1"/>
  <c r="M353" i="3" s="1"/>
  <c r="M354" i="3" s="1"/>
  <c r="M355" i="3" s="1"/>
  <c r="M356" i="3" s="1"/>
  <c r="M357" i="3" s="1"/>
  <c r="M358" i="3" s="1"/>
  <c r="M359" i="3" s="1"/>
  <c r="M360" i="3" s="1"/>
  <c r="M361" i="3" s="1"/>
  <c r="M362" i="3" s="1"/>
  <c r="M363" i="3" s="1"/>
  <c r="M364" i="3" s="1"/>
  <c r="M365" i="3" s="1"/>
  <c r="M366" i="3" s="1"/>
  <c r="M367" i="3" s="1"/>
  <c r="M368" i="3" s="1"/>
  <c r="M369" i="3" s="1"/>
  <c r="M370" i="3" s="1"/>
  <c r="M371" i="3" s="1"/>
  <c r="M372" i="3" s="1"/>
  <c r="M373" i="3" s="1"/>
  <c r="M374" i="3" s="1"/>
  <c r="M375" i="3" s="1"/>
  <c r="M376" i="3" s="1"/>
  <c r="M377" i="3" s="1"/>
  <c r="M378" i="3" s="1"/>
  <c r="M379" i="3" s="1"/>
  <c r="M380" i="3" s="1"/>
  <c r="M381" i="3" s="1"/>
  <c r="M382" i="3" s="1"/>
  <c r="M383" i="3" s="1"/>
  <c r="M384" i="3" s="1"/>
  <c r="M385" i="3" s="1"/>
  <c r="M386" i="3" s="1"/>
  <c r="M387" i="3" s="1"/>
  <c r="M388" i="3" s="1"/>
  <c r="M389" i="3" s="1"/>
  <c r="M390" i="3" s="1"/>
  <c r="M391" i="3" s="1"/>
  <c r="M392" i="3" s="1"/>
  <c r="M393" i="3" s="1"/>
  <c r="M394" i="3" s="1"/>
  <c r="M395" i="3" s="1"/>
  <c r="M396" i="3" s="1"/>
  <c r="M397" i="3" s="1"/>
  <c r="M398" i="3" s="1"/>
  <c r="M399" i="3" s="1"/>
  <c r="M400" i="3" s="1"/>
  <c r="M401" i="3" s="1"/>
  <c r="M402" i="3" s="1"/>
  <c r="M403" i="3" s="1"/>
  <c r="M404" i="3" s="1"/>
  <c r="M405" i="3" s="1"/>
  <c r="M406" i="3" s="1"/>
  <c r="M407" i="3" s="1"/>
  <c r="M408" i="3" s="1"/>
  <c r="M409" i="3" s="1"/>
  <c r="M410" i="3" s="1"/>
  <c r="M411" i="3" s="1"/>
  <c r="M412" i="3" s="1"/>
  <c r="M413" i="3" s="1"/>
  <c r="M414" i="3" s="1"/>
  <c r="M415" i="3" s="1"/>
  <c r="M416" i="3" s="1"/>
  <c r="M417" i="3" s="1"/>
  <c r="M418" i="3" s="1"/>
  <c r="M419" i="3" s="1"/>
  <c r="M420" i="3" s="1"/>
  <c r="M421" i="3" s="1"/>
  <c r="M422" i="3" s="1"/>
  <c r="M423" i="3" s="1"/>
  <c r="M424" i="3" s="1"/>
  <c r="M425" i="3" s="1"/>
  <c r="M426" i="3" s="1"/>
  <c r="M427" i="3" s="1"/>
  <c r="M428" i="3" s="1"/>
  <c r="M429" i="3" s="1"/>
  <c r="M430" i="3" s="1"/>
  <c r="M431" i="3" s="1"/>
  <c r="M432" i="3" s="1"/>
  <c r="M433" i="3" s="1"/>
  <c r="M434" i="3" s="1"/>
  <c r="M435" i="3" s="1"/>
  <c r="M436" i="3" s="1"/>
  <c r="M437" i="3" s="1"/>
  <c r="M438" i="3" s="1"/>
  <c r="M439" i="3" s="1"/>
  <c r="M440" i="3" s="1"/>
  <c r="M441" i="3" s="1"/>
  <c r="M442" i="3" s="1"/>
  <c r="M352" i="3"/>
  <c r="L222" i="3"/>
  <c r="L224" i="3" s="1"/>
  <c r="L225" i="3" s="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L249" i="3" s="1"/>
  <c r="L250" i="3" s="1"/>
  <c r="L251" i="3" s="1"/>
  <c r="L252" i="3" s="1"/>
  <c r="L253" i="3" s="1"/>
  <c r="L254" i="3" s="1"/>
  <c r="L255" i="3" s="1"/>
  <c r="L256" i="3" s="1"/>
  <c r="L257" i="3" s="1"/>
  <c r="L258" i="3" s="1"/>
  <c r="L259" i="3" s="1"/>
  <c r="L260" i="3" s="1"/>
  <c r="L261" i="3" s="1"/>
  <c r="L262" i="3" s="1"/>
  <c r="L263" i="3" s="1"/>
  <c r="L264" i="3" s="1"/>
  <c r="L265" i="3" s="1"/>
  <c r="L266" i="3" s="1"/>
  <c r="L267" i="3" s="1"/>
  <c r="L268" i="3" s="1"/>
  <c r="L269" i="3" s="1"/>
  <c r="L270" i="3" s="1"/>
  <c r="L271" i="3" s="1"/>
  <c r="L272" i="3" s="1"/>
  <c r="L273" i="3" s="1"/>
  <c r="L274" i="3" s="1"/>
  <c r="L275" i="3" s="1"/>
  <c r="L276" i="3" s="1"/>
  <c r="L277" i="3" s="1"/>
  <c r="L278" i="3" s="1"/>
  <c r="L279" i="3" s="1"/>
  <c r="L280" i="3" s="1"/>
  <c r="L281" i="3" s="1"/>
  <c r="L282" i="3" s="1"/>
  <c r="L283" i="3" s="1"/>
  <c r="L284" i="3" s="1"/>
  <c r="L285" i="3" s="1"/>
  <c r="L286" i="3" s="1"/>
  <c r="L287" i="3" s="1"/>
  <c r="L288" i="3" s="1"/>
  <c r="L289" i="3" s="1"/>
  <c r="L290" i="3" s="1"/>
  <c r="L291" i="3" s="1"/>
  <c r="L292" i="3" s="1"/>
  <c r="L293" i="3" s="1"/>
  <c r="L294" i="3" s="1"/>
  <c r="L295" i="3" s="1"/>
  <c r="L296" i="3" s="1"/>
  <c r="L297" i="3" s="1"/>
  <c r="L298" i="3" s="1"/>
  <c r="L299" i="3" s="1"/>
  <c r="L300" i="3" s="1"/>
  <c r="L301" i="3" s="1"/>
  <c r="L302" i="3" s="1"/>
  <c r="L303" i="3" s="1"/>
  <c r="L304" i="3" s="1"/>
  <c r="L305" i="3" s="1"/>
  <c r="L306" i="3" s="1"/>
  <c r="L307" i="3" s="1"/>
  <c r="L308" i="3" s="1"/>
  <c r="L309" i="3" s="1"/>
  <c r="L310" i="3" s="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L350" i="3" s="1"/>
  <c r="L223" i="3"/>
  <c r="K222" i="3"/>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223" i="3"/>
  <c r="A222" i="3"/>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223" i="3"/>
  <c r="J222" i="3"/>
  <c r="J224" i="3" s="1"/>
  <c r="J225" i="3" s="1"/>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J292" i="3" s="1"/>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223" i="3"/>
  <c r="N222" i="3"/>
  <c r="N224" i="3" s="1"/>
  <c r="N225" i="3" s="1"/>
  <c r="N226" i="3" s="1"/>
  <c r="N227" i="3" s="1"/>
  <c r="N228" i="3" s="1"/>
  <c r="N229" i="3" s="1"/>
  <c r="N230" i="3" s="1"/>
  <c r="N231" i="3" s="1"/>
  <c r="N232" i="3" s="1"/>
  <c r="N233" i="3" s="1"/>
  <c r="N234" i="3" s="1"/>
  <c r="N235" i="3" s="1"/>
  <c r="N236" i="3" s="1"/>
  <c r="N237" i="3" s="1"/>
  <c r="N238" i="3" s="1"/>
  <c r="N239" i="3" s="1"/>
  <c r="N240" i="3" s="1"/>
  <c r="N241" i="3" s="1"/>
  <c r="N242" i="3" s="1"/>
  <c r="N243" i="3" s="1"/>
  <c r="N244" i="3" s="1"/>
  <c r="N245" i="3" s="1"/>
  <c r="N246" i="3" s="1"/>
  <c r="N247" i="3" s="1"/>
  <c r="N248" i="3" s="1"/>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70" i="3" s="1"/>
  <c r="N271" i="3" s="1"/>
  <c r="N272" i="3" s="1"/>
  <c r="N273" i="3" s="1"/>
  <c r="N274" i="3" s="1"/>
  <c r="N275" i="3" s="1"/>
  <c r="N276" i="3" s="1"/>
  <c r="N277" i="3" s="1"/>
  <c r="N278" i="3" s="1"/>
  <c r="N279" i="3" s="1"/>
  <c r="N280" i="3" s="1"/>
  <c r="N281" i="3" s="1"/>
  <c r="N282" i="3" s="1"/>
  <c r="N283" i="3" s="1"/>
  <c r="N284" i="3" s="1"/>
  <c r="N285" i="3" s="1"/>
  <c r="N286" i="3" s="1"/>
  <c r="N287" i="3" s="1"/>
  <c r="N288" i="3" s="1"/>
  <c r="N289" i="3" s="1"/>
  <c r="N290" i="3" s="1"/>
  <c r="N291" i="3" s="1"/>
  <c r="N292" i="3" s="1"/>
  <c r="N293" i="3" s="1"/>
  <c r="N294" i="3" s="1"/>
  <c r="N295" i="3" s="1"/>
  <c r="N296" i="3" s="1"/>
  <c r="N297" i="3" s="1"/>
  <c r="N298" i="3" s="1"/>
  <c r="N299" i="3" s="1"/>
  <c r="N300" i="3" s="1"/>
  <c r="N301" i="3" s="1"/>
  <c r="N302" i="3" s="1"/>
  <c r="N303" i="3" s="1"/>
  <c r="N304" i="3" s="1"/>
  <c r="N305" i="3" s="1"/>
  <c r="N306" i="3" s="1"/>
  <c r="N307" i="3" s="1"/>
  <c r="N308" i="3" s="1"/>
  <c r="N309" i="3" s="1"/>
  <c r="N310" i="3" s="1"/>
  <c r="N311" i="3" s="1"/>
  <c r="N312" i="3" s="1"/>
  <c r="N313" i="3" s="1"/>
  <c r="N314" i="3" s="1"/>
  <c r="N315" i="3" s="1"/>
  <c r="N316" i="3" s="1"/>
  <c r="N317" i="3" s="1"/>
  <c r="N318" i="3" s="1"/>
  <c r="N319" i="3" s="1"/>
  <c r="N320" i="3" s="1"/>
  <c r="N321" i="3" s="1"/>
  <c r="N322" i="3" s="1"/>
  <c r="N323" i="3" s="1"/>
  <c r="N324" i="3" s="1"/>
  <c r="N325" i="3" s="1"/>
  <c r="N326" i="3" s="1"/>
  <c r="N327" i="3" s="1"/>
  <c r="N328" i="3" s="1"/>
  <c r="N329" i="3" s="1"/>
  <c r="N330" i="3" s="1"/>
  <c r="N331" i="3" s="1"/>
  <c r="N332" i="3" s="1"/>
  <c r="N333" i="3" s="1"/>
  <c r="N334" i="3" s="1"/>
  <c r="N335" i="3" s="1"/>
  <c r="N336" i="3" s="1"/>
  <c r="N337" i="3" s="1"/>
  <c r="N338" i="3" s="1"/>
  <c r="N339" i="3" s="1"/>
  <c r="N340" i="3" s="1"/>
  <c r="N341" i="3" s="1"/>
  <c r="N342" i="3" s="1"/>
  <c r="N343" i="3" s="1"/>
  <c r="N344" i="3" s="1"/>
  <c r="N345" i="3" s="1"/>
  <c r="N346" i="3" s="1"/>
  <c r="N347" i="3" s="1"/>
  <c r="N348" i="3" s="1"/>
  <c r="N349" i="3" s="1"/>
  <c r="N350" i="3" s="1"/>
  <c r="N223" i="3"/>
  <c r="I222" i="3"/>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223" i="3"/>
  <c r="E110" i="3"/>
  <c r="E112" i="3" s="1"/>
  <c r="E113" i="3" s="1"/>
  <c r="E114" i="3" s="1"/>
  <c r="E115" i="3" s="1"/>
  <c r="E116" i="3" s="1"/>
  <c r="E117" i="3" s="1"/>
  <c r="E118" i="3" s="1"/>
  <c r="E119" i="3" s="1"/>
  <c r="E120" i="3" s="1"/>
  <c r="E121" i="3" s="1"/>
  <c r="B7" i="3"/>
  <c r="D9" i="3"/>
  <c r="D10" i="3" s="1"/>
  <c r="C8" i="3"/>
  <c r="S7" i="3"/>
  <c r="H8" i="3"/>
  <c r="M443" i="3" l="1"/>
  <c r="M445" i="3" s="1"/>
  <c r="M446" i="3" s="1"/>
  <c r="M447" i="3" s="1"/>
  <c r="M448" i="3" s="1"/>
  <c r="M449" i="3" s="1"/>
  <c r="M450" i="3" s="1"/>
  <c r="M451" i="3" s="1"/>
  <c r="M452" i="3" s="1"/>
  <c r="M453" i="3" s="1"/>
  <c r="M454" i="3" s="1"/>
  <c r="M455" i="3" s="1"/>
  <c r="M456" i="3" s="1"/>
  <c r="M457" i="3" s="1"/>
  <c r="M458" i="3" s="1"/>
  <c r="M459" i="3" s="1"/>
  <c r="M460" i="3" s="1"/>
  <c r="M461" i="3" s="1"/>
  <c r="M462" i="3" s="1"/>
  <c r="M463" i="3" s="1"/>
  <c r="M464" i="3" s="1"/>
  <c r="M465" i="3" s="1"/>
  <c r="M466" i="3" s="1"/>
  <c r="M467" i="3" s="1"/>
  <c r="M468" i="3" s="1"/>
  <c r="M469" i="3" s="1"/>
  <c r="M470" i="3" s="1"/>
  <c r="M471" i="3" s="1"/>
  <c r="M472" i="3" s="1"/>
  <c r="M473" i="3" s="1"/>
  <c r="M474" i="3" s="1"/>
  <c r="M475" i="3" s="1"/>
  <c r="M476" i="3" s="1"/>
  <c r="M477" i="3" s="1"/>
  <c r="M478" i="3" s="1"/>
  <c r="M479" i="3" s="1"/>
  <c r="M480" i="3" s="1"/>
  <c r="M481" i="3" s="1"/>
  <c r="M482" i="3" s="1"/>
  <c r="M483" i="3" s="1"/>
  <c r="M484" i="3" s="1"/>
  <c r="M485" i="3" s="1"/>
  <c r="M486" i="3" s="1"/>
  <c r="M487" i="3" s="1"/>
  <c r="M488" i="3" s="1"/>
  <c r="M489" i="3" s="1"/>
  <c r="M490" i="3" s="1"/>
  <c r="M491" i="3" s="1"/>
  <c r="M492" i="3" s="1"/>
  <c r="M493" i="3" s="1"/>
  <c r="M494" i="3" s="1"/>
  <c r="M495" i="3" s="1"/>
  <c r="M496" i="3" s="1"/>
  <c r="M497" i="3" s="1"/>
  <c r="M498" i="3" s="1"/>
  <c r="M499" i="3" s="1"/>
  <c r="M500" i="3" s="1"/>
  <c r="M501" i="3" s="1"/>
  <c r="M502" i="3" s="1"/>
  <c r="M503" i="3" s="1"/>
  <c r="M504" i="3" s="1"/>
  <c r="M505" i="3" s="1"/>
  <c r="M506" i="3" s="1"/>
  <c r="M507" i="3" s="1"/>
  <c r="M508" i="3" s="1"/>
  <c r="M509" i="3" s="1"/>
  <c r="M510" i="3" s="1"/>
  <c r="M511" i="3" s="1"/>
  <c r="M512" i="3" s="1"/>
  <c r="M513" i="3" s="1"/>
  <c r="M514" i="3" s="1"/>
  <c r="M515" i="3" s="1"/>
  <c r="M516" i="3" s="1"/>
  <c r="M517" i="3" s="1"/>
  <c r="M518" i="3" s="1"/>
  <c r="M519" i="3" s="1"/>
  <c r="M520" i="3" s="1"/>
  <c r="M521" i="3" s="1"/>
  <c r="M522" i="3" s="1"/>
  <c r="M523" i="3" s="1"/>
  <c r="M524" i="3" s="1"/>
  <c r="M525" i="3" s="1"/>
  <c r="M526" i="3" s="1"/>
  <c r="M527" i="3" s="1"/>
  <c r="M528" i="3" s="1"/>
  <c r="M529" i="3" s="1"/>
  <c r="M530" i="3" s="1"/>
  <c r="M531" i="3" s="1"/>
  <c r="M532" i="3" s="1"/>
  <c r="M533" i="3" s="1"/>
  <c r="M534" i="3" s="1"/>
  <c r="M535" i="3" s="1"/>
  <c r="M536" i="3" s="1"/>
  <c r="M537" i="3" s="1"/>
  <c r="M538" i="3" s="1"/>
  <c r="M539" i="3" s="1"/>
  <c r="M540" i="3" s="1"/>
  <c r="M541" i="3" s="1"/>
  <c r="M542" i="3" s="1"/>
  <c r="M543" i="3" s="1"/>
  <c r="M544" i="3" s="1"/>
  <c r="M545" i="3" s="1"/>
  <c r="M546" i="3" s="1"/>
  <c r="M547" i="3" s="1"/>
  <c r="M548" i="3" s="1"/>
  <c r="M549" i="3" s="1"/>
  <c r="M550" i="3" s="1"/>
  <c r="M551" i="3" s="1"/>
  <c r="M552" i="3" s="1"/>
  <c r="M553" i="3" s="1"/>
  <c r="M554" i="3" s="1"/>
  <c r="M555" i="3" s="1"/>
  <c r="M556" i="3" s="1"/>
  <c r="M557" i="3" s="1"/>
  <c r="M558" i="3" s="1"/>
  <c r="M559" i="3" s="1"/>
  <c r="M560" i="3" s="1"/>
  <c r="M561" i="3" s="1"/>
  <c r="M562" i="3" s="1"/>
  <c r="M563" i="3" s="1"/>
  <c r="M564" i="3" s="1"/>
  <c r="M565" i="3" s="1"/>
  <c r="M567" i="3" s="1"/>
  <c r="M568" i="3" s="1"/>
  <c r="M569" i="3" s="1"/>
  <c r="M570" i="3" s="1"/>
  <c r="M571" i="3" s="1"/>
  <c r="M572" i="3" s="1"/>
  <c r="M573" i="3" s="1"/>
  <c r="M574" i="3" s="1"/>
  <c r="M575" i="3" s="1"/>
  <c r="M576" i="3" s="1"/>
  <c r="M577" i="3" s="1"/>
  <c r="M578" i="3" s="1"/>
  <c r="M579" i="3" s="1"/>
  <c r="M580" i="3" s="1"/>
  <c r="M581" i="3" s="1"/>
  <c r="M582" i="3" s="1"/>
  <c r="M583" i="3" s="1"/>
  <c r="M584" i="3" s="1"/>
  <c r="M585" i="3" s="1"/>
  <c r="M586" i="3" s="1"/>
  <c r="M587" i="3" s="1"/>
  <c r="M588" i="3" s="1"/>
  <c r="M589" i="3" s="1"/>
  <c r="M590" i="3" s="1"/>
  <c r="M591" i="3" s="1"/>
  <c r="M592" i="3" s="1"/>
  <c r="M593" i="3" s="1"/>
  <c r="M594" i="3" s="1"/>
  <c r="M595" i="3" s="1"/>
  <c r="M596" i="3" s="1"/>
  <c r="M597" i="3" s="1"/>
  <c r="M598" i="3" s="1"/>
  <c r="M599" i="3" s="1"/>
  <c r="M600" i="3" s="1"/>
  <c r="M601" i="3" s="1"/>
  <c r="M602" i="3" s="1"/>
  <c r="M603" i="3" s="1"/>
  <c r="M604" i="3" s="1"/>
  <c r="M605" i="3" s="1"/>
  <c r="M606" i="3" s="1"/>
  <c r="M607" i="3" s="1"/>
  <c r="M608" i="3" s="1"/>
  <c r="M609" i="3" s="1"/>
  <c r="M610" i="3" s="1"/>
  <c r="M611" i="3" s="1"/>
  <c r="M612" i="3" s="1"/>
  <c r="M613" i="3" s="1"/>
  <c r="M614" i="3" s="1"/>
  <c r="M615" i="3" s="1"/>
  <c r="M616" i="3" s="1"/>
  <c r="M617" i="3" s="1"/>
  <c r="M618" i="3" s="1"/>
  <c r="M619" i="3" s="1"/>
  <c r="M620" i="3" s="1"/>
  <c r="M621" i="3" s="1"/>
  <c r="M622" i="3" s="1"/>
  <c r="M623" i="3" s="1"/>
  <c r="M624" i="3" s="1"/>
  <c r="M625" i="3" s="1"/>
  <c r="M626" i="3" s="1"/>
  <c r="M627" i="3" s="1"/>
  <c r="M628" i="3" s="1"/>
  <c r="M629" i="3" s="1"/>
  <c r="M630" i="3" s="1"/>
  <c r="M631" i="3" s="1"/>
  <c r="M632" i="3" s="1"/>
  <c r="M633" i="3" s="1"/>
  <c r="M634" i="3" s="1"/>
  <c r="M635" i="3" s="1"/>
  <c r="M636" i="3" s="1"/>
  <c r="M637" i="3" s="1"/>
  <c r="M638" i="3" s="1"/>
  <c r="M639" i="3" s="1"/>
  <c r="M640" i="3" s="1"/>
  <c r="M641" i="3" s="1"/>
  <c r="M642" i="3" s="1"/>
  <c r="M643" i="3" s="1"/>
  <c r="M644" i="3" s="1"/>
  <c r="M645" i="3" s="1"/>
  <c r="M646" i="3" s="1"/>
  <c r="M647" i="3" s="1"/>
  <c r="M648" i="3" s="1"/>
  <c r="M649" i="3" s="1"/>
  <c r="M650" i="3" s="1"/>
  <c r="M651" i="3" s="1"/>
  <c r="M652" i="3" s="1"/>
  <c r="M653" i="3" s="1"/>
  <c r="M654" i="3" s="1"/>
  <c r="M655" i="3" s="1"/>
  <c r="M656" i="3" s="1"/>
  <c r="M657" i="3" s="1"/>
  <c r="M658" i="3" s="1"/>
  <c r="M659" i="3" s="1"/>
  <c r="M660" i="3" s="1"/>
  <c r="M661" i="3" s="1"/>
  <c r="M662" i="3" s="1"/>
  <c r="M663" i="3" s="1"/>
  <c r="M664" i="3" s="1"/>
  <c r="M665" i="3" s="1"/>
  <c r="M666" i="3" s="1"/>
  <c r="M667" i="3" s="1"/>
  <c r="M668" i="3" s="1"/>
  <c r="M669" i="3" s="1"/>
  <c r="M670" i="3" s="1"/>
  <c r="M671" i="3" s="1"/>
  <c r="M672" i="3" s="1"/>
  <c r="M673" i="3" s="1"/>
  <c r="M674" i="3" s="1"/>
  <c r="M675" i="3" s="1"/>
  <c r="M676" i="3" s="1"/>
  <c r="M677" i="3" s="1"/>
  <c r="M678" i="3" s="1"/>
  <c r="M679" i="3" s="1"/>
  <c r="M680" i="3" s="1"/>
  <c r="M681" i="3" s="1"/>
  <c r="M682" i="3" s="1"/>
  <c r="M683" i="3" s="1"/>
  <c r="M684" i="3" s="1"/>
  <c r="M685" i="3" s="1"/>
  <c r="M686" i="3" s="1"/>
  <c r="M687" i="3" s="1"/>
  <c r="M688" i="3" s="1"/>
  <c r="M689" i="3" s="1"/>
  <c r="M690" i="3" s="1"/>
  <c r="M691" i="3" s="1"/>
  <c r="M692" i="3" s="1"/>
  <c r="M693" i="3" s="1"/>
  <c r="M694" i="3" s="1"/>
  <c r="M695" i="3" s="1"/>
  <c r="M696" i="3" s="1"/>
  <c r="M697" i="3" s="1"/>
  <c r="M698" i="3" s="1"/>
  <c r="M699" i="3" s="1"/>
  <c r="M700" i="3" s="1"/>
  <c r="M701" i="3" s="1"/>
  <c r="M702" i="3" s="1"/>
  <c r="M703" i="3" s="1"/>
  <c r="M704" i="3" s="1"/>
  <c r="M705" i="3" s="1"/>
  <c r="M706" i="3" s="1"/>
  <c r="M707" i="3" s="1"/>
  <c r="M708" i="3" s="1"/>
  <c r="M709" i="3" s="1"/>
  <c r="M710" i="3" s="1"/>
  <c r="M711" i="3" s="1"/>
  <c r="M712" i="3" s="1"/>
  <c r="M713" i="3" s="1"/>
  <c r="M714" i="3" s="1"/>
  <c r="M715" i="3" s="1"/>
  <c r="M716" i="3" s="1"/>
  <c r="M717" i="3" s="1"/>
  <c r="M718" i="3" s="1"/>
  <c r="M719" i="3" s="1"/>
  <c r="M720" i="3" s="1"/>
  <c r="M721" i="3" s="1"/>
  <c r="M722" i="3" s="1"/>
  <c r="M723" i="3" s="1"/>
  <c r="M724" i="3" s="1"/>
  <c r="M725" i="3" s="1"/>
  <c r="M726" i="3" s="1"/>
  <c r="M727" i="3" s="1"/>
  <c r="M728" i="3" s="1"/>
  <c r="M729" i="3" s="1"/>
  <c r="M730" i="3" s="1"/>
  <c r="M731" i="3" s="1"/>
  <c r="M732" i="3" s="1"/>
  <c r="M733" i="3" s="1"/>
  <c r="M734" i="3" s="1"/>
  <c r="M735" i="3" s="1"/>
  <c r="M736" i="3" s="1"/>
  <c r="M737" i="3" s="1"/>
  <c r="M738" i="3" s="1"/>
  <c r="M739" i="3" s="1"/>
  <c r="M740" i="3" s="1"/>
  <c r="M741" i="3" s="1"/>
  <c r="M742" i="3" s="1"/>
  <c r="M743" i="3" s="1"/>
  <c r="M744" i="3" s="1"/>
  <c r="M745" i="3" s="1"/>
  <c r="M746" i="3" s="1"/>
  <c r="M747" i="3" s="1"/>
  <c r="M748" i="3" s="1"/>
  <c r="M749" i="3" s="1"/>
  <c r="M750" i="3" s="1"/>
  <c r="M751" i="3" s="1"/>
  <c r="M752" i="3" s="1"/>
  <c r="M753" i="3" s="1"/>
  <c r="M754" i="3" s="1"/>
  <c r="M755" i="3" s="1"/>
  <c r="M756" i="3" s="1"/>
  <c r="M757" i="3" s="1"/>
  <c r="M758" i="3" s="1"/>
  <c r="M759" i="3" s="1"/>
  <c r="M760" i="3" s="1"/>
  <c r="M761" i="3" s="1"/>
  <c r="M762" i="3" s="1"/>
  <c r="M763" i="3" s="1"/>
  <c r="M764" i="3" s="1"/>
  <c r="M765" i="3" s="1"/>
  <c r="M766" i="3" s="1"/>
  <c r="M767" i="3" s="1"/>
  <c r="M768" i="3" s="1"/>
  <c r="M769" i="3" s="1"/>
  <c r="M770" i="3" s="1"/>
  <c r="M771" i="3" s="1"/>
  <c r="M772" i="3" s="1"/>
  <c r="M773" i="3" s="1"/>
  <c r="M774" i="3" s="1"/>
  <c r="M775" i="3" s="1"/>
  <c r="M776" i="3" s="1"/>
  <c r="M777" i="3" s="1"/>
  <c r="M778" i="3" s="1"/>
  <c r="M779" i="3" s="1"/>
  <c r="M780" i="3" s="1"/>
  <c r="M781" i="3" s="1"/>
  <c r="M782" i="3" s="1"/>
  <c r="M783" i="3" s="1"/>
  <c r="M784" i="3" s="1"/>
  <c r="M785" i="3" s="1"/>
  <c r="M786" i="3" s="1"/>
  <c r="M787" i="3" s="1"/>
  <c r="M788" i="3" s="1"/>
  <c r="M789" i="3" s="1"/>
  <c r="M790" i="3" s="1"/>
  <c r="M791" i="3" s="1"/>
  <c r="M792" i="3" s="1"/>
  <c r="M793" i="3" s="1"/>
  <c r="M794" i="3" s="1"/>
  <c r="M795" i="3" s="1"/>
  <c r="M796" i="3" s="1"/>
  <c r="M797" i="3" s="1"/>
  <c r="M798" i="3" s="1"/>
  <c r="M799" i="3" s="1"/>
  <c r="M800" i="3" s="1"/>
  <c r="M801" i="3" s="1"/>
  <c r="M802" i="3" s="1"/>
  <c r="M803" i="3" s="1"/>
  <c r="M804" i="3" s="1"/>
  <c r="M805" i="3" s="1"/>
  <c r="M806" i="3" s="1"/>
  <c r="M807" i="3" s="1"/>
  <c r="M808" i="3" s="1"/>
  <c r="M809" i="3" s="1"/>
  <c r="M810" i="3" s="1"/>
  <c r="M811" i="3" s="1"/>
  <c r="M812" i="3" s="1"/>
  <c r="M813" i="3" s="1"/>
  <c r="M814" i="3" s="1"/>
  <c r="M815" i="3" s="1"/>
  <c r="M816" i="3" s="1"/>
  <c r="M817" i="3" s="1"/>
  <c r="M818" i="3" s="1"/>
  <c r="M819" i="3" s="1"/>
  <c r="M820" i="3" s="1"/>
  <c r="M821" i="3" s="1"/>
  <c r="M822" i="3" s="1"/>
  <c r="M823" i="3" s="1"/>
  <c r="M824" i="3" s="1"/>
  <c r="M825" i="3" s="1"/>
  <c r="M826" i="3" s="1"/>
  <c r="M827" i="3" s="1"/>
  <c r="M828" i="3" s="1"/>
  <c r="M829" i="3" s="1"/>
  <c r="M830" i="3" s="1"/>
  <c r="M831" i="3" s="1"/>
  <c r="M832" i="3" s="1"/>
  <c r="M833" i="3" s="1"/>
  <c r="M834" i="3" s="1"/>
  <c r="M835" i="3" s="1"/>
  <c r="M836" i="3" s="1"/>
  <c r="M837" i="3" s="1"/>
  <c r="M838" i="3" s="1"/>
  <c r="M839" i="3" s="1"/>
  <c r="M840" i="3" s="1"/>
  <c r="M841" i="3" s="1"/>
  <c r="M842" i="3" s="1"/>
  <c r="M843" i="3" s="1"/>
  <c r="M844" i="3" s="1"/>
  <c r="M845" i="3" s="1"/>
  <c r="M846" i="3" s="1"/>
  <c r="M847" i="3" s="1"/>
  <c r="M848" i="3" s="1"/>
  <c r="M849" i="3" s="1"/>
  <c r="M850" i="3" s="1"/>
  <c r="M851" i="3" s="1"/>
  <c r="M852" i="3" s="1"/>
  <c r="M853" i="3" s="1"/>
  <c r="M854" i="3" s="1"/>
  <c r="M855" i="3" s="1"/>
  <c r="M856" i="3" s="1"/>
  <c r="M857" i="3" s="1"/>
  <c r="M858" i="3" s="1"/>
  <c r="M859" i="3" s="1"/>
  <c r="M860" i="3" s="1"/>
  <c r="M861" i="3" s="1"/>
  <c r="M862" i="3" s="1"/>
  <c r="M863" i="3" s="1"/>
  <c r="M864" i="3" s="1"/>
  <c r="M865" i="3" s="1"/>
  <c r="M866" i="3" s="1"/>
  <c r="M867" i="3" s="1"/>
  <c r="M868" i="3" s="1"/>
  <c r="M869" i="3" s="1"/>
  <c r="M870" i="3" s="1"/>
  <c r="M871" i="3" s="1"/>
  <c r="M872" i="3" s="1"/>
  <c r="M873" i="3" s="1"/>
  <c r="M874" i="3" s="1"/>
  <c r="M875" i="3" s="1"/>
  <c r="M876" i="3" s="1"/>
  <c r="M877" i="3" s="1"/>
  <c r="M878" i="3" s="1"/>
  <c r="M879" i="3" s="1"/>
  <c r="M880" i="3" s="1"/>
  <c r="M881" i="3" s="1"/>
  <c r="M882" i="3" s="1"/>
  <c r="M883" i="3" s="1"/>
  <c r="M884" i="3" s="1"/>
  <c r="M885" i="3" s="1"/>
  <c r="M886" i="3" s="1"/>
  <c r="M887" i="3" s="1"/>
  <c r="M888" i="3" s="1"/>
  <c r="M889" i="3" s="1"/>
  <c r="M890" i="3" s="1"/>
  <c r="M891" i="3" s="1"/>
  <c r="M892" i="3" s="1"/>
  <c r="M893" i="3" s="1"/>
  <c r="M894" i="3" s="1"/>
  <c r="M895" i="3" s="1"/>
  <c r="M896" i="3" s="1"/>
  <c r="M897" i="3" s="1"/>
  <c r="M898" i="3" s="1"/>
  <c r="M899" i="3" s="1"/>
  <c r="M900" i="3" s="1"/>
  <c r="M901" i="3" s="1"/>
  <c r="M902" i="3" s="1"/>
  <c r="M903" i="3" s="1"/>
  <c r="M904" i="3" s="1"/>
  <c r="M905" i="3" s="1"/>
  <c r="M906" i="3" s="1"/>
  <c r="M907" i="3" s="1"/>
  <c r="M908" i="3" s="1"/>
  <c r="M909" i="3" s="1"/>
  <c r="M910" i="3" s="1"/>
  <c r="M911" i="3" s="1"/>
  <c r="M912" i="3" s="1"/>
  <c r="M913" i="3" s="1"/>
  <c r="M914" i="3" s="1"/>
  <c r="M915" i="3" s="1"/>
  <c r="M916" i="3" s="1"/>
  <c r="M917" i="3" s="1"/>
  <c r="M918" i="3" s="1"/>
  <c r="M919" i="3" s="1"/>
  <c r="M920" i="3" s="1"/>
  <c r="M921" i="3" s="1"/>
  <c r="M922" i="3" s="1"/>
  <c r="M923" i="3" s="1"/>
  <c r="M924" i="3" s="1"/>
  <c r="M925" i="3" s="1"/>
  <c r="M926" i="3" s="1"/>
  <c r="M927" i="3" s="1"/>
  <c r="M928" i="3" s="1"/>
  <c r="M929" i="3" s="1"/>
  <c r="M930" i="3" s="1"/>
  <c r="M931" i="3" s="1"/>
  <c r="M932" i="3" s="1"/>
  <c r="M933" i="3" s="1"/>
  <c r="M934" i="3" s="1"/>
  <c r="M935" i="3" s="1"/>
  <c r="M936" i="3" s="1"/>
  <c r="M937" i="3" s="1"/>
  <c r="M938" i="3" s="1"/>
  <c r="M939" i="3" s="1"/>
  <c r="M940" i="3" s="1"/>
  <c r="M941" i="3" s="1"/>
  <c r="M942" i="3" s="1"/>
  <c r="M943" i="3" s="1"/>
  <c r="M944" i="3" s="1"/>
  <c r="M945" i="3" s="1"/>
  <c r="M946" i="3" s="1"/>
  <c r="M947" i="3" s="1"/>
  <c r="M948" i="3" s="1"/>
  <c r="M949" i="3" s="1"/>
  <c r="M950" i="3" s="1"/>
  <c r="M951" i="3" s="1"/>
  <c r="M952" i="3" s="1"/>
  <c r="M953" i="3" s="1"/>
  <c r="M954" i="3" s="1"/>
  <c r="M955" i="3" s="1"/>
  <c r="M956" i="3" s="1"/>
  <c r="M957" i="3" s="1"/>
  <c r="M958" i="3" s="1"/>
  <c r="M959" i="3" s="1"/>
  <c r="M960" i="3" s="1"/>
  <c r="M961" i="3" s="1"/>
  <c r="M962" i="3" s="1"/>
  <c r="M963" i="3" s="1"/>
  <c r="M964" i="3" s="1"/>
  <c r="M965" i="3" s="1"/>
  <c r="M966" i="3" s="1"/>
  <c r="M967" i="3" s="1"/>
  <c r="M968" i="3" s="1"/>
  <c r="M969" i="3" s="1"/>
  <c r="M970" i="3" s="1"/>
  <c r="M971" i="3" s="1"/>
  <c r="M972" i="3" s="1"/>
  <c r="M973" i="3" s="1"/>
  <c r="M974" i="3" s="1"/>
  <c r="M975" i="3" s="1"/>
  <c r="M976" i="3" s="1"/>
  <c r="M977" i="3" s="1"/>
  <c r="M978" i="3" s="1"/>
  <c r="M979" i="3" s="1"/>
  <c r="M980" i="3" s="1"/>
  <c r="M981" i="3" s="1"/>
  <c r="M982" i="3" s="1"/>
  <c r="M983" i="3" s="1"/>
  <c r="M984" i="3" s="1"/>
  <c r="M985" i="3" s="1"/>
  <c r="M986" i="3" s="1"/>
  <c r="M987" i="3" s="1"/>
  <c r="M988" i="3" s="1"/>
  <c r="M989" i="3" s="1"/>
  <c r="M990" i="3" s="1"/>
  <c r="M991" i="3" s="1"/>
  <c r="M992" i="3" s="1"/>
  <c r="M993" i="3" s="1"/>
  <c r="M994" i="3" s="1"/>
  <c r="M995" i="3" s="1"/>
  <c r="M996" i="3" s="1"/>
  <c r="M997" i="3" s="1"/>
  <c r="M998" i="3" s="1"/>
  <c r="M999" i="3" s="1"/>
  <c r="M1000" i="3" s="1"/>
  <c r="M1001" i="3" s="1"/>
  <c r="M1002" i="3" s="1"/>
  <c r="M1003" i="3" s="1"/>
  <c r="M1004" i="3" s="1"/>
  <c r="M1005" i="3" s="1"/>
  <c r="M1006" i="3" s="1"/>
  <c r="M1007" i="3" s="1"/>
  <c r="M1008" i="3" s="1"/>
  <c r="M1009" i="3" s="1"/>
  <c r="M1010" i="3" s="1"/>
  <c r="M1011" i="3" s="1"/>
  <c r="M1012" i="3" s="1"/>
  <c r="M1013" i="3" s="1"/>
  <c r="M1014" i="3" s="1"/>
  <c r="M1015" i="3" s="1"/>
  <c r="M1016" i="3" s="1"/>
  <c r="M1017" i="3" s="1"/>
  <c r="M1018" i="3" s="1"/>
  <c r="M1019" i="3" s="1"/>
  <c r="M1020" i="3" s="1"/>
  <c r="M1021" i="3" s="1"/>
  <c r="M1022" i="3" s="1"/>
  <c r="M1023" i="3" s="1"/>
  <c r="M1024" i="3" s="1"/>
  <c r="M1025" i="3" s="1"/>
  <c r="M1026" i="3" s="1"/>
  <c r="M1027" i="3" s="1"/>
  <c r="M1028" i="3" s="1"/>
  <c r="M1029" i="3" s="1"/>
  <c r="M1030" i="3" s="1"/>
  <c r="M1031" i="3" s="1"/>
  <c r="M1032" i="3" s="1"/>
  <c r="M1033" i="3" s="1"/>
  <c r="M1034" i="3" s="1"/>
  <c r="M1035" i="3" s="1"/>
  <c r="M1036" i="3" s="1"/>
  <c r="M1037" i="3" s="1"/>
  <c r="M1038" i="3" s="1"/>
  <c r="M1039" i="3" s="1"/>
  <c r="M1040" i="3" s="1"/>
  <c r="M1041" i="3" s="1"/>
  <c r="M1042" i="3" s="1"/>
  <c r="M1043" i="3" s="1"/>
  <c r="M1044" i="3" s="1"/>
  <c r="M1045" i="3" s="1"/>
  <c r="M1046" i="3" s="1"/>
  <c r="M1047" i="3" s="1"/>
  <c r="M1048" i="3" s="1"/>
  <c r="M1049" i="3" s="1"/>
  <c r="M1050" i="3" s="1"/>
  <c r="M1051" i="3" s="1"/>
  <c r="M1052" i="3" s="1"/>
  <c r="M1053" i="3" s="1"/>
  <c r="M1054" i="3" s="1"/>
  <c r="M1055" i="3" s="1"/>
  <c r="M1056" i="3" s="1"/>
  <c r="M1057" i="3" s="1"/>
  <c r="M1058" i="3" s="1"/>
  <c r="M1059" i="3" s="1"/>
  <c r="M1060" i="3" s="1"/>
  <c r="M1061" i="3" s="1"/>
  <c r="M1062" i="3" s="1"/>
  <c r="M1063" i="3" s="1"/>
  <c r="M1064" i="3" s="1"/>
  <c r="M1065" i="3" s="1"/>
  <c r="M1066" i="3" s="1"/>
  <c r="M1067" i="3" s="1"/>
  <c r="M1068" i="3" s="1"/>
  <c r="M1069" i="3" s="1"/>
  <c r="M1070" i="3" s="1"/>
  <c r="M1071" i="3" s="1"/>
  <c r="M1072" i="3" s="1"/>
  <c r="M1073" i="3" s="1"/>
  <c r="M1074" i="3" s="1"/>
  <c r="M1075" i="3" s="1"/>
  <c r="M1076" i="3" s="1"/>
  <c r="M1077" i="3" s="1"/>
  <c r="M1078" i="3" s="1"/>
  <c r="M1079" i="3" s="1"/>
  <c r="M1080" i="3" s="1"/>
  <c r="M1081" i="3" s="1"/>
  <c r="M1082" i="3" s="1"/>
  <c r="M1083" i="3" s="1"/>
  <c r="M1084" i="3" s="1"/>
  <c r="M1085" i="3" s="1"/>
  <c r="M1086" i="3" s="1"/>
  <c r="M1087" i="3" s="1"/>
  <c r="M1088" i="3" s="1"/>
  <c r="M1089" i="3" s="1"/>
  <c r="M1090" i="3" s="1"/>
  <c r="M1091" i="3" s="1"/>
  <c r="M1092" i="3" s="1"/>
  <c r="M1093" i="3" s="1"/>
  <c r="M1094" i="3" s="1"/>
  <c r="M1095" i="3" s="1"/>
  <c r="M1096" i="3" s="1"/>
  <c r="M1097" i="3" s="1"/>
  <c r="M1098" i="3" s="1"/>
  <c r="M1099" i="3" s="1"/>
  <c r="M1100" i="3" s="1"/>
  <c r="M1101" i="3" s="1"/>
  <c r="M1102" i="3" s="1"/>
  <c r="M1103" i="3" s="1"/>
  <c r="M1104" i="3" s="1"/>
  <c r="M1105" i="3" s="1"/>
  <c r="M1106" i="3" s="1"/>
  <c r="M1107" i="3" s="1"/>
  <c r="M1108" i="3" s="1"/>
  <c r="M1109" i="3" s="1"/>
  <c r="M1110" i="3" s="1"/>
  <c r="M1111" i="3" s="1"/>
  <c r="M1112" i="3" s="1"/>
  <c r="M1113" i="3" s="1"/>
  <c r="M1114" i="3" s="1"/>
  <c r="M1115" i="3" s="1"/>
  <c r="M1116" i="3" s="1"/>
  <c r="M1117" i="3" s="1"/>
  <c r="M1118" i="3" s="1"/>
  <c r="M1119" i="3" s="1"/>
  <c r="M1120" i="3" s="1"/>
  <c r="M1121" i="3" s="1"/>
  <c r="M1122" i="3" s="1"/>
  <c r="M1123" i="3" s="1"/>
  <c r="M1124" i="3" s="1"/>
  <c r="M1125" i="3" s="1"/>
  <c r="M1126" i="3" s="1"/>
  <c r="M1127" i="3" s="1"/>
  <c r="M1128" i="3" s="1"/>
  <c r="M1129" i="3" s="1"/>
  <c r="M1130" i="3" s="1"/>
  <c r="M1131" i="3" s="1"/>
  <c r="M1132" i="3" s="1"/>
  <c r="M1133" i="3" s="1"/>
  <c r="M1134" i="3" s="1"/>
  <c r="M1135" i="3" s="1"/>
  <c r="M1136" i="3" s="1"/>
  <c r="M1137" i="3" s="1"/>
  <c r="M1138" i="3" s="1"/>
  <c r="M1139" i="3" s="1"/>
  <c r="M1140" i="3" s="1"/>
  <c r="M1141" i="3" s="1"/>
  <c r="M1142" i="3" s="1"/>
  <c r="M1143" i="3" s="1"/>
  <c r="M1144" i="3" s="1"/>
  <c r="M1145" i="3" s="1"/>
  <c r="M1146" i="3" s="1"/>
  <c r="M1147" i="3" s="1"/>
  <c r="M1148" i="3" s="1"/>
  <c r="M1149" i="3" s="1"/>
  <c r="M1150" i="3" s="1"/>
  <c r="M1151" i="3" s="1"/>
  <c r="M1152" i="3" s="1"/>
  <c r="M1153" i="3" s="1"/>
  <c r="M1154" i="3" s="1"/>
  <c r="M1155" i="3" s="1"/>
  <c r="M1156" i="3" s="1"/>
  <c r="M1157" i="3" s="1"/>
  <c r="M1158" i="3" s="1"/>
  <c r="M1159" i="3" s="1"/>
  <c r="M1160" i="3" s="1"/>
  <c r="M1161" i="3" s="1"/>
  <c r="M1162" i="3" s="1"/>
  <c r="M1163" i="3" s="1"/>
  <c r="M1164" i="3" s="1"/>
  <c r="M1165" i="3" s="1"/>
  <c r="M1166" i="3" s="1"/>
  <c r="M1167" i="3" s="1"/>
  <c r="M1168" i="3" s="1"/>
  <c r="M1169" i="3" s="1"/>
  <c r="M1170" i="3" s="1"/>
  <c r="M1171" i="3" s="1"/>
  <c r="M1172" i="3" s="1"/>
  <c r="M1173" i="3" s="1"/>
  <c r="M1174" i="3" s="1"/>
  <c r="M1175" i="3" s="1"/>
  <c r="M1176" i="3" s="1"/>
  <c r="M1177" i="3" s="1"/>
  <c r="M1178" i="3" s="1"/>
  <c r="M1179" i="3" s="1"/>
  <c r="M1180" i="3" s="1"/>
  <c r="M1181" i="3" s="1"/>
  <c r="M1182" i="3" s="1"/>
  <c r="M1183" i="3" s="1"/>
  <c r="M1184" i="3" s="1"/>
  <c r="M1185" i="3" s="1"/>
  <c r="M1186" i="3" s="1"/>
  <c r="M1187" i="3" s="1"/>
  <c r="M1188" i="3" s="1"/>
  <c r="M1189" i="3" s="1"/>
  <c r="M1190" i="3" s="1"/>
  <c r="M1191" i="3" s="1"/>
  <c r="M1192" i="3" s="1"/>
  <c r="M1193" i="3" s="1"/>
  <c r="M1194" i="3" s="1"/>
  <c r="M1195" i="3" s="1"/>
  <c r="M1196" i="3" s="1"/>
  <c r="M1197" i="3" s="1"/>
  <c r="M1198" i="3" s="1"/>
  <c r="M1199" i="3" s="1"/>
  <c r="M1200" i="3" s="1"/>
  <c r="M1201" i="3" s="1"/>
  <c r="M1202" i="3" s="1"/>
  <c r="M1203" i="3" s="1"/>
  <c r="M1204" i="3" s="1"/>
  <c r="M1205" i="3" s="1"/>
  <c r="M1206" i="3" s="1"/>
  <c r="M1207" i="3" s="1"/>
  <c r="M1208" i="3" s="1"/>
  <c r="M1209" i="3" s="1"/>
  <c r="M1210" i="3" s="1"/>
  <c r="M1211" i="3" s="1"/>
  <c r="M1212" i="3" s="1"/>
  <c r="M1213" i="3" s="1"/>
  <c r="M1214" i="3" s="1"/>
  <c r="M1215" i="3" s="1"/>
  <c r="M1216" i="3" s="1"/>
  <c r="M1217" i="3" s="1"/>
  <c r="M1218" i="3" s="1"/>
  <c r="M1219" i="3" s="1"/>
  <c r="M1220" i="3" s="1"/>
  <c r="M1221" i="3" s="1"/>
  <c r="M1222" i="3" s="1"/>
  <c r="M1223" i="3" s="1"/>
  <c r="M1224" i="3" s="1"/>
  <c r="M1225" i="3" s="1"/>
  <c r="M1226" i="3" s="1"/>
  <c r="M1227" i="3" s="1"/>
  <c r="M1228" i="3" s="1"/>
  <c r="M1229" i="3" s="1"/>
  <c r="M1230" i="3" s="1"/>
  <c r="M1231" i="3" s="1"/>
  <c r="M1232" i="3" s="1"/>
  <c r="M1233" i="3" s="1"/>
  <c r="M1234" i="3" s="1"/>
  <c r="M1235" i="3" s="1"/>
  <c r="M1236" i="3" s="1"/>
  <c r="M1237" i="3" s="1"/>
  <c r="M1238" i="3" s="1"/>
  <c r="M1239" i="3" s="1"/>
  <c r="M1240" i="3" s="1"/>
  <c r="M1241" i="3" s="1"/>
  <c r="M1242" i="3" s="1"/>
  <c r="M1243" i="3" s="1"/>
  <c r="M1244" i="3" s="1"/>
  <c r="M1245" i="3" s="1"/>
  <c r="M1246" i="3" s="1"/>
  <c r="M1247" i="3" s="1"/>
  <c r="M1248" i="3" s="1"/>
  <c r="M1249" i="3" s="1"/>
  <c r="M1250" i="3" s="1"/>
  <c r="M1251" i="3" s="1"/>
  <c r="M1252" i="3" s="1"/>
  <c r="M1253" i="3" s="1"/>
  <c r="M1254" i="3" s="1"/>
  <c r="M1255" i="3" s="1"/>
  <c r="M1256" i="3" s="1"/>
  <c r="M1257" i="3" s="1"/>
  <c r="M1258" i="3" s="1"/>
  <c r="M1259" i="3" s="1"/>
  <c r="M1260" i="3" s="1"/>
  <c r="M1261" i="3" s="1"/>
  <c r="M1262" i="3" s="1"/>
  <c r="M1263" i="3" s="1"/>
  <c r="M1264" i="3" s="1"/>
  <c r="M1265" i="3" s="1"/>
  <c r="M1266" i="3" s="1"/>
  <c r="M1267" i="3" s="1"/>
  <c r="M1268" i="3" s="1"/>
  <c r="M1269" i="3" s="1"/>
  <c r="M1270" i="3" s="1"/>
  <c r="M1271" i="3" s="1"/>
  <c r="M1272" i="3" s="1"/>
  <c r="M1273" i="3" s="1"/>
  <c r="M1274" i="3" s="1"/>
  <c r="M1275" i="3" s="1"/>
  <c r="M1276" i="3" s="1"/>
  <c r="M1277" i="3" s="1"/>
  <c r="M1278" i="3" s="1"/>
  <c r="M1279" i="3" s="1"/>
  <c r="M1280" i="3" s="1"/>
  <c r="M1281" i="3" s="1"/>
  <c r="M1282" i="3" s="1"/>
  <c r="M1283" i="3" s="1"/>
  <c r="M1284" i="3" s="1"/>
  <c r="M1285" i="3" s="1"/>
  <c r="M1286" i="3" s="1"/>
  <c r="M1287" i="3" s="1"/>
  <c r="M1288" i="3" s="1"/>
  <c r="M1289" i="3" s="1"/>
  <c r="M1290" i="3" s="1"/>
  <c r="M1291" i="3" s="1"/>
  <c r="M1292" i="3" s="1"/>
  <c r="M1293" i="3" s="1"/>
  <c r="M1294" i="3" s="1"/>
  <c r="M1295" i="3" s="1"/>
  <c r="M1296" i="3" s="1"/>
  <c r="M1297" i="3" s="1"/>
  <c r="M1298" i="3" s="1"/>
  <c r="M1299" i="3" s="1"/>
  <c r="M1300" i="3" s="1"/>
  <c r="M1301" i="3" s="1"/>
  <c r="M1302" i="3" s="1"/>
  <c r="M1303" i="3" s="1"/>
  <c r="M1304" i="3" s="1"/>
  <c r="M1305" i="3" s="1"/>
  <c r="M1306" i="3" s="1"/>
  <c r="M1307" i="3" s="1"/>
  <c r="M1308" i="3" s="1"/>
  <c r="M1309" i="3" s="1"/>
  <c r="M1310" i="3" s="1"/>
  <c r="M1311" i="3" s="1"/>
  <c r="M1312" i="3" s="1"/>
  <c r="M1313" i="3" s="1"/>
  <c r="M1314" i="3" s="1"/>
  <c r="M1315" i="3" s="1"/>
  <c r="M1316" i="3" s="1"/>
  <c r="M1317" i="3" s="1"/>
  <c r="M1318" i="3" s="1"/>
  <c r="M1320" i="3" s="1"/>
  <c r="M1321" i="3" s="1"/>
  <c r="M1322" i="3" s="1"/>
  <c r="M1323" i="3" s="1"/>
  <c r="M1324" i="3" s="1"/>
  <c r="M1325" i="3" s="1"/>
  <c r="M1326" i="3" s="1"/>
  <c r="M1327" i="3" s="1"/>
  <c r="M1328" i="3" s="1"/>
  <c r="M1329" i="3" s="1"/>
  <c r="M1330" i="3" s="1"/>
  <c r="M1331" i="3" s="1"/>
  <c r="M1332" i="3" s="1"/>
  <c r="M1333" i="3" s="1"/>
  <c r="M1334" i="3" s="1"/>
  <c r="M1335" i="3" s="1"/>
  <c r="M1336" i="3" s="1"/>
  <c r="M1337" i="3" s="1"/>
  <c r="M1338" i="3" s="1"/>
  <c r="M1339" i="3" s="1"/>
  <c r="M1340" i="3" s="1"/>
  <c r="M1341" i="3" s="1"/>
  <c r="M1342" i="3" s="1"/>
  <c r="M1343" i="3" s="1"/>
  <c r="M1344" i="3" s="1"/>
  <c r="M1345" i="3" s="1"/>
  <c r="M1346" i="3" s="1"/>
  <c r="M1347" i="3" s="1"/>
  <c r="M1348" i="3" s="1"/>
  <c r="M1349" i="3" s="1"/>
  <c r="M1350" i="3" s="1"/>
  <c r="M1351" i="3" s="1"/>
  <c r="M1352" i="3" s="1"/>
  <c r="M1353" i="3" s="1"/>
  <c r="M1354" i="3" s="1"/>
  <c r="M1355" i="3" s="1"/>
  <c r="M1356" i="3" s="1"/>
  <c r="M1357" i="3" s="1"/>
  <c r="M1358" i="3" s="1"/>
  <c r="M1359" i="3" s="1"/>
  <c r="M1360" i="3" s="1"/>
  <c r="M1361" i="3" s="1"/>
  <c r="M1362" i="3" s="1"/>
  <c r="M1363" i="3" s="1"/>
  <c r="M1364" i="3" s="1"/>
  <c r="M1365" i="3" s="1"/>
  <c r="M1366" i="3" s="1"/>
  <c r="M1367" i="3" s="1"/>
  <c r="M1368" i="3" s="1"/>
  <c r="M1369" i="3" s="1"/>
  <c r="M1370" i="3" s="1"/>
  <c r="M1371" i="3" s="1"/>
  <c r="M1372" i="3" s="1"/>
  <c r="M1373" i="3" s="1"/>
  <c r="M1374" i="3" s="1"/>
  <c r="M1375" i="3" s="1"/>
  <c r="M1376" i="3" s="1"/>
  <c r="M1377" i="3" s="1"/>
  <c r="M1378" i="3" s="1"/>
  <c r="M1379" i="3" s="1"/>
  <c r="M1380" i="3" s="1"/>
  <c r="M1381" i="3" s="1"/>
  <c r="M1382" i="3" s="1"/>
  <c r="M1383" i="3" s="1"/>
  <c r="M1384" i="3" s="1"/>
  <c r="M1385" i="3" s="1"/>
  <c r="M1386" i="3" s="1"/>
  <c r="M1387" i="3" s="1"/>
  <c r="M1388" i="3" s="1"/>
  <c r="M1389" i="3" s="1"/>
  <c r="M1390" i="3" s="1"/>
  <c r="M1391" i="3" s="1"/>
  <c r="M1392" i="3" s="1"/>
  <c r="M1393" i="3" s="1"/>
  <c r="M1394" i="3" s="1"/>
  <c r="M1395" i="3" s="1"/>
  <c r="M1396" i="3" s="1"/>
  <c r="M1397" i="3" s="1"/>
  <c r="M1398" i="3" s="1"/>
  <c r="M1399" i="3" s="1"/>
  <c r="M1400" i="3" s="1"/>
  <c r="M1401" i="3" s="1"/>
  <c r="M1402" i="3" s="1"/>
  <c r="M1403" i="3" s="1"/>
  <c r="M1404" i="3" s="1"/>
  <c r="M1405" i="3" s="1"/>
  <c r="M1406" i="3" s="1"/>
  <c r="M1407" i="3" s="1"/>
  <c r="M1408" i="3" s="1"/>
  <c r="M1409" i="3" s="1"/>
  <c r="M1411" i="3" s="1"/>
  <c r="M1412" i="3" s="1"/>
  <c r="M1413" i="3" s="1"/>
  <c r="M1414" i="3" s="1"/>
  <c r="M1415" i="3" s="1"/>
  <c r="M1416" i="3" s="1"/>
  <c r="M1417" i="3" s="1"/>
  <c r="M1418" i="3" s="1"/>
  <c r="M1419" i="3" s="1"/>
  <c r="M1420" i="3" s="1"/>
  <c r="M1421" i="3" s="1"/>
  <c r="M1422" i="3" s="1"/>
  <c r="M1423" i="3" s="1"/>
  <c r="M1424" i="3" s="1"/>
  <c r="M1425" i="3" s="1"/>
  <c r="M1426" i="3" s="1"/>
  <c r="M1427" i="3" s="1"/>
  <c r="M1428" i="3" s="1"/>
  <c r="M1429" i="3" s="1"/>
  <c r="M1430" i="3" s="1"/>
  <c r="M1431" i="3" s="1"/>
  <c r="M1432" i="3" s="1"/>
  <c r="M1433" i="3" s="1"/>
  <c r="M1434" i="3" s="1"/>
  <c r="M1435" i="3" s="1"/>
  <c r="M1436" i="3" s="1"/>
  <c r="M1437" i="3" s="1"/>
  <c r="M1438" i="3" s="1"/>
  <c r="M1439" i="3" s="1"/>
  <c r="M1440" i="3" s="1"/>
  <c r="M1441" i="3" s="1"/>
  <c r="M1442" i="3" s="1"/>
  <c r="M1443" i="3" s="1"/>
  <c r="M1444" i="3" s="1"/>
  <c r="M1445" i="3" s="1"/>
  <c r="M1446" i="3" s="1"/>
  <c r="M1447" i="3" s="1"/>
  <c r="M1448" i="3" s="1"/>
  <c r="M1449" i="3" s="1"/>
  <c r="M1450" i="3" s="1"/>
  <c r="M1451" i="3" s="1"/>
  <c r="M1452" i="3" s="1"/>
  <c r="M1453" i="3" s="1"/>
  <c r="M1454" i="3" s="1"/>
  <c r="M1455" i="3" s="1"/>
  <c r="M1456" i="3" s="1"/>
  <c r="M1457" i="3" s="1"/>
  <c r="M1458" i="3" s="1"/>
  <c r="M1459" i="3" s="1"/>
  <c r="M1460" i="3" s="1"/>
  <c r="M1461" i="3" s="1"/>
  <c r="M1462" i="3" s="1"/>
  <c r="M1463" i="3" s="1"/>
  <c r="M1464" i="3" s="1"/>
  <c r="M1465" i="3" s="1"/>
  <c r="M1466" i="3" s="1"/>
  <c r="M1467" i="3" s="1"/>
  <c r="M1468" i="3" s="1"/>
  <c r="M1469" i="3" s="1"/>
  <c r="M1470" i="3" s="1"/>
  <c r="M1471" i="3" s="1"/>
  <c r="M1472" i="3" s="1"/>
  <c r="M1473" i="3" s="1"/>
  <c r="M1474" i="3" s="1"/>
  <c r="M1475" i="3" s="1"/>
  <c r="M1476" i="3" s="1"/>
  <c r="M1477" i="3" s="1"/>
  <c r="M1478" i="3" s="1"/>
  <c r="M1479" i="3" s="1"/>
  <c r="M1480" i="3" s="1"/>
  <c r="M1481" i="3" s="1"/>
  <c r="M1482" i="3" s="1"/>
  <c r="M1483" i="3" s="1"/>
  <c r="M1484" i="3" s="1"/>
  <c r="M1485" i="3" s="1"/>
  <c r="M1486" i="3" s="1"/>
  <c r="M1487" i="3" s="1"/>
  <c r="M1488" i="3" s="1"/>
  <c r="M1489" i="3" s="1"/>
  <c r="M1490" i="3" s="1"/>
  <c r="M1491" i="3" s="1"/>
  <c r="M1492" i="3" s="1"/>
  <c r="M1493" i="3" s="1"/>
  <c r="M1494" i="3" s="1"/>
  <c r="M1495" i="3" s="1"/>
  <c r="M1496" i="3" s="1"/>
  <c r="M1497" i="3" s="1"/>
  <c r="M1498" i="3" s="1"/>
  <c r="M1499" i="3" s="1"/>
  <c r="M1500" i="3" s="1"/>
  <c r="M1501" i="3" s="1"/>
  <c r="M1502" i="3" s="1"/>
  <c r="M1503" i="3" s="1"/>
  <c r="M1504" i="3" s="1"/>
  <c r="M1505" i="3" s="1"/>
  <c r="M1506" i="3" s="1"/>
  <c r="M1507" i="3" s="1"/>
  <c r="M1508" i="3" s="1"/>
  <c r="M1509" i="3" s="1"/>
  <c r="M1510" i="3" s="1"/>
  <c r="M1511" i="3" s="1"/>
  <c r="M1512" i="3" s="1"/>
  <c r="M1513" i="3" s="1"/>
  <c r="M1514" i="3" s="1"/>
  <c r="M1515" i="3" s="1"/>
  <c r="M1516" i="3" s="1"/>
  <c r="M1517" i="3" s="1"/>
  <c r="M1518" i="3" s="1"/>
  <c r="M1519" i="3" s="1"/>
  <c r="M1520" i="3" s="1"/>
  <c r="M1521" i="3" s="1"/>
  <c r="M1522" i="3" s="1"/>
  <c r="M1523" i="3" s="1"/>
  <c r="M1524" i="3" s="1"/>
  <c r="M1525" i="3" s="1"/>
  <c r="M1526" i="3" s="1"/>
  <c r="M1527" i="3" s="1"/>
  <c r="M1528" i="3" s="1"/>
  <c r="M1529" i="3" s="1"/>
  <c r="M1530" i="3" s="1"/>
  <c r="M444" i="3"/>
  <c r="A351" i="3"/>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352" i="3"/>
  <c r="K351" i="3"/>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K398" i="3" s="1"/>
  <c r="K399" i="3" s="1"/>
  <c r="K400" i="3" s="1"/>
  <c r="K401" i="3" s="1"/>
  <c r="K402" i="3" s="1"/>
  <c r="K403" i="3" s="1"/>
  <c r="K404" i="3" s="1"/>
  <c r="K405" i="3" s="1"/>
  <c r="K406" i="3" s="1"/>
  <c r="K407" i="3" s="1"/>
  <c r="K408" i="3" s="1"/>
  <c r="K409" i="3" s="1"/>
  <c r="K410" i="3" s="1"/>
  <c r="K411" i="3" s="1"/>
  <c r="K412" i="3" s="1"/>
  <c r="K413" i="3" s="1"/>
  <c r="K414" i="3" s="1"/>
  <c r="K415" i="3" s="1"/>
  <c r="K416" i="3" s="1"/>
  <c r="K417" i="3" s="1"/>
  <c r="K418" i="3" s="1"/>
  <c r="K419" i="3" s="1"/>
  <c r="K420" i="3" s="1"/>
  <c r="K421" i="3" s="1"/>
  <c r="K422" i="3" s="1"/>
  <c r="K423" i="3" s="1"/>
  <c r="K424" i="3" s="1"/>
  <c r="K425" i="3" s="1"/>
  <c r="K426" i="3" s="1"/>
  <c r="K427" i="3" s="1"/>
  <c r="K428" i="3" s="1"/>
  <c r="K429" i="3" s="1"/>
  <c r="K430" i="3" s="1"/>
  <c r="K431" i="3" s="1"/>
  <c r="K432" i="3" s="1"/>
  <c r="K433" i="3" s="1"/>
  <c r="K434" i="3" s="1"/>
  <c r="K435" i="3" s="1"/>
  <c r="K436" i="3" s="1"/>
  <c r="K437" i="3" s="1"/>
  <c r="K438" i="3" s="1"/>
  <c r="K439" i="3" s="1"/>
  <c r="K440" i="3" s="1"/>
  <c r="K441" i="3" s="1"/>
  <c r="K442" i="3" s="1"/>
  <c r="K352" i="3"/>
  <c r="L351" i="3"/>
  <c r="L353" i="3" s="1"/>
  <c r="L354" i="3" s="1"/>
  <c r="L355" i="3" s="1"/>
  <c r="L356" i="3" s="1"/>
  <c r="L357" i="3" s="1"/>
  <c r="L358" i="3" s="1"/>
  <c r="L359" i="3" s="1"/>
  <c r="L360" i="3" s="1"/>
  <c r="L361" i="3" s="1"/>
  <c r="L362" i="3" s="1"/>
  <c r="L363" i="3" s="1"/>
  <c r="L364" i="3" s="1"/>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L389" i="3" s="1"/>
  <c r="L390" i="3" s="1"/>
  <c r="L391" i="3" s="1"/>
  <c r="L392" i="3" s="1"/>
  <c r="L393" i="3" s="1"/>
  <c r="L394" i="3" s="1"/>
  <c r="L395" i="3" s="1"/>
  <c r="L396" i="3" s="1"/>
  <c r="L397" i="3" s="1"/>
  <c r="L398" i="3" s="1"/>
  <c r="L399" i="3" s="1"/>
  <c r="L400" i="3" s="1"/>
  <c r="L401" i="3" s="1"/>
  <c r="L402" i="3" s="1"/>
  <c r="L403" i="3" s="1"/>
  <c r="L404" i="3" s="1"/>
  <c r="L405" i="3" s="1"/>
  <c r="L406" i="3" s="1"/>
  <c r="L407" i="3" s="1"/>
  <c r="L408" i="3" s="1"/>
  <c r="L409" i="3" s="1"/>
  <c r="L410" i="3" s="1"/>
  <c r="L411" i="3" s="1"/>
  <c r="L412" i="3" s="1"/>
  <c r="L413" i="3" s="1"/>
  <c r="L414" i="3" s="1"/>
  <c r="L415" i="3" s="1"/>
  <c r="L416" i="3" s="1"/>
  <c r="L417" i="3" s="1"/>
  <c r="L418" i="3" s="1"/>
  <c r="L419" i="3" s="1"/>
  <c r="L420" i="3" s="1"/>
  <c r="L421" i="3" s="1"/>
  <c r="L422" i="3" s="1"/>
  <c r="L423" i="3" s="1"/>
  <c r="L424" i="3" s="1"/>
  <c r="L425" i="3" s="1"/>
  <c r="L426" i="3" s="1"/>
  <c r="L427" i="3" s="1"/>
  <c r="L428" i="3" s="1"/>
  <c r="L429" i="3" s="1"/>
  <c r="L430" i="3" s="1"/>
  <c r="L431" i="3" s="1"/>
  <c r="L432" i="3" s="1"/>
  <c r="L433" i="3" s="1"/>
  <c r="L434" i="3" s="1"/>
  <c r="L435" i="3" s="1"/>
  <c r="L436" i="3" s="1"/>
  <c r="L437" i="3" s="1"/>
  <c r="L438" i="3" s="1"/>
  <c r="L439" i="3" s="1"/>
  <c r="L440" i="3" s="1"/>
  <c r="L441" i="3" s="1"/>
  <c r="L442" i="3" s="1"/>
  <c r="L352" i="3"/>
  <c r="J351" i="3"/>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352" i="3"/>
  <c r="I351" i="3"/>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s="1"/>
  <c r="I424" i="3" s="1"/>
  <c r="I425" i="3" s="1"/>
  <c r="I426" i="3" s="1"/>
  <c r="I427" i="3" s="1"/>
  <c r="I428" i="3" s="1"/>
  <c r="I429" i="3" s="1"/>
  <c r="I430" i="3" s="1"/>
  <c r="I431" i="3" s="1"/>
  <c r="I432" i="3" s="1"/>
  <c r="I433" i="3" s="1"/>
  <c r="I434" i="3" s="1"/>
  <c r="I435" i="3" s="1"/>
  <c r="I436" i="3" s="1"/>
  <c r="I437" i="3" s="1"/>
  <c r="I438" i="3" s="1"/>
  <c r="I439" i="3" s="1"/>
  <c r="I440" i="3" s="1"/>
  <c r="I441" i="3" s="1"/>
  <c r="I442" i="3" s="1"/>
  <c r="I352" i="3"/>
  <c r="N351" i="3"/>
  <c r="N353" i="3" s="1"/>
  <c r="N354" i="3" s="1"/>
  <c r="N355" i="3" s="1"/>
  <c r="N356" i="3" s="1"/>
  <c r="N357" i="3" s="1"/>
  <c r="N358" i="3" s="1"/>
  <c r="N359" i="3" s="1"/>
  <c r="N360" i="3" s="1"/>
  <c r="N361" i="3" s="1"/>
  <c r="N362" i="3" s="1"/>
  <c r="N363" i="3" s="1"/>
  <c r="N364" i="3" s="1"/>
  <c r="N365" i="3" s="1"/>
  <c r="N366" i="3" s="1"/>
  <c r="N367" i="3" s="1"/>
  <c r="N368" i="3" s="1"/>
  <c r="N369" i="3" s="1"/>
  <c r="N370" i="3" s="1"/>
  <c r="N371" i="3" s="1"/>
  <c r="N372" i="3" s="1"/>
  <c r="N373" i="3" s="1"/>
  <c r="N374" i="3" s="1"/>
  <c r="N375" i="3" s="1"/>
  <c r="N376" i="3" s="1"/>
  <c r="N377" i="3" s="1"/>
  <c r="N378" i="3" s="1"/>
  <c r="N379" i="3" s="1"/>
  <c r="N380" i="3" s="1"/>
  <c r="N381" i="3" s="1"/>
  <c r="N382" i="3" s="1"/>
  <c r="N383" i="3" s="1"/>
  <c r="N384" i="3" s="1"/>
  <c r="N385" i="3" s="1"/>
  <c r="N386" i="3" s="1"/>
  <c r="N387" i="3" s="1"/>
  <c r="N388" i="3" s="1"/>
  <c r="N389" i="3" s="1"/>
  <c r="N390" i="3" s="1"/>
  <c r="N391" i="3" s="1"/>
  <c r="N392" i="3" s="1"/>
  <c r="N393" i="3" s="1"/>
  <c r="N394" i="3" s="1"/>
  <c r="N395" i="3" s="1"/>
  <c r="N396" i="3" s="1"/>
  <c r="N397" i="3" s="1"/>
  <c r="N398" i="3" s="1"/>
  <c r="N399" i="3" s="1"/>
  <c r="N400" i="3" s="1"/>
  <c r="N401" i="3" s="1"/>
  <c r="N402" i="3" s="1"/>
  <c r="N403" i="3" s="1"/>
  <c r="N404" i="3" s="1"/>
  <c r="N405" i="3" s="1"/>
  <c r="N406" i="3" s="1"/>
  <c r="N407" i="3" s="1"/>
  <c r="N408" i="3" s="1"/>
  <c r="N409" i="3" s="1"/>
  <c r="N410" i="3" s="1"/>
  <c r="N411" i="3" s="1"/>
  <c r="N412" i="3" s="1"/>
  <c r="N413" i="3" s="1"/>
  <c r="N414" i="3" s="1"/>
  <c r="N415" i="3" s="1"/>
  <c r="N416" i="3" s="1"/>
  <c r="N417" i="3" s="1"/>
  <c r="N418" i="3" s="1"/>
  <c r="N419" i="3" s="1"/>
  <c r="N420" i="3" s="1"/>
  <c r="N421" i="3" s="1"/>
  <c r="N422" i="3" s="1"/>
  <c r="N423" i="3" s="1"/>
  <c r="N424" i="3" s="1"/>
  <c r="N425" i="3" s="1"/>
  <c r="N426" i="3" s="1"/>
  <c r="N427" i="3" s="1"/>
  <c r="N428" i="3" s="1"/>
  <c r="N429" i="3" s="1"/>
  <c r="N430" i="3" s="1"/>
  <c r="N431" i="3" s="1"/>
  <c r="N432" i="3" s="1"/>
  <c r="N433" i="3" s="1"/>
  <c r="N434" i="3" s="1"/>
  <c r="N435" i="3" s="1"/>
  <c r="N436" i="3" s="1"/>
  <c r="N437" i="3" s="1"/>
  <c r="N438" i="3" s="1"/>
  <c r="N439" i="3" s="1"/>
  <c r="N440" i="3" s="1"/>
  <c r="N441" i="3" s="1"/>
  <c r="N442" i="3" s="1"/>
  <c r="N352" i="3"/>
  <c r="E122" i="3"/>
  <c r="E124" i="3" s="1"/>
  <c r="E125" i="3" s="1"/>
  <c r="E126" i="3" s="1"/>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87" i="3" s="1"/>
  <c r="E188" i="3" s="1"/>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123" i="3"/>
  <c r="C9" i="3"/>
  <c r="C10" i="3" s="1"/>
  <c r="W9" i="3"/>
  <c r="S8" i="3"/>
  <c r="H9" i="3"/>
  <c r="B8" i="3"/>
  <c r="W10" i="3"/>
  <c r="D11" i="3"/>
  <c r="J443" i="3" l="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490" i="3" s="1"/>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547" i="3" s="1"/>
  <c r="J548" i="3" s="1"/>
  <c r="J549" i="3" s="1"/>
  <c r="J550" i="3" s="1"/>
  <c r="J551" i="3" s="1"/>
  <c r="J552" i="3" s="1"/>
  <c r="J553" i="3" s="1"/>
  <c r="J554" i="3" s="1"/>
  <c r="J555" i="3" s="1"/>
  <c r="J556" i="3" s="1"/>
  <c r="J557" i="3" s="1"/>
  <c r="J558" i="3" s="1"/>
  <c r="J559" i="3" s="1"/>
  <c r="J560" i="3" s="1"/>
  <c r="J561" i="3" s="1"/>
  <c r="J562" i="3" s="1"/>
  <c r="J563" i="3" s="1"/>
  <c r="J564" i="3" s="1"/>
  <c r="J565" i="3" s="1"/>
  <c r="J566" i="3" s="1"/>
  <c r="J567" i="3" s="1"/>
  <c r="J568" i="3" s="1"/>
  <c r="J569" i="3" s="1"/>
  <c r="J570" i="3" s="1"/>
  <c r="J571" i="3" s="1"/>
  <c r="J572" i="3" s="1"/>
  <c r="J573" i="3" s="1"/>
  <c r="J574" i="3" s="1"/>
  <c r="J575" i="3" s="1"/>
  <c r="J576" i="3" s="1"/>
  <c r="J577" i="3" s="1"/>
  <c r="J578" i="3" s="1"/>
  <c r="J579" i="3" s="1"/>
  <c r="J580" i="3" s="1"/>
  <c r="J581" i="3" s="1"/>
  <c r="J582" i="3" s="1"/>
  <c r="J583" i="3" s="1"/>
  <c r="J584" i="3" s="1"/>
  <c r="J585" i="3" s="1"/>
  <c r="J586" i="3" s="1"/>
  <c r="J587" i="3" s="1"/>
  <c r="J588" i="3" s="1"/>
  <c r="J589" i="3" s="1"/>
  <c r="J590" i="3" s="1"/>
  <c r="J591" i="3" s="1"/>
  <c r="J592" i="3" s="1"/>
  <c r="J593" i="3" s="1"/>
  <c r="J594" i="3" s="1"/>
  <c r="J595" i="3" s="1"/>
  <c r="J596" i="3" s="1"/>
  <c r="J597" i="3" s="1"/>
  <c r="J598" i="3" s="1"/>
  <c r="J599" i="3" s="1"/>
  <c r="J600" i="3" s="1"/>
  <c r="J601" i="3" s="1"/>
  <c r="J602" i="3" s="1"/>
  <c r="J603" i="3" s="1"/>
  <c r="J604" i="3" s="1"/>
  <c r="J605" i="3" s="1"/>
  <c r="J606" i="3" s="1"/>
  <c r="J607" i="3" s="1"/>
  <c r="J608" i="3" s="1"/>
  <c r="J609" i="3" s="1"/>
  <c r="J610" i="3" s="1"/>
  <c r="J611" i="3" s="1"/>
  <c r="J612" i="3" s="1"/>
  <c r="J613" i="3" s="1"/>
  <c r="J614" i="3" s="1"/>
  <c r="J615" i="3" s="1"/>
  <c r="J616" i="3" s="1"/>
  <c r="J617" i="3" s="1"/>
  <c r="J618" i="3" s="1"/>
  <c r="J619" i="3" s="1"/>
  <c r="J620" i="3" s="1"/>
  <c r="J621" i="3" s="1"/>
  <c r="J622" i="3" s="1"/>
  <c r="J623" i="3" s="1"/>
  <c r="J624" i="3" s="1"/>
  <c r="J625" i="3" s="1"/>
  <c r="J626" i="3" s="1"/>
  <c r="J627" i="3" s="1"/>
  <c r="J628" i="3" s="1"/>
  <c r="J629" i="3" s="1"/>
  <c r="J630" i="3" s="1"/>
  <c r="J631" i="3" s="1"/>
  <c r="J632" i="3" s="1"/>
  <c r="J633" i="3" s="1"/>
  <c r="J634" i="3" s="1"/>
  <c r="J635" i="3" s="1"/>
  <c r="J636" i="3" s="1"/>
  <c r="J637" i="3" s="1"/>
  <c r="J638" i="3" s="1"/>
  <c r="J639" i="3" s="1"/>
  <c r="J640" i="3" s="1"/>
  <c r="J641" i="3" s="1"/>
  <c r="J642" i="3" s="1"/>
  <c r="J643" i="3" s="1"/>
  <c r="J644" i="3" s="1"/>
  <c r="J645" i="3" s="1"/>
  <c r="J646" i="3" s="1"/>
  <c r="J647" i="3" s="1"/>
  <c r="J648" i="3" s="1"/>
  <c r="J649" i="3" s="1"/>
  <c r="J650" i="3" s="1"/>
  <c r="J651" i="3" s="1"/>
  <c r="J652" i="3" s="1"/>
  <c r="J653" i="3" s="1"/>
  <c r="J654" i="3" s="1"/>
  <c r="J655" i="3" s="1"/>
  <c r="J656" i="3" s="1"/>
  <c r="J657" i="3" s="1"/>
  <c r="J658" i="3" s="1"/>
  <c r="J659" i="3" s="1"/>
  <c r="J660" i="3" s="1"/>
  <c r="J661" i="3" s="1"/>
  <c r="J662" i="3" s="1"/>
  <c r="J663" i="3" s="1"/>
  <c r="J664" i="3" s="1"/>
  <c r="J665" i="3" s="1"/>
  <c r="J666" i="3" s="1"/>
  <c r="J667" i="3" s="1"/>
  <c r="J668" i="3" s="1"/>
  <c r="J669" i="3" s="1"/>
  <c r="J670" i="3" s="1"/>
  <c r="J671" i="3" s="1"/>
  <c r="J672" i="3" s="1"/>
  <c r="J673" i="3" s="1"/>
  <c r="J674" i="3" s="1"/>
  <c r="J675" i="3" s="1"/>
  <c r="J676" i="3" s="1"/>
  <c r="J677" i="3" s="1"/>
  <c r="J678" i="3" s="1"/>
  <c r="J679" i="3" s="1"/>
  <c r="J680" i="3" s="1"/>
  <c r="J681" i="3" s="1"/>
  <c r="J682" i="3" s="1"/>
  <c r="J683" i="3" s="1"/>
  <c r="J684" i="3" s="1"/>
  <c r="J685" i="3" s="1"/>
  <c r="J686" i="3" s="1"/>
  <c r="J687" i="3" s="1"/>
  <c r="J688" i="3" s="1"/>
  <c r="J689" i="3" s="1"/>
  <c r="J690" i="3" s="1"/>
  <c r="J691" i="3" s="1"/>
  <c r="J692" i="3" s="1"/>
  <c r="J693" i="3" s="1"/>
  <c r="J694" i="3" s="1"/>
  <c r="J695" i="3" s="1"/>
  <c r="J696" i="3" s="1"/>
  <c r="J697" i="3" s="1"/>
  <c r="J698" i="3" s="1"/>
  <c r="J699" i="3" s="1"/>
  <c r="J700" i="3" s="1"/>
  <c r="J701" i="3" s="1"/>
  <c r="J702" i="3" s="1"/>
  <c r="J703" i="3" s="1"/>
  <c r="J704" i="3" s="1"/>
  <c r="J705" i="3" s="1"/>
  <c r="J706" i="3" s="1"/>
  <c r="J707" i="3" s="1"/>
  <c r="J708" i="3" s="1"/>
  <c r="J709" i="3" s="1"/>
  <c r="J710" i="3" s="1"/>
  <c r="J711" i="3" s="1"/>
  <c r="J712" i="3" s="1"/>
  <c r="J713" i="3" s="1"/>
  <c r="J714" i="3" s="1"/>
  <c r="J715" i="3" s="1"/>
  <c r="J716" i="3" s="1"/>
  <c r="J717" i="3" s="1"/>
  <c r="J718" i="3" s="1"/>
  <c r="J719" i="3" s="1"/>
  <c r="J720" i="3" s="1"/>
  <c r="J721" i="3" s="1"/>
  <c r="J722" i="3" s="1"/>
  <c r="J723" i="3" s="1"/>
  <c r="J724" i="3" s="1"/>
  <c r="J725" i="3" s="1"/>
  <c r="J726" i="3" s="1"/>
  <c r="J727" i="3" s="1"/>
  <c r="J728" i="3" s="1"/>
  <c r="J729" i="3" s="1"/>
  <c r="J730" i="3" s="1"/>
  <c r="J731" i="3" s="1"/>
  <c r="J732" i="3" s="1"/>
  <c r="J733" i="3" s="1"/>
  <c r="J734" i="3" s="1"/>
  <c r="J735" i="3" s="1"/>
  <c r="J736" i="3" s="1"/>
  <c r="J737" i="3" s="1"/>
  <c r="J738" i="3" s="1"/>
  <c r="J739" i="3" s="1"/>
  <c r="J740" i="3" s="1"/>
  <c r="J741" i="3" s="1"/>
  <c r="J742" i="3" s="1"/>
  <c r="J743" i="3" s="1"/>
  <c r="J744" i="3" s="1"/>
  <c r="J745" i="3" s="1"/>
  <c r="J746" i="3" s="1"/>
  <c r="J747" i="3" s="1"/>
  <c r="J748" i="3" s="1"/>
  <c r="J749" i="3" s="1"/>
  <c r="J750" i="3" s="1"/>
  <c r="J751" i="3" s="1"/>
  <c r="J752" i="3" s="1"/>
  <c r="J753" i="3" s="1"/>
  <c r="J754" i="3" s="1"/>
  <c r="J755" i="3" s="1"/>
  <c r="J756" i="3" s="1"/>
  <c r="J757" i="3" s="1"/>
  <c r="J758" i="3" s="1"/>
  <c r="J759" i="3" s="1"/>
  <c r="J760" i="3" s="1"/>
  <c r="J761" i="3" s="1"/>
  <c r="J762" i="3" s="1"/>
  <c r="J763" i="3" s="1"/>
  <c r="J764" i="3" s="1"/>
  <c r="J765" i="3" s="1"/>
  <c r="J766" i="3" s="1"/>
  <c r="J767" i="3" s="1"/>
  <c r="J768" i="3" s="1"/>
  <c r="J769" i="3" s="1"/>
  <c r="J770" i="3" s="1"/>
  <c r="J771" i="3" s="1"/>
  <c r="J772" i="3" s="1"/>
  <c r="J773" i="3" s="1"/>
  <c r="J774" i="3" s="1"/>
  <c r="J775" i="3" s="1"/>
  <c r="J776" i="3" s="1"/>
  <c r="J777" i="3" s="1"/>
  <c r="J778" i="3" s="1"/>
  <c r="J779" i="3" s="1"/>
  <c r="J780" i="3" s="1"/>
  <c r="J781" i="3" s="1"/>
  <c r="J782" i="3" s="1"/>
  <c r="J783" i="3" s="1"/>
  <c r="J784" i="3" s="1"/>
  <c r="J785" i="3" s="1"/>
  <c r="J786" i="3" s="1"/>
  <c r="J787" i="3" s="1"/>
  <c r="J788" i="3" s="1"/>
  <c r="J789" i="3" s="1"/>
  <c r="J790" i="3" s="1"/>
  <c r="J791" i="3" s="1"/>
  <c r="J792" i="3" s="1"/>
  <c r="J793" i="3" s="1"/>
  <c r="J794" i="3" s="1"/>
  <c r="J795" i="3" s="1"/>
  <c r="J796" i="3" s="1"/>
  <c r="J797" i="3" s="1"/>
  <c r="J798" i="3" s="1"/>
  <c r="J799" i="3" s="1"/>
  <c r="J800" i="3" s="1"/>
  <c r="J801" i="3" s="1"/>
  <c r="J802" i="3" s="1"/>
  <c r="J803" i="3" s="1"/>
  <c r="J804" i="3" s="1"/>
  <c r="J805" i="3" s="1"/>
  <c r="J806" i="3" s="1"/>
  <c r="J807" i="3" s="1"/>
  <c r="J808" i="3" s="1"/>
  <c r="J809" i="3" s="1"/>
  <c r="J810" i="3" s="1"/>
  <c r="J811" i="3" s="1"/>
  <c r="J812" i="3" s="1"/>
  <c r="J813" i="3" s="1"/>
  <c r="J814" i="3" s="1"/>
  <c r="J815" i="3" s="1"/>
  <c r="J816" i="3" s="1"/>
  <c r="J817" i="3" s="1"/>
  <c r="J818" i="3" s="1"/>
  <c r="J819" i="3" s="1"/>
  <c r="J820" i="3" s="1"/>
  <c r="J821" i="3" s="1"/>
  <c r="J822" i="3" s="1"/>
  <c r="J823" i="3" s="1"/>
  <c r="J824" i="3" s="1"/>
  <c r="J825" i="3" s="1"/>
  <c r="J826" i="3" s="1"/>
  <c r="J827" i="3" s="1"/>
  <c r="J828" i="3" s="1"/>
  <c r="J829" i="3" s="1"/>
  <c r="J830" i="3" s="1"/>
  <c r="J831" i="3" s="1"/>
  <c r="J832" i="3" s="1"/>
  <c r="J833" i="3" s="1"/>
  <c r="J834" i="3" s="1"/>
  <c r="J835" i="3" s="1"/>
  <c r="J836" i="3" s="1"/>
  <c r="J837" i="3" s="1"/>
  <c r="J838" i="3" s="1"/>
  <c r="J839" i="3" s="1"/>
  <c r="J840" i="3" s="1"/>
  <c r="J841" i="3" s="1"/>
  <c r="J842" i="3" s="1"/>
  <c r="J843" i="3" s="1"/>
  <c r="J844" i="3" s="1"/>
  <c r="J845" i="3" s="1"/>
  <c r="J846" i="3" s="1"/>
  <c r="J847" i="3" s="1"/>
  <c r="J848" i="3" s="1"/>
  <c r="J849" i="3" s="1"/>
  <c r="J850" i="3" s="1"/>
  <c r="J851" i="3" s="1"/>
  <c r="J852" i="3" s="1"/>
  <c r="J853" i="3" s="1"/>
  <c r="J854" i="3" s="1"/>
  <c r="J855" i="3" s="1"/>
  <c r="J856" i="3" s="1"/>
  <c r="J857" i="3" s="1"/>
  <c r="J858" i="3" s="1"/>
  <c r="J859" i="3" s="1"/>
  <c r="J860" i="3" s="1"/>
  <c r="J861" i="3" s="1"/>
  <c r="J862" i="3" s="1"/>
  <c r="J863" i="3" s="1"/>
  <c r="J864" i="3" s="1"/>
  <c r="J865" i="3" s="1"/>
  <c r="J866" i="3" s="1"/>
  <c r="J867" i="3" s="1"/>
  <c r="J868" i="3" s="1"/>
  <c r="J869" i="3" s="1"/>
  <c r="J870" i="3" s="1"/>
  <c r="J871" i="3" s="1"/>
  <c r="J872" i="3" s="1"/>
  <c r="J873" i="3" s="1"/>
  <c r="J874" i="3" s="1"/>
  <c r="J875" i="3" s="1"/>
  <c r="J876" i="3" s="1"/>
  <c r="J877" i="3" s="1"/>
  <c r="J878" i="3" s="1"/>
  <c r="J879" i="3" s="1"/>
  <c r="J880" i="3" s="1"/>
  <c r="J881" i="3" s="1"/>
  <c r="J882" i="3" s="1"/>
  <c r="J883" i="3" s="1"/>
  <c r="J884" i="3" s="1"/>
  <c r="J885" i="3" s="1"/>
  <c r="J886" i="3" s="1"/>
  <c r="J887" i="3" s="1"/>
  <c r="J888" i="3" s="1"/>
  <c r="J889" i="3" s="1"/>
  <c r="J890" i="3" s="1"/>
  <c r="J891" i="3" s="1"/>
  <c r="J892" i="3" s="1"/>
  <c r="J893" i="3" s="1"/>
  <c r="J894" i="3" s="1"/>
  <c r="J895" i="3" s="1"/>
  <c r="J896" i="3" s="1"/>
  <c r="J897" i="3" s="1"/>
  <c r="J898" i="3" s="1"/>
  <c r="J899" i="3" s="1"/>
  <c r="J900" i="3" s="1"/>
  <c r="J901" i="3" s="1"/>
  <c r="J902" i="3" s="1"/>
  <c r="J903" i="3" s="1"/>
  <c r="J904" i="3" s="1"/>
  <c r="J905" i="3" s="1"/>
  <c r="J906" i="3" s="1"/>
  <c r="J907" i="3" s="1"/>
  <c r="J908" i="3" s="1"/>
  <c r="J909" i="3" s="1"/>
  <c r="J910" i="3" s="1"/>
  <c r="J911" i="3" s="1"/>
  <c r="J912" i="3" s="1"/>
  <c r="J913" i="3" s="1"/>
  <c r="J914" i="3" s="1"/>
  <c r="J915" i="3" s="1"/>
  <c r="J916" i="3" s="1"/>
  <c r="J917" i="3" s="1"/>
  <c r="J918" i="3" s="1"/>
  <c r="J919" i="3" s="1"/>
  <c r="J920" i="3" s="1"/>
  <c r="J921" i="3" s="1"/>
  <c r="J922" i="3" s="1"/>
  <c r="J923" i="3" s="1"/>
  <c r="J924" i="3" s="1"/>
  <c r="J925" i="3" s="1"/>
  <c r="J926" i="3" s="1"/>
  <c r="J927" i="3" s="1"/>
  <c r="J928" i="3" s="1"/>
  <c r="J929" i="3" s="1"/>
  <c r="J930" i="3" s="1"/>
  <c r="J931" i="3" s="1"/>
  <c r="J932" i="3" s="1"/>
  <c r="J933" i="3" s="1"/>
  <c r="J934" i="3" s="1"/>
  <c r="J935" i="3" s="1"/>
  <c r="J936" i="3" s="1"/>
  <c r="J937" i="3" s="1"/>
  <c r="J938" i="3" s="1"/>
  <c r="J939" i="3" s="1"/>
  <c r="J940" i="3" s="1"/>
  <c r="J941" i="3" s="1"/>
  <c r="J942" i="3" s="1"/>
  <c r="J943" i="3" s="1"/>
  <c r="J944" i="3" s="1"/>
  <c r="J945" i="3" s="1"/>
  <c r="J946" i="3" s="1"/>
  <c r="J947" i="3" s="1"/>
  <c r="J948" i="3" s="1"/>
  <c r="J949" i="3" s="1"/>
  <c r="J950" i="3" s="1"/>
  <c r="J951" i="3" s="1"/>
  <c r="J952" i="3" s="1"/>
  <c r="J953" i="3" s="1"/>
  <c r="J954" i="3" s="1"/>
  <c r="J955" i="3" s="1"/>
  <c r="J956" i="3" s="1"/>
  <c r="J957" i="3" s="1"/>
  <c r="J958" i="3" s="1"/>
  <c r="J959" i="3" s="1"/>
  <c r="J960" i="3" s="1"/>
  <c r="J961" i="3" s="1"/>
  <c r="J962" i="3" s="1"/>
  <c r="J963" i="3" s="1"/>
  <c r="J964" i="3" s="1"/>
  <c r="J965" i="3" s="1"/>
  <c r="J966" i="3" s="1"/>
  <c r="J967" i="3" s="1"/>
  <c r="J968" i="3" s="1"/>
  <c r="J969" i="3" s="1"/>
  <c r="J970" i="3" s="1"/>
  <c r="J971" i="3" s="1"/>
  <c r="J972" i="3" s="1"/>
  <c r="J973" i="3" s="1"/>
  <c r="J974" i="3" s="1"/>
  <c r="J975" i="3" s="1"/>
  <c r="J976" i="3" s="1"/>
  <c r="J977" i="3" s="1"/>
  <c r="J978" i="3" s="1"/>
  <c r="J979" i="3" s="1"/>
  <c r="J980" i="3" s="1"/>
  <c r="J981" i="3" s="1"/>
  <c r="J982" i="3" s="1"/>
  <c r="J983" i="3" s="1"/>
  <c r="J984" i="3" s="1"/>
  <c r="J985" i="3" s="1"/>
  <c r="J986" i="3" s="1"/>
  <c r="J987" i="3" s="1"/>
  <c r="J988" i="3" s="1"/>
  <c r="J989" i="3" s="1"/>
  <c r="J990" i="3" s="1"/>
  <c r="J991" i="3" s="1"/>
  <c r="J992" i="3" s="1"/>
  <c r="J993" i="3" s="1"/>
  <c r="J994" i="3" s="1"/>
  <c r="J995" i="3" s="1"/>
  <c r="J996" i="3" s="1"/>
  <c r="J997" i="3" s="1"/>
  <c r="J998" i="3" s="1"/>
  <c r="J999" i="3" s="1"/>
  <c r="J1000" i="3" s="1"/>
  <c r="J1001" i="3" s="1"/>
  <c r="J1002" i="3" s="1"/>
  <c r="J1003" i="3" s="1"/>
  <c r="J1004" i="3" s="1"/>
  <c r="J1005" i="3" s="1"/>
  <c r="J1006" i="3" s="1"/>
  <c r="J1007" i="3" s="1"/>
  <c r="J1008" i="3" s="1"/>
  <c r="J1009" i="3" s="1"/>
  <c r="J1010" i="3" s="1"/>
  <c r="J1011" i="3" s="1"/>
  <c r="J1012" i="3" s="1"/>
  <c r="J1013" i="3" s="1"/>
  <c r="J1014" i="3" s="1"/>
  <c r="J1015" i="3" s="1"/>
  <c r="J1016" i="3" s="1"/>
  <c r="J1017" i="3" s="1"/>
  <c r="J1018" i="3" s="1"/>
  <c r="J1019" i="3" s="1"/>
  <c r="J1020" i="3" s="1"/>
  <c r="J1021" i="3" s="1"/>
  <c r="J1022" i="3" s="1"/>
  <c r="J1023" i="3" s="1"/>
  <c r="J1024" i="3" s="1"/>
  <c r="J1025" i="3" s="1"/>
  <c r="J1026" i="3" s="1"/>
  <c r="J1027" i="3" s="1"/>
  <c r="J1028" i="3" s="1"/>
  <c r="J1029" i="3" s="1"/>
  <c r="J1030" i="3" s="1"/>
  <c r="J1031" i="3" s="1"/>
  <c r="J1032" i="3" s="1"/>
  <c r="J1033" i="3" s="1"/>
  <c r="J1034" i="3" s="1"/>
  <c r="J1035" i="3" s="1"/>
  <c r="J1036" i="3" s="1"/>
  <c r="J1037" i="3" s="1"/>
  <c r="J1038" i="3" s="1"/>
  <c r="J1039" i="3" s="1"/>
  <c r="J1040" i="3" s="1"/>
  <c r="J1041" i="3" s="1"/>
  <c r="J1042" i="3" s="1"/>
  <c r="J1043" i="3" s="1"/>
  <c r="J1044" i="3" s="1"/>
  <c r="J1045" i="3" s="1"/>
  <c r="J1046" i="3" s="1"/>
  <c r="J1047" i="3" s="1"/>
  <c r="J1048" i="3" s="1"/>
  <c r="J1049" i="3" s="1"/>
  <c r="J1050" i="3" s="1"/>
  <c r="J1051" i="3" s="1"/>
  <c r="J1052" i="3" s="1"/>
  <c r="J1053" i="3" s="1"/>
  <c r="J1054" i="3" s="1"/>
  <c r="J1055" i="3" s="1"/>
  <c r="J1056" i="3" s="1"/>
  <c r="J1057" i="3" s="1"/>
  <c r="J1058" i="3" s="1"/>
  <c r="J1059" i="3" s="1"/>
  <c r="J1060" i="3" s="1"/>
  <c r="J1061" i="3" s="1"/>
  <c r="J1062" i="3" s="1"/>
  <c r="J1063" i="3" s="1"/>
  <c r="J1064" i="3" s="1"/>
  <c r="J1065" i="3" s="1"/>
  <c r="J1066" i="3" s="1"/>
  <c r="J1067" i="3" s="1"/>
  <c r="J1068" i="3" s="1"/>
  <c r="J1069" i="3" s="1"/>
  <c r="J1070" i="3" s="1"/>
  <c r="J1071" i="3" s="1"/>
  <c r="J1072" i="3" s="1"/>
  <c r="J1073" i="3" s="1"/>
  <c r="J1074" i="3" s="1"/>
  <c r="J1075" i="3" s="1"/>
  <c r="J1076" i="3" s="1"/>
  <c r="J1077" i="3" s="1"/>
  <c r="J1078" i="3" s="1"/>
  <c r="J1079" i="3" s="1"/>
  <c r="J1080" i="3" s="1"/>
  <c r="J1081" i="3" s="1"/>
  <c r="J1082" i="3" s="1"/>
  <c r="J1083" i="3" s="1"/>
  <c r="J1084" i="3" s="1"/>
  <c r="J1085" i="3" s="1"/>
  <c r="J1086" i="3" s="1"/>
  <c r="J1087" i="3" s="1"/>
  <c r="J1088" i="3" s="1"/>
  <c r="J1089" i="3" s="1"/>
  <c r="J1090" i="3" s="1"/>
  <c r="J1091" i="3" s="1"/>
  <c r="J1092" i="3" s="1"/>
  <c r="J1093" i="3" s="1"/>
  <c r="J1094" i="3" s="1"/>
  <c r="J1095" i="3" s="1"/>
  <c r="J1096" i="3" s="1"/>
  <c r="J1097" i="3" s="1"/>
  <c r="J1098" i="3" s="1"/>
  <c r="J1099" i="3" s="1"/>
  <c r="J1100" i="3" s="1"/>
  <c r="J1101" i="3" s="1"/>
  <c r="J1102" i="3" s="1"/>
  <c r="J1103" i="3" s="1"/>
  <c r="J1104" i="3" s="1"/>
  <c r="J1105" i="3" s="1"/>
  <c r="J1106" i="3" s="1"/>
  <c r="J1107" i="3" s="1"/>
  <c r="J1108" i="3" s="1"/>
  <c r="J1109" i="3" s="1"/>
  <c r="J1110" i="3" s="1"/>
  <c r="J1111" i="3" s="1"/>
  <c r="J1112" i="3" s="1"/>
  <c r="J1113" i="3" s="1"/>
  <c r="J1114" i="3" s="1"/>
  <c r="J1115" i="3" s="1"/>
  <c r="J1116" i="3" s="1"/>
  <c r="J1117" i="3" s="1"/>
  <c r="J1118" i="3" s="1"/>
  <c r="J1119" i="3" s="1"/>
  <c r="J1120" i="3" s="1"/>
  <c r="J1121" i="3" s="1"/>
  <c r="J1122" i="3" s="1"/>
  <c r="J1123" i="3" s="1"/>
  <c r="J1124" i="3" s="1"/>
  <c r="J1125" i="3" s="1"/>
  <c r="J1126" i="3" s="1"/>
  <c r="J1127" i="3" s="1"/>
  <c r="J1128" i="3" s="1"/>
  <c r="J1129" i="3" s="1"/>
  <c r="J1130" i="3" s="1"/>
  <c r="J1131" i="3" s="1"/>
  <c r="J1132" i="3" s="1"/>
  <c r="J1133" i="3" s="1"/>
  <c r="J1134" i="3" s="1"/>
  <c r="J1135" i="3" s="1"/>
  <c r="J1136" i="3" s="1"/>
  <c r="J1137" i="3" s="1"/>
  <c r="J1138" i="3" s="1"/>
  <c r="J1139" i="3" s="1"/>
  <c r="J1140" i="3" s="1"/>
  <c r="J1141" i="3" s="1"/>
  <c r="J1142" i="3" s="1"/>
  <c r="J1143" i="3" s="1"/>
  <c r="J1144" i="3" s="1"/>
  <c r="J1145" i="3" s="1"/>
  <c r="J1146" i="3" s="1"/>
  <c r="J1147" i="3" s="1"/>
  <c r="J1148" i="3" s="1"/>
  <c r="J1149" i="3" s="1"/>
  <c r="J1150" i="3" s="1"/>
  <c r="J1151" i="3" s="1"/>
  <c r="J1152" i="3" s="1"/>
  <c r="J1153" i="3" s="1"/>
  <c r="J1154" i="3" s="1"/>
  <c r="J1155" i="3" s="1"/>
  <c r="J1156" i="3" s="1"/>
  <c r="J1157" i="3" s="1"/>
  <c r="J1158" i="3" s="1"/>
  <c r="J1159" i="3" s="1"/>
  <c r="J1160" i="3" s="1"/>
  <c r="J1161" i="3" s="1"/>
  <c r="J1162" i="3" s="1"/>
  <c r="J1163" i="3" s="1"/>
  <c r="J1164" i="3" s="1"/>
  <c r="J1165" i="3" s="1"/>
  <c r="J1166" i="3" s="1"/>
  <c r="J1167" i="3" s="1"/>
  <c r="J1168" i="3" s="1"/>
  <c r="J1169" i="3" s="1"/>
  <c r="J1170" i="3" s="1"/>
  <c r="J1171" i="3" s="1"/>
  <c r="J1172" i="3" s="1"/>
  <c r="J1173" i="3" s="1"/>
  <c r="J1174" i="3" s="1"/>
  <c r="J1175" i="3" s="1"/>
  <c r="J1176" i="3" s="1"/>
  <c r="J1177" i="3" s="1"/>
  <c r="J1178" i="3" s="1"/>
  <c r="J1179" i="3" s="1"/>
  <c r="J1180" i="3" s="1"/>
  <c r="J1181" i="3" s="1"/>
  <c r="J1182" i="3" s="1"/>
  <c r="J1183" i="3" s="1"/>
  <c r="J1184" i="3" s="1"/>
  <c r="J1185" i="3" s="1"/>
  <c r="J1186" i="3" s="1"/>
  <c r="J1187" i="3" s="1"/>
  <c r="J1188" i="3" s="1"/>
  <c r="J1189" i="3" s="1"/>
  <c r="J1190" i="3" s="1"/>
  <c r="J1191" i="3" s="1"/>
  <c r="J1192" i="3" s="1"/>
  <c r="J1193" i="3" s="1"/>
  <c r="J1194" i="3" s="1"/>
  <c r="J1195" i="3" s="1"/>
  <c r="J1196" i="3" s="1"/>
  <c r="J1197" i="3" s="1"/>
  <c r="J1198" i="3" s="1"/>
  <c r="J1199" i="3" s="1"/>
  <c r="J1200" i="3" s="1"/>
  <c r="J1201" i="3" s="1"/>
  <c r="J1202" i="3" s="1"/>
  <c r="J1203" i="3" s="1"/>
  <c r="J1204" i="3" s="1"/>
  <c r="J1205" i="3" s="1"/>
  <c r="J1206" i="3" s="1"/>
  <c r="J1207" i="3" s="1"/>
  <c r="J1208" i="3" s="1"/>
  <c r="J1209" i="3" s="1"/>
  <c r="J1210" i="3" s="1"/>
  <c r="J1211" i="3" s="1"/>
  <c r="J1212" i="3" s="1"/>
  <c r="J1213" i="3" s="1"/>
  <c r="J1214" i="3" s="1"/>
  <c r="J1215" i="3" s="1"/>
  <c r="J1216" i="3" s="1"/>
  <c r="J1217" i="3" s="1"/>
  <c r="J1218" i="3" s="1"/>
  <c r="J1219" i="3" s="1"/>
  <c r="J1220" i="3" s="1"/>
  <c r="J1221" i="3" s="1"/>
  <c r="J1222" i="3" s="1"/>
  <c r="J1223" i="3" s="1"/>
  <c r="J1224" i="3" s="1"/>
  <c r="J1225" i="3" s="1"/>
  <c r="J1226" i="3" s="1"/>
  <c r="J1227" i="3" s="1"/>
  <c r="J1228" i="3" s="1"/>
  <c r="J1229" i="3" s="1"/>
  <c r="J1230" i="3" s="1"/>
  <c r="J1231" i="3" s="1"/>
  <c r="J1232" i="3" s="1"/>
  <c r="J1233" i="3" s="1"/>
  <c r="J1234" i="3" s="1"/>
  <c r="J1235" i="3" s="1"/>
  <c r="J1236" i="3" s="1"/>
  <c r="J1237" i="3" s="1"/>
  <c r="J1238" i="3" s="1"/>
  <c r="J1239" i="3" s="1"/>
  <c r="J1240" i="3" s="1"/>
  <c r="J1241" i="3" s="1"/>
  <c r="J1242" i="3" s="1"/>
  <c r="J1243" i="3" s="1"/>
  <c r="J1244" i="3" s="1"/>
  <c r="J1245" i="3" s="1"/>
  <c r="J1246" i="3" s="1"/>
  <c r="J1247" i="3" s="1"/>
  <c r="J1248" i="3" s="1"/>
  <c r="J1249" i="3" s="1"/>
  <c r="J1250" i="3" s="1"/>
  <c r="J1251" i="3" s="1"/>
  <c r="J1252" i="3" s="1"/>
  <c r="J1253" i="3" s="1"/>
  <c r="J1254" i="3" s="1"/>
  <c r="J1255" i="3" s="1"/>
  <c r="J1256" i="3" s="1"/>
  <c r="J1257" i="3" s="1"/>
  <c r="J1258" i="3" s="1"/>
  <c r="J1259" i="3" s="1"/>
  <c r="J1260" i="3" s="1"/>
  <c r="J1261" i="3" s="1"/>
  <c r="J1262" i="3" s="1"/>
  <c r="J1263" i="3" s="1"/>
  <c r="J1264" i="3" s="1"/>
  <c r="J1265" i="3" s="1"/>
  <c r="J1266" i="3" s="1"/>
  <c r="J1267" i="3" s="1"/>
  <c r="J1268" i="3" s="1"/>
  <c r="J1269" i="3" s="1"/>
  <c r="J1270" i="3" s="1"/>
  <c r="J1271" i="3" s="1"/>
  <c r="J1272" i="3" s="1"/>
  <c r="J1273" i="3" s="1"/>
  <c r="J1274" i="3" s="1"/>
  <c r="J1275" i="3" s="1"/>
  <c r="J1276" i="3" s="1"/>
  <c r="J1277" i="3" s="1"/>
  <c r="J1278" i="3" s="1"/>
  <c r="J1279" i="3" s="1"/>
  <c r="J1280" i="3" s="1"/>
  <c r="J1281" i="3" s="1"/>
  <c r="J1282" i="3" s="1"/>
  <c r="J1283" i="3" s="1"/>
  <c r="J1284" i="3" s="1"/>
  <c r="J1285" i="3" s="1"/>
  <c r="J1286" i="3" s="1"/>
  <c r="J1287" i="3" s="1"/>
  <c r="J1288" i="3" s="1"/>
  <c r="J1289" i="3" s="1"/>
  <c r="J1290" i="3" s="1"/>
  <c r="J1291" i="3" s="1"/>
  <c r="J1292" i="3" s="1"/>
  <c r="J1293" i="3" s="1"/>
  <c r="J1294" i="3" s="1"/>
  <c r="J1295" i="3" s="1"/>
  <c r="J1296" i="3" s="1"/>
  <c r="J1297" i="3" s="1"/>
  <c r="J1298" i="3" s="1"/>
  <c r="J1299" i="3" s="1"/>
  <c r="J1300" i="3" s="1"/>
  <c r="J1301" i="3" s="1"/>
  <c r="J1302" i="3" s="1"/>
  <c r="J1303" i="3" s="1"/>
  <c r="J1304" i="3" s="1"/>
  <c r="J1305" i="3" s="1"/>
  <c r="J1306" i="3" s="1"/>
  <c r="J1307" i="3" s="1"/>
  <c r="J1308" i="3" s="1"/>
  <c r="J1309" i="3" s="1"/>
  <c r="J1310" i="3" s="1"/>
  <c r="J1311" i="3" s="1"/>
  <c r="J1312" i="3" s="1"/>
  <c r="J1313" i="3" s="1"/>
  <c r="J1314" i="3" s="1"/>
  <c r="J1315" i="3" s="1"/>
  <c r="J1316" i="3" s="1"/>
  <c r="J1317" i="3" s="1"/>
  <c r="J1318" i="3" s="1"/>
  <c r="J1319" i="3" s="1"/>
  <c r="J1320" i="3" s="1"/>
  <c r="J1321" i="3" s="1"/>
  <c r="J1322" i="3" s="1"/>
  <c r="J1323" i="3" s="1"/>
  <c r="J1324" i="3" s="1"/>
  <c r="J1325" i="3" s="1"/>
  <c r="J1326" i="3" s="1"/>
  <c r="J1327" i="3" s="1"/>
  <c r="J1328" i="3" s="1"/>
  <c r="J1329" i="3" s="1"/>
  <c r="J1330" i="3" s="1"/>
  <c r="J1331" i="3" s="1"/>
  <c r="J1332" i="3" s="1"/>
  <c r="J1333" i="3" s="1"/>
  <c r="J1334" i="3" s="1"/>
  <c r="J1335" i="3" s="1"/>
  <c r="J1336" i="3" s="1"/>
  <c r="J1337" i="3" s="1"/>
  <c r="J1338" i="3" s="1"/>
  <c r="J1339" i="3" s="1"/>
  <c r="J1340" i="3" s="1"/>
  <c r="J1341" i="3" s="1"/>
  <c r="J1342" i="3" s="1"/>
  <c r="J1343" i="3" s="1"/>
  <c r="J1344" i="3" s="1"/>
  <c r="J1345" i="3" s="1"/>
  <c r="J1346" i="3" s="1"/>
  <c r="J1347" i="3" s="1"/>
  <c r="J1348" i="3" s="1"/>
  <c r="J1349" i="3" s="1"/>
  <c r="J1350" i="3" s="1"/>
  <c r="J1351" i="3" s="1"/>
  <c r="J1352" i="3" s="1"/>
  <c r="J1353" i="3" s="1"/>
  <c r="J1354" i="3" s="1"/>
  <c r="J1355" i="3" s="1"/>
  <c r="J1356" i="3" s="1"/>
  <c r="J1357" i="3" s="1"/>
  <c r="J1358" i="3" s="1"/>
  <c r="J1359" i="3" s="1"/>
  <c r="J1360" i="3" s="1"/>
  <c r="J1361" i="3" s="1"/>
  <c r="J1362" i="3" s="1"/>
  <c r="J1363" i="3" s="1"/>
  <c r="J1364" i="3" s="1"/>
  <c r="J1365" i="3" s="1"/>
  <c r="J1366" i="3" s="1"/>
  <c r="J1367" i="3" s="1"/>
  <c r="J1368" i="3" s="1"/>
  <c r="J1369" i="3" s="1"/>
  <c r="J1370" i="3" s="1"/>
  <c r="J1371" i="3" s="1"/>
  <c r="J1372" i="3" s="1"/>
  <c r="J1373" i="3" s="1"/>
  <c r="J1374" i="3" s="1"/>
  <c r="J1375" i="3" s="1"/>
  <c r="J1376" i="3" s="1"/>
  <c r="J1377" i="3" s="1"/>
  <c r="J1378" i="3" s="1"/>
  <c r="J1379" i="3" s="1"/>
  <c r="J1380" i="3" s="1"/>
  <c r="J1381" i="3" s="1"/>
  <c r="J1382" i="3" s="1"/>
  <c r="J1383" i="3" s="1"/>
  <c r="J1384" i="3" s="1"/>
  <c r="J1385" i="3" s="1"/>
  <c r="J1386" i="3" s="1"/>
  <c r="J1387" i="3" s="1"/>
  <c r="J1388" i="3" s="1"/>
  <c r="J1389" i="3" s="1"/>
  <c r="J1390" i="3" s="1"/>
  <c r="J1391" i="3" s="1"/>
  <c r="J1392" i="3" s="1"/>
  <c r="J1393" i="3" s="1"/>
  <c r="J1394" i="3" s="1"/>
  <c r="J1395" i="3" s="1"/>
  <c r="J1396" i="3" s="1"/>
  <c r="J1397" i="3" s="1"/>
  <c r="J1398" i="3" s="1"/>
  <c r="J1399" i="3" s="1"/>
  <c r="J1400" i="3" s="1"/>
  <c r="J1401" i="3" s="1"/>
  <c r="J1402" i="3" s="1"/>
  <c r="J1403" i="3" s="1"/>
  <c r="J1404" i="3" s="1"/>
  <c r="J1405" i="3" s="1"/>
  <c r="J1406" i="3" s="1"/>
  <c r="J1407" i="3" s="1"/>
  <c r="J1408" i="3" s="1"/>
  <c r="J1409" i="3" s="1"/>
  <c r="J1410" i="3" s="1"/>
  <c r="J1411" i="3" s="1"/>
  <c r="J1412" i="3" s="1"/>
  <c r="J1413" i="3" s="1"/>
  <c r="J1414" i="3" s="1"/>
  <c r="J1415" i="3" s="1"/>
  <c r="J1416" i="3" s="1"/>
  <c r="J1417" i="3" s="1"/>
  <c r="J1418" i="3" s="1"/>
  <c r="J1419" i="3" s="1"/>
  <c r="J1420" i="3" s="1"/>
  <c r="J1421" i="3" s="1"/>
  <c r="J1422" i="3" s="1"/>
  <c r="J1423" i="3" s="1"/>
  <c r="J1424" i="3" s="1"/>
  <c r="J1425" i="3" s="1"/>
  <c r="J1426" i="3" s="1"/>
  <c r="J1427" i="3" s="1"/>
  <c r="J1428" i="3" s="1"/>
  <c r="J1429" i="3" s="1"/>
  <c r="J1430" i="3" s="1"/>
  <c r="J1431" i="3" s="1"/>
  <c r="J1432" i="3" s="1"/>
  <c r="J1433" i="3" s="1"/>
  <c r="J1434" i="3" s="1"/>
  <c r="J1435" i="3" s="1"/>
  <c r="J1436" i="3" s="1"/>
  <c r="J1437" i="3" s="1"/>
  <c r="J1438" i="3" s="1"/>
  <c r="J1439" i="3" s="1"/>
  <c r="J1440" i="3" s="1"/>
  <c r="J1441" i="3" s="1"/>
  <c r="J1442" i="3" s="1"/>
  <c r="J1443" i="3" s="1"/>
  <c r="J1444" i="3" s="1"/>
  <c r="J1445" i="3" s="1"/>
  <c r="J1446" i="3" s="1"/>
  <c r="J1447" i="3" s="1"/>
  <c r="J1448" i="3" s="1"/>
  <c r="J1449" i="3" s="1"/>
  <c r="J1450" i="3" s="1"/>
  <c r="J1451" i="3" s="1"/>
  <c r="J1452" i="3" s="1"/>
  <c r="J1453" i="3" s="1"/>
  <c r="J1454" i="3" s="1"/>
  <c r="J1455" i="3" s="1"/>
  <c r="J1456" i="3" s="1"/>
  <c r="J1457" i="3" s="1"/>
  <c r="J1458" i="3" s="1"/>
  <c r="J1459" i="3" s="1"/>
  <c r="J1460" i="3" s="1"/>
  <c r="J1461" i="3" s="1"/>
  <c r="J1462" i="3" s="1"/>
  <c r="J1463" i="3" s="1"/>
  <c r="J1464" i="3" s="1"/>
  <c r="J1465" i="3" s="1"/>
  <c r="J1466" i="3" s="1"/>
  <c r="J1467" i="3" s="1"/>
  <c r="J1468" i="3" s="1"/>
  <c r="J1469" i="3" s="1"/>
  <c r="J1470" i="3" s="1"/>
  <c r="J1471" i="3" s="1"/>
  <c r="J1472" i="3" s="1"/>
  <c r="J1473" i="3" s="1"/>
  <c r="J1474" i="3" s="1"/>
  <c r="J1475" i="3" s="1"/>
  <c r="J1476" i="3" s="1"/>
  <c r="J1477" i="3" s="1"/>
  <c r="J1478" i="3" s="1"/>
  <c r="J1479" i="3" s="1"/>
  <c r="J1480" i="3" s="1"/>
  <c r="J1481" i="3" s="1"/>
  <c r="J1482" i="3" s="1"/>
  <c r="J1483" i="3" s="1"/>
  <c r="J1484" i="3" s="1"/>
  <c r="J1485" i="3" s="1"/>
  <c r="J1486" i="3" s="1"/>
  <c r="J1487" i="3" s="1"/>
  <c r="J1488" i="3" s="1"/>
  <c r="J1489" i="3" s="1"/>
  <c r="J1490" i="3" s="1"/>
  <c r="J1491" i="3" s="1"/>
  <c r="J1492" i="3" s="1"/>
  <c r="J1493" i="3" s="1"/>
  <c r="J1494" i="3" s="1"/>
  <c r="J1495" i="3" s="1"/>
  <c r="J1496" i="3" s="1"/>
  <c r="J1497" i="3" s="1"/>
  <c r="J1498" i="3" s="1"/>
  <c r="J1499" i="3" s="1"/>
  <c r="J1500" i="3" s="1"/>
  <c r="J1501" i="3" s="1"/>
  <c r="J1502" i="3" s="1"/>
  <c r="J1503" i="3" s="1"/>
  <c r="J1504" i="3" s="1"/>
  <c r="J1505" i="3" s="1"/>
  <c r="J1506" i="3" s="1"/>
  <c r="J1507" i="3" s="1"/>
  <c r="J1508" i="3" s="1"/>
  <c r="J1509" i="3" s="1"/>
  <c r="J1510" i="3" s="1"/>
  <c r="J1511" i="3" s="1"/>
  <c r="J1512" i="3" s="1"/>
  <c r="J1513" i="3" s="1"/>
  <c r="J1514" i="3" s="1"/>
  <c r="J1515" i="3" s="1"/>
  <c r="J1516" i="3" s="1"/>
  <c r="J1517" i="3" s="1"/>
  <c r="J1518" i="3" s="1"/>
  <c r="J1519" i="3" s="1"/>
  <c r="J1520" i="3" s="1"/>
  <c r="J1521" i="3" s="1"/>
  <c r="J1522" i="3" s="1"/>
  <c r="J1523" i="3" s="1"/>
  <c r="J1524" i="3" s="1"/>
  <c r="J1525" i="3" s="1"/>
  <c r="J1526" i="3" s="1"/>
  <c r="J1527" i="3" s="1"/>
  <c r="J1528" i="3" s="1"/>
  <c r="J1529" i="3" s="1"/>
  <c r="J1530" i="3" s="1"/>
  <c r="J444" i="3"/>
  <c r="L443" i="3"/>
  <c r="L445" i="3" s="1"/>
  <c r="L446" i="3" s="1"/>
  <c r="L447" i="3" s="1"/>
  <c r="L448" i="3" s="1"/>
  <c r="L449" i="3" s="1"/>
  <c r="L450" i="3" s="1"/>
  <c r="L451" i="3" s="1"/>
  <c r="L452" i="3" s="1"/>
  <c r="L453" i="3" s="1"/>
  <c r="L454" i="3" s="1"/>
  <c r="L455" i="3" s="1"/>
  <c r="L456" i="3" s="1"/>
  <c r="L457" i="3" s="1"/>
  <c r="L458" i="3" s="1"/>
  <c r="L459" i="3" s="1"/>
  <c r="L460" i="3" s="1"/>
  <c r="L461" i="3" s="1"/>
  <c r="L462" i="3" s="1"/>
  <c r="L463" i="3" s="1"/>
  <c r="L464" i="3" s="1"/>
  <c r="L465" i="3" s="1"/>
  <c r="L466" i="3" s="1"/>
  <c r="L467" i="3" s="1"/>
  <c r="L468" i="3" s="1"/>
  <c r="L469" i="3" s="1"/>
  <c r="L470" i="3" s="1"/>
  <c r="L471" i="3" s="1"/>
  <c r="L472" i="3" s="1"/>
  <c r="L473" i="3" s="1"/>
  <c r="L474" i="3" s="1"/>
  <c r="L475" i="3" s="1"/>
  <c r="L476" i="3" s="1"/>
  <c r="L477" i="3" s="1"/>
  <c r="L478" i="3" s="1"/>
  <c r="L479" i="3" s="1"/>
  <c r="L480" i="3" s="1"/>
  <c r="L481" i="3" s="1"/>
  <c r="L482" i="3" s="1"/>
  <c r="L483" i="3" s="1"/>
  <c r="L484" i="3" s="1"/>
  <c r="L485" i="3" s="1"/>
  <c r="L486" i="3" s="1"/>
  <c r="L487" i="3" s="1"/>
  <c r="L488" i="3" s="1"/>
  <c r="L489" i="3" s="1"/>
  <c r="L490" i="3" s="1"/>
  <c r="L491" i="3" s="1"/>
  <c r="L492" i="3" s="1"/>
  <c r="L493" i="3" s="1"/>
  <c r="L494" i="3" s="1"/>
  <c r="L495" i="3" s="1"/>
  <c r="L496" i="3" s="1"/>
  <c r="L497" i="3" s="1"/>
  <c r="L498" i="3" s="1"/>
  <c r="L499" i="3" s="1"/>
  <c r="L500" i="3" s="1"/>
  <c r="L501" i="3" s="1"/>
  <c r="L502" i="3" s="1"/>
  <c r="L503" i="3" s="1"/>
  <c r="L504" i="3" s="1"/>
  <c r="L505" i="3" s="1"/>
  <c r="L506" i="3" s="1"/>
  <c r="L507" i="3" s="1"/>
  <c r="L508" i="3" s="1"/>
  <c r="L509" i="3" s="1"/>
  <c r="L510" i="3" s="1"/>
  <c r="L511" i="3" s="1"/>
  <c r="L512" i="3" s="1"/>
  <c r="L513" i="3" s="1"/>
  <c r="L514" i="3" s="1"/>
  <c r="L515" i="3" s="1"/>
  <c r="L516" i="3" s="1"/>
  <c r="L517" i="3" s="1"/>
  <c r="L518" i="3" s="1"/>
  <c r="L519" i="3" s="1"/>
  <c r="L520" i="3" s="1"/>
  <c r="L521" i="3" s="1"/>
  <c r="L522" i="3" s="1"/>
  <c r="L523" i="3" s="1"/>
  <c r="L524" i="3" s="1"/>
  <c r="L525" i="3" s="1"/>
  <c r="L526" i="3" s="1"/>
  <c r="L527" i="3" s="1"/>
  <c r="L528" i="3" s="1"/>
  <c r="L529" i="3" s="1"/>
  <c r="L530" i="3" s="1"/>
  <c r="L531" i="3" s="1"/>
  <c r="L532" i="3" s="1"/>
  <c r="L533" i="3" s="1"/>
  <c r="L534" i="3" s="1"/>
  <c r="L535" i="3" s="1"/>
  <c r="L536" i="3" s="1"/>
  <c r="L537" i="3" s="1"/>
  <c r="L538" i="3" s="1"/>
  <c r="L539" i="3" s="1"/>
  <c r="L540" i="3" s="1"/>
  <c r="L541" i="3" s="1"/>
  <c r="L542" i="3" s="1"/>
  <c r="L543" i="3" s="1"/>
  <c r="L544" i="3" s="1"/>
  <c r="L545" i="3" s="1"/>
  <c r="L546" i="3" s="1"/>
  <c r="L547" i="3" s="1"/>
  <c r="L548" i="3" s="1"/>
  <c r="L549" i="3" s="1"/>
  <c r="L550" i="3" s="1"/>
  <c r="L551" i="3" s="1"/>
  <c r="L552" i="3" s="1"/>
  <c r="L553" i="3" s="1"/>
  <c r="L554" i="3" s="1"/>
  <c r="L555" i="3" s="1"/>
  <c r="L556" i="3" s="1"/>
  <c r="L557" i="3" s="1"/>
  <c r="L558" i="3" s="1"/>
  <c r="L559" i="3" s="1"/>
  <c r="L560" i="3" s="1"/>
  <c r="L561" i="3" s="1"/>
  <c r="L562" i="3" s="1"/>
  <c r="L563" i="3" s="1"/>
  <c r="L564" i="3" s="1"/>
  <c r="L565" i="3" s="1"/>
  <c r="L566" i="3" s="1"/>
  <c r="L567" i="3" s="1"/>
  <c r="L568" i="3" s="1"/>
  <c r="L569" i="3" s="1"/>
  <c r="L570" i="3" s="1"/>
  <c r="L571" i="3" s="1"/>
  <c r="L572" i="3" s="1"/>
  <c r="L573" i="3" s="1"/>
  <c r="L574" i="3" s="1"/>
  <c r="L575" i="3" s="1"/>
  <c r="L576" i="3" s="1"/>
  <c r="L577" i="3" s="1"/>
  <c r="L578" i="3" s="1"/>
  <c r="L579" i="3" s="1"/>
  <c r="L580" i="3" s="1"/>
  <c r="L581" i="3" s="1"/>
  <c r="L582" i="3" s="1"/>
  <c r="L583" i="3" s="1"/>
  <c r="L584" i="3" s="1"/>
  <c r="L585" i="3" s="1"/>
  <c r="L586" i="3" s="1"/>
  <c r="L587" i="3" s="1"/>
  <c r="L588" i="3" s="1"/>
  <c r="L589" i="3" s="1"/>
  <c r="L590" i="3" s="1"/>
  <c r="L591" i="3" s="1"/>
  <c r="L592" i="3" s="1"/>
  <c r="L593" i="3" s="1"/>
  <c r="L594" i="3" s="1"/>
  <c r="L595" i="3" s="1"/>
  <c r="L596" i="3" s="1"/>
  <c r="L597" i="3" s="1"/>
  <c r="L598" i="3" s="1"/>
  <c r="L599" i="3" s="1"/>
  <c r="L600" i="3" s="1"/>
  <c r="L601" i="3" s="1"/>
  <c r="L602" i="3" s="1"/>
  <c r="L603" i="3" s="1"/>
  <c r="L604" i="3" s="1"/>
  <c r="L605" i="3" s="1"/>
  <c r="L606" i="3" s="1"/>
  <c r="L607" i="3" s="1"/>
  <c r="L608" i="3" s="1"/>
  <c r="L609" i="3" s="1"/>
  <c r="L610" i="3" s="1"/>
  <c r="L611" i="3" s="1"/>
  <c r="L612" i="3" s="1"/>
  <c r="L613" i="3" s="1"/>
  <c r="L614" i="3" s="1"/>
  <c r="L615" i="3" s="1"/>
  <c r="L616" i="3" s="1"/>
  <c r="L617" i="3" s="1"/>
  <c r="L618" i="3" s="1"/>
  <c r="L619" i="3" s="1"/>
  <c r="L620" i="3" s="1"/>
  <c r="L621" i="3" s="1"/>
  <c r="L622" i="3" s="1"/>
  <c r="L623" i="3" s="1"/>
  <c r="L624" i="3" s="1"/>
  <c r="L625" i="3" s="1"/>
  <c r="L626" i="3" s="1"/>
  <c r="L627" i="3" s="1"/>
  <c r="L628" i="3" s="1"/>
  <c r="L629" i="3" s="1"/>
  <c r="L630" i="3" s="1"/>
  <c r="L631" i="3" s="1"/>
  <c r="L632" i="3" s="1"/>
  <c r="L633" i="3" s="1"/>
  <c r="L634" i="3" s="1"/>
  <c r="L635" i="3" s="1"/>
  <c r="L636" i="3" s="1"/>
  <c r="L637" i="3" s="1"/>
  <c r="L638" i="3" s="1"/>
  <c r="L639" i="3" s="1"/>
  <c r="L640" i="3" s="1"/>
  <c r="L641" i="3" s="1"/>
  <c r="L642" i="3" s="1"/>
  <c r="L643" i="3" s="1"/>
  <c r="L644" i="3" s="1"/>
  <c r="L645" i="3" s="1"/>
  <c r="L646" i="3" s="1"/>
  <c r="L647" i="3" s="1"/>
  <c r="L648" i="3" s="1"/>
  <c r="L649" i="3" s="1"/>
  <c r="L650" i="3" s="1"/>
  <c r="L651" i="3" s="1"/>
  <c r="L652" i="3" s="1"/>
  <c r="L653" i="3" s="1"/>
  <c r="L654" i="3" s="1"/>
  <c r="L655" i="3" s="1"/>
  <c r="L656" i="3" s="1"/>
  <c r="L657" i="3" s="1"/>
  <c r="L658" i="3" s="1"/>
  <c r="L659" i="3" s="1"/>
  <c r="L660" i="3" s="1"/>
  <c r="L661" i="3" s="1"/>
  <c r="L662" i="3" s="1"/>
  <c r="L663" i="3" s="1"/>
  <c r="L664" i="3" s="1"/>
  <c r="L665" i="3" s="1"/>
  <c r="L666" i="3" s="1"/>
  <c r="L667" i="3" s="1"/>
  <c r="L668" i="3" s="1"/>
  <c r="L669" i="3" s="1"/>
  <c r="L670" i="3" s="1"/>
  <c r="L671" i="3" s="1"/>
  <c r="L672" i="3" s="1"/>
  <c r="L673" i="3" s="1"/>
  <c r="L674" i="3" s="1"/>
  <c r="L675" i="3" s="1"/>
  <c r="L676" i="3" s="1"/>
  <c r="L677" i="3" s="1"/>
  <c r="L678" i="3" s="1"/>
  <c r="L679" i="3" s="1"/>
  <c r="L680" i="3" s="1"/>
  <c r="L681" i="3" s="1"/>
  <c r="L682" i="3" s="1"/>
  <c r="L683" i="3" s="1"/>
  <c r="L684" i="3" s="1"/>
  <c r="L685" i="3" s="1"/>
  <c r="L686" i="3" s="1"/>
  <c r="L687" i="3" s="1"/>
  <c r="L688" i="3" s="1"/>
  <c r="L689" i="3" s="1"/>
  <c r="L690" i="3" s="1"/>
  <c r="L691" i="3" s="1"/>
  <c r="L692" i="3" s="1"/>
  <c r="L693" i="3" s="1"/>
  <c r="L694" i="3" s="1"/>
  <c r="L695" i="3" s="1"/>
  <c r="L696" i="3" s="1"/>
  <c r="L697" i="3" s="1"/>
  <c r="L698" i="3" s="1"/>
  <c r="L699" i="3" s="1"/>
  <c r="L700" i="3" s="1"/>
  <c r="L701" i="3" s="1"/>
  <c r="L702" i="3" s="1"/>
  <c r="L703" i="3" s="1"/>
  <c r="L704" i="3" s="1"/>
  <c r="L705" i="3" s="1"/>
  <c r="L706" i="3" s="1"/>
  <c r="L707" i="3" s="1"/>
  <c r="L708" i="3" s="1"/>
  <c r="L709" i="3" s="1"/>
  <c r="L710" i="3" s="1"/>
  <c r="L711" i="3" s="1"/>
  <c r="L712" i="3" s="1"/>
  <c r="L713" i="3" s="1"/>
  <c r="L714" i="3" s="1"/>
  <c r="L715" i="3" s="1"/>
  <c r="L716" i="3" s="1"/>
  <c r="L717" i="3" s="1"/>
  <c r="L718" i="3" s="1"/>
  <c r="L719" i="3" s="1"/>
  <c r="L720" i="3" s="1"/>
  <c r="L721" i="3" s="1"/>
  <c r="L722" i="3" s="1"/>
  <c r="L723" i="3" s="1"/>
  <c r="L724" i="3" s="1"/>
  <c r="L725" i="3" s="1"/>
  <c r="L726" i="3" s="1"/>
  <c r="L727" i="3" s="1"/>
  <c r="L728" i="3" s="1"/>
  <c r="L729" i="3" s="1"/>
  <c r="L730" i="3" s="1"/>
  <c r="L731" i="3" s="1"/>
  <c r="L732" i="3" s="1"/>
  <c r="L733" i="3" s="1"/>
  <c r="L734" i="3" s="1"/>
  <c r="L735" i="3" s="1"/>
  <c r="L736" i="3" s="1"/>
  <c r="L737" i="3" s="1"/>
  <c r="L738" i="3" s="1"/>
  <c r="L739" i="3" s="1"/>
  <c r="L740" i="3" s="1"/>
  <c r="L741" i="3" s="1"/>
  <c r="L742" i="3" s="1"/>
  <c r="L743" i="3" s="1"/>
  <c r="L744" i="3" s="1"/>
  <c r="L745" i="3" s="1"/>
  <c r="L746" i="3" s="1"/>
  <c r="L747" i="3" s="1"/>
  <c r="L748" i="3" s="1"/>
  <c r="L749" i="3" s="1"/>
  <c r="L750" i="3" s="1"/>
  <c r="L751" i="3" s="1"/>
  <c r="L752" i="3" s="1"/>
  <c r="L753" i="3" s="1"/>
  <c r="L754" i="3" s="1"/>
  <c r="L755" i="3" s="1"/>
  <c r="L756" i="3" s="1"/>
  <c r="L757" i="3" s="1"/>
  <c r="L758" i="3" s="1"/>
  <c r="L759" i="3" s="1"/>
  <c r="L760" i="3" s="1"/>
  <c r="L761" i="3" s="1"/>
  <c r="L762" i="3" s="1"/>
  <c r="L763" i="3" s="1"/>
  <c r="L764" i="3" s="1"/>
  <c r="L765" i="3" s="1"/>
  <c r="L766" i="3" s="1"/>
  <c r="L767" i="3" s="1"/>
  <c r="L768" i="3" s="1"/>
  <c r="L769" i="3" s="1"/>
  <c r="L770" i="3" s="1"/>
  <c r="L771" i="3" s="1"/>
  <c r="L772" i="3" s="1"/>
  <c r="L773" i="3" s="1"/>
  <c r="L774" i="3" s="1"/>
  <c r="L775" i="3" s="1"/>
  <c r="L776" i="3" s="1"/>
  <c r="L777" i="3" s="1"/>
  <c r="L778" i="3" s="1"/>
  <c r="L779" i="3" s="1"/>
  <c r="L780" i="3" s="1"/>
  <c r="L781" i="3" s="1"/>
  <c r="L782" i="3" s="1"/>
  <c r="L783" i="3" s="1"/>
  <c r="L784" i="3" s="1"/>
  <c r="L785" i="3" s="1"/>
  <c r="L786" i="3" s="1"/>
  <c r="L787" i="3" s="1"/>
  <c r="L788" i="3" s="1"/>
  <c r="L789" i="3" s="1"/>
  <c r="L790" i="3" s="1"/>
  <c r="L791" i="3" s="1"/>
  <c r="L792" i="3" s="1"/>
  <c r="L793" i="3" s="1"/>
  <c r="L794" i="3" s="1"/>
  <c r="L795" i="3" s="1"/>
  <c r="L796" i="3" s="1"/>
  <c r="L797" i="3" s="1"/>
  <c r="L798" i="3" s="1"/>
  <c r="L799" i="3" s="1"/>
  <c r="L800" i="3" s="1"/>
  <c r="L801" i="3" s="1"/>
  <c r="L802" i="3" s="1"/>
  <c r="L803" i="3" s="1"/>
  <c r="L804" i="3" s="1"/>
  <c r="L805" i="3" s="1"/>
  <c r="L806" i="3" s="1"/>
  <c r="L807" i="3" s="1"/>
  <c r="L808" i="3" s="1"/>
  <c r="L809" i="3" s="1"/>
  <c r="L810" i="3" s="1"/>
  <c r="L811" i="3" s="1"/>
  <c r="L812" i="3" s="1"/>
  <c r="L813" i="3" s="1"/>
  <c r="L814" i="3" s="1"/>
  <c r="L815" i="3" s="1"/>
  <c r="L816" i="3" s="1"/>
  <c r="L817" i="3" s="1"/>
  <c r="L818" i="3" s="1"/>
  <c r="L819" i="3" s="1"/>
  <c r="L820" i="3" s="1"/>
  <c r="L821" i="3" s="1"/>
  <c r="L822" i="3" s="1"/>
  <c r="L823" i="3" s="1"/>
  <c r="L824" i="3" s="1"/>
  <c r="L825" i="3" s="1"/>
  <c r="L826" i="3" s="1"/>
  <c r="L827" i="3" s="1"/>
  <c r="L828" i="3" s="1"/>
  <c r="L829" i="3" s="1"/>
  <c r="L830" i="3" s="1"/>
  <c r="L831" i="3" s="1"/>
  <c r="L832" i="3" s="1"/>
  <c r="L833" i="3" s="1"/>
  <c r="L834" i="3" s="1"/>
  <c r="L835" i="3" s="1"/>
  <c r="L836" i="3" s="1"/>
  <c r="L837" i="3" s="1"/>
  <c r="L838" i="3" s="1"/>
  <c r="L839" i="3" s="1"/>
  <c r="L840" i="3" s="1"/>
  <c r="L841" i="3" s="1"/>
  <c r="L842" i="3" s="1"/>
  <c r="L843" i="3" s="1"/>
  <c r="L844" i="3" s="1"/>
  <c r="L845" i="3" s="1"/>
  <c r="L846" i="3" s="1"/>
  <c r="L847" i="3" s="1"/>
  <c r="L848" i="3" s="1"/>
  <c r="L849" i="3" s="1"/>
  <c r="L850" i="3" s="1"/>
  <c r="L851" i="3" s="1"/>
  <c r="L852" i="3" s="1"/>
  <c r="L853" i="3" s="1"/>
  <c r="L854" i="3" s="1"/>
  <c r="L855" i="3" s="1"/>
  <c r="L856" i="3" s="1"/>
  <c r="L857" i="3" s="1"/>
  <c r="L858" i="3" s="1"/>
  <c r="L859" i="3" s="1"/>
  <c r="L860" i="3" s="1"/>
  <c r="L861" i="3" s="1"/>
  <c r="L862" i="3" s="1"/>
  <c r="L863" i="3" s="1"/>
  <c r="L864" i="3" s="1"/>
  <c r="L865" i="3" s="1"/>
  <c r="L866" i="3" s="1"/>
  <c r="L867" i="3" s="1"/>
  <c r="L868" i="3" s="1"/>
  <c r="L869" i="3" s="1"/>
  <c r="L870" i="3" s="1"/>
  <c r="L871" i="3" s="1"/>
  <c r="L872" i="3" s="1"/>
  <c r="L873" i="3" s="1"/>
  <c r="L874" i="3" s="1"/>
  <c r="L875" i="3" s="1"/>
  <c r="L876" i="3" s="1"/>
  <c r="L877" i="3" s="1"/>
  <c r="L878" i="3" s="1"/>
  <c r="L879" i="3" s="1"/>
  <c r="L880" i="3" s="1"/>
  <c r="L881" i="3" s="1"/>
  <c r="L882" i="3" s="1"/>
  <c r="L883" i="3" s="1"/>
  <c r="L884" i="3" s="1"/>
  <c r="L885" i="3" s="1"/>
  <c r="L886" i="3" s="1"/>
  <c r="L887" i="3" s="1"/>
  <c r="L888" i="3" s="1"/>
  <c r="L889" i="3" s="1"/>
  <c r="L890" i="3" s="1"/>
  <c r="L891" i="3" s="1"/>
  <c r="L892" i="3" s="1"/>
  <c r="L893" i="3" s="1"/>
  <c r="L894" i="3" s="1"/>
  <c r="L895" i="3" s="1"/>
  <c r="L896" i="3" s="1"/>
  <c r="L897" i="3" s="1"/>
  <c r="L898" i="3" s="1"/>
  <c r="L899" i="3" s="1"/>
  <c r="L900" i="3" s="1"/>
  <c r="L901" i="3" s="1"/>
  <c r="L902" i="3" s="1"/>
  <c r="L903" i="3" s="1"/>
  <c r="L904" i="3" s="1"/>
  <c r="L905" i="3" s="1"/>
  <c r="L906" i="3" s="1"/>
  <c r="L907" i="3" s="1"/>
  <c r="L908" i="3" s="1"/>
  <c r="L909" i="3" s="1"/>
  <c r="L910" i="3" s="1"/>
  <c r="L911" i="3" s="1"/>
  <c r="L912" i="3" s="1"/>
  <c r="L913" i="3" s="1"/>
  <c r="L914" i="3" s="1"/>
  <c r="L915" i="3" s="1"/>
  <c r="L916" i="3" s="1"/>
  <c r="L917" i="3" s="1"/>
  <c r="L918" i="3" s="1"/>
  <c r="L919" i="3" s="1"/>
  <c r="L920" i="3" s="1"/>
  <c r="L921" i="3" s="1"/>
  <c r="L922" i="3" s="1"/>
  <c r="L923" i="3" s="1"/>
  <c r="L924" i="3" s="1"/>
  <c r="L925" i="3" s="1"/>
  <c r="L926" i="3" s="1"/>
  <c r="L927" i="3" s="1"/>
  <c r="L928" i="3" s="1"/>
  <c r="L929" i="3" s="1"/>
  <c r="L930" i="3" s="1"/>
  <c r="L931" i="3" s="1"/>
  <c r="L932" i="3" s="1"/>
  <c r="L933" i="3" s="1"/>
  <c r="L934" i="3" s="1"/>
  <c r="L935" i="3" s="1"/>
  <c r="L936" i="3" s="1"/>
  <c r="L937" i="3" s="1"/>
  <c r="L938" i="3" s="1"/>
  <c r="L939" i="3" s="1"/>
  <c r="L940" i="3" s="1"/>
  <c r="L941" i="3" s="1"/>
  <c r="L942" i="3" s="1"/>
  <c r="L943" i="3" s="1"/>
  <c r="L944" i="3" s="1"/>
  <c r="L945" i="3" s="1"/>
  <c r="L946" i="3" s="1"/>
  <c r="L947" i="3" s="1"/>
  <c r="L948" i="3" s="1"/>
  <c r="L949" i="3" s="1"/>
  <c r="L950" i="3" s="1"/>
  <c r="L951" i="3" s="1"/>
  <c r="L952" i="3" s="1"/>
  <c r="L953" i="3" s="1"/>
  <c r="L954" i="3" s="1"/>
  <c r="L955" i="3" s="1"/>
  <c r="L956" i="3" s="1"/>
  <c r="L957" i="3" s="1"/>
  <c r="L958" i="3" s="1"/>
  <c r="L959" i="3" s="1"/>
  <c r="L960" i="3" s="1"/>
  <c r="L961" i="3" s="1"/>
  <c r="L962" i="3" s="1"/>
  <c r="L963" i="3" s="1"/>
  <c r="L964" i="3" s="1"/>
  <c r="L965" i="3" s="1"/>
  <c r="L966" i="3" s="1"/>
  <c r="L967" i="3" s="1"/>
  <c r="L968" i="3" s="1"/>
  <c r="L969" i="3" s="1"/>
  <c r="L970" i="3" s="1"/>
  <c r="L971" i="3" s="1"/>
  <c r="L972" i="3" s="1"/>
  <c r="L973" i="3" s="1"/>
  <c r="L974" i="3" s="1"/>
  <c r="L975" i="3" s="1"/>
  <c r="L976" i="3" s="1"/>
  <c r="L977" i="3" s="1"/>
  <c r="L978" i="3" s="1"/>
  <c r="L979" i="3" s="1"/>
  <c r="L980" i="3" s="1"/>
  <c r="L981" i="3" s="1"/>
  <c r="L982" i="3" s="1"/>
  <c r="L983" i="3" s="1"/>
  <c r="L984" i="3" s="1"/>
  <c r="L985" i="3" s="1"/>
  <c r="L986" i="3" s="1"/>
  <c r="L987" i="3" s="1"/>
  <c r="L988" i="3" s="1"/>
  <c r="L989" i="3" s="1"/>
  <c r="L990" i="3" s="1"/>
  <c r="L991" i="3" s="1"/>
  <c r="L992" i="3" s="1"/>
  <c r="L993" i="3" s="1"/>
  <c r="L994" i="3" s="1"/>
  <c r="L995" i="3" s="1"/>
  <c r="L996" i="3" s="1"/>
  <c r="L997" i="3" s="1"/>
  <c r="L998" i="3" s="1"/>
  <c r="L999" i="3" s="1"/>
  <c r="L1000" i="3" s="1"/>
  <c r="L1001" i="3" s="1"/>
  <c r="L1002" i="3" s="1"/>
  <c r="L1003" i="3" s="1"/>
  <c r="L1004" i="3" s="1"/>
  <c r="L1005" i="3" s="1"/>
  <c r="L1006" i="3" s="1"/>
  <c r="L1007" i="3" s="1"/>
  <c r="L1008" i="3" s="1"/>
  <c r="L1009" i="3" s="1"/>
  <c r="L1010" i="3" s="1"/>
  <c r="L1011" i="3" s="1"/>
  <c r="L1012" i="3" s="1"/>
  <c r="L1013" i="3" s="1"/>
  <c r="L1014" i="3" s="1"/>
  <c r="L1015" i="3" s="1"/>
  <c r="L1016" i="3" s="1"/>
  <c r="L1017" i="3" s="1"/>
  <c r="L1018" i="3" s="1"/>
  <c r="L1019" i="3" s="1"/>
  <c r="L1020" i="3" s="1"/>
  <c r="L1021" i="3" s="1"/>
  <c r="L1022" i="3" s="1"/>
  <c r="L1023" i="3" s="1"/>
  <c r="L1024" i="3" s="1"/>
  <c r="L1025" i="3" s="1"/>
  <c r="L1026" i="3" s="1"/>
  <c r="L1027" i="3" s="1"/>
  <c r="L1028" i="3" s="1"/>
  <c r="L1029" i="3" s="1"/>
  <c r="L1030" i="3" s="1"/>
  <c r="L1031" i="3" s="1"/>
  <c r="L1032" i="3" s="1"/>
  <c r="L1033" i="3" s="1"/>
  <c r="L1034" i="3" s="1"/>
  <c r="L1035" i="3" s="1"/>
  <c r="L1036" i="3" s="1"/>
  <c r="L1037" i="3" s="1"/>
  <c r="L1038" i="3" s="1"/>
  <c r="L1039" i="3" s="1"/>
  <c r="L1040" i="3" s="1"/>
  <c r="L1041" i="3" s="1"/>
  <c r="L1042" i="3" s="1"/>
  <c r="L1043" i="3" s="1"/>
  <c r="L1044" i="3" s="1"/>
  <c r="L1045" i="3" s="1"/>
  <c r="L1046" i="3" s="1"/>
  <c r="L1047" i="3" s="1"/>
  <c r="L1048" i="3" s="1"/>
  <c r="L1049" i="3" s="1"/>
  <c r="L1050" i="3" s="1"/>
  <c r="L1051" i="3" s="1"/>
  <c r="L1052" i="3" s="1"/>
  <c r="L1053" i="3" s="1"/>
  <c r="L1054" i="3" s="1"/>
  <c r="L1055" i="3" s="1"/>
  <c r="L1056" i="3" s="1"/>
  <c r="L1057" i="3" s="1"/>
  <c r="L1058" i="3" s="1"/>
  <c r="L1059" i="3" s="1"/>
  <c r="L1060" i="3" s="1"/>
  <c r="L1061" i="3" s="1"/>
  <c r="L1062" i="3" s="1"/>
  <c r="L1063" i="3" s="1"/>
  <c r="L1064" i="3" s="1"/>
  <c r="L1065" i="3" s="1"/>
  <c r="L1066" i="3" s="1"/>
  <c r="L1067" i="3" s="1"/>
  <c r="L1068" i="3" s="1"/>
  <c r="L1069" i="3" s="1"/>
  <c r="L1070" i="3" s="1"/>
  <c r="L1071" i="3" s="1"/>
  <c r="L1072" i="3" s="1"/>
  <c r="L1073" i="3" s="1"/>
  <c r="L1074" i="3" s="1"/>
  <c r="L1075" i="3" s="1"/>
  <c r="L1076" i="3" s="1"/>
  <c r="L1077" i="3" s="1"/>
  <c r="L1078" i="3" s="1"/>
  <c r="L1079" i="3" s="1"/>
  <c r="L1080" i="3" s="1"/>
  <c r="L1081" i="3" s="1"/>
  <c r="L1082" i="3" s="1"/>
  <c r="L1083" i="3" s="1"/>
  <c r="L1084" i="3" s="1"/>
  <c r="L1085" i="3" s="1"/>
  <c r="L1086" i="3" s="1"/>
  <c r="L1087" i="3" s="1"/>
  <c r="L1088" i="3" s="1"/>
  <c r="L1089" i="3" s="1"/>
  <c r="L1090" i="3" s="1"/>
  <c r="L1091" i="3" s="1"/>
  <c r="L1092" i="3" s="1"/>
  <c r="L1093" i="3" s="1"/>
  <c r="L1094" i="3" s="1"/>
  <c r="L1095" i="3" s="1"/>
  <c r="L1096" i="3" s="1"/>
  <c r="L1097" i="3" s="1"/>
  <c r="L1098" i="3" s="1"/>
  <c r="L1099" i="3" s="1"/>
  <c r="L1100" i="3" s="1"/>
  <c r="L1101" i="3" s="1"/>
  <c r="L1102" i="3" s="1"/>
  <c r="L1103" i="3" s="1"/>
  <c r="L1104" i="3" s="1"/>
  <c r="L1105" i="3" s="1"/>
  <c r="L1106" i="3" s="1"/>
  <c r="L1107" i="3" s="1"/>
  <c r="L1108" i="3" s="1"/>
  <c r="L1109" i="3" s="1"/>
  <c r="L1110" i="3" s="1"/>
  <c r="L1111" i="3" s="1"/>
  <c r="L1112" i="3" s="1"/>
  <c r="L1113" i="3" s="1"/>
  <c r="L1114" i="3" s="1"/>
  <c r="L1115" i="3" s="1"/>
  <c r="L1116" i="3" s="1"/>
  <c r="L1117" i="3" s="1"/>
  <c r="L1118" i="3" s="1"/>
  <c r="L1119" i="3" s="1"/>
  <c r="L1120" i="3" s="1"/>
  <c r="L1121" i="3" s="1"/>
  <c r="L1122" i="3" s="1"/>
  <c r="L1123" i="3" s="1"/>
  <c r="L1124" i="3" s="1"/>
  <c r="L1125" i="3" s="1"/>
  <c r="L1126" i="3" s="1"/>
  <c r="L1127" i="3" s="1"/>
  <c r="L1128" i="3" s="1"/>
  <c r="L1129" i="3" s="1"/>
  <c r="L1130" i="3" s="1"/>
  <c r="L1131" i="3" s="1"/>
  <c r="L1132" i="3" s="1"/>
  <c r="L1133" i="3" s="1"/>
  <c r="L1134" i="3" s="1"/>
  <c r="L1135" i="3" s="1"/>
  <c r="L1136" i="3" s="1"/>
  <c r="L1137" i="3" s="1"/>
  <c r="L1138" i="3" s="1"/>
  <c r="L1139" i="3" s="1"/>
  <c r="L1140" i="3" s="1"/>
  <c r="L1141" i="3" s="1"/>
  <c r="L1142" i="3" s="1"/>
  <c r="L1143" i="3" s="1"/>
  <c r="L1144" i="3" s="1"/>
  <c r="L1145" i="3" s="1"/>
  <c r="L1146" i="3" s="1"/>
  <c r="L1147" i="3" s="1"/>
  <c r="L1148" i="3" s="1"/>
  <c r="L1149" i="3" s="1"/>
  <c r="L1150" i="3" s="1"/>
  <c r="L1151" i="3" s="1"/>
  <c r="L1152" i="3" s="1"/>
  <c r="L1153" i="3" s="1"/>
  <c r="L1154" i="3" s="1"/>
  <c r="L1155" i="3" s="1"/>
  <c r="L1156" i="3" s="1"/>
  <c r="L1157" i="3" s="1"/>
  <c r="L1158" i="3" s="1"/>
  <c r="L1159" i="3" s="1"/>
  <c r="L1160" i="3" s="1"/>
  <c r="L1161" i="3" s="1"/>
  <c r="L1162" i="3" s="1"/>
  <c r="L1163" i="3" s="1"/>
  <c r="L1164" i="3" s="1"/>
  <c r="L1165" i="3" s="1"/>
  <c r="L1166" i="3" s="1"/>
  <c r="L1167" i="3" s="1"/>
  <c r="L1168" i="3" s="1"/>
  <c r="L1169" i="3" s="1"/>
  <c r="L1170" i="3" s="1"/>
  <c r="L1171" i="3" s="1"/>
  <c r="L1172" i="3" s="1"/>
  <c r="L1173" i="3" s="1"/>
  <c r="L1174" i="3" s="1"/>
  <c r="L1175" i="3" s="1"/>
  <c r="L1176" i="3" s="1"/>
  <c r="L1177" i="3" s="1"/>
  <c r="L1178" i="3" s="1"/>
  <c r="L1179" i="3" s="1"/>
  <c r="L1180" i="3" s="1"/>
  <c r="L1181" i="3" s="1"/>
  <c r="L1182" i="3" s="1"/>
  <c r="L1183" i="3" s="1"/>
  <c r="L1184" i="3" s="1"/>
  <c r="L1185" i="3" s="1"/>
  <c r="L1186" i="3" s="1"/>
  <c r="L1187" i="3" s="1"/>
  <c r="L1188" i="3" s="1"/>
  <c r="L1189" i="3" s="1"/>
  <c r="L1190" i="3" s="1"/>
  <c r="L1191" i="3" s="1"/>
  <c r="L1192" i="3" s="1"/>
  <c r="L1193" i="3" s="1"/>
  <c r="L1194" i="3" s="1"/>
  <c r="L1195" i="3" s="1"/>
  <c r="L1196" i="3" s="1"/>
  <c r="L1197" i="3" s="1"/>
  <c r="L1198" i="3" s="1"/>
  <c r="L1199" i="3" s="1"/>
  <c r="L1200" i="3" s="1"/>
  <c r="L1201" i="3" s="1"/>
  <c r="L1202" i="3" s="1"/>
  <c r="L1203" i="3" s="1"/>
  <c r="L1204" i="3" s="1"/>
  <c r="L1205" i="3" s="1"/>
  <c r="L1206" i="3" s="1"/>
  <c r="L1207" i="3" s="1"/>
  <c r="L1208" i="3" s="1"/>
  <c r="L1209" i="3" s="1"/>
  <c r="L1210" i="3" s="1"/>
  <c r="L1211" i="3" s="1"/>
  <c r="L1212" i="3" s="1"/>
  <c r="L1213" i="3" s="1"/>
  <c r="L1214" i="3" s="1"/>
  <c r="L1215" i="3" s="1"/>
  <c r="L1216" i="3" s="1"/>
  <c r="L1217" i="3" s="1"/>
  <c r="L1218" i="3" s="1"/>
  <c r="L1219" i="3" s="1"/>
  <c r="L1220" i="3" s="1"/>
  <c r="L1221" i="3" s="1"/>
  <c r="L1222" i="3" s="1"/>
  <c r="L1223" i="3" s="1"/>
  <c r="L1224" i="3" s="1"/>
  <c r="L1225" i="3" s="1"/>
  <c r="L1226" i="3" s="1"/>
  <c r="L1227" i="3" s="1"/>
  <c r="L1228" i="3" s="1"/>
  <c r="L1229" i="3" s="1"/>
  <c r="L1230" i="3" s="1"/>
  <c r="L1231" i="3" s="1"/>
  <c r="L1232" i="3" s="1"/>
  <c r="L1233" i="3" s="1"/>
  <c r="L1234" i="3" s="1"/>
  <c r="L1235" i="3" s="1"/>
  <c r="L1236" i="3" s="1"/>
  <c r="L1237" i="3" s="1"/>
  <c r="L1238" i="3" s="1"/>
  <c r="L1239" i="3" s="1"/>
  <c r="L1240" i="3" s="1"/>
  <c r="L1241" i="3" s="1"/>
  <c r="L1242" i="3" s="1"/>
  <c r="L1243" i="3" s="1"/>
  <c r="L1244" i="3" s="1"/>
  <c r="L1245" i="3" s="1"/>
  <c r="L1246" i="3" s="1"/>
  <c r="L1247" i="3" s="1"/>
  <c r="L1248" i="3" s="1"/>
  <c r="L1249" i="3" s="1"/>
  <c r="L1250" i="3" s="1"/>
  <c r="L1251" i="3" s="1"/>
  <c r="L1252" i="3" s="1"/>
  <c r="L1253" i="3" s="1"/>
  <c r="L1254" i="3" s="1"/>
  <c r="L1255" i="3" s="1"/>
  <c r="L1256" i="3" s="1"/>
  <c r="L1257" i="3" s="1"/>
  <c r="L1258" i="3" s="1"/>
  <c r="L1259" i="3" s="1"/>
  <c r="L1260" i="3" s="1"/>
  <c r="L1261" i="3" s="1"/>
  <c r="L1262" i="3" s="1"/>
  <c r="L1263" i="3" s="1"/>
  <c r="L1264" i="3" s="1"/>
  <c r="L1265" i="3" s="1"/>
  <c r="L1266" i="3" s="1"/>
  <c r="L1267" i="3" s="1"/>
  <c r="L1268" i="3" s="1"/>
  <c r="L1269" i="3" s="1"/>
  <c r="L1270" i="3" s="1"/>
  <c r="L1271" i="3" s="1"/>
  <c r="L1272" i="3" s="1"/>
  <c r="L1273" i="3" s="1"/>
  <c r="L1274" i="3" s="1"/>
  <c r="L1275" i="3" s="1"/>
  <c r="L1276" i="3" s="1"/>
  <c r="L1277" i="3" s="1"/>
  <c r="L1278" i="3" s="1"/>
  <c r="L1279" i="3" s="1"/>
  <c r="L1280" i="3" s="1"/>
  <c r="L1281" i="3" s="1"/>
  <c r="L1282" i="3" s="1"/>
  <c r="L1283" i="3" s="1"/>
  <c r="L1284" i="3" s="1"/>
  <c r="L1285" i="3" s="1"/>
  <c r="L1286" i="3" s="1"/>
  <c r="L1287" i="3" s="1"/>
  <c r="L1288" i="3" s="1"/>
  <c r="L1289" i="3" s="1"/>
  <c r="L1290" i="3" s="1"/>
  <c r="L1291" i="3" s="1"/>
  <c r="L1292" i="3" s="1"/>
  <c r="L1293" i="3" s="1"/>
  <c r="L1294" i="3" s="1"/>
  <c r="L1295" i="3" s="1"/>
  <c r="L1296" i="3" s="1"/>
  <c r="L1297" i="3" s="1"/>
  <c r="L1298" i="3" s="1"/>
  <c r="L1299" i="3" s="1"/>
  <c r="L1300" i="3" s="1"/>
  <c r="L1301" i="3" s="1"/>
  <c r="L1302" i="3" s="1"/>
  <c r="L1303" i="3" s="1"/>
  <c r="L1304" i="3" s="1"/>
  <c r="L1305" i="3" s="1"/>
  <c r="L1306" i="3" s="1"/>
  <c r="L1307" i="3" s="1"/>
  <c r="L1308" i="3" s="1"/>
  <c r="L1309" i="3" s="1"/>
  <c r="L1310" i="3" s="1"/>
  <c r="L1311" i="3" s="1"/>
  <c r="L1312" i="3" s="1"/>
  <c r="L1313" i="3" s="1"/>
  <c r="L1314" i="3" s="1"/>
  <c r="L1315" i="3" s="1"/>
  <c r="L1316" i="3" s="1"/>
  <c r="L1317" i="3" s="1"/>
  <c r="L1318" i="3" s="1"/>
  <c r="L1319" i="3" s="1"/>
  <c r="L1320" i="3" s="1"/>
  <c r="L1321" i="3" s="1"/>
  <c r="L1322" i="3" s="1"/>
  <c r="L1323" i="3" s="1"/>
  <c r="L1324" i="3" s="1"/>
  <c r="L1325" i="3" s="1"/>
  <c r="L1326" i="3" s="1"/>
  <c r="L1327" i="3" s="1"/>
  <c r="L1328" i="3" s="1"/>
  <c r="L1329" i="3" s="1"/>
  <c r="L1330" i="3" s="1"/>
  <c r="L1331" i="3" s="1"/>
  <c r="L1332" i="3" s="1"/>
  <c r="L1333" i="3" s="1"/>
  <c r="L1334" i="3" s="1"/>
  <c r="L1335" i="3" s="1"/>
  <c r="L1336" i="3" s="1"/>
  <c r="L1337" i="3" s="1"/>
  <c r="L1338" i="3" s="1"/>
  <c r="L1339" i="3" s="1"/>
  <c r="L1340" i="3" s="1"/>
  <c r="L1341" i="3" s="1"/>
  <c r="L1342" i="3" s="1"/>
  <c r="L1343" i="3" s="1"/>
  <c r="L1344" i="3" s="1"/>
  <c r="L1345" i="3" s="1"/>
  <c r="L1346" i="3" s="1"/>
  <c r="L1347" i="3" s="1"/>
  <c r="L1348" i="3" s="1"/>
  <c r="L1349" i="3" s="1"/>
  <c r="L1350" i="3" s="1"/>
  <c r="L1351" i="3" s="1"/>
  <c r="L1352" i="3" s="1"/>
  <c r="L1353" i="3" s="1"/>
  <c r="L1354" i="3" s="1"/>
  <c r="L1355" i="3" s="1"/>
  <c r="L1356" i="3" s="1"/>
  <c r="L1357" i="3" s="1"/>
  <c r="L1358" i="3" s="1"/>
  <c r="L1359" i="3" s="1"/>
  <c r="L1360" i="3" s="1"/>
  <c r="L1361" i="3" s="1"/>
  <c r="L1362" i="3" s="1"/>
  <c r="L1363" i="3" s="1"/>
  <c r="L1364" i="3" s="1"/>
  <c r="L1365" i="3" s="1"/>
  <c r="L1366" i="3" s="1"/>
  <c r="L1367" i="3" s="1"/>
  <c r="L1368" i="3" s="1"/>
  <c r="L1369" i="3" s="1"/>
  <c r="L1370" i="3" s="1"/>
  <c r="L1371" i="3" s="1"/>
  <c r="L1372" i="3" s="1"/>
  <c r="L1373" i="3" s="1"/>
  <c r="L1374" i="3" s="1"/>
  <c r="L1375" i="3" s="1"/>
  <c r="L1376" i="3" s="1"/>
  <c r="L1377" i="3" s="1"/>
  <c r="L1378" i="3" s="1"/>
  <c r="L1379" i="3" s="1"/>
  <c r="L1380" i="3" s="1"/>
  <c r="L1381" i="3" s="1"/>
  <c r="L1382" i="3" s="1"/>
  <c r="L1383" i="3" s="1"/>
  <c r="L1384" i="3" s="1"/>
  <c r="L1385" i="3" s="1"/>
  <c r="L1386" i="3" s="1"/>
  <c r="L1387" i="3" s="1"/>
  <c r="L1388" i="3" s="1"/>
  <c r="L1389" i="3" s="1"/>
  <c r="L1390" i="3" s="1"/>
  <c r="L1391" i="3" s="1"/>
  <c r="L1392" i="3" s="1"/>
  <c r="L1393" i="3" s="1"/>
  <c r="L1394" i="3" s="1"/>
  <c r="L1395" i="3" s="1"/>
  <c r="L1396" i="3" s="1"/>
  <c r="L1397" i="3" s="1"/>
  <c r="L1398" i="3" s="1"/>
  <c r="L1399" i="3" s="1"/>
  <c r="L1400" i="3" s="1"/>
  <c r="L1401" i="3" s="1"/>
  <c r="L1402" i="3" s="1"/>
  <c r="L1403" i="3" s="1"/>
  <c r="L1404" i="3" s="1"/>
  <c r="L1405" i="3" s="1"/>
  <c r="L1406" i="3" s="1"/>
  <c r="L1407" i="3" s="1"/>
  <c r="L1408" i="3" s="1"/>
  <c r="L1409" i="3" s="1"/>
  <c r="L1410" i="3" s="1"/>
  <c r="L1411" i="3" s="1"/>
  <c r="L1412" i="3" s="1"/>
  <c r="L1413" i="3" s="1"/>
  <c r="L1414" i="3" s="1"/>
  <c r="L1415" i="3" s="1"/>
  <c r="L1416" i="3" s="1"/>
  <c r="L1417" i="3" s="1"/>
  <c r="L1418" i="3" s="1"/>
  <c r="L1419" i="3" s="1"/>
  <c r="L1420" i="3" s="1"/>
  <c r="L1421" i="3" s="1"/>
  <c r="L1422" i="3" s="1"/>
  <c r="L1423" i="3" s="1"/>
  <c r="L1424" i="3" s="1"/>
  <c r="L1425" i="3" s="1"/>
  <c r="L1426" i="3" s="1"/>
  <c r="L1427" i="3" s="1"/>
  <c r="L1428" i="3" s="1"/>
  <c r="L1429" i="3" s="1"/>
  <c r="L1430" i="3" s="1"/>
  <c r="L1431" i="3" s="1"/>
  <c r="L1432" i="3" s="1"/>
  <c r="L1433" i="3" s="1"/>
  <c r="L1434" i="3" s="1"/>
  <c r="L1435" i="3" s="1"/>
  <c r="L1436" i="3" s="1"/>
  <c r="L1437" i="3" s="1"/>
  <c r="L1438" i="3" s="1"/>
  <c r="L1439" i="3" s="1"/>
  <c r="L1440" i="3" s="1"/>
  <c r="L1441" i="3" s="1"/>
  <c r="L1442" i="3" s="1"/>
  <c r="L1443" i="3" s="1"/>
  <c r="L1444" i="3" s="1"/>
  <c r="L1445" i="3" s="1"/>
  <c r="L1446" i="3" s="1"/>
  <c r="L1447" i="3" s="1"/>
  <c r="L1448" i="3" s="1"/>
  <c r="L1449" i="3" s="1"/>
  <c r="L1450" i="3" s="1"/>
  <c r="L1451" i="3" s="1"/>
  <c r="L1452" i="3" s="1"/>
  <c r="L1453" i="3" s="1"/>
  <c r="L1454" i="3" s="1"/>
  <c r="L1455" i="3" s="1"/>
  <c r="L1456" i="3" s="1"/>
  <c r="L1457" i="3" s="1"/>
  <c r="L1458" i="3" s="1"/>
  <c r="L1459" i="3" s="1"/>
  <c r="L1460" i="3" s="1"/>
  <c r="L1461" i="3" s="1"/>
  <c r="L1462" i="3" s="1"/>
  <c r="L1463" i="3" s="1"/>
  <c r="L1464" i="3" s="1"/>
  <c r="L1465" i="3" s="1"/>
  <c r="L1466" i="3" s="1"/>
  <c r="L1467" i="3" s="1"/>
  <c r="L1468" i="3" s="1"/>
  <c r="L1469" i="3" s="1"/>
  <c r="L1470" i="3" s="1"/>
  <c r="L1471" i="3" s="1"/>
  <c r="L1472" i="3" s="1"/>
  <c r="L1473" i="3" s="1"/>
  <c r="L1474" i="3" s="1"/>
  <c r="L1475" i="3" s="1"/>
  <c r="L1476" i="3" s="1"/>
  <c r="L1477" i="3" s="1"/>
  <c r="L1478" i="3" s="1"/>
  <c r="L1479" i="3" s="1"/>
  <c r="L1480" i="3" s="1"/>
  <c r="L1481" i="3" s="1"/>
  <c r="L1482" i="3" s="1"/>
  <c r="L1483" i="3" s="1"/>
  <c r="L1484" i="3" s="1"/>
  <c r="L1485" i="3" s="1"/>
  <c r="L1486" i="3" s="1"/>
  <c r="L1487" i="3" s="1"/>
  <c r="L1488" i="3" s="1"/>
  <c r="L1489" i="3" s="1"/>
  <c r="L1490" i="3" s="1"/>
  <c r="L1491" i="3" s="1"/>
  <c r="L1492" i="3" s="1"/>
  <c r="L1493" i="3" s="1"/>
  <c r="L1494" i="3" s="1"/>
  <c r="L1495" i="3" s="1"/>
  <c r="L1496" i="3" s="1"/>
  <c r="L1497" i="3" s="1"/>
  <c r="L1498" i="3" s="1"/>
  <c r="L1499" i="3" s="1"/>
  <c r="L1500" i="3" s="1"/>
  <c r="L1501" i="3" s="1"/>
  <c r="L1502" i="3" s="1"/>
  <c r="L1503" i="3" s="1"/>
  <c r="L1504" i="3" s="1"/>
  <c r="L1505" i="3" s="1"/>
  <c r="L1506" i="3" s="1"/>
  <c r="L1507" i="3" s="1"/>
  <c r="L1508" i="3" s="1"/>
  <c r="L1509" i="3" s="1"/>
  <c r="L1510" i="3" s="1"/>
  <c r="L1511" i="3" s="1"/>
  <c r="L1512" i="3" s="1"/>
  <c r="L1513" i="3" s="1"/>
  <c r="L1514" i="3" s="1"/>
  <c r="L1515" i="3" s="1"/>
  <c r="L1516" i="3" s="1"/>
  <c r="L1517" i="3" s="1"/>
  <c r="L1518" i="3" s="1"/>
  <c r="L1519" i="3" s="1"/>
  <c r="L1520" i="3" s="1"/>
  <c r="L1521" i="3" s="1"/>
  <c r="L1522" i="3" s="1"/>
  <c r="L1523" i="3" s="1"/>
  <c r="L1524" i="3" s="1"/>
  <c r="L1525" i="3" s="1"/>
  <c r="L1526" i="3" s="1"/>
  <c r="L1527" i="3" s="1"/>
  <c r="L1528" i="3" s="1"/>
  <c r="L1529" i="3" s="1"/>
  <c r="L1530" i="3" s="1"/>
  <c r="L444" i="3"/>
  <c r="K443" i="3"/>
  <c r="K445" i="3" s="1"/>
  <c r="K446" i="3" s="1"/>
  <c r="K447" i="3" s="1"/>
  <c r="K448" i="3" s="1"/>
  <c r="K449" i="3" s="1"/>
  <c r="K450" i="3" s="1"/>
  <c r="K451" i="3" s="1"/>
  <c r="K452" i="3" s="1"/>
  <c r="K453" i="3" s="1"/>
  <c r="K454" i="3" s="1"/>
  <c r="K455" i="3" s="1"/>
  <c r="K456" i="3" s="1"/>
  <c r="K457" i="3" s="1"/>
  <c r="K458" i="3" s="1"/>
  <c r="K459" i="3" s="1"/>
  <c r="K460" i="3" s="1"/>
  <c r="K461" i="3" s="1"/>
  <c r="K462" i="3" s="1"/>
  <c r="K463" i="3" s="1"/>
  <c r="K464" i="3" s="1"/>
  <c r="K465" i="3" s="1"/>
  <c r="K466" i="3" s="1"/>
  <c r="K467" i="3" s="1"/>
  <c r="K468" i="3" s="1"/>
  <c r="K469" i="3" s="1"/>
  <c r="K470" i="3" s="1"/>
  <c r="K471" i="3" s="1"/>
  <c r="K472" i="3" s="1"/>
  <c r="K473" i="3" s="1"/>
  <c r="K474" i="3" s="1"/>
  <c r="K475" i="3" s="1"/>
  <c r="K476" i="3" s="1"/>
  <c r="K477" i="3" s="1"/>
  <c r="K478" i="3" s="1"/>
  <c r="K479" i="3" s="1"/>
  <c r="K480" i="3" s="1"/>
  <c r="K481" i="3" s="1"/>
  <c r="K482" i="3" s="1"/>
  <c r="K483" i="3" s="1"/>
  <c r="K484" i="3" s="1"/>
  <c r="K485" i="3" s="1"/>
  <c r="K486" i="3" s="1"/>
  <c r="K487" i="3" s="1"/>
  <c r="K488" i="3" s="1"/>
  <c r="K489" i="3" s="1"/>
  <c r="K490" i="3" s="1"/>
  <c r="K491" i="3" s="1"/>
  <c r="K492" i="3" s="1"/>
  <c r="K493" i="3" s="1"/>
  <c r="K494" i="3" s="1"/>
  <c r="K495" i="3" s="1"/>
  <c r="K496" i="3" s="1"/>
  <c r="K497" i="3" s="1"/>
  <c r="K498" i="3" s="1"/>
  <c r="K499" i="3" s="1"/>
  <c r="K500" i="3" s="1"/>
  <c r="K501" i="3" s="1"/>
  <c r="K502" i="3" s="1"/>
  <c r="K503" i="3" s="1"/>
  <c r="K504" i="3" s="1"/>
  <c r="K505" i="3" s="1"/>
  <c r="K506" i="3" s="1"/>
  <c r="K507" i="3" s="1"/>
  <c r="K508" i="3" s="1"/>
  <c r="K509" i="3" s="1"/>
  <c r="K510" i="3" s="1"/>
  <c r="K511" i="3" s="1"/>
  <c r="K512" i="3" s="1"/>
  <c r="K513" i="3" s="1"/>
  <c r="K514" i="3" s="1"/>
  <c r="K515" i="3" s="1"/>
  <c r="K516" i="3" s="1"/>
  <c r="K517" i="3" s="1"/>
  <c r="K518" i="3" s="1"/>
  <c r="K519" i="3" s="1"/>
  <c r="K520" i="3" s="1"/>
  <c r="K521" i="3" s="1"/>
  <c r="K522" i="3" s="1"/>
  <c r="K523" i="3" s="1"/>
  <c r="K524" i="3" s="1"/>
  <c r="K525" i="3" s="1"/>
  <c r="K526" i="3" s="1"/>
  <c r="K527" i="3" s="1"/>
  <c r="K528" i="3" s="1"/>
  <c r="K529" i="3" s="1"/>
  <c r="K530" i="3" s="1"/>
  <c r="K531" i="3" s="1"/>
  <c r="K532" i="3" s="1"/>
  <c r="K533" i="3" s="1"/>
  <c r="K534" i="3" s="1"/>
  <c r="K535" i="3" s="1"/>
  <c r="K536" i="3" s="1"/>
  <c r="K537" i="3" s="1"/>
  <c r="K538" i="3" s="1"/>
  <c r="K539" i="3" s="1"/>
  <c r="K540" i="3" s="1"/>
  <c r="K541" i="3" s="1"/>
  <c r="K542" i="3" s="1"/>
  <c r="K543" i="3" s="1"/>
  <c r="K544" i="3" s="1"/>
  <c r="K545" i="3" s="1"/>
  <c r="K546" i="3" s="1"/>
  <c r="K547" i="3" s="1"/>
  <c r="K548" i="3" s="1"/>
  <c r="K549" i="3" s="1"/>
  <c r="K550" i="3" s="1"/>
  <c r="K551" i="3" s="1"/>
  <c r="K552" i="3" s="1"/>
  <c r="K553" i="3" s="1"/>
  <c r="K554" i="3" s="1"/>
  <c r="K555" i="3" s="1"/>
  <c r="K556" i="3" s="1"/>
  <c r="K557" i="3" s="1"/>
  <c r="K558" i="3" s="1"/>
  <c r="K559" i="3" s="1"/>
  <c r="K560" i="3" s="1"/>
  <c r="K561" i="3" s="1"/>
  <c r="K562" i="3" s="1"/>
  <c r="K563" i="3" s="1"/>
  <c r="K564" i="3" s="1"/>
  <c r="K565" i="3" s="1"/>
  <c r="K566" i="3" s="1"/>
  <c r="K567" i="3" s="1"/>
  <c r="K568" i="3" s="1"/>
  <c r="K569" i="3" s="1"/>
  <c r="K570" i="3" s="1"/>
  <c r="K571" i="3" s="1"/>
  <c r="K572" i="3" s="1"/>
  <c r="K573" i="3" s="1"/>
  <c r="K574" i="3" s="1"/>
  <c r="K575" i="3" s="1"/>
  <c r="K576" i="3" s="1"/>
  <c r="K577" i="3" s="1"/>
  <c r="K578" i="3" s="1"/>
  <c r="K579" i="3" s="1"/>
  <c r="K580" i="3" s="1"/>
  <c r="K581" i="3" s="1"/>
  <c r="K582" i="3" s="1"/>
  <c r="K583" i="3" s="1"/>
  <c r="K584" i="3" s="1"/>
  <c r="K585" i="3" s="1"/>
  <c r="K586" i="3" s="1"/>
  <c r="K587" i="3" s="1"/>
  <c r="K588" i="3" s="1"/>
  <c r="K589" i="3" s="1"/>
  <c r="K590" i="3" s="1"/>
  <c r="K591" i="3" s="1"/>
  <c r="K592" i="3" s="1"/>
  <c r="K593" i="3" s="1"/>
  <c r="K594" i="3" s="1"/>
  <c r="K595" i="3" s="1"/>
  <c r="K596" i="3" s="1"/>
  <c r="K597" i="3" s="1"/>
  <c r="K598" i="3" s="1"/>
  <c r="K599" i="3" s="1"/>
  <c r="K600" i="3" s="1"/>
  <c r="K601" i="3" s="1"/>
  <c r="K602" i="3" s="1"/>
  <c r="K603" i="3" s="1"/>
  <c r="K604" i="3" s="1"/>
  <c r="K605" i="3" s="1"/>
  <c r="K606" i="3" s="1"/>
  <c r="K607" i="3" s="1"/>
  <c r="K608" i="3" s="1"/>
  <c r="K609" i="3" s="1"/>
  <c r="K610" i="3" s="1"/>
  <c r="K611" i="3" s="1"/>
  <c r="K612" i="3" s="1"/>
  <c r="K613" i="3" s="1"/>
  <c r="K614" i="3" s="1"/>
  <c r="K615" i="3" s="1"/>
  <c r="K616" i="3" s="1"/>
  <c r="K617" i="3" s="1"/>
  <c r="K618" i="3" s="1"/>
  <c r="K619" i="3" s="1"/>
  <c r="K620" i="3" s="1"/>
  <c r="K621" i="3" s="1"/>
  <c r="K622" i="3" s="1"/>
  <c r="K623" i="3" s="1"/>
  <c r="K624" i="3" s="1"/>
  <c r="K625" i="3" s="1"/>
  <c r="K626" i="3" s="1"/>
  <c r="K627" i="3" s="1"/>
  <c r="K628" i="3" s="1"/>
  <c r="K629" i="3" s="1"/>
  <c r="K630" i="3" s="1"/>
  <c r="K631" i="3" s="1"/>
  <c r="K632" i="3" s="1"/>
  <c r="K633" i="3" s="1"/>
  <c r="K634" i="3" s="1"/>
  <c r="K635" i="3" s="1"/>
  <c r="K636" i="3" s="1"/>
  <c r="K637" i="3" s="1"/>
  <c r="K638" i="3" s="1"/>
  <c r="K639" i="3" s="1"/>
  <c r="K640" i="3" s="1"/>
  <c r="K641" i="3" s="1"/>
  <c r="K642" i="3" s="1"/>
  <c r="K643" i="3" s="1"/>
  <c r="K644" i="3" s="1"/>
  <c r="K645" i="3" s="1"/>
  <c r="K646" i="3" s="1"/>
  <c r="K647" i="3" s="1"/>
  <c r="K648" i="3" s="1"/>
  <c r="K649" i="3" s="1"/>
  <c r="K650" i="3" s="1"/>
  <c r="K651" i="3" s="1"/>
  <c r="K652" i="3" s="1"/>
  <c r="K653" i="3" s="1"/>
  <c r="K654" i="3" s="1"/>
  <c r="K655" i="3" s="1"/>
  <c r="K656" i="3" s="1"/>
  <c r="K657" i="3" s="1"/>
  <c r="K658" i="3" s="1"/>
  <c r="K659" i="3" s="1"/>
  <c r="K660" i="3" s="1"/>
  <c r="K661" i="3" s="1"/>
  <c r="K662" i="3" s="1"/>
  <c r="K663" i="3" s="1"/>
  <c r="K664" i="3" s="1"/>
  <c r="K665" i="3" s="1"/>
  <c r="K666" i="3" s="1"/>
  <c r="K667" i="3" s="1"/>
  <c r="K668" i="3" s="1"/>
  <c r="K669" i="3" s="1"/>
  <c r="K670" i="3" s="1"/>
  <c r="K671" i="3" s="1"/>
  <c r="K672" i="3" s="1"/>
  <c r="K673" i="3" s="1"/>
  <c r="K674" i="3" s="1"/>
  <c r="K675" i="3" s="1"/>
  <c r="K676" i="3" s="1"/>
  <c r="K677" i="3" s="1"/>
  <c r="K678" i="3" s="1"/>
  <c r="K679" i="3" s="1"/>
  <c r="K680" i="3" s="1"/>
  <c r="K681" i="3" s="1"/>
  <c r="K682" i="3" s="1"/>
  <c r="K683" i="3" s="1"/>
  <c r="K684" i="3" s="1"/>
  <c r="K685" i="3" s="1"/>
  <c r="K686" i="3" s="1"/>
  <c r="K687" i="3" s="1"/>
  <c r="K688" i="3" s="1"/>
  <c r="K689" i="3" s="1"/>
  <c r="K690" i="3" s="1"/>
  <c r="K691" i="3" s="1"/>
  <c r="K692" i="3" s="1"/>
  <c r="K693" i="3" s="1"/>
  <c r="K694" i="3" s="1"/>
  <c r="K695" i="3" s="1"/>
  <c r="K696" i="3" s="1"/>
  <c r="K697" i="3" s="1"/>
  <c r="K698" i="3" s="1"/>
  <c r="K699" i="3" s="1"/>
  <c r="K700" i="3" s="1"/>
  <c r="K701" i="3" s="1"/>
  <c r="K702" i="3" s="1"/>
  <c r="K703" i="3" s="1"/>
  <c r="K704" i="3" s="1"/>
  <c r="K705" i="3" s="1"/>
  <c r="K706" i="3" s="1"/>
  <c r="K707" i="3" s="1"/>
  <c r="K708" i="3" s="1"/>
  <c r="K709" i="3" s="1"/>
  <c r="K710" i="3" s="1"/>
  <c r="K711" i="3" s="1"/>
  <c r="K712" i="3" s="1"/>
  <c r="K713" i="3" s="1"/>
  <c r="K714" i="3" s="1"/>
  <c r="K715" i="3" s="1"/>
  <c r="K716" i="3" s="1"/>
  <c r="K717" i="3" s="1"/>
  <c r="K718" i="3" s="1"/>
  <c r="K719" i="3" s="1"/>
  <c r="K720" i="3" s="1"/>
  <c r="K721" i="3" s="1"/>
  <c r="K722" i="3" s="1"/>
  <c r="K723" i="3" s="1"/>
  <c r="K724" i="3" s="1"/>
  <c r="K725" i="3" s="1"/>
  <c r="K726" i="3" s="1"/>
  <c r="K727" i="3" s="1"/>
  <c r="K728" i="3" s="1"/>
  <c r="K729" i="3" s="1"/>
  <c r="K730" i="3" s="1"/>
  <c r="K731" i="3" s="1"/>
  <c r="K732" i="3" s="1"/>
  <c r="K733" i="3" s="1"/>
  <c r="K734" i="3" s="1"/>
  <c r="K735" i="3" s="1"/>
  <c r="K736" i="3" s="1"/>
  <c r="K737" i="3" s="1"/>
  <c r="K738" i="3" s="1"/>
  <c r="K739" i="3" s="1"/>
  <c r="K740" i="3" s="1"/>
  <c r="K741" i="3" s="1"/>
  <c r="K742" i="3" s="1"/>
  <c r="K743" i="3" s="1"/>
  <c r="K744" i="3" s="1"/>
  <c r="K745" i="3" s="1"/>
  <c r="K746" i="3" s="1"/>
  <c r="K747" i="3" s="1"/>
  <c r="K748" i="3" s="1"/>
  <c r="K749" i="3" s="1"/>
  <c r="K750" i="3" s="1"/>
  <c r="K751" i="3" s="1"/>
  <c r="K752" i="3" s="1"/>
  <c r="K753" i="3" s="1"/>
  <c r="K754" i="3" s="1"/>
  <c r="K755" i="3" s="1"/>
  <c r="K756" i="3" s="1"/>
  <c r="K757" i="3" s="1"/>
  <c r="K758" i="3" s="1"/>
  <c r="K759" i="3" s="1"/>
  <c r="K760" i="3" s="1"/>
  <c r="K761" i="3" s="1"/>
  <c r="K762" i="3" s="1"/>
  <c r="K763" i="3" s="1"/>
  <c r="K764" i="3" s="1"/>
  <c r="K765" i="3" s="1"/>
  <c r="K766" i="3" s="1"/>
  <c r="K767" i="3" s="1"/>
  <c r="K768" i="3" s="1"/>
  <c r="K769" i="3" s="1"/>
  <c r="K770" i="3" s="1"/>
  <c r="K771" i="3" s="1"/>
  <c r="K772" i="3" s="1"/>
  <c r="K773" i="3" s="1"/>
  <c r="K774" i="3" s="1"/>
  <c r="K775" i="3" s="1"/>
  <c r="K776" i="3" s="1"/>
  <c r="K777" i="3" s="1"/>
  <c r="K778" i="3" s="1"/>
  <c r="K779" i="3" s="1"/>
  <c r="K780" i="3" s="1"/>
  <c r="K781" i="3" s="1"/>
  <c r="K782" i="3" s="1"/>
  <c r="K783" i="3" s="1"/>
  <c r="K784" i="3" s="1"/>
  <c r="K785" i="3" s="1"/>
  <c r="K786" i="3" s="1"/>
  <c r="K787" i="3" s="1"/>
  <c r="K788" i="3" s="1"/>
  <c r="K789" i="3" s="1"/>
  <c r="K790" i="3" s="1"/>
  <c r="K791" i="3" s="1"/>
  <c r="K792" i="3" s="1"/>
  <c r="K793" i="3" s="1"/>
  <c r="K794" i="3" s="1"/>
  <c r="K795" i="3" s="1"/>
  <c r="K796" i="3" s="1"/>
  <c r="K797" i="3" s="1"/>
  <c r="K798" i="3" s="1"/>
  <c r="K799" i="3" s="1"/>
  <c r="K800" i="3" s="1"/>
  <c r="K801" i="3" s="1"/>
  <c r="K802" i="3" s="1"/>
  <c r="K803" i="3" s="1"/>
  <c r="K804" i="3" s="1"/>
  <c r="K805" i="3" s="1"/>
  <c r="K806" i="3" s="1"/>
  <c r="K807" i="3" s="1"/>
  <c r="K808" i="3" s="1"/>
  <c r="K809" i="3" s="1"/>
  <c r="K810" i="3" s="1"/>
  <c r="K811" i="3" s="1"/>
  <c r="K812" i="3" s="1"/>
  <c r="K813" i="3" s="1"/>
  <c r="K814" i="3" s="1"/>
  <c r="K815" i="3" s="1"/>
  <c r="K816" i="3" s="1"/>
  <c r="K817" i="3" s="1"/>
  <c r="K818" i="3" s="1"/>
  <c r="K819" i="3" s="1"/>
  <c r="K820" i="3" s="1"/>
  <c r="K821" i="3" s="1"/>
  <c r="K822" i="3" s="1"/>
  <c r="K823" i="3" s="1"/>
  <c r="K824" i="3" s="1"/>
  <c r="K825" i="3" s="1"/>
  <c r="K826" i="3" s="1"/>
  <c r="K827" i="3" s="1"/>
  <c r="K828" i="3" s="1"/>
  <c r="K829" i="3" s="1"/>
  <c r="K830" i="3" s="1"/>
  <c r="K831" i="3" s="1"/>
  <c r="K832" i="3" s="1"/>
  <c r="K833" i="3" s="1"/>
  <c r="K834" i="3" s="1"/>
  <c r="K835" i="3" s="1"/>
  <c r="K836" i="3" s="1"/>
  <c r="K837" i="3" s="1"/>
  <c r="K838" i="3" s="1"/>
  <c r="K839" i="3" s="1"/>
  <c r="K840" i="3" s="1"/>
  <c r="K841" i="3" s="1"/>
  <c r="K842" i="3" s="1"/>
  <c r="K843" i="3" s="1"/>
  <c r="K844" i="3" s="1"/>
  <c r="K845" i="3" s="1"/>
  <c r="K846" i="3" s="1"/>
  <c r="K847" i="3" s="1"/>
  <c r="K848" i="3" s="1"/>
  <c r="K849" i="3" s="1"/>
  <c r="K850" i="3" s="1"/>
  <c r="K851" i="3" s="1"/>
  <c r="K852" i="3" s="1"/>
  <c r="K853" i="3" s="1"/>
  <c r="K854" i="3" s="1"/>
  <c r="K855" i="3" s="1"/>
  <c r="K856" i="3" s="1"/>
  <c r="K857" i="3" s="1"/>
  <c r="K858" i="3" s="1"/>
  <c r="K859" i="3" s="1"/>
  <c r="K860" i="3" s="1"/>
  <c r="K861" i="3" s="1"/>
  <c r="K862" i="3" s="1"/>
  <c r="K863" i="3" s="1"/>
  <c r="K864" i="3" s="1"/>
  <c r="K865" i="3" s="1"/>
  <c r="K866" i="3" s="1"/>
  <c r="K867" i="3" s="1"/>
  <c r="K868" i="3" s="1"/>
  <c r="K869" i="3" s="1"/>
  <c r="K870" i="3" s="1"/>
  <c r="K871" i="3" s="1"/>
  <c r="K872" i="3" s="1"/>
  <c r="K873" i="3" s="1"/>
  <c r="K874" i="3" s="1"/>
  <c r="K875" i="3" s="1"/>
  <c r="K876" i="3" s="1"/>
  <c r="K877" i="3" s="1"/>
  <c r="K878" i="3" s="1"/>
  <c r="K879" i="3" s="1"/>
  <c r="K880" i="3" s="1"/>
  <c r="K881" i="3" s="1"/>
  <c r="K882" i="3" s="1"/>
  <c r="K883" i="3" s="1"/>
  <c r="K884" i="3" s="1"/>
  <c r="K885" i="3" s="1"/>
  <c r="K886" i="3" s="1"/>
  <c r="K887" i="3" s="1"/>
  <c r="K888" i="3" s="1"/>
  <c r="K889" i="3" s="1"/>
  <c r="K890" i="3" s="1"/>
  <c r="K891" i="3" s="1"/>
  <c r="K892" i="3" s="1"/>
  <c r="K893" i="3" s="1"/>
  <c r="K894" i="3" s="1"/>
  <c r="K895" i="3" s="1"/>
  <c r="K896" i="3" s="1"/>
  <c r="K897" i="3" s="1"/>
  <c r="K898" i="3" s="1"/>
  <c r="K899" i="3" s="1"/>
  <c r="K900" i="3" s="1"/>
  <c r="K901" i="3" s="1"/>
  <c r="K902" i="3" s="1"/>
  <c r="K903" i="3" s="1"/>
  <c r="K904" i="3" s="1"/>
  <c r="K905" i="3" s="1"/>
  <c r="K906" i="3" s="1"/>
  <c r="K907" i="3" s="1"/>
  <c r="K908" i="3" s="1"/>
  <c r="K909" i="3" s="1"/>
  <c r="K910" i="3" s="1"/>
  <c r="K911" i="3" s="1"/>
  <c r="K912" i="3" s="1"/>
  <c r="K913" i="3" s="1"/>
  <c r="K914" i="3" s="1"/>
  <c r="K915" i="3" s="1"/>
  <c r="K916" i="3" s="1"/>
  <c r="K917" i="3" s="1"/>
  <c r="K918" i="3" s="1"/>
  <c r="K919" i="3" s="1"/>
  <c r="K920" i="3" s="1"/>
  <c r="K921" i="3" s="1"/>
  <c r="K922" i="3" s="1"/>
  <c r="K923" i="3" s="1"/>
  <c r="K924" i="3" s="1"/>
  <c r="K925" i="3" s="1"/>
  <c r="K926" i="3" s="1"/>
  <c r="K927" i="3" s="1"/>
  <c r="K928" i="3" s="1"/>
  <c r="K929" i="3" s="1"/>
  <c r="K930" i="3" s="1"/>
  <c r="K931" i="3" s="1"/>
  <c r="K932" i="3" s="1"/>
  <c r="K933" i="3" s="1"/>
  <c r="K934" i="3" s="1"/>
  <c r="K935" i="3" s="1"/>
  <c r="K936" i="3" s="1"/>
  <c r="K937" i="3" s="1"/>
  <c r="K938" i="3" s="1"/>
  <c r="K939" i="3" s="1"/>
  <c r="K940" i="3" s="1"/>
  <c r="K941" i="3" s="1"/>
  <c r="K942" i="3" s="1"/>
  <c r="K943" i="3" s="1"/>
  <c r="K944" i="3" s="1"/>
  <c r="K945" i="3" s="1"/>
  <c r="K946" i="3" s="1"/>
  <c r="K947" i="3" s="1"/>
  <c r="K948" i="3" s="1"/>
  <c r="K949" i="3" s="1"/>
  <c r="K950" i="3" s="1"/>
  <c r="K951" i="3" s="1"/>
  <c r="K952" i="3" s="1"/>
  <c r="K953" i="3" s="1"/>
  <c r="K954" i="3" s="1"/>
  <c r="K955" i="3" s="1"/>
  <c r="K956" i="3" s="1"/>
  <c r="K957" i="3" s="1"/>
  <c r="K958" i="3" s="1"/>
  <c r="K959" i="3" s="1"/>
  <c r="K960" i="3" s="1"/>
  <c r="K961" i="3" s="1"/>
  <c r="K962" i="3" s="1"/>
  <c r="K963" i="3" s="1"/>
  <c r="K964" i="3" s="1"/>
  <c r="K965" i="3" s="1"/>
  <c r="K966" i="3" s="1"/>
  <c r="K967" i="3" s="1"/>
  <c r="K968" i="3" s="1"/>
  <c r="K969" i="3" s="1"/>
  <c r="K970" i="3" s="1"/>
  <c r="K971" i="3" s="1"/>
  <c r="K972" i="3" s="1"/>
  <c r="K973" i="3" s="1"/>
  <c r="K974" i="3" s="1"/>
  <c r="K975" i="3" s="1"/>
  <c r="K976" i="3" s="1"/>
  <c r="K977" i="3" s="1"/>
  <c r="K978" i="3" s="1"/>
  <c r="K979" i="3" s="1"/>
  <c r="K980" i="3" s="1"/>
  <c r="K981" i="3" s="1"/>
  <c r="K982" i="3" s="1"/>
  <c r="K983" i="3" s="1"/>
  <c r="K984" i="3" s="1"/>
  <c r="K985" i="3" s="1"/>
  <c r="K986" i="3" s="1"/>
  <c r="K987" i="3" s="1"/>
  <c r="K988" i="3" s="1"/>
  <c r="K989" i="3" s="1"/>
  <c r="K990" i="3" s="1"/>
  <c r="K991" i="3" s="1"/>
  <c r="K992" i="3" s="1"/>
  <c r="K993" i="3" s="1"/>
  <c r="K994" i="3" s="1"/>
  <c r="K995" i="3" s="1"/>
  <c r="K996" i="3" s="1"/>
  <c r="K997" i="3" s="1"/>
  <c r="K998" i="3" s="1"/>
  <c r="K999" i="3" s="1"/>
  <c r="K1000" i="3" s="1"/>
  <c r="K1001" i="3" s="1"/>
  <c r="K1002" i="3" s="1"/>
  <c r="K1003" i="3" s="1"/>
  <c r="K1004" i="3" s="1"/>
  <c r="K1005" i="3" s="1"/>
  <c r="K1006" i="3" s="1"/>
  <c r="K1007" i="3" s="1"/>
  <c r="K1008" i="3" s="1"/>
  <c r="K1009" i="3" s="1"/>
  <c r="K1010" i="3" s="1"/>
  <c r="K1011" i="3" s="1"/>
  <c r="K1012" i="3" s="1"/>
  <c r="K1013" i="3" s="1"/>
  <c r="K1014" i="3" s="1"/>
  <c r="K1015" i="3" s="1"/>
  <c r="K1016" i="3" s="1"/>
  <c r="K1017" i="3" s="1"/>
  <c r="K1018" i="3" s="1"/>
  <c r="K1019" i="3" s="1"/>
  <c r="K1020" i="3" s="1"/>
  <c r="K1021" i="3" s="1"/>
  <c r="K1022" i="3" s="1"/>
  <c r="K1023" i="3" s="1"/>
  <c r="K1024" i="3" s="1"/>
  <c r="K1025" i="3" s="1"/>
  <c r="K1026" i="3" s="1"/>
  <c r="K1027" i="3" s="1"/>
  <c r="K1028" i="3" s="1"/>
  <c r="K1029" i="3" s="1"/>
  <c r="K1030" i="3" s="1"/>
  <c r="K1031" i="3" s="1"/>
  <c r="K1032" i="3" s="1"/>
  <c r="K1033" i="3" s="1"/>
  <c r="K1034" i="3" s="1"/>
  <c r="K1035" i="3" s="1"/>
  <c r="K1036" i="3" s="1"/>
  <c r="K1037" i="3" s="1"/>
  <c r="K1038" i="3" s="1"/>
  <c r="K1039" i="3" s="1"/>
  <c r="K1040" i="3" s="1"/>
  <c r="K1041" i="3" s="1"/>
  <c r="K1042" i="3" s="1"/>
  <c r="K1043" i="3" s="1"/>
  <c r="K1044" i="3" s="1"/>
  <c r="K1045" i="3" s="1"/>
  <c r="K1046" i="3" s="1"/>
  <c r="K1047" i="3" s="1"/>
  <c r="K1048" i="3" s="1"/>
  <c r="K1049" i="3" s="1"/>
  <c r="K1050" i="3" s="1"/>
  <c r="K1051" i="3" s="1"/>
  <c r="K1052" i="3" s="1"/>
  <c r="K1053" i="3" s="1"/>
  <c r="K1054" i="3" s="1"/>
  <c r="K1055" i="3" s="1"/>
  <c r="K1056" i="3" s="1"/>
  <c r="K1057" i="3" s="1"/>
  <c r="K1058" i="3" s="1"/>
  <c r="K1059" i="3" s="1"/>
  <c r="K1060" i="3" s="1"/>
  <c r="K1061" i="3" s="1"/>
  <c r="K1062" i="3" s="1"/>
  <c r="K1063" i="3" s="1"/>
  <c r="K1064" i="3" s="1"/>
  <c r="K1065" i="3" s="1"/>
  <c r="K1066" i="3" s="1"/>
  <c r="K1067" i="3" s="1"/>
  <c r="K1068" i="3" s="1"/>
  <c r="K1069" i="3" s="1"/>
  <c r="K1070" i="3" s="1"/>
  <c r="K1071" i="3" s="1"/>
  <c r="K1072" i="3" s="1"/>
  <c r="K1073" i="3" s="1"/>
  <c r="K1074" i="3" s="1"/>
  <c r="K1075" i="3" s="1"/>
  <c r="K1076" i="3" s="1"/>
  <c r="K1077" i="3" s="1"/>
  <c r="K1078" i="3" s="1"/>
  <c r="K1079" i="3" s="1"/>
  <c r="K1080" i="3" s="1"/>
  <c r="K1081" i="3" s="1"/>
  <c r="K1082" i="3" s="1"/>
  <c r="K1083" i="3" s="1"/>
  <c r="K1084" i="3" s="1"/>
  <c r="K1085" i="3" s="1"/>
  <c r="K1086" i="3" s="1"/>
  <c r="K1087" i="3" s="1"/>
  <c r="K1088" i="3" s="1"/>
  <c r="K1089" i="3" s="1"/>
  <c r="K1090" i="3" s="1"/>
  <c r="K1091" i="3" s="1"/>
  <c r="K1092" i="3" s="1"/>
  <c r="K1093" i="3" s="1"/>
  <c r="K1094" i="3" s="1"/>
  <c r="K1095" i="3" s="1"/>
  <c r="K1096" i="3" s="1"/>
  <c r="K1097" i="3" s="1"/>
  <c r="K1098" i="3" s="1"/>
  <c r="K1099" i="3" s="1"/>
  <c r="K1100" i="3" s="1"/>
  <c r="K1101" i="3" s="1"/>
  <c r="K1102" i="3" s="1"/>
  <c r="K1103" i="3" s="1"/>
  <c r="K1104" i="3" s="1"/>
  <c r="K1105" i="3" s="1"/>
  <c r="K1106" i="3" s="1"/>
  <c r="K1107" i="3" s="1"/>
  <c r="K1108" i="3" s="1"/>
  <c r="K1109" i="3" s="1"/>
  <c r="K1110" i="3" s="1"/>
  <c r="K1111" i="3" s="1"/>
  <c r="K1112" i="3" s="1"/>
  <c r="K1113" i="3" s="1"/>
  <c r="K1114" i="3" s="1"/>
  <c r="K1115" i="3" s="1"/>
  <c r="K1116" i="3" s="1"/>
  <c r="K1117" i="3" s="1"/>
  <c r="K1118" i="3" s="1"/>
  <c r="K1119" i="3" s="1"/>
  <c r="K1120" i="3" s="1"/>
  <c r="K1121" i="3" s="1"/>
  <c r="K1122" i="3" s="1"/>
  <c r="K1123" i="3" s="1"/>
  <c r="K1124" i="3" s="1"/>
  <c r="K1125" i="3" s="1"/>
  <c r="K1126" i="3" s="1"/>
  <c r="K1127" i="3" s="1"/>
  <c r="K1128" i="3" s="1"/>
  <c r="K1129" i="3" s="1"/>
  <c r="K1130" i="3" s="1"/>
  <c r="K1131" i="3" s="1"/>
  <c r="K1132" i="3" s="1"/>
  <c r="K1133" i="3" s="1"/>
  <c r="K1134" i="3" s="1"/>
  <c r="K1135" i="3" s="1"/>
  <c r="K1136" i="3" s="1"/>
  <c r="K1137" i="3" s="1"/>
  <c r="K1138" i="3" s="1"/>
  <c r="K1139" i="3" s="1"/>
  <c r="K1140" i="3" s="1"/>
  <c r="K1141" i="3" s="1"/>
  <c r="K1142" i="3" s="1"/>
  <c r="K1143" i="3" s="1"/>
  <c r="K1144" i="3" s="1"/>
  <c r="K1145" i="3" s="1"/>
  <c r="K1146" i="3" s="1"/>
  <c r="K1147" i="3" s="1"/>
  <c r="K1148" i="3" s="1"/>
  <c r="K1149" i="3" s="1"/>
  <c r="K1150" i="3" s="1"/>
  <c r="K1151" i="3" s="1"/>
  <c r="K1152" i="3" s="1"/>
  <c r="K1153" i="3" s="1"/>
  <c r="K1154" i="3" s="1"/>
  <c r="K1155" i="3" s="1"/>
  <c r="K1156" i="3" s="1"/>
  <c r="K1157" i="3" s="1"/>
  <c r="K1158" i="3" s="1"/>
  <c r="K1159" i="3" s="1"/>
  <c r="K1160" i="3" s="1"/>
  <c r="K1161" i="3" s="1"/>
  <c r="K1162" i="3" s="1"/>
  <c r="K1163" i="3" s="1"/>
  <c r="K1164" i="3" s="1"/>
  <c r="K1165" i="3" s="1"/>
  <c r="K1166" i="3" s="1"/>
  <c r="K1167" i="3" s="1"/>
  <c r="K1168" i="3" s="1"/>
  <c r="K1169" i="3" s="1"/>
  <c r="K1170" i="3" s="1"/>
  <c r="K1171" i="3" s="1"/>
  <c r="K1172" i="3" s="1"/>
  <c r="K1173" i="3" s="1"/>
  <c r="K1174" i="3" s="1"/>
  <c r="K1175" i="3" s="1"/>
  <c r="K1176" i="3" s="1"/>
  <c r="K1177" i="3" s="1"/>
  <c r="K1178" i="3" s="1"/>
  <c r="K1179" i="3" s="1"/>
  <c r="K1180" i="3" s="1"/>
  <c r="K1181" i="3" s="1"/>
  <c r="K1182" i="3" s="1"/>
  <c r="K1183" i="3" s="1"/>
  <c r="K1184" i="3" s="1"/>
  <c r="K1185" i="3" s="1"/>
  <c r="K1186" i="3" s="1"/>
  <c r="K1187" i="3" s="1"/>
  <c r="K1188" i="3" s="1"/>
  <c r="K1189" i="3" s="1"/>
  <c r="K1190" i="3" s="1"/>
  <c r="K1191" i="3" s="1"/>
  <c r="K1192" i="3" s="1"/>
  <c r="K1193" i="3" s="1"/>
  <c r="K1194" i="3" s="1"/>
  <c r="K1195" i="3" s="1"/>
  <c r="K1196" i="3" s="1"/>
  <c r="K1197" i="3" s="1"/>
  <c r="K1198" i="3" s="1"/>
  <c r="K1199" i="3" s="1"/>
  <c r="K1200" i="3" s="1"/>
  <c r="K1201" i="3" s="1"/>
  <c r="K1202" i="3" s="1"/>
  <c r="K1203" i="3" s="1"/>
  <c r="K1204" i="3" s="1"/>
  <c r="K1205" i="3" s="1"/>
  <c r="K1206" i="3" s="1"/>
  <c r="K1207" i="3" s="1"/>
  <c r="K1208" i="3" s="1"/>
  <c r="K1209" i="3" s="1"/>
  <c r="K1210" i="3" s="1"/>
  <c r="K1211" i="3" s="1"/>
  <c r="K1212" i="3" s="1"/>
  <c r="K1213" i="3" s="1"/>
  <c r="K1214" i="3" s="1"/>
  <c r="K1215" i="3" s="1"/>
  <c r="K1216" i="3" s="1"/>
  <c r="K1217" i="3" s="1"/>
  <c r="K1218" i="3" s="1"/>
  <c r="K1219" i="3" s="1"/>
  <c r="K1220" i="3" s="1"/>
  <c r="K1221" i="3" s="1"/>
  <c r="K1222" i="3" s="1"/>
  <c r="K1223" i="3" s="1"/>
  <c r="K1224" i="3" s="1"/>
  <c r="K1225" i="3" s="1"/>
  <c r="K1226" i="3" s="1"/>
  <c r="K1227" i="3" s="1"/>
  <c r="K1228" i="3" s="1"/>
  <c r="K1229" i="3" s="1"/>
  <c r="K1230" i="3" s="1"/>
  <c r="K1231" i="3" s="1"/>
  <c r="K1232" i="3" s="1"/>
  <c r="K1233" i="3" s="1"/>
  <c r="K1234" i="3" s="1"/>
  <c r="K1235" i="3" s="1"/>
  <c r="K1236" i="3" s="1"/>
  <c r="K1237" i="3" s="1"/>
  <c r="K1238" i="3" s="1"/>
  <c r="K1239" i="3" s="1"/>
  <c r="K1240" i="3" s="1"/>
  <c r="K1241" i="3" s="1"/>
  <c r="K1242" i="3" s="1"/>
  <c r="K1243" i="3" s="1"/>
  <c r="K1244" i="3" s="1"/>
  <c r="K1245" i="3" s="1"/>
  <c r="K1246" i="3" s="1"/>
  <c r="K1247" i="3" s="1"/>
  <c r="K1248" i="3" s="1"/>
  <c r="K1249" i="3" s="1"/>
  <c r="K1250" i="3" s="1"/>
  <c r="K1251" i="3" s="1"/>
  <c r="K1252" i="3" s="1"/>
  <c r="K1253" i="3" s="1"/>
  <c r="K1254" i="3" s="1"/>
  <c r="K1255" i="3" s="1"/>
  <c r="K1256" i="3" s="1"/>
  <c r="K1257" i="3" s="1"/>
  <c r="K1258" i="3" s="1"/>
  <c r="K1259" i="3" s="1"/>
  <c r="K1260" i="3" s="1"/>
  <c r="K1261" i="3" s="1"/>
  <c r="K1262" i="3" s="1"/>
  <c r="K1263" i="3" s="1"/>
  <c r="K1264" i="3" s="1"/>
  <c r="K1265" i="3" s="1"/>
  <c r="K1266" i="3" s="1"/>
  <c r="K1267" i="3" s="1"/>
  <c r="K1268" i="3" s="1"/>
  <c r="K1269" i="3" s="1"/>
  <c r="K1270" i="3" s="1"/>
  <c r="K1271" i="3" s="1"/>
  <c r="K1272" i="3" s="1"/>
  <c r="K1273" i="3" s="1"/>
  <c r="K1274" i="3" s="1"/>
  <c r="K1275" i="3" s="1"/>
  <c r="K1276" i="3" s="1"/>
  <c r="K1277" i="3" s="1"/>
  <c r="K1278" i="3" s="1"/>
  <c r="K1279" i="3" s="1"/>
  <c r="K1280" i="3" s="1"/>
  <c r="K1281" i="3" s="1"/>
  <c r="K1282" i="3" s="1"/>
  <c r="K1283" i="3" s="1"/>
  <c r="K1284" i="3" s="1"/>
  <c r="K1285" i="3" s="1"/>
  <c r="K1286" i="3" s="1"/>
  <c r="K1287" i="3" s="1"/>
  <c r="K1288" i="3" s="1"/>
  <c r="K1289" i="3" s="1"/>
  <c r="K1290" i="3" s="1"/>
  <c r="K1291" i="3" s="1"/>
  <c r="K1292" i="3" s="1"/>
  <c r="K1293" i="3" s="1"/>
  <c r="K1294" i="3" s="1"/>
  <c r="K1295" i="3" s="1"/>
  <c r="K1296" i="3" s="1"/>
  <c r="K1297" i="3" s="1"/>
  <c r="K1298" i="3" s="1"/>
  <c r="K1299" i="3" s="1"/>
  <c r="K1300" i="3" s="1"/>
  <c r="K1301" i="3" s="1"/>
  <c r="K1302" i="3" s="1"/>
  <c r="K1303" i="3" s="1"/>
  <c r="K1304" i="3" s="1"/>
  <c r="K1305" i="3" s="1"/>
  <c r="K1306" i="3" s="1"/>
  <c r="K1307" i="3" s="1"/>
  <c r="K1308" i="3" s="1"/>
  <c r="K1309" i="3" s="1"/>
  <c r="K1310" i="3" s="1"/>
  <c r="K1311" i="3" s="1"/>
  <c r="K1312" i="3" s="1"/>
  <c r="K1313" i="3" s="1"/>
  <c r="K1314" i="3" s="1"/>
  <c r="K1315" i="3" s="1"/>
  <c r="K1316" i="3" s="1"/>
  <c r="K1317" i="3" s="1"/>
  <c r="K1318" i="3" s="1"/>
  <c r="K1319" i="3" s="1"/>
  <c r="K1320" i="3" s="1"/>
  <c r="K1321" i="3" s="1"/>
  <c r="K1322" i="3" s="1"/>
  <c r="K1323" i="3" s="1"/>
  <c r="K1324" i="3" s="1"/>
  <c r="K1325" i="3" s="1"/>
  <c r="K1326" i="3" s="1"/>
  <c r="K1327" i="3" s="1"/>
  <c r="K1328" i="3" s="1"/>
  <c r="K1329" i="3" s="1"/>
  <c r="K1330" i="3" s="1"/>
  <c r="K1331" i="3" s="1"/>
  <c r="K1332" i="3" s="1"/>
  <c r="K1333" i="3" s="1"/>
  <c r="K1334" i="3" s="1"/>
  <c r="K1335" i="3" s="1"/>
  <c r="K1336" i="3" s="1"/>
  <c r="K1337" i="3" s="1"/>
  <c r="K1338" i="3" s="1"/>
  <c r="K1339" i="3" s="1"/>
  <c r="K1340" i="3" s="1"/>
  <c r="K1341" i="3" s="1"/>
  <c r="K1342" i="3" s="1"/>
  <c r="K1343" i="3" s="1"/>
  <c r="K1344" i="3" s="1"/>
  <c r="K1345" i="3" s="1"/>
  <c r="K1346" i="3" s="1"/>
  <c r="K1347" i="3" s="1"/>
  <c r="K1348" i="3" s="1"/>
  <c r="K1349" i="3" s="1"/>
  <c r="K1350" i="3" s="1"/>
  <c r="K1351" i="3" s="1"/>
  <c r="K1352" i="3" s="1"/>
  <c r="K1353" i="3" s="1"/>
  <c r="K1354" i="3" s="1"/>
  <c r="K1355" i="3" s="1"/>
  <c r="K1356" i="3" s="1"/>
  <c r="K1357" i="3" s="1"/>
  <c r="K1358" i="3" s="1"/>
  <c r="K1359" i="3" s="1"/>
  <c r="K1360" i="3" s="1"/>
  <c r="K1361" i="3" s="1"/>
  <c r="K1362" i="3" s="1"/>
  <c r="K1363" i="3" s="1"/>
  <c r="K1364" i="3" s="1"/>
  <c r="K1365" i="3" s="1"/>
  <c r="K1366" i="3" s="1"/>
  <c r="K1367" i="3" s="1"/>
  <c r="K1368" i="3" s="1"/>
  <c r="K1369" i="3" s="1"/>
  <c r="K1370" i="3" s="1"/>
  <c r="K1371" i="3" s="1"/>
  <c r="K1372" i="3" s="1"/>
  <c r="K1373" i="3" s="1"/>
  <c r="K1374" i="3" s="1"/>
  <c r="K1375" i="3" s="1"/>
  <c r="K1376" i="3" s="1"/>
  <c r="K1377" i="3" s="1"/>
  <c r="K1378" i="3" s="1"/>
  <c r="K1379" i="3" s="1"/>
  <c r="K1380" i="3" s="1"/>
  <c r="K1381" i="3" s="1"/>
  <c r="K1382" i="3" s="1"/>
  <c r="K1383" i="3" s="1"/>
  <c r="K1384" i="3" s="1"/>
  <c r="K1385" i="3" s="1"/>
  <c r="K1386" i="3" s="1"/>
  <c r="K1387" i="3" s="1"/>
  <c r="K1388" i="3" s="1"/>
  <c r="K1389" i="3" s="1"/>
  <c r="K1390" i="3" s="1"/>
  <c r="K1391" i="3" s="1"/>
  <c r="K1392" i="3" s="1"/>
  <c r="K1393" i="3" s="1"/>
  <c r="K1394" i="3" s="1"/>
  <c r="K1395" i="3" s="1"/>
  <c r="K1396" i="3" s="1"/>
  <c r="K1397" i="3" s="1"/>
  <c r="K1398" i="3" s="1"/>
  <c r="K1399" i="3" s="1"/>
  <c r="K1400" i="3" s="1"/>
  <c r="K1401" i="3" s="1"/>
  <c r="K1402" i="3" s="1"/>
  <c r="K1403" i="3" s="1"/>
  <c r="K1404" i="3" s="1"/>
  <c r="K1405" i="3" s="1"/>
  <c r="K1406" i="3" s="1"/>
  <c r="K1407" i="3" s="1"/>
  <c r="K1408" i="3" s="1"/>
  <c r="K1409" i="3" s="1"/>
  <c r="K1410" i="3" s="1"/>
  <c r="K1411" i="3" s="1"/>
  <c r="K1412" i="3" s="1"/>
  <c r="K1413" i="3" s="1"/>
  <c r="K1414" i="3" s="1"/>
  <c r="K1415" i="3" s="1"/>
  <c r="K1416" i="3" s="1"/>
  <c r="K1417" i="3" s="1"/>
  <c r="K1418" i="3" s="1"/>
  <c r="K1419" i="3" s="1"/>
  <c r="K1420" i="3" s="1"/>
  <c r="K1421" i="3" s="1"/>
  <c r="K1422" i="3" s="1"/>
  <c r="K1423" i="3" s="1"/>
  <c r="K1424" i="3" s="1"/>
  <c r="K1425" i="3" s="1"/>
  <c r="K1426" i="3" s="1"/>
  <c r="K1427" i="3" s="1"/>
  <c r="K1428" i="3" s="1"/>
  <c r="K1429" i="3" s="1"/>
  <c r="K1430" i="3" s="1"/>
  <c r="K1431" i="3" s="1"/>
  <c r="K1432" i="3" s="1"/>
  <c r="K1433" i="3" s="1"/>
  <c r="K1434" i="3" s="1"/>
  <c r="K1435" i="3" s="1"/>
  <c r="K1436" i="3" s="1"/>
  <c r="K1437" i="3" s="1"/>
  <c r="K1438" i="3" s="1"/>
  <c r="K1439" i="3" s="1"/>
  <c r="K1440" i="3" s="1"/>
  <c r="K1441" i="3" s="1"/>
  <c r="K1442" i="3" s="1"/>
  <c r="K1443" i="3" s="1"/>
  <c r="K1444" i="3" s="1"/>
  <c r="K1445" i="3" s="1"/>
  <c r="K1446" i="3" s="1"/>
  <c r="K1447" i="3" s="1"/>
  <c r="K1448" i="3" s="1"/>
  <c r="K1449" i="3" s="1"/>
  <c r="K1450" i="3" s="1"/>
  <c r="K1451" i="3" s="1"/>
  <c r="K1452" i="3" s="1"/>
  <c r="K1453" i="3" s="1"/>
  <c r="K1454" i="3" s="1"/>
  <c r="K1455" i="3" s="1"/>
  <c r="K1456" i="3" s="1"/>
  <c r="K1457" i="3" s="1"/>
  <c r="K1458" i="3" s="1"/>
  <c r="K1459" i="3" s="1"/>
  <c r="K1460" i="3" s="1"/>
  <c r="K1461" i="3" s="1"/>
  <c r="K1462" i="3" s="1"/>
  <c r="K1463" i="3" s="1"/>
  <c r="K1464" i="3" s="1"/>
  <c r="K1465" i="3" s="1"/>
  <c r="K1466" i="3" s="1"/>
  <c r="K1467" i="3" s="1"/>
  <c r="K1468" i="3" s="1"/>
  <c r="K1469" i="3" s="1"/>
  <c r="K1470" i="3" s="1"/>
  <c r="K1471" i="3" s="1"/>
  <c r="K1472" i="3" s="1"/>
  <c r="K1473" i="3" s="1"/>
  <c r="K1474" i="3" s="1"/>
  <c r="K1475" i="3" s="1"/>
  <c r="K1476" i="3" s="1"/>
  <c r="K1477" i="3" s="1"/>
  <c r="K1478" i="3" s="1"/>
  <c r="K1479" i="3" s="1"/>
  <c r="K1480" i="3" s="1"/>
  <c r="K1481" i="3" s="1"/>
  <c r="K1482" i="3" s="1"/>
  <c r="K1483" i="3" s="1"/>
  <c r="K1484" i="3" s="1"/>
  <c r="K1485" i="3" s="1"/>
  <c r="K1486" i="3" s="1"/>
  <c r="K1487" i="3" s="1"/>
  <c r="K1488" i="3" s="1"/>
  <c r="K1489" i="3" s="1"/>
  <c r="K1490" i="3" s="1"/>
  <c r="K1491" i="3" s="1"/>
  <c r="K1492" i="3" s="1"/>
  <c r="K1493" i="3" s="1"/>
  <c r="K1494" i="3" s="1"/>
  <c r="K1495" i="3" s="1"/>
  <c r="K1496" i="3" s="1"/>
  <c r="K1497" i="3" s="1"/>
  <c r="K1498" i="3" s="1"/>
  <c r="K1499" i="3" s="1"/>
  <c r="K1500" i="3" s="1"/>
  <c r="K1501" i="3" s="1"/>
  <c r="K1502" i="3" s="1"/>
  <c r="K1503" i="3" s="1"/>
  <c r="K1504" i="3" s="1"/>
  <c r="K1505" i="3" s="1"/>
  <c r="K1506" i="3" s="1"/>
  <c r="K1507" i="3" s="1"/>
  <c r="K1508" i="3" s="1"/>
  <c r="K1509" i="3" s="1"/>
  <c r="K1510" i="3" s="1"/>
  <c r="K1511" i="3" s="1"/>
  <c r="K1512" i="3" s="1"/>
  <c r="K1513" i="3" s="1"/>
  <c r="K1514" i="3" s="1"/>
  <c r="K1515" i="3" s="1"/>
  <c r="K1516" i="3" s="1"/>
  <c r="K1517" i="3" s="1"/>
  <c r="K1518" i="3" s="1"/>
  <c r="K1519" i="3" s="1"/>
  <c r="K1520" i="3" s="1"/>
  <c r="K1521" i="3" s="1"/>
  <c r="K1522" i="3" s="1"/>
  <c r="K1523" i="3" s="1"/>
  <c r="K1524" i="3" s="1"/>
  <c r="K1525" i="3" s="1"/>
  <c r="K1526" i="3" s="1"/>
  <c r="K1527" i="3" s="1"/>
  <c r="K1528" i="3" s="1"/>
  <c r="K1529" i="3" s="1"/>
  <c r="K1530" i="3" s="1"/>
  <c r="K444" i="3"/>
  <c r="N443" i="3"/>
  <c r="N445" i="3" s="1"/>
  <c r="N446" i="3" s="1"/>
  <c r="N447" i="3" s="1"/>
  <c r="N448" i="3" s="1"/>
  <c r="N449" i="3" s="1"/>
  <c r="N450" i="3" s="1"/>
  <c r="N451" i="3" s="1"/>
  <c r="N452" i="3" s="1"/>
  <c r="N453" i="3" s="1"/>
  <c r="N454" i="3" s="1"/>
  <c r="N455" i="3" s="1"/>
  <c r="N456" i="3" s="1"/>
  <c r="N457" i="3" s="1"/>
  <c r="N458" i="3" s="1"/>
  <c r="N459" i="3" s="1"/>
  <c r="N460" i="3" s="1"/>
  <c r="N461" i="3" s="1"/>
  <c r="N462" i="3" s="1"/>
  <c r="N463" i="3" s="1"/>
  <c r="N464" i="3" s="1"/>
  <c r="N465" i="3" s="1"/>
  <c r="N466" i="3" s="1"/>
  <c r="N467" i="3" s="1"/>
  <c r="N468" i="3" s="1"/>
  <c r="N469" i="3" s="1"/>
  <c r="N470" i="3" s="1"/>
  <c r="N471" i="3" s="1"/>
  <c r="N472" i="3" s="1"/>
  <c r="N473" i="3" s="1"/>
  <c r="N474" i="3" s="1"/>
  <c r="N475" i="3" s="1"/>
  <c r="N476" i="3" s="1"/>
  <c r="N477" i="3" s="1"/>
  <c r="N478" i="3" s="1"/>
  <c r="N479" i="3" s="1"/>
  <c r="N480" i="3" s="1"/>
  <c r="N481" i="3" s="1"/>
  <c r="N482" i="3" s="1"/>
  <c r="N483" i="3" s="1"/>
  <c r="N484" i="3" s="1"/>
  <c r="N485" i="3" s="1"/>
  <c r="N486" i="3" s="1"/>
  <c r="N487" i="3" s="1"/>
  <c r="N488" i="3" s="1"/>
  <c r="N489" i="3" s="1"/>
  <c r="N490" i="3" s="1"/>
  <c r="N491" i="3" s="1"/>
  <c r="N492" i="3" s="1"/>
  <c r="N493" i="3" s="1"/>
  <c r="N494" i="3" s="1"/>
  <c r="N495" i="3" s="1"/>
  <c r="N496" i="3" s="1"/>
  <c r="N497" i="3" s="1"/>
  <c r="N498" i="3" s="1"/>
  <c r="N499" i="3" s="1"/>
  <c r="N500" i="3" s="1"/>
  <c r="N501" i="3" s="1"/>
  <c r="N502" i="3" s="1"/>
  <c r="N503" i="3" s="1"/>
  <c r="N504" i="3" s="1"/>
  <c r="N505" i="3" s="1"/>
  <c r="N506" i="3" s="1"/>
  <c r="N507" i="3" s="1"/>
  <c r="N508" i="3" s="1"/>
  <c r="N509" i="3" s="1"/>
  <c r="N510" i="3" s="1"/>
  <c r="N511" i="3" s="1"/>
  <c r="N512" i="3" s="1"/>
  <c r="N513" i="3" s="1"/>
  <c r="N514" i="3" s="1"/>
  <c r="N515" i="3" s="1"/>
  <c r="N516" i="3" s="1"/>
  <c r="N517" i="3" s="1"/>
  <c r="N518" i="3" s="1"/>
  <c r="N519" i="3" s="1"/>
  <c r="N520" i="3" s="1"/>
  <c r="N521" i="3" s="1"/>
  <c r="N522" i="3" s="1"/>
  <c r="N523" i="3" s="1"/>
  <c r="N524" i="3" s="1"/>
  <c r="N525" i="3" s="1"/>
  <c r="N526" i="3" s="1"/>
  <c r="N527" i="3" s="1"/>
  <c r="N528" i="3" s="1"/>
  <c r="N529" i="3" s="1"/>
  <c r="N530" i="3" s="1"/>
  <c r="N531" i="3" s="1"/>
  <c r="N532" i="3" s="1"/>
  <c r="N533" i="3" s="1"/>
  <c r="N534" i="3" s="1"/>
  <c r="N535" i="3" s="1"/>
  <c r="N536" i="3" s="1"/>
  <c r="N537" i="3" s="1"/>
  <c r="N538" i="3" s="1"/>
  <c r="N539" i="3" s="1"/>
  <c r="N540" i="3" s="1"/>
  <c r="N541" i="3" s="1"/>
  <c r="N542" i="3" s="1"/>
  <c r="N543" i="3" s="1"/>
  <c r="N544" i="3" s="1"/>
  <c r="N545" i="3" s="1"/>
  <c r="N546" i="3" s="1"/>
  <c r="N547" i="3" s="1"/>
  <c r="N548" i="3" s="1"/>
  <c r="N549" i="3" s="1"/>
  <c r="N550" i="3" s="1"/>
  <c r="N551" i="3" s="1"/>
  <c r="N552" i="3" s="1"/>
  <c r="N553" i="3" s="1"/>
  <c r="N554" i="3" s="1"/>
  <c r="N555" i="3" s="1"/>
  <c r="N556" i="3" s="1"/>
  <c r="N557" i="3" s="1"/>
  <c r="N558" i="3" s="1"/>
  <c r="N559" i="3" s="1"/>
  <c r="N560" i="3" s="1"/>
  <c r="N561" i="3" s="1"/>
  <c r="N562" i="3" s="1"/>
  <c r="N563" i="3" s="1"/>
  <c r="N564" i="3" s="1"/>
  <c r="N565" i="3" s="1"/>
  <c r="N566" i="3" s="1"/>
  <c r="N567" i="3" s="1"/>
  <c r="N568" i="3" s="1"/>
  <c r="N569" i="3" s="1"/>
  <c r="N570" i="3" s="1"/>
  <c r="N571" i="3" s="1"/>
  <c r="N572" i="3" s="1"/>
  <c r="N573" i="3" s="1"/>
  <c r="N574" i="3" s="1"/>
  <c r="N575" i="3" s="1"/>
  <c r="N576" i="3" s="1"/>
  <c r="N577" i="3" s="1"/>
  <c r="N578" i="3" s="1"/>
  <c r="N579" i="3" s="1"/>
  <c r="N580" i="3" s="1"/>
  <c r="N581" i="3" s="1"/>
  <c r="N582" i="3" s="1"/>
  <c r="N583" i="3" s="1"/>
  <c r="N584" i="3" s="1"/>
  <c r="N585" i="3" s="1"/>
  <c r="N586" i="3" s="1"/>
  <c r="N587" i="3" s="1"/>
  <c r="N588" i="3" s="1"/>
  <c r="N589" i="3" s="1"/>
  <c r="N590" i="3" s="1"/>
  <c r="N591" i="3" s="1"/>
  <c r="N592" i="3" s="1"/>
  <c r="N593" i="3" s="1"/>
  <c r="N594" i="3" s="1"/>
  <c r="N595" i="3" s="1"/>
  <c r="N596" i="3" s="1"/>
  <c r="N597" i="3" s="1"/>
  <c r="N598" i="3" s="1"/>
  <c r="N599" i="3" s="1"/>
  <c r="N600" i="3" s="1"/>
  <c r="N601" i="3" s="1"/>
  <c r="N602" i="3" s="1"/>
  <c r="N603" i="3" s="1"/>
  <c r="N604" i="3" s="1"/>
  <c r="N605" i="3" s="1"/>
  <c r="N606" i="3" s="1"/>
  <c r="N607" i="3" s="1"/>
  <c r="N608" i="3" s="1"/>
  <c r="N609" i="3" s="1"/>
  <c r="N610" i="3" s="1"/>
  <c r="N611" i="3" s="1"/>
  <c r="N612" i="3" s="1"/>
  <c r="N613" i="3" s="1"/>
  <c r="N614" i="3" s="1"/>
  <c r="N615" i="3" s="1"/>
  <c r="N616" i="3" s="1"/>
  <c r="N617" i="3" s="1"/>
  <c r="N618" i="3" s="1"/>
  <c r="N619" i="3" s="1"/>
  <c r="N620" i="3" s="1"/>
  <c r="N621" i="3" s="1"/>
  <c r="N622" i="3" s="1"/>
  <c r="N623" i="3" s="1"/>
  <c r="N624" i="3" s="1"/>
  <c r="N625" i="3" s="1"/>
  <c r="N626" i="3" s="1"/>
  <c r="N627" i="3" s="1"/>
  <c r="N628" i="3" s="1"/>
  <c r="N629" i="3" s="1"/>
  <c r="N630" i="3" s="1"/>
  <c r="N631" i="3" s="1"/>
  <c r="N632" i="3" s="1"/>
  <c r="N633" i="3" s="1"/>
  <c r="N634" i="3" s="1"/>
  <c r="N635" i="3" s="1"/>
  <c r="N636" i="3" s="1"/>
  <c r="N637" i="3" s="1"/>
  <c r="N638" i="3" s="1"/>
  <c r="N639" i="3" s="1"/>
  <c r="N640" i="3" s="1"/>
  <c r="N641" i="3" s="1"/>
  <c r="N642" i="3" s="1"/>
  <c r="N643" i="3" s="1"/>
  <c r="N644" i="3" s="1"/>
  <c r="N645" i="3" s="1"/>
  <c r="N646" i="3" s="1"/>
  <c r="N647" i="3" s="1"/>
  <c r="N648" i="3" s="1"/>
  <c r="N649" i="3" s="1"/>
  <c r="N650" i="3" s="1"/>
  <c r="N651" i="3" s="1"/>
  <c r="N652" i="3" s="1"/>
  <c r="N653" i="3" s="1"/>
  <c r="N654" i="3" s="1"/>
  <c r="N655" i="3" s="1"/>
  <c r="N656" i="3" s="1"/>
  <c r="N657" i="3" s="1"/>
  <c r="N658" i="3" s="1"/>
  <c r="N659" i="3" s="1"/>
  <c r="N660" i="3" s="1"/>
  <c r="N661" i="3" s="1"/>
  <c r="N662" i="3" s="1"/>
  <c r="N663" i="3" s="1"/>
  <c r="N664" i="3" s="1"/>
  <c r="N665" i="3" s="1"/>
  <c r="N666" i="3" s="1"/>
  <c r="N667" i="3" s="1"/>
  <c r="N668" i="3" s="1"/>
  <c r="N669" i="3" s="1"/>
  <c r="N670" i="3" s="1"/>
  <c r="N671" i="3" s="1"/>
  <c r="N672" i="3" s="1"/>
  <c r="N673" i="3" s="1"/>
  <c r="N674" i="3" s="1"/>
  <c r="N675" i="3" s="1"/>
  <c r="N676" i="3" s="1"/>
  <c r="N677" i="3" s="1"/>
  <c r="N678" i="3" s="1"/>
  <c r="N679" i="3" s="1"/>
  <c r="N680" i="3" s="1"/>
  <c r="N681" i="3" s="1"/>
  <c r="N682" i="3" s="1"/>
  <c r="N683" i="3" s="1"/>
  <c r="N684" i="3" s="1"/>
  <c r="N685" i="3" s="1"/>
  <c r="N686" i="3" s="1"/>
  <c r="N687" i="3" s="1"/>
  <c r="N688" i="3" s="1"/>
  <c r="N689" i="3" s="1"/>
  <c r="N690" i="3" s="1"/>
  <c r="N691" i="3" s="1"/>
  <c r="N692" i="3" s="1"/>
  <c r="N693" i="3" s="1"/>
  <c r="N694" i="3" s="1"/>
  <c r="N695" i="3" s="1"/>
  <c r="N696" i="3" s="1"/>
  <c r="N697" i="3" s="1"/>
  <c r="N698" i="3" s="1"/>
  <c r="N699" i="3" s="1"/>
  <c r="N700" i="3" s="1"/>
  <c r="N701" i="3" s="1"/>
  <c r="N702" i="3" s="1"/>
  <c r="N703" i="3" s="1"/>
  <c r="N704" i="3" s="1"/>
  <c r="N705" i="3" s="1"/>
  <c r="N706" i="3" s="1"/>
  <c r="N707" i="3" s="1"/>
  <c r="N708" i="3" s="1"/>
  <c r="N709" i="3" s="1"/>
  <c r="N710" i="3" s="1"/>
  <c r="N711" i="3" s="1"/>
  <c r="N712" i="3" s="1"/>
  <c r="N713" i="3" s="1"/>
  <c r="N714" i="3" s="1"/>
  <c r="N715" i="3" s="1"/>
  <c r="N716" i="3" s="1"/>
  <c r="N717" i="3" s="1"/>
  <c r="N718" i="3" s="1"/>
  <c r="N719" i="3" s="1"/>
  <c r="N720" i="3" s="1"/>
  <c r="N721" i="3" s="1"/>
  <c r="N722" i="3" s="1"/>
  <c r="N723" i="3" s="1"/>
  <c r="N724" i="3" s="1"/>
  <c r="N725" i="3" s="1"/>
  <c r="N726" i="3" s="1"/>
  <c r="N727" i="3" s="1"/>
  <c r="N728" i="3" s="1"/>
  <c r="N729" i="3" s="1"/>
  <c r="N730" i="3" s="1"/>
  <c r="N731" i="3" s="1"/>
  <c r="N732" i="3" s="1"/>
  <c r="N733" i="3" s="1"/>
  <c r="N734" i="3" s="1"/>
  <c r="N735" i="3" s="1"/>
  <c r="N736" i="3" s="1"/>
  <c r="N737" i="3" s="1"/>
  <c r="N738" i="3" s="1"/>
  <c r="N739" i="3" s="1"/>
  <c r="N740" i="3" s="1"/>
  <c r="N741" i="3" s="1"/>
  <c r="N742" i="3" s="1"/>
  <c r="N743" i="3" s="1"/>
  <c r="N744" i="3" s="1"/>
  <c r="N745" i="3" s="1"/>
  <c r="N746" i="3" s="1"/>
  <c r="N747" i="3" s="1"/>
  <c r="N748" i="3" s="1"/>
  <c r="N749" i="3" s="1"/>
  <c r="N750" i="3" s="1"/>
  <c r="N751" i="3" s="1"/>
  <c r="N752" i="3" s="1"/>
  <c r="N753" i="3" s="1"/>
  <c r="N754" i="3" s="1"/>
  <c r="N755" i="3" s="1"/>
  <c r="N756" i="3" s="1"/>
  <c r="N757" i="3" s="1"/>
  <c r="N758" i="3" s="1"/>
  <c r="N759" i="3" s="1"/>
  <c r="N760" i="3" s="1"/>
  <c r="N761" i="3" s="1"/>
  <c r="N762" i="3" s="1"/>
  <c r="N763" i="3" s="1"/>
  <c r="N764" i="3" s="1"/>
  <c r="N765" i="3" s="1"/>
  <c r="N766" i="3" s="1"/>
  <c r="N767" i="3" s="1"/>
  <c r="N768" i="3" s="1"/>
  <c r="N769" i="3" s="1"/>
  <c r="N770" i="3" s="1"/>
  <c r="N771" i="3" s="1"/>
  <c r="N772" i="3" s="1"/>
  <c r="N773" i="3" s="1"/>
  <c r="N774" i="3" s="1"/>
  <c r="N775" i="3" s="1"/>
  <c r="N776" i="3" s="1"/>
  <c r="N777" i="3" s="1"/>
  <c r="N778" i="3" s="1"/>
  <c r="N779" i="3" s="1"/>
  <c r="N780" i="3" s="1"/>
  <c r="N781" i="3" s="1"/>
  <c r="N782" i="3" s="1"/>
  <c r="N783" i="3" s="1"/>
  <c r="N784" i="3" s="1"/>
  <c r="N785" i="3" s="1"/>
  <c r="N786" i="3" s="1"/>
  <c r="N787" i="3" s="1"/>
  <c r="N788" i="3" s="1"/>
  <c r="N789" i="3" s="1"/>
  <c r="N790" i="3" s="1"/>
  <c r="N791" i="3" s="1"/>
  <c r="N792" i="3" s="1"/>
  <c r="N793" i="3" s="1"/>
  <c r="N794" i="3" s="1"/>
  <c r="N795" i="3" s="1"/>
  <c r="N796" i="3" s="1"/>
  <c r="N797" i="3" s="1"/>
  <c r="N798" i="3" s="1"/>
  <c r="N799" i="3" s="1"/>
  <c r="N800" i="3" s="1"/>
  <c r="N801" i="3" s="1"/>
  <c r="N802" i="3" s="1"/>
  <c r="N803" i="3" s="1"/>
  <c r="N804" i="3" s="1"/>
  <c r="N805" i="3" s="1"/>
  <c r="N806" i="3" s="1"/>
  <c r="N807" i="3" s="1"/>
  <c r="N808" i="3" s="1"/>
  <c r="N809" i="3" s="1"/>
  <c r="N810" i="3" s="1"/>
  <c r="N811" i="3" s="1"/>
  <c r="N812" i="3" s="1"/>
  <c r="N813" i="3" s="1"/>
  <c r="N814" i="3" s="1"/>
  <c r="N815" i="3" s="1"/>
  <c r="N816" i="3" s="1"/>
  <c r="N817" i="3" s="1"/>
  <c r="N818" i="3" s="1"/>
  <c r="N819" i="3" s="1"/>
  <c r="N820" i="3" s="1"/>
  <c r="N821" i="3" s="1"/>
  <c r="N822" i="3" s="1"/>
  <c r="N823" i="3" s="1"/>
  <c r="N824" i="3" s="1"/>
  <c r="N825" i="3" s="1"/>
  <c r="N826" i="3" s="1"/>
  <c r="N827" i="3" s="1"/>
  <c r="N828" i="3" s="1"/>
  <c r="N829" i="3" s="1"/>
  <c r="N830" i="3" s="1"/>
  <c r="N831" i="3" s="1"/>
  <c r="N832" i="3" s="1"/>
  <c r="N833" i="3" s="1"/>
  <c r="N834" i="3" s="1"/>
  <c r="N835" i="3" s="1"/>
  <c r="N836" i="3" s="1"/>
  <c r="N837" i="3" s="1"/>
  <c r="N838" i="3" s="1"/>
  <c r="N839" i="3" s="1"/>
  <c r="N840" i="3" s="1"/>
  <c r="N841" i="3" s="1"/>
  <c r="N842" i="3" s="1"/>
  <c r="N843" i="3" s="1"/>
  <c r="N844" i="3" s="1"/>
  <c r="N845" i="3" s="1"/>
  <c r="N846" i="3" s="1"/>
  <c r="N847" i="3" s="1"/>
  <c r="N848" i="3" s="1"/>
  <c r="N849" i="3" s="1"/>
  <c r="N850" i="3" s="1"/>
  <c r="N851" i="3" s="1"/>
  <c r="N852" i="3" s="1"/>
  <c r="N853" i="3" s="1"/>
  <c r="N854" i="3" s="1"/>
  <c r="N855" i="3" s="1"/>
  <c r="N856" i="3" s="1"/>
  <c r="N857" i="3" s="1"/>
  <c r="N858" i="3" s="1"/>
  <c r="N859" i="3" s="1"/>
  <c r="N860" i="3" s="1"/>
  <c r="N861" i="3" s="1"/>
  <c r="N862" i="3" s="1"/>
  <c r="N863" i="3" s="1"/>
  <c r="N864" i="3" s="1"/>
  <c r="N865" i="3" s="1"/>
  <c r="N866" i="3" s="1"/>
  <c r="N867" i="3" s="1"/>
  <c r="N868" i="3" s="1"/>
  <c r="N869" i="3" s="1"/>
  <c r="N870" i="3" s="1"/>
  <c r="N871" i="3" s="1"/>
  <c r="N872" i="3" s="1"/>
  <c r="N873" i="3" s="1"/>
  <c r="N874" i="3" s="1"/>
  <c r="N875" i="3" s="1"/>
  <c r="N876" i="3" s="1"/>
  <c r="N877" i="3" s="1"/>
  <c r="N878" i="3" s="1"/>
  <c r="N879" i="3" s="1"/>
  <c r="N880" i="3" s="1"/>
  <c r="N881" i="3" s="1"/>
  <c r="N882" i="3" s="1"/>
  <c r="N883" i="3" s="1"/>
  <c r="N884" i="3" s="1"/>
  <c r="N885" i="3" s="1"/>
  <c r="N886" i="3" s="1"/>
  <c r="N887" i="3" s="1"/>
  <c r="N888" i="3" s="1"/>
  <c r="N889" i="3" s="1"/>
  <c r="N890" i="3" s="1"/>
  <c r="N891" i="3" s="1"/>
  <c r="N892" i="3" s="1"/>
  <c r="N893" i="3" s="1"/>
  <c r="N894" i="3" s="1"/>
  <c r="N895" i="3" s="1"/>
  <c r="N896" i="3" s="1"/>
  <c r="N897" i="3" s="1"/>
  <c r="N898" i="3" s="1"/>
  <c r="N899" i="3" s="1"/>
  <c r="N900" i="3" s="1"/>
  <c r="N901" i="3" s="1"/>
  <c r="N902" i="3" s="1"/>
  <c r="N903" i="3" s="1"/>
  <c r="N904" i="3" s="1"/>
  <c r="N905" i="3" s="1"/>
  <c r="N906" i="3" s="1"/>
  <c r="N907" i="3" s="1"/>
  <c r="N908" i="3" s="1"/>
  <c r="N909" i="3" s="1"/>
  <c r="N910" i="3" s="1"/>
  <c r="N911" i="3" s="1"/>
  <c r="N912" i="3" s="1"/>
  <c r="N913" i="3" s="1"/>
  <c r="N914" i="3" s="1"/>
  <c r="N915" i="3" s="1"/>
  <c r="N916" i="3" s="1"/>
  <c r="N917" i="3" s="1"/>
  <c r="N918" i="3" s="1"/>
  <c r="N919" i="3" s="1"/>
  <c r="N920" i="3" s="1"/>
  <c r="N921" i="3" s="1"/>
  <c r="N922" i="3" s="1"/>
  <c r="N923" i="3" s="1"/>
  <c r="N924" i="3" s="1"/>
  <c r="N925" i="3" s="1"/>
  <c r="N926" i="3" s="1"/>
  <c r="N927" i="3" s="1"/>
  <c r="N928" i="3" s="1"/>
  <c r="N929" i="3" s="1"/>
  <c r="N930" i="3" s="1"/>
  <c r="N931" i="3" s="1"/>
  <c r="N932" i="3" s="1"/>
  <c r="N933" i="3" s="1"/>
  <c r="N934" i="3" s="1"/>
  <c r="N935" i="3" s="1"/>
  <c r="N936" i="3" s="1"/>
  <c r="N937" i="3" s="1"/>
  <c r="N938" i="3" s="1"/>
  <c r="N939" i="3" s="1"/>
  <c r="N940" i="3" s="1"/>
  <c r="N941" i="3" s="1"/>
  <c r="N942" i="3" s="1"/>
  <c r="N943" i="3" s="1"/>
  <c r="N944" i="3" s="1"/>
  <c r="N945" i="3" s="1"/>
  <c r="N946" i="3" s="1"/>
  <c r="N947" i="3" s="1"/>
  <c r="N948" i="3" s="1"/>
  <c r="N949" i="3" s="1"/>
  <c r="N950" i="3" s="1"/>
  <c r="N951" i="3" s="1"/>
  <c r="N952" i="3" s="1"/>
  <c r="N953" i="3" s="1"/>
  <c r="N954" i="3" s="1"/>
  <c r="N955" i="3" s="1"/>
  <c r="N956" i="3" s="1"/>
  <c r="N957" i="3" s="1"/>
  <c r="N958" i="3" s="1"/>
  <c r="N959" i="3" s="1"/>
  <c r="N960" i="3" s="1"/>
  <c r="N961" i="3" s="1"/>
  <c r="N962" i="3" s="1"/>
  <c r="N963" i="3" s="1"/>
  <c r="N964" i="3" s="1"/>
  <c r="N965" i="3" s="1"/>
  <c r="N966" i="3" s="1"/>
  <c r="N967" i="3" s="1"/>
  <c r="N968" i="3" s="1"/>
  <c r="N969" i="3" s="1"/>
  <c r="N970" i="3" s="1"/>
  <c r="N971" i="3" s="1"/>
  <c r="N972" i="3" s="1"/>
  <c r="N973" i="3" s="1"/>
  <c r="N974" i="3" s="1"/>
  <c r="N975" i="3" s="1"/>
  <c r="N976" i="3" s="1"/>
  <c r="N977" i="3" s="1"/>
  <c r="N978" i="3" s="1"/>
  <c r="N979" i="3" s="1"/>
  <c r="N980" i="3" s="1"/>
  <c r="N981" i="3" s="1"/>
  <c r="N982" i="3" s="1"/>
  <c r="N983" i="3" s="1"/>
  <c r="N984" i="3" s="1"/>
  <c r="N985" i="3" s="1"/>
  <c r="N986" i="3" s="1"/>
  <c r="N987" i="3" s="1"/>
  <c r="N988" i="3" s="1"/>
  <c r="N989" i="3" s="1"/>
  <c r="N990" i="3" s="1"/>
  <c r="N991" i="3" s="1"/>
  <c r="N992" i="3" s="1"/>
  <c r="N993" i="3" s="1"/>
  <c r="N994" i="3" s="1"/>
  <c r="N995" i="3" s="1"/>
  <c r="N996" i="3" s="1"/>
  <c r="N997" i="3" s="1"/>
  <c r="N998" i="3" s="1"/>
  <c r="N999" i="3" s="1"/>
  <c r="N1000" i="3" s="1"/>
  <c r="N1001" i="3" s="1"/>
  <c r="N1002" i="3" s="1"/>
  <c r="N1003" i="3" s="1"/>
  <c r="N1004" i="3" s="1"/>
  <c r="N1005" i="3" s="1"/>
  <c r="N1006" i="3" s="1"/>
  <c r="N1007" i="3" s="1"/>
  <c r="N1008" i="3" s="1"/>
  <c r="N1009" i="3" s="1"/>
  <c r="N1010" i="3" s="1"/>
  <c r="N1011" i="3" s="1"/>
  <c r="N1012" i="3" s="1"/>
  <c r="N1013" i="3" s="1"/>
  <c r="N1014" i="3" s="1"/>
  <c r="N1015" i="3" s="1"/>
  <c r="N1016" i="3" s="1"/>
  <c r="N1017" i="3" s="1"/>
  <c r="N1018" i="3" s="1"/>
  <c r="N1019" i="3" s="1"/>
  <c r="N1020" i="3" s="1"/>
  <c r="N1021" i="3" s="1"/>
  <c r="N1022" i="3" s="1"/>
  <c r="N1023" i="3" s="1"/>
  <c r="N1024" i="3" s="1"/>
  <c r="N1025" i="3" s="1"/>
  <c r="N1026" i="3" s="1"/>
  <c r="N1027" i="3" s="1"/>
  <c r="N1028" i="3" s="1"/>
  <c r="N1029" i="3" s="1"/>
  <c r="N1030" i="3" s="1"/>
  <c r="N1031" i="3" s="1"/>
  <c r="N1032" i="3" s="1"/>
  <c r="N1033" i="3" s="1"/>
  <c r="N1034" i="3" s="1"/>
  <c r="N1035" i="3" s="1"/>
  <c r="N1036" i="3" s="1"/>
  <c r="N1037" i="3" s="1"/>
  <c r="N1038" i="3" s="1"/>
  <c r="N1039" i="3" s="1"/>
  <c r="N1040" i="3" s="1"/>
  <c r="N1041" i="3" s="1"/>
  <c r="N1042" i="3" s="1"/>
  <c r="N1043" i="3" s="1"/>
  <c r="N1044" i="3" s="1"/>
  <c r="N1045" i="3" s="1"/>
  <c r="N1046" i="3" s="1"/>
  <c r="N1047" i="3" s="1"/>
  <c r="N1048" i="3" s="1"/>
  <c r="N1049" i="3" s="1"/>
  <c r="N1050" i="3" s="1"/>
  <c r="N1051" i="3" s="1"/>
  <c r="N1052" i="3" s="1"/>
  <c r="N1053" i="3" s="1"/>
  <c r="N1054" i="3" s="1"/>
  <c r="N1055" i="3" s="1"/>
  <c r="N1056" i="3" s="1"/>
  <c r="N1057" i="3" s="1"/>
  <c r="N1058" i="3" s="1"/>
  <c r="N1059" i="3" s="1"/>
  <c r="N1060" i="3" s="1"/>
  <c r="N1061" i="3" s="1"/>
  <c r="N1062" i="3" s="1"/>
  <c r="N1063" i="3" s="1"/>
  <c r="N1064" i="3" s="1"/>
  <c r="N1065" i="3" s="1"/>
  <c r="N1066" i="3" s="1"/>
  <c r="N1067" i="3" s="1"/>
  <c r="N1068" i="3" s="1"/>
  <c r="N1069" i="3" s="1"/>
  <c r="N1070" i="3" s="1"/>
  <c r="N1071" i="3" s="1"/>
  <c r="N1072" i="3" s="1"/>
  <c r="N1073" i="3" s="1"/>
  <c r="N1074" i="3" s="1"/>
  <c r="N1075" i="3" s="1"/>
  <c r="N1076" i="3" s="1"/>
  <c r="N1077" i="3" s="1"/>
  <c r="N1078" i="3" s="1"/>
  <c r="N1079" i="3" s="1"/>
  <c r="N1080" i="3" s="1"/>
  <c r="N1081" i="3" s="1"/>
  <c r="N1082" i="3" s="1"/>
  <c r="N1083" i="3" s="1"/>
  <c r="N1084" i="3" s="1"/>
  <c r="N1085" i="3" s="1"/>
  <c r="N1086" i="3" s="1"/>
  <c r="N1087" i="3" s="1"/>
  <c r="N1088" i="3" s="1"/>
  <c r="N1089" i="3" s="1"/>
  <c r="N1090" i="3" s="1"/>
  <c r="N1091" i="3" s="1"/>
  <c r="N1092" i="3" s="1"/>
  <c r="N1093" i="3" s="1"/>
  <c r="N1094" i="3" s="1"/>
  <c r="N1095" i="3" s="1"/>
  <c r="N1096" i="3" s="1"/>
  <c r="N1097" i="3" s="1"/>
  <c r="N1098" i="3" s="1"/>
  <c r="N1099" i="3" s="1"/>
  <c r="N1100" i="3" s="1"/>
  <c r="N1101" i="3" s="1"/>
  <c r="N1102" i="3" s="1"/>
  <c r="N1103" i="3" s="1"/>
  <c r="N1104" i="3" s="1"/>
  <c r="N1105" i="3" s="1"/>
  <c r="N1106" i="3" s="1"/>
  <c r="N1107" i="3" s="1"/>
  <c r="N1108" i="3" s="1"/>
  <c r="N1109" i="3" s="1"/>
  <c r="N1110" i="3" s="1"/>
  <c r="N1111" i="3" s="1"/>
  <c r="N1112" i="3" s="1"/>
  <c r="N1113" i="3" s="1"/>
  <c r="N1114" i="3" s="1"/>
  <c r="N1115" i="3" s="1"/>
  <c r="N1116" i="3" s="1"/>
  <c r="N1117" i="3" s="1"/>
  <c r="N1118" i="3" s="1"/>
  <c r="N1119" i="3" s="1"/>
  <c r="N1120" i="3" s="1"/>
  <c r="N1121" i="3" s="1"/>
  <c r="N1122" i="3" s="1"/>
  <c r="N1123" i="3" s="1"/>
  <c r="N1124" i="3" s="1"/>
  <c r="N1125" i="3" s="1"/>
  <c r="N1126" i="3" s="1"/>
  <c r="N1127" i="3" s="1"/>
  <c r="N1128" i="3" s="1"/>
  <c r="N1129" i="3" s="1"/>
  <c r="N1130" i="3" s="1"/>
  <c r="N1131" i="3" s="1"/>
  <c r="N1132" i="3" s="1"/>
  <c r="N1133" i="3" s="1"/>
  <c r="N1134" i="3" s="1"/>
  <c r="N1135" i="3" s="1"/>
  <c r="N1136" i="3" s="1"/>
  <c r="N1137" i="3" s="1"/>
  <c r="N1138" i="3" s="1"/>
  <c r="N1139" i="3" s="1"/>
  <c r="N1140" i="3" s="1"/>
  <c r="N1141" i="3" s="1"/>
  <c r="N1142" i="3" s="1"/>
  <c r="N1143" i="3" s="1"/>
  <c r="N1144" i="3" s="1"/>
  <c r="N1145" i="3" s="1"/>
  <c r="N1146" i="3" s="1"/>
  <c r="N1147" i="3" s="1"/>
  <c r="N1148" i="3" s="1"/>
  <c r="N1149" i="3" s="1"/>
  <c r="N1150" i="3" s="1"/>
  <c r="N1151" i="3" s="1"/>
  <c r="N1152" i="3" s="1"/>
  <c r="N1153" i="3" s="1"/>
  <c r="N1154" i="3" s="1"/>
  <c r="N1155" i="3" s="1"/>
  <c r="N1156" i="3" s="1"/>
  <c r="N1157" i="3" s="1"/>
  <c r="N1158" i="3" s="1"/>
  <c r="N1159" i="3" s="1"/>
  <c r="N1160" i="3" s="1"/>
  <c r="N1161" i="3" s="1"/>
  <c r="N1162" i="3" s="1"/>
  <c r="N1163" i="3" s="1"/>
  <c r="N1164" i="3" s="1"/>
  <c r="N1165" i="3" s="1"/>
  <c r="N1166" i="3" s="1"/>
  <c r="N1167" i="3" s="1"/>
  <c r="N1168" i="3" s="1"/>
  <c r="N1169" i="3" s="1"/>
  <c r="N1170" i="3" s="1"/>
  <c r="N1171" i="3" s="1"/>
  <c r="N1172" i="3" s="1"/>
  <c r="N1173" i="3" s="1"/>
  <c r="N1174" i="3" s="1"/>
  <c r="N1175" i="3" s="1"/>
  <c r="N1176" i="3" s="1"/>
  <c r="N1177" i="3" s="1"/>
  <c r="N1178" i="3" s="1"/>
  <c r="N1179" i="3" s="1"/>
  <c r="N1180" i="3" s="1"/>
  <c r="N1181" i="3" s="1"/>
  <c r="N1182" i="3" s="1"/>
  <c r="N1183" i="3" s="1"/>
  <c r="N1184" i="3" s="1"/>
  <c r="N1185" i="3" s="1"/>
  <c r="N1186" i="3" s="1"/>
  <c r="N1187" i="3" s="1"/>
  <c r="N1188" i="3" s="1"/>
  <c r="N1189" i="3" s="1"/>
  <c r="N1190" i="3" s="1"/>
  <c r="N1191" i="3" s="1"/>
  <c r="N1192" i="3" s="1"/>
  <c r="N1193" i="3" s="1"/>
  <c r="N1194" i="3" s="1"/>
  <c r="N1195" i="3" s="1"/>
  <c r="N1196" i="3" s="1"/>
  <c r="N1197" i="3" s="1"/>
  <c r="N1198" i="3" s="1"/>
  <c r="N1199" i="3" s="1"/>
  <c r="N1200" i="3" s="1"/>
  <c r="N1201" i="3" s="1"/>
  <c r="N1202" i="3" s="1"/>
  <c r="N1203" i="3" s="1"/>
  <c r="N1204" i="3" s="1"/>
  <c r="N1205" i="3" s="1"/>
  <c r="N1206" i="3" s="1"/>
  <c r="N1207" i="3" s="1"/>
  <c r="N1208" i="3" s="1"/>
  <c r="N1209" i="3" s="1"/>
  <c r="N1210" i="3" s="1"/>
  <c r="N1211" i="3" s="1"/>
  <c r="N1212" i="3" s="1"/>
  <c r="N1213" i="3" s="1"/>
  <c r="N1214" i="3" s="1"/>
  <c r="N1215" i="3" s="1"/>
  <c r="N1216" i="3" s="1"/>
  <c r="N1217" i="3" s="1"/>
  <c r="N1218" i="3" s="1"/>
  <c r="N1219" i="3" s="1"/>
  <c r="N1220" i="3" s="1"/>
  <c r="N1221" i="3" s="1"/>
  <c r="N1222" i="3" s="1"/>
  <c r="N1223" i="3" s="1"/>
  <c r="N1224" i="3" s="1"/>
  <c r="N1225" i="3" s="1"/>
  <c r="N1226" i="3" s="1"/>
  <c r="N1227" i="3" s="1"/>
  <c r="N1228" i="3" s="1"/>
  <c r="N1229" i="3" s="1"/>
  <c r="N1230" i="3" s="1"/>
  <c r="N1231" i="3" s="1"/>
  <c r="N1232" i="3" s="1"/>
  <c r="N1233" i="3" s="1"/>
  <c r="N1234" i="3" s="1"/>
  <c r="N1235" i="3" s="1"/>
  <c r="N1236" i="3" s="1"/>
  <c r="N1237" i="3" s="1"/>
  <c r="N1238" i="3" s="1"/>
  <c r="N1239" i="3" s="1"/>
  <c r="N1240" i="3" s="1"/>
  <c r="N1241" i="3" s="1"/>
  <c r="N1242" i="3" s="1"/>
  <c r="N1243" i="3" s="1"/>
  <c r="N1244" i="3" s="1"/>
  <c r="N1245" i="3" s="1"/>
  <c r="N1246" i="3" s="1"/>
  <c r="N1247" i="3" s="1"/>
  <c r="N1248" i="3" s="1"/>
  <c r="N1249" i="3" s="1"/>
  <c r="N1250" i="3" s="1"/>
  <c r="N1251" i="3" s="1"/>
  <c r="N1252" i="3" s="1"/>
  <c r="N1253" i="3" s="1"/>
  <c r="N1254" i="3" s="1"/>
  <c r="N1255" i="3" s="1"/>
  <c r="N1256" i="3" s="1"/>
  <c r="N1257" i="3" s="1"/>
  <c r="N1258" i="3" s="1"/>
  <c r="N1259" i="3" s="1"/>
  <c r="N1260" i="3" s="1"/>
  <c r="N1261" i="3" s="1"/>
  <c r="N1262" i="3" s="1"/>
  <c r="N1263" i="3" s="1"/>
  <c r="N1264" i="3" s="1"/>
  <c r="N1265" i="3" s="1"/>
  <c r="N1266" i="3" s="1"/>
  <c r="N1267" i="3" s="1"/>
  <c r="N1268" i="3" s="1"/>
  <c r="N1269" i="3" s="1"/>
  <c r="N1270" i="3" s="1"/>
  <c r="N1271" i="3" s="1"/>
  <c r="N1272" i="3" s="1"/>
  <c r="N1273" i="3" s="1"/>
  <c r="N1274" i="3" s="1"/>
  <c r="N1275" i="3" s="1"/>
  <c r="N1276" i="3" s="1"/>
  <c r="N1277" i="3" s="1"/>
  <c r="N1278" i="3" s="1"/>
  <c r="N1279" i="3" s="1"/>
  <c r="N1280" i="3" s="1"/>
  <c r="N1281" i="3" s="1"/>
  <c r="N1282" i="3" s="1"/>
  <c r="N1283" i="3" s="1"/>
  <c r="N1284" i="3" s="1"/>
  <c r="N1285" i="3" s="1"/>
  <c r="N1286" i="3" s="1"/>
  <c r="N1287" i="3" s="1"/>
  <c r="N1288" i="3" s="1"/>
  <c r="N1289" i="3" s="1"/>
  <c r="N1290" i="3" s="1"/>
  <c r="N1291" i="3" s="1"/>
  <c r="N1292" i="3" s="1"/>
  <c r="N1293" i="3" s="1"/>
  <c r="N1294" i="3" s="1"/>
  <c r="N1295" i="3" s="1"/>
  <c r="N1296" i="3" s="1"/>
  <c r="N1297" i="3" s="1"/>
  <c r="N1298" i="3" s="1"/>
  <c r="N1299" i="3" s="1"/>
  <c r="N1300" i="3" s="1"/>
  <c r="N1301" i="3" s="1"/>
  <c r="N1302" i="3" s="1"/>
  <c r="N1303" i="3" s="1"/>
  <c r="N1304" i="3" s="1"/>
  <c r="N1305" i="3" s="1"/>
  <c r="N1306" i="3" s="1"/>
  <c r="N1307" i="3" s="1"/>
  <c r="N1308" i="3" s="1"/>
  <c r="N1309" i="3" s="1"/>
  <c r="N1310" i="3" s="1"/>
  <c r="N1311" i="3" s="1"/>
  <c r="N1312" i="3" s="1"/>
  <c r="N1313" i="3" s="1"/>
  <c r="N1314" i="3" s="1"/>
  <c r="N1315" i="3" s="1"/>
  <c r="N1316" i="3" s="1"/>
  <c r="N1317" i="3" s="1"/>
  <c r="N1318" i="3" s="1"/>
  <c r="N1319" i="3" s="1"/>
  <c r="N1320" i="3" s="1"/>
  <c r="N1321" i="3" s="1"/>
  <c r="N1322" i="3" s="1"/>
  <c r="N1323" i="3" s="1"/>
  <c r="N1324" i="3" s="1"/>
  <c r="N1325" i="3" s="1"/>
  <c r="N1326" i="3" s="1"/>
  <c r="N1327" i="3" s="1"/>
  <c r="N1328" i="3" s="1"/>
  <c r="N1329" i="3" s="1"/>
  <c r="N1330" i="3" s="1"/>
  <c r="N1331" i="3" s="1"/>
  <c r="N1332" i="3" s="1"/>
  <c r="N1333" i="3" s="1"/>
  <c r="N1334" i="3" s="1"/>
  <c r="N1335" i="3" s="1"/>
  <c r="N1336" i="3" s="1"/>
  <c r="N1337" i="3" s="1"/>
  <c r="N1338" i="3" s="1"/>
  <c r="N1339" i="3" s="1"/>
  <c r="N1340" i="3" s="1"/>
  <c r="N1341" i="3" s="1"/>
  <c r="N1342" i="3" s="1"/>
  <c r="N1343" i="3" s="1"/>
  <c r="N1344" i="3" s="1"/>
  <c r="N1345" i="3" s="1"/>
  <c r="N1346" i="3" s="1"/>
  <c r="N1347" i="3" s="1"/>
  <c r="N1348" i="3" s="1"/>
  <c r="N1349" i="3" s="1"/>
  <c r="N1350" i="3" s="1"/>
  <c r="N1351" i="3" s="1"/>
  <c r="N1352" i="3" s="1"/>
  <c r="N1353" i="3" s="1"/>
  <c r="N1354" i="3" s="1"/>
  <c r="N1355" i="3" s="1"/>
  <c r="N1356" i="3" s="1"/>
  <c r="N1357" i="3" s="1"/>
  <c r="N1358" i="3" s="1"/>
  <c r="N1359" i="3" s="1"/>
  <c r="N1360" i="3" s="1"/>
  <c r="N1361" i="3" s="1"/>
  <c r="N1362" i="3" s="1"/>
  <c r="N1363" i="3" s="1"/>
  <c r="N1364" i="3" s="1"/>
  <c r="N1365" i="3" s="1"/>
  <c r="N1366" i="3" s="1"/>
  <c r="N1367" i="3" s="1"/>
  <c r="N1368" i="3" s="1"/>
  <c r="N1369" i="3" s="1"/>
  <c r="N1370" i="3" s="1"/>
  <c r="N1371" i="3" s="1"/>
  <c r="N1372" i="3" s="1"/>
  <c r="N1373" i="3" s="1"/>
  <c r="N1374" i="3" s="1"/>
  <c r="N1375" i="3" s="1"/>
  <c r="N1376" i="3" s="1"/>
  <c r="N1377" i="3" s="1"/>
  <c r="N1378" i="3" s="1"/>
  <c r="N1379" i="3" s="1"/>
  <c r="N1380" i="3" s="1"/>
  <c r="N1381" i="3" s="1"/>
  <c r="N1382" i="3" s="1"/>
  <c r="N1383" i="3" s="1"/>
  <c r="N1384" i="3" s="1"/>
  <c r="N1385" i="3" s="1"/>
  <c r="N1386" i="3" s="1"/>
  <c r="N1387" i="3" s="1"/>
  <c r="N1388" i="3" s="1"/>
  <c r="N1389" i="3" s="1"/>
  <c r="N1390" i="3" s="1"/>
  <c r="N1391" i="3" s="1"/>
  <c r="N1392" i="3" s="1"/>
  <c r="N1393" i="3" s="1"/>
  <c r="N1394" i="3" s="1"/>
  <c r="N1395" i="3" s="1"/>
  <c r="N1396" i="3" s="1"/>
  <c r="N1397" i="3" s="1"/>
  <c r="N1398" i="3" s="1"/>
  <c r="N1399" i="3" s="1"/>
  <c r="N1400" i="3" s="1"/>
  <c r="N1401" i="3" s="1"/>
  <c r="N1402" i="3" s="1"/>
  <c r="N1403" i="3" s="1"/>
  <c r="N1404" i="3" s="1"/>
  <c r="N1405" i="3" s="1"/>
  <c r="N1406" i="3" s="1"/>
  <c r="N1407" i="3" s="1"/>
  <c r="N1408" i="3" s="1"/>
  <c r="N1409" i="3" s="1"/>
  <c r="N1410" i="3" s="1"/>
  <c r="N1411" i="3" s="1"/>
  <c r="N1412" i="3" s="1"/>
  <c r="N1413" i="3" s="1"/>
  <c r="N1414" i="3" s="1"/>
  <c r="N1415" i="3" s="1"/>
  <c r="N1416" i="3" s="1"/>
  <c r="N1417" i="3" s="1"/>
  <c r="N1418" i="3" s="1"/>
  <c r="N1419" i="3" s="1"/>
  <c r="N1420" i="3" s="1"/>
  <c r="N1421" i="3" s="1"/>
  <c r="N1422" i="3" s="1"/>
  <c r="N1423" i="3" s="1"/>
  <c r="N1424" i="3" s="1"/>
  <c r="N1425" i="3" s="1"/>
  <c r="N1426" i="3" s="1"/>
  <c r="N1427" i="3" s="1"/>
  <c r="N1428" i="3" s="1"/>
  <c r="N1429" i="3" s="1"/>
  <c r="N1430" i="3" s="1"/>
  <c r="N1431" i="3" s="1"/>
  <c r="N1432" i="3" s="1"/>
  <c r="N1433" i="3" s="1"/>
  <c r="N1434" i="3" s="1"/>
  <c r="N1435" i="3" s="1"/>
  <c r="N1436" i="3" s="1"/>
  <c r="N1437" i="3" s="1"/>
  <c r="N1438" i="3" s="1"/>
  <c r="N1439" i="3" s="1"/>
  <c r="N1440" i="3" s="1"/>
  <c r="N1441" i="3" s="1"/>
  <c r="N1442" i="3" s="1"/>
  <c r="N1443" i="3" s="1"/>
  <c r="N1444" i="3" s="1"/>
  <c r="N1445" i="3" s="1"/>
  <c r="N1446" i="3" s="1"/>
  <c r="N1447" i="3" s="1"/>
  <c r="N1448" i="3" s="1"/>
  <c r="N1449" i="3" s="1"/>
  <c r="N1450" i="3" s="1"/>
  <c r="N1451" i="3" s="1"/>
  <c r="N1452" i="3" s="1"/>
  <c r="N1453" i="3" s="1"/>
  <c r="N1454" i="3" s="1"/>
  <c r="N1455" i="3" s="1"/>
  <c r="N1456" i="3" s="1"/>
  <c r="N1457" i="3" s="1"/>
  <c r="N1458" i="3" s="1"/>
  <c r="N1459" i="3" s="1"/>
  <c r="N1460" i="3" s="1"/>
  <c r="N1461" i="3" s="1"/>
  <c r="N1462" i="3" s="1"/>
  <c r="N1463" i="3" s="1"/>
  <c r="N1464" i="3" s="1"/>
  <c r="N1465" i="3" s="1"/>
  <c r="N1466" i="3" s="1"/>
  <c r="N1467" i="3" s="1"/>
  <c r="N1468" i="3" s="1"/>
  <c r="N1469" i="3" s="1"/>
  <c r="N1470" i="3" s="1"/>
  <c r="N1471" i="3" s="1"/>
  <c r="N1472" i="3" s="1"/>
  <c r="N1473" i="3" s="1"/>
  <c r="N1474" i="3" s="1"/>
  <c r="N1475" i="3" s="1"/>
  <c r="N1476" i="3" s="1"/>
  <c r="N1477" i="3" s="1"/>
  <c r="N1478" i="3" s="1"/>
  <c r="N1479" i="3" s="1"/>
  <c r="N1480" i="3" s="1"/>
  <c r="N1481" i="3" s="1"/>
  <c r="N1482" i="3" s="1"/>
  <c r="N1483" i="3" s="1"/>
  <c r="N1484" i="3" s="1"/>
  <c r="N1485" i="3" s="1"/>
  <c r="N1486" i="3" s="1"/>
  <c r="N1487" i="3" s="1"/>
  <c r="N1488" i="3" s="1"/>
  <c r="N1489" i="3" s="1"/>
  <c r="N1490" i="3" s="1"/>
  <c r="N1491" i="3" s="1"/>
  <c r="N1492" i="3" s="1"/>
  <c r="N1493" i="3" s="1"/>
  <c r="N1494" i="3" s="1"/>
  <c r="N1495" i="3" s="1"/>
  <c r="N1496" i="3" s="1"/>
  <c r="N1497" i="3" s="1"/>
  <c r="N1498" i="3" s="1"/>
  <c r="N1499" i="3" s="1"/>
  <c r="N1500" i="3" s="1"/>
  <c r="N1501" i="3" s="1"/>
  <c r="N1502" i="3" s="1"/>
  <c r="N1503" i="3" s="1"/>
  <c r="N1504" i="3" s="1"/>
  <c r="N1505" i="3" s="1"/>
  <c r="N1506" i="3" s="1"/>
  <c r="N1507" i="3" s="1"/>
  <c r="N1508" i="3" s="1"/>
  <c r="N1509" i="3" s="1"/>
  <c r="N1510" i="3" s="1"/>
  <c r="N1511" i="3" s="1"/>
  <c r="N1512" i="3" s="1"/>
  <c r="N1513" i="3" s="1"/>
  <c r="N1514" i="3" s="1"/>
  <c r="N1515" i="3" s="1"/>
  <c r="N1516" i="3" s="1"/>
  <c r="N1517" i="3" s="1"/>
  <c r="N1518" i="3" s="1"/>
  <c r="N1519" i="3" s="1"/>
  <c r="N1520" i="3" s="1"/>
  <c r="N1521" i="3" s="1"/>
  <c r="N1522" i="3" s="1"/>
  <c r="N1523" i="3" s="1"/>
  <c r="N1524" i="3" s="1"/>
  <c r="N1525" i="3" s="1"/>
  <c r="N1526" i="3" s="1"/>
  <c r="N1527" i="3" s="1"/>
  <c r="N1528" i="3" s="1"/>
  <c r="N1529" i="3" s="1"/>
  <c r="N1530" i="3" s="1"/>
  <c r="N444" i="3"/>
  <c r="A443" i="3"/>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935" i="3" s="1"/>
  <c r="A936" i="3" s="1"/>
  <c r="A937" i="3" s="1"/>
  <c r="A938" i="3" s="1"/>
  <c r="A939" i="3" s="1"/>
  <c r="A940" i="3" s="1"/>
  <c r="A941" i="3" s="1"/>
  <c r="A942" i="3" s="1"/>
  <c r="A943" i="3" s="1"/>
  <c r="A944" i="3" s="1"/>
  <c r="A945" i="3" s="1"/>
  <c r="A946" i="3" s="1"/>
  <c r="A947" i="3" s="1"/>
  <c r="A948" i="3" s="1"/>
  <c r="A949" i="3" s="1"/>
  <c r="A950" i="3" s="1"/>
  <c r="A951" i="3" s="1"/>
  <c r="A952" i="3" s="1"/>
  <c r="A953" i="3" s="1"/>
  <c r="A954" i="3" s="1"/>
  <c r="A955" i="3" s="1"/>
  <c r="A956" i="3" s="1"/>
  <c r="A957" i="3" s="1"/>
  <c r="A958" i="3" s="1"/>
  <c r="A959" i="3" s="1"/>
  <c r="A960" i="3" s="1"/>
  <c r="A961" i="3" s="1"/>
  <c r="A962" i="3" s="1"/>
  <c r="A963" i="3" s="1"/>
  <c r="A964" i="3" s="1"/>
  <c r="A965" i="3" s="1"/>
  <c r="A966" i="3" s="1"/>
  <c r="A967" i="3" s="1"/>
  <c r="A968" i="3" s="1"/>
  <c r="A969" i="3" s="1"/>
  <c r="A970" i="3" s="1"/>
  <c r="A971" i="3" s="1"/>
  <c r="A972" i="3" s="1"/>
  <c r="A973" i="3" s="1"/>
  <c r="A974" i="3" s="1"/>
  <c r="A975" i="3" s="1"/>
  <c r="A976" i="3" s="1"/>
  <c r="A977" i="3" s="1"/>
  <c r="A978" i="3" s="1"/>
  <c r="A979" i="3" s="1"/>
  <c r="A980" i="3" s="1"/>
  <c r="A981" i="3" s="1"/>
  <c r="A982" i="3" s="1"/>
  <c r="A983" i="3" s="1"/>
  <c r="A984" i="3" s="1"/>
  <c r="A985" i="3" s="1"/>
  <c r="A986" i="3" s="1"/>
  <c r="A987" i="3" s="1"/>
  <c r="A988" i="3" s="1"/>
  <c r="A989" i="3" s="1"/>
  <c r="A990" i="3" s="1"/>
  <c r="A991" i="3" s="1"/>
  <c r="A992" i="3" s="1"/>
  <c r="A993" i="3" s="1"/>
  <c r="A994" i="3" s="1"/>
  <c r="A995" i="3" s="1"/>
  <c r="A996" i="3" s="1"/>
  <c r="A997" i="3" s="1"/>
  <c r="A998" i="3" s="1"/>
  <c r="A999" i="3" s="1"/>
  <c r="A1000" i="3" s="1"/>
  <c r="A1001" i="3" s="1"/>
  <c r="A1002" i="3" s="1"/>
  <c r="A1003" i="3" s="1"/>
  <c r="A1004" i="3" s="1"/>
  <c r="A1005" i="3" s="1"/>
  <c r="A1006" i="3" s="1"/>
  <c r="A1007" i="3" s="1"/>
  <c r="A1008" i="3" s="1"/>
  <c r="A1009" i="3" s="1"/>
  <c r="A1010" i="3" s="1"/>
  <c r="A1011" i="3" s="1"/>
  <c r="A1012" i="3" s="1"/>
  <c r="A1013" i="3" s="1"/>
  <c r="A1014" i="3" s="1"/>
  <c r="A1015" i="3" s="1"/>
  <c r="A1016" i="3" s="1"/>
  <c r="A1017" i="3" s="1"/>
  <c r="A1018" i="3" s="1"/>
  <c r="A1019" i="3" s="1"/>
  <c r="A1020" i="3" s="1"/>
  <c r="A1021" i="3" s="1"/>
  <c r="A1022" i="3" s="1"/>
  <c r="A1023" i="3" s="1"/>
  <c r="A1024" i="3" s="1"/>
  <c r="A1025" i="3" s="1"/>
  <c r="A1026" i="3" s="1"/>
  <c r="A1027" i="3" s="1"/>
  <c r="A1028" i="3" s="1"/>
  <c r="A1029" i="3" s="1"/>
  <c r="A1030" i="3" s="1"/>
  <c r="A1031" i="3" s="1"/>
  <c r="A1032" i="3" s="1"/>
  <c r="A1033" i="3" s="1"/>
  <c r="A1034" i="3" s="1"/>
  <c r="A1035" i="3" s="1"/>
  <c r="A1036" i="3" s="1"/>
  <c r="A1037" i="3" s="1"/>
  <c r="A1038" i="3" s="1"/>
  <c r="A1039" i="3" s="1"/>
  <c r="A1040" i="3" s="1"/>
  <c r="A1041" i="3" s="1"/>
  <c r="A1042" i="3" s="1"/>
  <c r="A1043" i="3" s="1"/>
  <c r="A1044" i="3" s="1"/>
  <c r="A1045" i="3" s="1"/>
  <c r="A1046" i="3" s="1"/>
  <c r="A1047" i="3" s="1"/>
  <c r="A1048" i="3" s="1"/>
  <c r="A1049" i="3" s="1"/>
  <c r="A1050" i="3" s="1"/>
  <c r="A1051" i="3" s="1"/>
  <c r="A1052" i="3" s="1"/>
  <c r="A1053" i="3" s="1"/>
  <c r="A1054" i="3" s="1"/>
  <c r="A1055" i="3" s="1"/>
  <c r="A1056" i="3" s="1"/>
  <c r="A1057" i="3" s="1"/>
  <c r="A1058" i="3" s="1"/>
  <c r="A1059" i="3" s="1"/>
  <c r="A1060" i="3" s="1"/>
  <c r="A1061" i="3" s="1"/>
  <c r="A1062" i="3" s="1"/>
  <c r="A1063" i="3" s="1"/>
  <c r="A1064" i="3" s="1"/>
  <c r="A1065" i="3" s="1"/>
  <c r="A1066" i="3" s="1"/>
  <c r="A1067" i="3" s="1"/>
  <c r="A1068" i="3" s="1"/>
  <c r="A1069" i="3" s="1"/>
  <c r="A1070" i="3" s="1"/>
  <c r="A1071" i="3" s="1"/>
  <c r="A1072" i="3" s="1"/>
  <c r="A1073" i="3" s="1"/>
  <c r="A1074" i="3" s="1"/>
  <c r="A1075" i="3" s="1"/>
  <c r="A1076" i="3" s="1"/>
  <c r="A1077" i="3" s="1"/>
  <c r="A1078" i="3" s="1"/>
  <c r="A1079" i="3" s="1"/>
  <c r="A1080" i="3" s="1"/>
  <c r="A1081" i="3" s="1"/>
  <c r="A1082" i="3" s="1"/>
  <c r="A1083" i="3" s="1"/>
  <c r="A1084" i="3" s="1"/>
  <c r="A1085" i="3" s="1"/>
  <c r="A1086" i="3" s="1"/>
  <c r="A1087" i="3" s="1"/>
  <c r="A1088" i="3" s="1"/>
  <c r="A1089" i="3" s="1"/>
  <c r="A1090" i="3" s="1"/>
  <c r="A1091" i="3" s="1"/>
  <c r="A1092" i="3" s="1"/>
  <c r="A1093" i="3" s="1"/>
  <c r="A1094" i="3" s="1"/>
  <c r="A1095" i="3" s="1"/>
  <c r="A1096" i="3" s="1"/>
  <c r="A1097" i="3" s="1"/>
  <c r="A1098" i="3" s="1"/>
  <c r="A1099" i="3" s="1"/>
  <c r="A1100" i="3" s="1"/>
  <c r="A1101" i="3" s="1"/>
  <c r="A1102" i="3" s="1"/>
  <c r="A1103" i="3" s="1"/>
  <c r="A1104" i="3" s="1"/>
  <c r="A1105" i="3" s="1"/>
  <c r="A1106" i="3" s="1"/>
  <c r="A1107" i="3" s="1"/>
  <c r="A1108" i="3" s="1"/>
  <c r="A1109" i="3" s="1"/>
  <c r="A1110" i="3" s="1"/>
  <c r="A1111" i="3" s="1"/>
  <c r="A1112" i="3" s="1"/>
  <c r="A1113" i="3" s="1"/>
  <c r="A1114" i="3" s="1"/>
  <c r="A1115" i="3" s="1"/>
  <c r="A1116" i="3" s="1"/>
  <c r="A1117" i="3" s="1"/>
  <c r="A1118" i="3" s="1"/>
  <c r="A1119" i="3" s="1"/>
  <c r="A1120" i="3" s="1"/>
  <c r="A1121" i="3" s="1"/>
  <c r="A1122" i="3" s="1"/>
  <c r="A1123" i="3" s="1"/>
  <c r="A1124" i="3" s="1"/>
  <c r="A1125" i="3" s="1"/>
  <c r="A1126" i="3" s="1"/>
  <c r="A1127" i="3" s="1"/>
  <c r="A1128" i="3" s="1"/>
  <c r="A1129" i="3" s="1"/>
  <c r="A1130" i="3" s="1"/>
  <c r="A1131" i="3" s="1"/>
  <c r="A1132" i="3" s="1"/>
  <c r="A1133" i="3" s="1"/>
  <c r="A1134" i="3" s="1"/>
  <c r="A1135" i="3" s="1"/>
  <c r="A1136" i="3" s="1"/>
  <c r="A1137" i="3" s="1"/>
  <c r="A1138" i="3" s="1"/>
  <c r="A1139" i="3" s="1"/>
  <c r="A1140" i="3" s="1"/>
  <c r="A1141" i="3" s="1"/>
  <c r="A1142" i="3" s="1"/>
  <c r="A1143" i="3" s="1"/>
  <c r="A1144" i="3" s="1"/>
  <c r="A1145" i="3" s="1"/>
  <c r="A1146" i="3" s="1"/>
  <c r="A1147" i="3" s="1"/>
  <c r="A1148" i="3" s="1"/>
  <c r="A1149" i="3" s="1"/>
  <c r="A1150" i="3" s="1"/>
  <c r="A1151" i="3" s="1"/>
  <c r="A1152" i="3" s="1"/>
  <c r="A1153" i="3" s="1"/>
  <c r="A1154" i="3" s="1"/>
  <c r="A1155" i="3" s="1"/>
  <c r="A1156" i="3" s="1"/>
  <c r="A1157" i="3" s="1"/>
  <c r="A1158" i="3" s="1"/>
  <c r="A1159" i="3" s="1"/>
  <c r="A1160" i="3" s="1"/>
  <c r="A1161" i="3" s="1"/>
  <c r="A1162" i="3" s="1"/>
  <c r="A1163" i="3" s="1"/>
  <c r="A1164" i="3" s="1"/>
  <c r="A1165" i="3" s="1"/>
  <c r="A1166" i="3" s="1"/>
  <c r="A1167" i="3" s="1"/>
  <c r="A1168" i="3" s="1"/>
  <c r="A1169" i="3" s="1"/>
  <c r="A1170" i="3" s="1"/>
  <c r="A1171" i="3" s="1"/>
  <c r="A1172" i="3" s="1"/>
  <c r="A1173" i="3" s="1"/>
  <c r="A1174" i="3" s="1"/>
  <c r="A1175" i="3" s="1"/>
  <c r="A1176" i="3" s="1"/>
  <c r="A1177" i="3" s="1"/>
  <c r="A1178" i="3" s="1"/>
  <c r="A1179" i="3" s="1"/>
  <c r="A1180" i="3" s="1"/>
  <c r="A1181" i="3" s="1"/>
  <c r="A1182" i="3" s="1"/>
  <c r="A1183" i="3" s="1"/>
  <c r="A1184" i="3" s="1"/>
  <c r="A1185" i="3" s="1"/>
  <c r="A1186" i="3" s="1"/>
  <c r="A1187" i="3" s="1"/>
  <c r="A1188" i="3" s="1"/>
  <c r="A1189" i="3" s="1"/>
  <c r="A1190" i="3" s="1"/>
  <c r="A1191" i="3" s="1"/>
  <c r="A1192" i="3" s="1"/>
  <c r="A1193" i="3" s="1"/>
  <c r="A1194" i="3" s="1"/>
  <c r="A1195" i="3" s="1"/>
  <c r="A1196" i="3" s="1"/>
  <c r="A1197" i="3" s="1"/>
  <c r="A1198" i="3" s="1"/>
  <c r="A1199" i="3" s="1"/>
  <c r="A1200" i="3" s="1"/>
  <c r="A1201" i="3" s="1"/>
  <c r="A1202" i="3" s="1"/>
  <c r="A1203" i="3" s="1"/>
  <c r="A1204" i="3" s="1"/>
  <c r="A1205" i="3" s="1"/>
  <c r="A1206" i="3" s="1"/>
  <c r="A1207" i="3" s="1"/>
  <c r="A1208" i="3" s="1"/>
  <c r="A1209" i="3" s="1"/>
  <c r="A1210" i="3" s="1"/>
  <c r="A1211" i="3" s="1"/>
  <c r="A1212" i="3" s="1"/>
  <c r="A1213" i="3" s="1"/>
  <c r="A1214" i="3" s="1"/>
  <c r="A1215" i="3" s="1"/>
  <c r="A1216" i="3" s="1"/>
  <c r="A1217" i="3" s="1"/>
  <c r="A1218" i="3" s="1"/>
  <c r="A1219" i="3" s="1"/>
  <c r="A1220" i="3" s="1"/>
  <c r="A1221" i="3" s="1"/>
  <c r="A1222" i="3" s="1"/>
  <c r="A1223" i="3" s="1"/>
  <c r="A1224" i="3" s="1"/>
  <c r="A1225" i="3" s="1"/>
  <c r="A1226" i="3" s="1"/>
  <c r="A1227" i="3" s="1"/>
  <c r="A1228" i="3" s="1"/>
  <c r="A1229" i="3" s="1"/>
  <c r="A1230" i="3" s="1"/>
  <c r="A1231" i="3" s="1"/>
  <c r="A1232" i="3" s="1"/>
  <c r="A1233" i="3" s="1"/>
  <c r="A1234" i="3" s="1"/>
  <c r="A1235" i="3" s="1"/>
  <c r="A1236" i="3" s="1"/>
  <c r="A1237" i="3" s="1"/>
  <c r="A1238" i="3" s="1"/>
  <c r="A1239" i="3" s="1"/>
  <c r="A1240" i="3" s="1"/>
  <c r="A1241" i="3" s="1"/>
  <c r="A1242" i="3" s="1"/>
  <c r="A1243" i="3" s="1"/>
  <c r="A1244" i="3" s="1"/>
  <c r="A1245" i="3" s="1"/>
  <c r="A1246" i="3" s="1"/>
  <c r="A1247" i="3" s="1"/>
  <c r="A1248" i="3" s="1"/>
  <c r="A1249" i="3" s="1"/>
  <c r="A1250" i="3" s="1"/>
  <c r="A1251" i="3" s="1"/>
  <c r="A1252" i="3" s="1"/>
  <c r="A1253" i="3" s="1"/>
  <c r="A1254" i="3" s="1"/>
  <c r="A1255" i="3" s="1"/>
  <c r="A1256" i="3" s="1"/>
  <c r="A1257" i="3" s="1"/>
  <c r="A1258" i="3" s="1"/>
  <c r="A1259" i="3" s="1"/>
  <c r="A1260" i="3" s="1"/>
  <c r="A1261" i="3" s="1"/>
  <c r="A1262" i="3" s="1"/>
  <c r="A1263" i="3" s="1"/>
  <c r="A1264" i="3" s="1"/>
  <c r="A1265" i="3" s="1"/>
  <c r="A1266" i="3" s="1"/>
  <c r="A1267" i="3" s="1"/>
  <c r="A1268" i="3" s="1"/>
  <c r="A1269" i="3" s="1"/>
  <c r="A1270" i="3" s="1"/>
  <c r="A1271" i="3" s="1"/>
  <c r="A1272" i="3" s="1"/>
  <c r="A1273" i="3" s="1"/>
  <c r="A1274" i="3" s="1"/>
  <c r="A1275" i="3" s="1"/>
  <c r="A1276" i="3" s="1"/>
  <c r="A1277" i="3" s="1"/>
  <c r="A1278" i="3" s="1"/>
  <c r="A1279" i="3" s="1"/>
  <c r="A1280" i="3" s="1"/>
  <c r="A1281" i="3" s="1"/>
  <c r="A1282" i="3" s="1"/>
  <c r="A1283" i="3" s="1"/>
  <c r="A1284" i="3" s="1"/>
  <c r="A1285" i="3" s="1"/>
  <c r="A1286" i="3" s="1"/>
  <c r="A1287" i="3" s="1"/>
  <c r="A1288" i="3" s="1"/>
  <c r="A1289" i="3" s="1"/>
  <c r="A1290" i="3" s="1"/>
  <c r="A1291" i="3" s="1"/>
  <c r="A1292" i="3" s="1"/>
  <c r="A1293" i="3" s="1"/>
  <c r="A1294" i="3" s="1"/>
  <c r="A1295" i="3" s="1"/>
  <c r="A1296" i="3" s="1"/>
  <c r="A1297" i="3" s="1"/>
  <c r="A1298" i="3" s="1"/>
  <c r="A1299" i="3" s="1"/>
  <c r="A1300" i="3" s="1"/>
  <c r="A1301" i="3" s="1"/>
  <c r="A1302" i="3" s="1"/>
  <c r="A1303" i="3" s="1"/>
  <c r="A1304" i="3" s="1"/>
  <c r="A1305" i="3" s="1"/>
  <c r="A1306" i="3" s="1"/>
  <c r="A1307" i="3" s="1"/>
  <c r="A1308" i="3" s="1"/>
  <c r="A1309" i="3" s="1"/>
  <c r="A1310" i="3" s="1"/>
  <c r="A1311" i="3" s="1"/>
  <c r="A1312" i="3" s="1"/>
  <c r="A1313" i="3" s="1"/>
  <c r="A1314" i="3" s="1"/>
  <c r="A1315" i="3" s="1"/>
  <c r="A1316" i="3" s="1"/>
  <c r="A1317" i="3" s="1"/>
  <c r="A1318" i="3" s="1"/>
  <c r="A1319" i="3" s="1"/>
  <c r="A1320" i="3" s="1"/>
  <c r="A1321" i="3" s="1"/>
  <c r="A1322" i="3" s="1"/>
  <c r="A1323" i="3" s="1"/>
  <c r="A1324" i="3" s="1"/>
  <c r="A1325" i="3" s="1"/>
  <c r="A1326" i="3" s="1"/>
  <c r="A1327" i="3" s="1"/>
  <c r="A1328" i="3" s="1"/>
  <c r="A1329" i="3" s="1"/>
  <c r="A1330" i="3" s="1"/>
  <c r="A1331" i="3" s="1"/>
  <c r="A1332" i="3" s="1"/>
  <c r="A1333" i="3" s="1"/>
  <c r="A1334" i="3" s="1"/>
  <c r="A1335" i="3" s="1"/>
  <c r="A1336" i="3" s="1"/>
  <c r="A1337" i="3" s="1"/>
  <c r="A1338" i="3" s="1"/>
  <c r="A1339" i="3" s="1"/>
  <c r="A1340" i="3" s="1"/>
  <c r="A1341" i="3" s="1"/>
  <c r="A1342" i="3" s="1"/>
  <c r="A1343" i="3" s="1"/>
  <c r="A1344" i="3" s="1"/>
  <c r="A1345" i="3" s="1"/>
  <c r="A1346" i="3" s="1"/>
  <c r="A1347" i="3" s="1"/>
  <c r="A1348" i="3" s="1"/>
  <c r="A1349" i="3" s="1"/>
  <c r="A1350" i="3" s="1"/>
  <c r="A1351" i="3" s="1"/>
  <c r="A1352" i="3" s="1"/>
  <c r="A1353" i="3" s="1"/>
  <c r="A1354" i="3" s="1"/>
  <c r="A1355" i="3" s="1"/>
  <c r="A1356" i="3" s="1"/>
  <c r="A1357" i="3" s="1"/>
  <c r="A1358" i="3" s="1"/>
  <c r="A1359" i="3" s="1"/>
  <c r="A1360" i="3" s="1"/>
  <c r="A1361" i="3" s="1"/>
  <c r="A1362" i="3" s="1"/>
  <c r="A1363" i="3" s="1"/>
  <c r="A1364" i="3" s="1"/>
  <c r="A1365" i="3" s="1"/>
  <c r="A1366" i="3" s="1"/>
  <c r="A1367" i="3" s="1"/>
  <c r="A1368" i="3" s="1"/>
  <c r="A1369" i="3" s="1"/>
  <c r="A1370" i="3" s="1"/>
  <c r="A1371" i="3" s="1"/>
  <c r="A1372" i="3" s="1"/>
  <c r="A1373" i="3" s="1"/>
  <c r="A1374" i="3" s="1"/>
  <c r="A1375" i="3" s="1"/>
  <c r="A1376" i="3" s="1"/>
  <c r="A1377" i="3" s="1"/>
  <c r="A1378" i="3" s="1"/>
  <c r="A1379" i="3" s="1"/>
  <c r="A1380" i="3" s="1"/>
  <c r="A1381" i="3" s="1"/>
  <c r="A1382" i="3" s="1"/>
  <c r="A1383" i="3" s="1"/>
  <c r="A1384" i="3" s="1"/>
  <c r="A1385" i="3" s="1"/>
  <c r="A1386" i="3" s="1"/>
  <c r="A1387" i="3" s="1"/>
  <c r="A1388" i="3" s="1"/>
  <c r="A1389" i="3" s="1"/>
  <c r="A1390" i="3" s="1"/>
  <c r="A1391" i="3" s="1"/>
  <c r="A1392" i="3" s="1"/>
  <c r="A1393" i="3" s="1"/>
  <c r="A1394" i="3" s="1"/>
  <c r="A1395" i="3" s="1"/>
  <c r="A1396" i="3" s="1"/>
  <c r="A1397" i="3" s="1"/>
  <c r="A1398" i="3" s="1"/>
  <c r="A1399" i="3" s="1"/>
  <c r="A1400" i="3" s="1"/>
  <c r="A1401" i="3" s="1"/>
  <c r="A1402" i="3" s="1"/>
  <c r="A1403" i="3" s="1"/>
  <c r="A1404" i="3" s="1"/>
  <c r="A1405" i="3" s="1"/>
  <c r="A1406" i="3" s="1"/>
  <c r="A1407" i="3" s="1"/>
  <c r="A1408" i="3" s="1"/>
  <c r="A1409" i="3" s="1"/>
  <c r="A1410" i="3" s="1"/>
  <c r="A1411" i="3" s="1"/>
  <c r="A1412" i="3" s="1"/>
  <c r="A1413" i="3" s="1"/>
  <c r="A1414" i="3" s="1"/>
  <c r="A1415" i="3" s="1"/>
  <c r="A1416" i="3" s="1"/>
  <c r="A1417" i="3" s="1"/>
  <c r="A1418" i="3" s="1"/>
  <c r="A1419" i="3" s="1"/>
  <c r="A1420" i="3" s="1"/>
  <c r="A1421" i="3" s="1"/>
  <c r="A1422" i="3" s="1"/>
  <c r="A1423" i="3" s="1"/>
  <c r="A1424" i="3" s="1"/>
  <c r="A1425" i="3" s="1"/>
  <c r="A1426" i="3" s="1"/>
  <c r="A1427" i="3" s="1"/>
  <c r="A1428" i="3" s="1"/>
  <c r="A1429" i="3" s="1"/>
  <c r="A1430" i="3" s="1"/>
  <c r="A1431" i="3" s="1"/>
  <c r="A1432" i="3" s="1"/>
  <c r="A1433" i="3" s="1"/>
  <c r="A1434" i="3" s="1"/>
  <c r="A1435" i="3" s="1"/>
  <c r="A1436" i="3" s="1"/>
  <c r="A1437" i="3" s="1"/>
  <c r="A1438" i="3" s="1"/>
  <c r="A1439" i="3" s="1"/>
  <c r="A1440" i="3" s="1"/>
  <c r="A1441" i="3" s="1"/>
  <c r="A1442" i="3" s="1"/>
  <c r="A1443" i="3" s="1"/>
  <c r="A1444" i="3" s="1"/>
  <c r="A1445" i="3" s="1"/>
  <c r="A1446" i="3" s="1"/>
  <c r="A1447" i="3" s="1"/>
  <c r="A1448" i="3" s="1"/>
  <c r="A1449" i="3" s="1"/>
  <c r="A1450" i="3" s="1"/>
  <c r="A1451" i="3" s="1"/>
  <c r="A1452" i="3" s="1"/>
  <c r="A1453" i="3" s="1"/>
  <c r="A1454" i="3" s="1"/>
  <c r="A1455" i="3" s="1"/>
  <c r="A1456" i="3" s="1"/>
  <c r="A1457" i="3" s="1"/>
  <c r="A1458" i="3" s="1"/>
  <c r="A1459" i="3" s="1"/>
  <c r="A1460" i="3" s="1"/>
  <c r="A1461" i="3" s="1"/>
  <c r="A1462" i="3" s="1"/>
  <c r="A1463" i="3" s="1"/>
  <c r="A1464" i="3" s="1"/>
  <c r="A1465" i="3" s="1"/>
  <c r="A1466" i="3" s="1"/>
  <c r="A1467" i="3" s="1"/>
  <c r="A1468" i="3" s="1"/>
  <c r="A1469" i="3" s="1"/>
  <c r="A1470" i="3" s="1"/>
  <c r="A1471" i="3" s="1"/>
  <c r="A1472" i="3" s="1"/>
  <c r="A1473" i="3" s="1"/>
  <c r="A1474" i="3" s="1"/>
  <c r="A1475" i="3" s="1"/>
  <c r="A1476" i="3" s="1"/>
  <c r="A1477" i="3" s="1"/>
  <c r="A1478" i="3" s="1"/>
  <c r="A1479" i="3" s="1"/>
  <c r="A1480" i="3" s="1"/>
  <c r="A1481" i="3" s="1"/>
  <c r="A1482" i="3" s="1"/>
  <c r="A1483" i="3" s="1"/>
  <c r="A1484" i="3" s="1"/>
  <c r="A1485" i="3" s="1"/>
  <c r="A1486" i="3" s="1"/>
  <c r="A1487" i="3" s="1"/>
  <c r="A1488" i="3" s="1"/>
  <c r="A1489" i="3" s="1"/>
  <c r="A1490" i="3" s="1"/>
  <c r="A1491" i="3" s="1"/>
  <c r="A1492" i="3" s="1"/>
  <c r="A1493" i="3" s="1"/>
  <c r="A1494" i="3" s="1"/>
  <c r="A1495" i="3" s="1"/>
  <c r="A1496" i="3" s="1"/>
  <c r="A1497" i="3" s="1"/>
  <c r="A1498" i="3" s="1"/>
  <c r="A1499" i="3" s="1"/>
  <c r="A1500" i="3" s="1"/>
  <c r="A1501" i="3" s="1"/>
  <c r="A1502" i="3" s="1"/>
  <c r="A1503" i="3" s="1"/>
  <c r="A1504" i="3" s="1"/>
  <c r="A1505" i="3" s="1"/>
  <c r="A1506" i="3" s="1"/>
  <c r="A1507" i="3" s="1"/>
  <c r="A1508" i="3" s="1"/>
  <c r="A1509" i="3" s="1"/>
  <c r="A1510" i="3" s="1"/>
  <c r="A1511" i="3" s="1"/>
  <c r="A1512" i="3" s="1"/>
  <c r="A1513" i="3" s="1"/>
  <c r="A1514" i="3" s="1"/>
  <c r="A1515" i="3" s="1"/>
  <c r="A1516" i="3" s="1"/>
  <c r="A1517" i="3" s="1"/>
  <c r="A1518" i="3" s="1"/>
  <c r="A1519" i="3" s="1"/>
  <c r="A1520" i="3" s="1"/>
  <c r="A1521" i="3" s="1"/>
  <c r="A1522" i="3" s="1"/>
  <c r="A1523" i="3" s="1"/>
  <c r="A1524" i="3" s="1"/>
  <c r="A1525" i="3" s="1"/>
  <c r="A1526" i="3" s="1"/>
  <c r="A1527" i="3" s="1"/>
  <c r="A1528" i="3" s="1"/>
  <c r="A1529" i="3" s="1"/>
  <c r="A1530" i="3" s="1"/>
  <c r="A444" i="3"/>
  <c r="I443" i="3"/>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 r="I536" i="3" s="1"/>
  <c r="I537" i="3" s="1"/>
  <c r="I538" i="3" s="1"/>
  <c r="I539" i="3" s="1"/>
  <c r="I540" i="3" s="1"/>
  <c r="I541" i="3" s="1"/>
  <c r="I542" i="3" s="1"/>
  <c r="I543" i="3" s="1"/>
  <c r="I544" i="3" s="1"/>
  <c r="I545" i="3" s="1"/>
  <c r="I546" i="3" s="1"/>
  <c r="I547" i="3" s="1"/>
  <c r="I548" i="3" s="1"/>
  <c r="I549" i="3" s="1"/>
  <c r="I550" i="3" s="1"/>
  <c r="I551" i="3" s="1"/>
  <c r="I552" i="3" s="1"/>
  <c r="I553" i="3" s="1"/>
  <c r="I554" i="3" s="1"/>
  <c r="I555" i="3" s="1"/>
  <c r="I556" i="3" s="1"/>
  <c r="I557" i="3" s="1"/>
  <c r="I558" i="3" s="1"/>
  <c r="I559" i="3" s="1"/>
  <c r="I560" i="3" s="1"/>
  <c r="I561" i="3" s="1"/>
  <c r="I562" i="3" s="1"/>
  <c r="I563" i="3" s="1"/>
  <c r="I564" i="3" s="1"/>
  <c r="I565" i="3" s="1"/>
  <c r="I566" i="3" s="1"/>
  <c r="I567" i="3" s="1"/>
  <c r="I568" i="3" s="1"/>
  <c r="I569" i="3" s="1"/>
  <c r="I570" i="3" s="1"/>
  <c r="I571" i="3" s="1"/>
  <c r="I572" i="3" s="1"/>
  <c r="I573" i="3" s="1"/>
  <c r="I574" i="3" s="1"/>
  <c r="I575" i="3" s="1"/>
  <c r="I576" i="3" s="1"/>
  <c r="I577" i="3" s="1"/>
  <c r="I578" i="3" s="1"/>
  <c r="I579" i="3" s="1"/>
  <c r="I580" i="3" s="1"/>
  <c r="I581" i="3" s="1"/>
  <c r="I582" i="3" s="1"/>
  <c r="I583" i="3" s="1"/>
  <c r="I584" i="3" s="1"/>
  <c r="I585" i="3" s="1"/>
  <c r="I586" i="3" s="1"/>
  <c r="I587" i="3" s="1"/>
  <c r="I588" i="3" s="1"/>
  <c r="I589" i="3" s="1"/>
  <c r="I590" i="3" s="1"/>
  <c r="I591" i="3" s="1"/>
  <c r="I592" i="3" s="1"/>
  <c r="I593" i="3" s="1"/>
  <c r="I594" i="3" s="1"/>
  <c r="I595" i="3" s="1"/>
  <c r="I596" i="3" s="1"/>
  <c r="I597" i="3" s="1"/>
  <c r="I598" i="3" s="1"/>
  <c r="I599" i="3" s="1"/>
  <c r="I600" i="3" s="1"/>
  <c r="I601" i="3" s="1"/>
  <c r="I602" i="3" s="1"/>
  <c r="I603" i="3" s="1"/>
  <c r="I604" i="3" s="1"/>
  <c r="I605" i="3" s="1"/>
  <c r="I606" i="3" s="1"/>
  <c r="I607" i="3" s="1"/>
  <c r="I608" i="3" s="1"/>
  <c r="I609" i="3" s="1"/>
  <c r="I610" i="3" s="1"/>
  <c r="I611" i="3" s="1"/>
  <c r="I612" i="3" s="1"/>
  <c r="I613" i="3" s="1"/>
  <c r="I614" i="3" s="1"/>
  <c r="I615" i="3" s="1"/>
  <c r="I616" i="3" s="1"/>
  <c r="I617" i="3" s="1"/>
  <c r="I618" i="3" s="1"/>
  <c r="I619" i="3" s="1"/>
  <c r="I620" i="3" s="1"/>
  <c r="I621" i="3" s="1"/>
  <c r="I622" i="3" s="1"/>
  <c r="I623" i="3" s="1"/>
  <c r="I624" i="3" s="1"/>
  <c r="I625" i="3" s="1"/>
  <c r="I626" i="3" s="1"/>
  <c r="I627" i="3" s="1"/>
  <c r="I628" i="3" s="1"/>
  <c r="I629" i="3" s="1"/>
  <c r="I630" i="3" s="1"/>
  <c r="I631" i="3" s="1"/>
  <c r="I632" i="3" s="1"/>
  <c r="I633" i="3" s="1"/>
  <c r="I634" i="3" s="1"/>
  <c r="I635" i="3" s="1"/>
  <c r="I636" i="3" s="1"/>
  <c r="I637" i="3" s="1"/>
  <c r="I638" i="3" s="1"/>
  <c r="I639" i="3" s="1"/>
  <c r="I640" i="3" s="1"/>
  <c r="I641" i="3" s="1"/>
  <c r="I642" i="3" s="1"/>
  <c r="I643" i="3" s="1"/>
  <c r="I644" i="3" s="1"/>
  <c r="I645" i="3" s="1"/>
  <c r="I646" i="3" s="1"/>
  <c r="I647" i="3" s="1"/>
  <c r="I648" i="3" s="1"/>
  <c r="I649" i="3" s="1"/>
  <c r="I650" i="3" s="1"/>
  <c r="I651" i="3" s="1"/>
  <c r="I652" i="3" s="1"/>
  <c r="I653" i="3" s="1"/>
  <c r="I654" i="3" s="1"/>
  <c r="I655" i="3" s="1"/>
  <c r="I656" i="3" s="1"/>
  <c r="I657" i="3" s="1"/>
  <c r="I658" i="3" s="1"/>
  <c r="I659" i="3" s="1"/>
  <c r="I660" i="3" s="1"/>
  <c r="I661" i="3" s="1"/>
  <c r="I662" i="3" s="1"/>
  <c r="I663" i="3" s="1"/>
  <c r="I664" i="3" s="1"/>
  <c r="I665" i="3" s="1"/>
  <c r="I666" i="3" s="1"/>
  <c r="I667" i="3" s="1"/>
  <c r="I668" i="3" s="1"/>
  <c r="I669" i="3" s="1"/>
  <c r="I670" i="3" s="1"/>
  <c r="I671" i="3" s="1"/>
  <c r="I672" i="3" s="1"/>
  <c r="I673" i="3" s="1"/>
  <c r="I674" i="3" s="1"/>
  <c r="I675" i="3" s="1"/>
  <c r="I676" i="3" s="1"/>
  <c r="I677" i="3" s="1"/>
  <c r="I678" i="3" s="1"/>
  <c r="I679" i="3" s="1"/>
  <c r="I680" i="3" s="1"/>
  <c r="I681" i="3" s="1"/>
  <c r="I682" i="3" s="1"/>
  <c r="I683" i="3" s="1"/>
  <c r="I684" i="3" s="1"/>
  <c r="I685" i="3" s="1"/>
  <c r="I686" i="3" s="1"/>
  <c r="I687" i="3" s="1"/>
  <c r="I688" i="3" s="1"/>
  <c r="I689" i="3" s="1"/>
  <c r="I690" i="3" s="1"/>
  <c r="I691" i="3" s="1"/>
  <c r="I692" i="3" s="1"/>
  <c r="I693" i="3" s="1"/>
  <c r="I694" i="3" s="1"/>
  <c r="I695" i="3" s="1"/>
  <c r="I696" i="3" s="1"/>
  <c r="I697" i="3" s="1"/>
  <c r="I698" i="3" s="1"/>
  <c r="I699" i="3" s="1"/>
  <c r="I700" i="3" s="1"/>
  <c r="I701" i="3" s="1"/>
  <c r="I702" i="3" s="1"/>
  <c r="I703" i="3" s="1"/>
  <c r="I704" i="3" s="1"/>
  <c r="I705" i="3" s="1"/>
  <c r="I706" i="3" s="1"/>
  <c r="I707" i="3" s="1"/>
  <c r="I708" i="3" s="1"/>
  <c r="I709" i="3" s="1"/>
  <c r="I710" i="3" s="1"/>
  <c r="I711" i="3" s="1"/>
  <c r="I712" i="3" s="1"/>
  <c r="I713" i="3" s="1"/>
  <c r="I714" i="3" s="1"/>
  <c r="I715" i="3" s="1"/>
  <c r="I716" i="3" s="1"/>
  <c r="I717" i="3" s="1"/>
  <c r="I718" i="3" s="1"/>
  <c r="I719" i="3" s="1"/>
  <c r="I720" i="3" s="1"/>
  <c r="I721" i="3" s="1"/>
  <c r="I722" i="3" s="1"/>
  <c r="I723" i="3" s="1"/>
  <c r="I724" i="3" s="1"/>
  <c r="I725" i="3" s="1"/>
  <c r="I726" i="3" s="1"/>
  <c r="I727" i="3" s="1"/>
  <c r="I728" i="3" s="1"/>
  <c r="I729" i="3" s="1"/>
  <c r="I730" i="3" s="1"/>
  <c r="I731" i="3" s="1"/>
  <c r="I732" i="3" s="1"/>
  <c r="I733" i="3" s="1"/>
  <c r="I734" i="3" s="1"/>
  <c r="I735" i="3" s="1"/>
  <c r="I736" i="3" s="1"/>
  <c r="I737" i="3" s="1"/>
  <c r="I738" i="3" s="1"/>
  <c r="I739" i="3" s="1"/>
  <c r="I740" i="3" s="1"/>
  <c r="I741" i="3" s="1"/>
  <c r="I742" i="3" s="1"/>
  <c r="I743" i="3" s="1"/>
  <c r="I744" i="3" s="1"/>
  <c r="I745" i="3" s="1"/>
  <c r="I746" i="3" s="1"/>
  <c r="I747" i="3" s="1"/>
  <c r="I748" i="3" s="1"/>
  <c r="I749" i="3" s="1"/>
  <c r="I750" i="3" s="1"/>
  <c r="I751" i="3" s="1"/>
  <c r="I752" i="3" s="1"/>
  <c r="I753" i="3" s="1"/>
  <c r="I754" i="3" s="1"/>
  <c r="I755" i="3" s="1"/>
  <c r="I756" i="3" s="1"/>
  <c r="I757" i="3" s="1"/>
  <c r="I758" i="3" s="1"/>
  <c r="I759" i="3" s="1"/>
  <c r="I760" i="3" s="1"/>
  <c r="I761" i="3" s="1"/>
  <c r="I762" i="3" s="1"/>
  <c r="I763" i="3" s="1"/>
  <c r="I764" i="3" s="1"/>
  <c r="I765" i="3" s="1"/>
  <c r="I766" i="3" s="1"/>
  <c r="I767" i="3" s="1"/>
  <c r="I768" i="3" s="1"/>
  <c r="I769" i="3" s="1"/>
  <c r="I770" i="3" s="1"/>
  <c r="I771" i="3" s="1"/>
  <c r="I772" i="3" s="1"/>
  <c r="I773" i="3" s="1"/>
  <c r="I774" i="3" s="1"/>
  <c r="I775" i="3" s="1"/>
  <c r="I776" i="3" s="1"/>
  <c r="I777" i="3" s="1"/>
  <c r="I778" i="3" s="1"/>
  <c r="I779" i="3" s="1"/>
  <c r="I780" i="3" s="1"/>
  <c r="I781" i="3" s="1"/>
  <c r="I782" i="3" s="1"/>
  <c r="I783" i="3" s="1"/>
  <c r="I784" i="3" s="1"/>
  <c r="I785" i="3" s="1"/>
  <c r="I786" i="3" s="1"/>
  <c r="I787" i="3" s="1"/>
  <c r="I788" i="3" s="1"/>
  <c r="I789" i="3" s="1"/>
  <c r="I790" i="3" s="1"/>
  <c r="I791" i="3" s="1"/>
  <c r="I792" i="3" s="1"/>
  <c r="I793" i="3" s="1"/>
  <c r="I794" i="3" s="1"/>
  <c r="I795" i="3" s="1"/>
  <c r="I796" i="3" s="1"/>
  <c r="I797" i="3" s="1"/>
  <c r="I798" i="3" s="1"/>
  <c r="I799" i="3" s="1"/>
  <c r="I800" i="3" s="1"/>
  <c r="I801" i="3" s="1"/>
  <c r="I802" i="3" s="1"/>
  <c r="I803" i="3" s="1"/>
  <c r="I804" i="3" s="1"/>
  <c r="I805" i="3" s="1"/>
  <c r="I806" i="3" s="1"/>
  <c r="I807" i="3" s="1"/>
  <c r="I808" i="3" s="1"/>
  <c r="I809" i="3" s="1"/>
  <c r="I810" i="3" s="1"/>
  <c r="I811" i="3" s="1"/>
  <c r="I812" i="3" s="1"/>
  <c r="I813" i="3" s="1"/>
  <c r="I814" i="3" s="1"/>
  <c r="I815" i="3" s="1"/>
  <c r="I816" i="3" s="1"/>
  <c r="I817" i="3" s="1"/>
  <c r="I818" i="3" s="1"/>
  <c r="I819" i="3" s="1"/>
  <c r="I820" i="3" s="1"/>
  <c r="I821" i="3" s="1"/>
  <c r="I822" i="3" s="1"/>
  <c r="I823" i="3" s="1"/>
  <c r="I824" i="3" s="1"/>
  <c r="I825" i="3" s="1"/>
  <c r="I826" i="3" s="1"/>
  <c r="I827" i="3" s="1"/>
  <c r="I828" i="3" s="1"/>
  <c r="I829" i="3" s="1"/>
  <c r="I830" i="3" s="1"/>
  <c r="I831" i="3" s="1"/>
  <c r="I832" i="3" s="1"/>
  <c r="I833" i="3" s="1"/>
  <c r="I834" i="3" s="1"/>
  <c r="I835" i="3" s="1"/>
  <c r="I836" i="3" s="1"/>
  <c r="I837" i="3" s="1"/>
  <c r="I838" i="3" s="1"/>
  <c r="I839" i="3" s="1"/>
  <c r="I840" i="3" s="1"/>
  <c r="I841" i="3" s="1"/>
  <c r="I842" i="3" s="1"/>
  <c r="I843" i="3" s="1"/>
  <c r="I844" i="3" s="1"/>
  <c r="I845" i="3" s="1"/>
  <c r="I846" i="3" s="1"/>
  <c r="I847" i="3" s="1"/>
  <c r="I848" i="3" s="1"/>
  <c r="I849" i="3" s="1"/>
  <c r="I850" i="3" s="1"/>
  <c r="I851" i="3" s="1"/>
  <c r="I852" i="3" s="1"/>
  <c r="I853" i="3" s="1"/>
  <c r="I854" i="3" s="1"/>
  <c r="I855" i="3" s="1"/>
  <c r="I856" i="3" s="1"/>
  <c r="I857" i="3" s="1"/>
  <c r="I858" i="3" s="1"/>
  <c r="I859" i="3" s="1"/>
  <c r="I860" i="3" s="1"/>
  <c r="I861" i="3" s="1"/>
  <c r="I862" i="3" s="1"/>
  <c r="I863" i="3" s="1"/>
  <c r="I864" i="3" s="1"/>
  <c r="I865" i="3" s="1"/>
  <c r="I866" i="3" s="1"/>
  <c r="I867" i="3" s="1"/>
  <c r="I868" i="3" s="1"/>
  <c r="I869" i="3" s="1"/>
  <c r="I870" i="3" s="1"/>
  <c r="I871" i="3" s="1"/>
  <c r="I872" i="3" s="1"/>
  <c r="I873" i="3" s="1"/>
  <c r="I874" i="3" s="1"/>
  <c r="I875" i="3" s="1"/>
  <c r="I876" i="3" s="1"/>
  <c r="I877" i="3" s="1"/>
  <c r="I878" i="3" s="1"/>
  <c r="I879" i="3" s="1"/>
  <c r="I880" i="3" s="1"/>
  <c r="I881" i="3" s="1"/>
  <c r="I882" i="3" s="1"/>
  <c r="I883" i="3" s="1"/>
  <c r="I884" i="3" s="1"/>
  <c r="I885" i="3" s="1"/>
  <c r="I886" i="3" s="1"/>
  <c r="I887" i="3" s="1"/>
  <c r="I888" i="3" s="1"/>
  <c r="I889" i="3" s="1"/>
  <c r="I890" i="3" s="1"/>
  <c r="I891" i="3" s="1"/>
  <c r="I892" i="3" s="1"/>
  <c r="I893" i="3" s="1"/>
  <c r="I894" i="3" s="1"/>
  <c r="I895" i="3" s="1"/>
  <c r="I896" i="3" s="1"/>
  <c r="I897" i="3" s="1"/>
  <c r="I898" i="3" s="1"/>
  <c r="I899" i="3" s="1"/>
  <c r="I900" i="3" s="1"/>
  <c r="I901" i="3" s="1"/>
  <c r="I902" i="3" s="1"/>
  <c r="I903" i="3" s="1"/>
  <c r="I904" i="3" s="1"/>
  <c r="I905" i="3" s="1"/>
  <c r="I906" i="3" s="1"/>
  <c r="I907" i="3" s="1"/>
  <c r="I908" i="3" s="1"/>
  <c r="I909" i="3" s="1"/>
  <c r="I910" i="3" s="1"/>
  <c r="I911" i="3" s="1"/>
  <c r="I912" i="3" s="1"/>
  <c r="I913" i="3" s="1"/>
  <c r="I914" i="3" s="1"/>
  <c r="I915" i="3" s="1"/>
  <c r="I916" i="3" s="1"/>
  <c r="I917" i="3" s="1"/>
  <c r="I918" i="3" s="1"/>
  <c r="I919" i="3" s="1"/>
  <c r="I920" i="3" s="1"/>
  <c r="I921" i="3" s="1"/>
  <c r="I922" i="3" s="1"/>
  <c r="I923" i="3" s="1"/>
  <c r="I924" i="3" s="1"/>
  <c r="I925" i="3" s="1"/>
  <c r="I926" i="3" s="1"/>
  <c r="I927" i="3" s="1"/>
  <c r="I928" i="3" s="1"/>
  <c r="I929" i="3" s="1"/>
  <c r="I930" i="3" s="1"/>
  <c r="I931" i="3" s="1"/>
  <c r="I932" i="3" s="1"/>
  <c r="I933" i="3" s="1"/>
  <c r="I934" i="3" s="1"/>
  <c r="I935" i="3" s="1"/>
  <c r="I936" i="3" s="1"/>
  <c r="I937" i="3" s="1"/>
  <c r="I938" i="3" s="1"/>
  <c r="I939" i="3" s="1"/>
  <c r="I940" i="3" s="1"/>
  <c r="I941" i="3" s="1"/>
  <c r="I942" i="3" s="1"/>
  <c r="I943" i="3" s="1"/>
  <c r="I944" i="3" s="1"/>
  <c r="I945" i="3" s="1"/>
  <c r="I946" i="3" s="1"/>
  <c r="I947" i="3" s="1"/>
  <c r="I948" i="3" s="1"/>
  <c r="I949" i="3" s="1"/>
  <c r="I950" i="3" s="1"/>
  <c r="I951" i="3" s="1"/>
  <c r="I952" i="3" s="1"/>
  <c r="I953" i="3" s="1"/>
  <c r="I954" i="3" s="1"/>
  <c r="I955" i="3" s="1"/>
  <c r="I956" i="3" s="1"/>
  <c r="I957" i="3" s="1"/>
  <c r="I958" i="3" s="1"/>
  <c r="I959" i="3" s="1"/>
  <c r="I960" i="3" s="1"/>
  <c r="I961" i="3" s="1"/>
  <c r="I962" i="3" s="1"/>
  <c r="I963" i="3" s="1"/>
  <c r="I964" i="3" s="1"/>
  <c r="I965" i="3" s="1"/>
  <c r="I966" i="3" s="1"/>
  <c r="I967" i="3" s="1"/>
  <c r="I968" i="3" s="1"/>
  <c r="I969" i="3" s="1"/>
  <c r="I970" i="3" s="1"/>
  <c r="I971" i="3" s="1"/>
  <c r="I972" i="3" s="1"/>
  <c r="I973" i="3" s="1"/>
  <c r="I974" i="3" s="1"/>
  <c r="I975" i="3" s="1"/>
  <c r="I976" i="3" s="1"/>
  <c r="I977" i="3" s="1"/>
  <c r="I978" i="3" s="1"/>
  <c r="I979" i="3" s="1"/>
  <c r="I980" i="3" s="1"/>
  <c r="I981" i="3" s="1"/>
  <c r="I982" i="3" s="1"/>
  <c r="I983" i="3" s="1"/>
  <c r="I984" i="3" s="1"/>
  <c r="I985" i="3" s="1"/>
  <c r="I986" i="3" s="1"/>
  <c r="I987" i="3" s="1"/>
  <c r="I988" i="3" s="1"/>
  <c r="I989" i="3" s="1"/>
  <c r="I990" i="3" s="1"/>
  <c r="I991" i="3" s="1"/>
  <c r="I992" i="3" s="1"/>
  <c r="I993" i="3" s="1"/>
  <c r="I994" i="3" s="1"/>
  <c r="I995" i="3" s="1"/>
  <c r="I996" i="3" s="1"/>
  <c r="I997" i="3" s="1"/>
  <c r="I998" i="3" s="1"/>
  <c r="I999" i="3" s="1"/>
  <c r="I1000" i="3" s="1"/>
  <c r="I1001" i="3" s="1"/>
  <c r="I1002" i="3" s="1"/>
  <c r="I1003" i="3" s="1"/>
  <c r="I1004" i="3" s="1"/>
  <c r="I1005" i="3" s="1"/>
  <c r="I1006" i="3" s="1"/>
  <c r="I1007" i="3" s="1"/>
  <c r="I1008" i="3" s="1"/>
  <c r="I1009" i="3" s="1"/>
  <c r="I1010" i="3" s="1"/>
  <c r="I1011" i="3" s="1"/>
  <c r="I1012" i="3" s="1"/>
  <c r="I1013" i="3" s="1"/>
  <c r="I1014" i="3" s="1"/>
  <c r="I1015" i="3" s="1"/>
  <c r="I1016" i="3" s="1"/>
  <c r="I1017" i="3" s="1"/>
  <c r="I1018" i="3" s="1"/>
  <c r="I1019" i="3" s="1"/>
  <c r="I1020" i="3" s="1"/>
  <c r="I1021" i="3" s="1"/>
  <c r="I1022" i="3" s="1"/>
  <c r="I1023" i="3" s="1"/>
  <c r="I1024" i="3" s="1"/>
  <c r="I1025" i="3" s="1"/>
  <c r="I1026" i="3" s="1"/>
  <c r="I1027" i="3" s="1"/>
  <c r="I1028" i="3" s="1"/>
  <c r="I1029" i="3" s="1"/>
  <c r="I1030" i="3" s="1"/>
  <c r="I1031" i="3" s="1"/>
  <c r="I1032" i="3" s="1"/>
  <c r="I1033" i="3" s="1"/>
  <c r="I1034" i="3" s="1"/>
  <c r="I1035" i="3" s="1"/>
  <c r="I1036" i="3" s="1"/>
  <c r="I1037" i="3" s="1"/>
  <c r="I1038" i="3" s="1"/>
  <c r="I1039" i="3" s="1"/>
  <c r="I1040" i="3" s="1"/>
  <c r="I1041" i="3" s="1"/>
  <c r="I1042" i="3" s="1"/>
  <c r="I1043" i="3" s="1"/>
  <c r="I1044" i="3" s="1"/>
  <c r="I1045" i="3" s="1"/>
  <c r="I1046" i="3" s="1"/>
  <c r="I1047" i="3" s="1"/>
  <c r="I1048" i="3" s="1"/>
  <c r="I1049" i="3" s="1"/>
  <c r="I1050" i="3" s="1"/>
  <c r="I1051" i="3" s="1"/>
  <c r="I1052" i="3" s="1"/>
  <c r="I1053" i="3" s="1"/>
  <c r="I1054" i="3" s="1"/>
  <c r="I1055" i="3" s="1"/>
  <c r="I1056" i="3" s="1"/>
  <c r="I1057" i="3" s="1"/>
  <c r="I1058" i="3" s="1"/>
  <c r="I1059" i="3" s="1"/>
  <c r="I1060" i="3" s="1"/>
  <c r="I1061" i="3" s="1"/>
  <c r="I1062" i="3" s="1"/>
  <c r="I1063" i="3" s="1"/>
  <c r="I1064" i="3" s="1"/>
  <c r="I1065" i="3" s="1"/>
  <c r="I1066" i="3" s="1"/>
  <c r="I1067" i="3" s="1"/>
  <c r="I1068" i="3" s="1"/>
  <c r="I1069" i="3" s="1"/>
  <c r="I1070" i="3" s="1"/>
  <c r="I1071" i="3" s="1"/>
  <c r="I1072" i="3" s="1"/>
  <c r="I1073" i="3" s="1"/>
  <c r="I1074" i="3" s="1"/>
  <c r="I1075" i="3" s="1"/>
  <c r="I1076" i="3" s="1"/>
  <c r="I1077" i="3" s="1"/>
  <c r="I1078" i="3" s="1"/>
  <c r="I1079" i="3" s="1"/>
  <c r="I1080" i="3" s="1"/>
  <c r="I1081" i="3" s="1"/>
  <c r="I1082" i="3" s="1"/>
  <c r="I1083" i="3" s="1"/>
  <c r="I1084" i="3" s="1"/>
  <c r="I1085" i="3" s="1"/>
  <c r="I1086" i="3" s="1"/>
  <c r="I1087" i="3" s="1"/>
  <c r="I1088" i="3" s="1"/>
  <c r="I1089" i="3" s="1"/>
  <c r="I1090" i="3" s="1"/>
  <c r="I1091" i="3" s="1"/>
  <c r="I1092" i="3" s="1"/>
  <c r="I1093" i="3" s="1"/>
  <c r="I1094" i="3" s="1"/>
  <c r="I1095" i="3" s="1"/>
  <c r="I1096" i="3" s="1"/>
  <c r="I1097" i="3" s="1"/>
  <c r="I1098" i="3" s="1"/>
  <c r="I1099" i="3" s="1"/>
  <c r="I1100" i="3" s="1"/>
  <c r="I1101" i="3" s="1"/>
  <c r="I1102" i="3" s="1"/>
  <c r="I1103" i="3" s="1"/>
  <c r="I1104" i="3" s="1"/>
  <c r="I1105" i="3" s="1"/>
  <c r="I1106" i="3" s="1"/>
  <c r="I1107" i="3" s="1"/>
  <c r="I1108" i="3" s="1"/>
  <c r="I1109" i="3" s="1"/>
  <c r="I1110" i="3" s="1"/>
  <c r="I1111" i="3" s="1"/>
  <c r="I1112" i="3" s="1"/>
  <c r="I1113" i="3" s="1"/>
  <c r="I1114" i="3" s="1"/>
  <c r="I1115" i="3" s="1"/>
  <c r="I1116" i="3" s="1"/>
  <c r="I1117" i="3" s="1"/>
  <c r="I1118" i="3" s="1"/>
  <c r="I1119" i="3" s="1"/>
  <c r="I1120" i="3" s="1"/>
  <c r="I1121" i="3" s="1"/>
  <c r="I1122" i="3" s="1"/>
  <c r="I1123" i="3" s="1"/>
  <c r="I1124" i="3" s="1"/>
  <c r="I1125" i="3" s="1"/>
  <c r="I1126" i="3" s="1"/>
  <c r="I1127" i="3" s="1"/>
  <c r="I1128" i="3" s="1"/>
  <c r="I1129" i="3" s="1"/>
  <c r="I1130" i="3" s="1"/>
  <c r="I1131" i="3" s="1"/>
  <c r="I1132" i="3" s="1"/>
  <c r="I1133" i="3" s="1"/>
  <c r="I1134" i="3" s="1"/>
  <c r="I1135" i="3" s="1"/>
  <c r="I1136" i="3" s="1"/>
  <c r="I1137" i="3" s="1"/>
  <c r="I1138" i="3" s="1"/>
  <c r="I1139" i="3" s="1"/>
  <c r="I1140" i="3" s="1"/>
  <c r="I1141" i="3" s="1"/>
  <c r="I1142" i="3" s="1"/>
  <c r="I1143" i="3" s="1"/>
  <c r="I1144" i="3" s="1"/>
  <c r="I1145" i="3" s="1"/>
  <c r="I1146" i="3" s="1"/>
  <c r="I1147" i="3" s="1"/>
  <c r="I1148" i="3" s="1"/>
  <c r="I1149" i="3" s="1"/>
  <c r="I1150" i="3" s="1"/>
  <c r="I1151" i="3" s="1"/>
  <c r="I1152" i="3" s="1"/>
  <c r="I1153" i="3" s="1"/>
  <c r="I1154" i="3" s="1"/>
  <c r="I1155" i="3" s="1"/>
  <c r="I1156" i="3" s="1"/>
  <c r="I1157" i="3" s="1"/>
  <c r="I1158" i="3" s="1"/>
  <c r="I1159" i="3" s="1"/>
  <c r="I1160" i="3" s="1"/>
  <c r="I1161" i="3" s="1"/>
  <c r="I1162" i="3" s="1"/>
  <c r="I1163" i="3" s="1"/>
  <c r="I1164" i="3" s="1"/>
  <c r="I1165" i="3" s="1"/>
  <c r="I1166" i="3" s="1"/>
  <c r="I1167" i="3" s="1"/>
  <c r="I1168" i="3" s="1"/>
  <c r="I1169" i="3" s="1"/>
  <c r="I1170" i="3" s="1"/>
  <c r="I1171" i="3" s="1"/>
  <c r="I1172" i="3" s="1"/>
  <c r="I1173" i="3" s="1"/>
  <c r="I1174" i="3" s="1"/>
  <c r="I1175" i="3" s="1"/>
  <c r="I1176" i="3" s="1"/>
  <c r="I1177" i="3" s="1"/>
  <c r="I1178" i="3" s="1"/>
  <c r="I1179" i="3" s="1"/>
  <c r="I1180" i="3" s="1"/>
  <c r="I1181" i="3" s="1"/>
  <c r="I1182" i="3" s="1"/>
  <c r="I1183" i="3" s="1"/>
  <c r="I1184" i="3" s="1"/>
  <c r="I1185" i="3" s="1"/>
  <c r="I1186" i="3" s="1"/>
  <c r="I1187" i="3" s="1"/>
  <c r="I1188" i="3" s="1"/>
  <c r="I1189" i="3" s="1"/>
  <c r="I1190" i="3" s="1"/>
  <c r="I1191" i="3" s="1"/>
  <c r="I1192" i="3" s="1"/>
  <c r="I1193" i="3" s="1"/>
  <c r="I1194" i="3" s="1"/>
  <c r="I1195" i="3" s="1"/>
  <c r="I1196" i="3" s="1"/>
  <c r="I1197" i="3" s="1"/>
  <c r="I1198" i="3" s="1"/>
  <c r="I1199" i="3" s="1"/>
  <c r="I1200" i="3" s="1"/>
  <c r="I1201" i="3" s="1"/>
  <c r="I1202" i="3" s="1"/>
  <c r="I1203" i="3" s="1"/>
  <c r="I1204" i="3" s="1"/>
  <c r="I1205" i="3" s="1"/>
  <c r="I1206" i="3" s="1"/>
  <c r="I1207" i="3" s="1"/>
  <c r="I1208" i="3" s="1"/>
  <c r="I1209" i="3" s="1"/>
  <c r="I1210" i="3" s="1"/>
  <c r="I1211" i="3" s="1"/>
  <c r="I1212" i="3" s="1"/>
  <c r="I1213" i="3" s="1"/>
  <c r="I1214" i="3" s="1"/>
  <c r="I1215" i="3" s="1"/>
  <c r="I1216" i="3" s="1"/>
  <c r="I1217" i="3" s="1"/>
  <c r="I1218" i="3" s="1"/>
  <c r="I1219" i="3" s="1"/>
  <c r="I1220" i="3" s="1"/>
  <c r="I1221" i="3" s="1"/>
  <c r="I1222" i="3" s="1"/>
  <c r="I1223" i="3" s="1"/>
  <c r="I1224" i="3" s="1"/>
  <c r="I1225" i="3" s="1"/>
  <c r="I1226" i="3" s="1"/>
  <c r="I1227" i="3" s="1"/>
  <c r="I1228" i="3" s="1"/>
  <c r="I1229" i="3" s="1"/>
  <c r="I1230" i="3" s="1"/>
  <c r="I1231" i="3" s="1"/>
  <c r="I1232" i="3" s="1"/>
  <c r="I1233" i="3" s="1"/>
  <c r="I1234" i="3" s="1"/>
  <c r="I1235" i="3" s="1"/>
  <c r="I1236" i="3" s="1"/>
  <c r="I1237" i="3" s="1"/>
  <c r="I1238" i="3" s="1"/>
  <c r="I1239" i="3" s="1"/>
  <c r="I1240" i="3" s="1"/>
  <c r="I1241" i="3" s="1"/>
  <c r="I1242" i="3" s="1"/>
  <c r="I1243" i="3" s="1"/>
  <c r="I1244" i="3" s="1"/>
  <c r="I1245" i="3" s="1"/>
  <c r="I1246" i="3" s="1"/>
  <c r="I1247" i="3" s="1"/>
  <c r="I1248" i="3" s="1"/>
  <c r="I1249" i="3" s="1"/>
  <c r="I1250" i="3" s="1"/>
  <c r="I1251" i="3" s="1"/>
  <c r="I1252" i="3" s="1"/>
  <c r="I1253" i="3" s="1"/>
  <c r="I1254" i="3" s="1"/>
  <c r="I1255" i="3" s="1"/>
  <c r="I1256" i="3" s="1"/>
  <c r="I1257" i="3" s="1"/>
  <c r="I1258" i="3" s="1"/>
  <c r="I1259" i="3" s="1"/>
  <c r="I1260" i="3" s="1"/>
  <c r="I1261" i="3" s="1"/>
  <c r="I1262" i="3" s="1"/>
  <c r="I1263" i="3" s="1"/>
  <c r="I1264" i="3" s="1"/>
  <c r="I1265" i="3" s="1"/>
  <c r="I1266" i="3" s="1"/>
  <c r="I1267" i="3" s="1"/>
  <c r="I1268" i="3" s="1"/>
  <c r="I1269" i="3" s="1"/>
  <c r="I1270" i="3" s="1"/>
  <c r="I1271" i="3" s="1"/>
  <c r="I1272" i="3" s="1"/>
  <c r="I1273" i="3" s="1"/>
  <c r="I1274" i="3" s="1"/>
  <c r="I1275" i="3" s="1"/>
  <c r="I1276" i="3" s="1"/>
  <c r="I1277" i="3" s="1"/>
  <c r="I1278" i="3" s="1"/>
  <c r="I1279" i="3" s="1"/>
  <c r="I1280" i="3" s="1"/>
  <c r="I1281" i="3" s="1"/>
  <c r="I1282" i="3" s="1"/>
  <c r="I1283" i="3" s="1"/>
  <c r="I1284" i="3" s="1"/>
  <c r="I1285" i="3" s="1"/>
  <c r="I1286" i="3" s="1"/>
  <c r="I1287" i="3" s="1"/>
  <c r="I1288" i="3" s="1"/>
  <c r="I1289" i="3" s="1"/>
  <c r="I1290" i="3" s="1"/>
  <c r="I1291" i="3" s="1"/>
  <c r="I1292" i="3" s="1"/>
  <c r="I1293" i="3" s="1"/>
  <c r="I1294" i="3" s="1"/>
  <c r="I1295" i="3" s="1"/>
  <c r="I1296" i="3" s="1"/>
  <c r="I1297" i="3" s="1"/>
  <c r="I1298" i="3" s="1"/>
  <c r="I1299" i="3" s="1"/>
  <c r="I1300" i="3" s="1"/>
  <c r="I1301" i="3" s="1"/>
  <c r="I1302" i="3" s="1"/>
  <c r="I1303" i="3" s="1"/>
  <c r="I1304" i="3" s="1"/>
  <c r="I1305" i="3" s="1"/>
  <c r="I1306" i="3" s="1"/>
  <c r="I1307" i="3" s="1"/>
  <c r="I1308" i="3" s="1"/>
  <c r="I1309" i="3" s="1"/>
  <c r="I1310" i="3" s="1"/>
  <c r="I1311" i="3" s="1"/>
  <c r="I1312" i="3" s="1"/>
  <c r="I1313" i="3" s="1"/>
  <c r="I1314" i="3" s="1"/>
  <c r="I1315" i="3" s="1"/>
  <c r="I1316" i="3" s="1"/>
  <c r="I1317" i="3" s="1"/>
  <c r="I1318" i="3" s="1"/>
  <c r="I1319" i="3" s="1"/>
  <c r="I1320" i="3" s="1"/>
  <c r="I1321" i="3" s="1"/>
  <c r="I1322" i="3" s="1"/>
  <c r="I1323" i="3" s="1"/>
  <c r="I1324" i="3" s="1"/>
  <c r="I1325" i="3" s="1"/>
  <c r="I1326" i="3" s="1"/>
  <c r="I1327" i="3" s="1"/>
  <c r="I1328" i="3" s="1"/>
  <c r="I1329" i="3" s="1"/>
  <c r="I1330" i="3" s="1"/>
  <c r="I1331" i="3" s="1"/>
  <c r="I1332" i="3" s="1"/>
  <c r="I1333" i="3" s="1"/>
  <c r="I1334" i="3" s="1"/>
  <c r="I1335" i="3" s="1"/>
  <c r="I1336" i="3" s="1"/>
  <c r="I1337" i="3" s="1"/>
  <c r="I1338" i="3" s="1"/>
  <c r="I1339" i="3" s="1"/>
  <c r="I1340" i="3" s="1"/>
  <c r="I1341" i="3" s="1"/>
  <c r="I1342" i="3" s="1"/>
  <c r="I1343" i="3" s="1"/>
  <c r="I1344" i="3" s="1"/>
  <c r="I1345" i="3" s="1"/>
  <c r="I1346" i="3" s="1"/>
  <c r="I1347" i="3" s="1"/>
  <c r="I1348" i="3" s="1"/>
  <c r="I1349" i="3" s="1"/>
  <c r="I1350" i="3" s="1"/>
  <c r="I1351" i="3" s="1"/>
  <c r="I1352" i="3" s="1"/>
  <c r="I1353" i="3" s="1"/>
  <c r="I1354" i="3" s="1"/>
  <c r="I1355" i="3" s="1"/>
  <c r="I1356" i="3" s="1"/>
  <c r="I1357" i="3" s="1"/>
  <c r="I1358" i="3" s="1"/>
  <c r="I1359" i="3" s="1"/>
  <c r="I1360" i="3" s="1"/>
  <c r="I1361" i="3" s="1"/>
  <c r="I1362" i="3" s="1"/>
  <c r="I1363" i="3" s="1"/>
  <c r="I1364" i="3" s="1"/>
  <c r="I1365" i="3" s="1"/>
  <c r="I1366" i="3" s="1"/>
  <c r="I1367" i="3" s="1"/>
  <c r="I1368" i="3" s="1"/>
  <c r="I1369" i="3" s="1"/>
  <c r="I1370" i="3" s="1"/>
  <c r="I1371" i="3" s="1"/>
  <c r="I1372" i="3" s="1"/>
  <c r="I1373" i="3" s="1"/>
  <c r="I1374" i="3" s="1"/>
  <c r="I1375" i="3" s="1"/>
  <c r="I1376" i="3" s="1"/>
  <c r="I1377" i="3" s="1"/>
  <c r="I1378" i="3" s="1"/>
  <c r="I1379" i="3" s="1"/>
  <c r="I1380" i="3" s="1"/>
  <c r="I1381" i="3" s="1"/>
  <c r="I1382" i="3" s="1"/>
  <c r="I1383" i="3" s="1"/>
  <c r="I1384" i="3" s="1"/>
  <c r="I1385" i="3" s="1"/>
  <c r="I1386" i="3" s="1"/>
  <c r="I1387" i="3" s="1"/>
  <c r="I1388" i="3" s="1"/>
  <c r="I1389" i="3" s="1"/>
  <c r="I1390" i="3" s="1"/>
  <c r="I1391" i="3" s="1"/>
  <c r="I1392" i="3" s="1"/>
  <c r="I1393" i="3" s="1"/>
  <c r="I1394" i="3" s="1"/>
  <c r="I1395" i="3" s="1"/>
  <c r="I1396" i="3" s="1"/>
  <c r="I1397" i="3" s="1"/>
  <c r="I1398" i="3" s="1"/>
  <c r="I1399" i="3" s="1"/>
  <c r="I1400" i="3" s="1"/>
  <c r="I1401" i="3" s="1"/>
  <c r="I1402" i="3" s="1"/>
  <c r="I1403" i="3" s="1"/>
  <c r="I1404" i="3" s="1"/>
  <c r="I1405" i="3" s="1"/>
  <c r="I1406" i="3" s="1"/>
  <c r="I1407" i="3" s="1"/>
  <c r="I1408" i="3" s="1"/>
  <c r="I1409" i="3" s="1"/>
  <c r="I1410" i="3" s="1"/>
  <c r="I1411" i="3" s="1"/>
  <c r="I1412" i="3" s="1"/>
  <c r="I1413" i="3" s="1"/>
  <c r="I1414" i="3" s="1"/>
  <c r="I1415" i="3" s="1"/>
  <c r="I1416" i="3" s="1"/>
  <c r="I1417" i="3" s="1"/>
  <c r="I1418" i="3" s="1"/>
  <c r="I1419" i="3" s="1"/>
  <c r="I1420" i="3" s="1"/>
  <c r="I1421" i="3" s="1"/>
  <c r="I1422" i="3" s="1"/>
  <c r="I1423" i="3" s="1"/>
  <c r="I1424" i="3" s="1"/>
  <c r="I1425" i="3" s="1"/>
  <c r="I1426" i="3" s="1"/>
  <c r="I1427" i="3" s="1"/>
  <c r="I1428" i="3" s="1"/>
  <c r="I1429" i="3" s="1"/>
  <c r="I1430" i="3" s="1"/>
  <c r="I1431" i="3" s="1"/>
  <c r="I1432" i="3" s="1"/>
  <c r="I1433" i="3" s="1"/>
  <c r="I1434" i="3" s="1"/>
  <c r="I1435" i="3" s="1"/>
  <c r="I1436" i="3" s="1"/>
  <c r="I1437" i="3" s="1"/>
  <c r="I1438" i="3" s="1"/>
  <c r="I1439" i="3" s="1"/>
  <c r="I1440" i="3" s="1"/>
  <c r="I1441" i="3" s="1"/>
  <c r="I1442" i="3" s="1"/>
  <c r="I1443" i="3" s="1"/>
  <c r="I1444" i="3" s="1"/>
  <c r="I1445" i="3" s="1"/>
  <c r="I1446" i="3" s="1"/>
  <c r="I1447" i="3" s="1"/>
  <c r="I1448" i="3" s="1"/>
  <c r="I1449" i="3" s="1"/>
  <c r="I1450" i="3" s="1"/>
  <c r="I1451" i="3" s="1"/>
  <c r="I1452" i="3" s="1"/>
  <c r="I1453" i="3" s="1"/>
  <c r="I1454" i="3" s="1"/>
  <c r="I1455" i="3" s="1"/>
  <c r="I1456" i="3" s="1"/>
  <c r="I1457" i="3" s="1"/>
  <c r="I1458" i="3" s="1"/>
  <c r="I1459" i="3" s="1"/>
  <c r="I1460" i="3" s="1"/>
  <c r="I1461" i="3" s="1"/>
  <c r="I1462" i="3" s="1"/>
  <c r="I1463" i="3" s="1"/>
  <c r="I1464" i="3" s="1"/>
  <c r="I1465" i="3" s="1"/>
  <c r="I1466" i="3" s="1"/>
  <c r="I1467" i="3" s="1"/>
  <c r="I1468" i="3" s="1"/>
  <c r="I1469" i="3" s="1"/>
  <c r="I1470" i="3" s="1"/>
  <c r="I1471" i="3" s="1"/>
  <c r="I1472" i="3" s="1"/>
  <c r="I1473" i="3" s="1"/>
  <c r="I1474" i="3" s="1"/>
  <c r="I1475" i="3" s="1"/>
  <c r="I1476" i="3" s="1"/>
  <c r="I1477" i="3" s="1"/>
  <c r="I1478" i="3" s="1"/>
  <c r="I1479" i="3" s="1"/>
  <c r="I1480" i="3" s="1"/>
  <c r="I1481" i="3" s="1"/>
  <c r="I1482" i="3" s="1"/>
  <c r="I1483" i="3" s="1"/>
  <c r="I1484" i="3" s="1"/>
  <c r="I1485" i="3" s="1"/>
  <c r="I1486" i="3" s="1"/>
  <c r="I1487" i="3" s="1"/>
  <c r="I1488" i="3" s="1"/>
  <c r="I1489" i="3" s="1"/>
  <c r="I1490" i="3" s="1"/>
  <c r="I1491" i="3" s="1"/>
  <c r="I1492" i="3" s="1"/>
  <c r="I1493" i="3" s="1"/>
  <c r="I1494" i="3" s="1"/>
  <c r="I1495" i="3" s="1"/>
  <c r="I1496" i="3" s="1"/>
  <c r="I1497" i="3" s="1"/>
  <c r="I1498" i="3" s="1"/>
  <c r="I1499" i="3" s="1"/>
  <c r="I1500" i="3" s="1"/>
  <c r="I1501" i="3" s="1"/>
  <c r="I1502" i="3" s="1"/>
  <c r="I1503" i="3" s="1"/>
  <c r="I1504" i="3" s="1"/>
  <c r="I1505" i="3" s="1"/>
  <c r="I1506" i="3" s="1"/>
  <c r="I1507" i="3" s="1"/>
  <c r="I1508" i="3" s="1"/>
  <c r="I1509" i="3" s="1"/>
  <c r="I1510" i="3" s="1"/>
  <c r="I1511" i="3" s="1"/>
  <c r="I1512" i="3" s="1"/>
  <c r="I1513" i="3" s="1"/>
  <c r="I1514" i="3" s="1"/>
  <c r="I1515" i="3" s="1"/>
  <c r="I1516" i="3" s="1"/>
  <c r="I1517" i="3" s="1"/>
  <c r="I1518" i="3" s="1"/>
  <c r="I1519" i="3" s="1"/>
  <c r="I1520" i="3" s="1"/>
  <c r="I1521" i="3" s="1"/>
  <c r="I1522" i="3" s="1"/>
  <c r="I1523" i="3" s="1"/>
  <c r="I1524" i="3" s="1"/>
  <c r="I1525" i="3" s="1"/>
  <c r="I1526" i="3" s="1"/>
  <c r="I1527" i="3" s="1"/>
  <c r="I1528" i="3" s="1"/>
  <c r="I1529" i="3" s="1"/>
  <c r="I1530" i="3" s="1"/>
  <c r="I444" i="3"/>
  <c r="E213" i="3"/>
  <c r="E215" i="3" s="1"/>
  <c r="E216" i="3" s="1"/>
  <c r="E217" i="3" s="1"/>
  <c r="E218" i="3" s="1"/>
  <c r="E219" i="3" s="1"/>
  <c r="E220" i="3" s="1"/>
  <c r="E221" i="3" s="1"/>
  <c r="C11" i="3"/>
  <c r="D12" i="3"/>
  <c r="B9" i="3"/>
  <c r="W11" i="3"/>
  <c r="S9" i="3"/>
  <c r="H10" i="3"/>
  <c r="E222" i="3" l="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247" i="3" s="1"/>
  <c r="E248" i="3" s="1"/>
  <c r="E249" i="3" s="1"/>
  <c r="E250" i="3" s="1"/>
  <c r="E251" i="3" s="1"/>
  <c r="E252" i="3" s="1"/>
  <c r="E253" i="3" s="1"/>
  <c r="E254" i="3" s="1"/>
  <c r="E255" i="3" s="1"/>
  <c r="E256" i="3" s="1"/>
  <c r="E257" i="3" s="1"/>
  <c r="E258" i="3" s="1"/>
  <c r="E259" i="3" s="1"/>
  <c r="E260" i="3" s="1"/>
  <c r="E261" i="3" s="1"/>
  <c r="E223" i="3"/>
  <c r="H223" i="3" s="1"/>
  <c r="C12" i="3"/>
  <c r="S10" i="3"/>
  <c r="H11" i="3"/>
  <c r="W12" i="3"/>
  <c r="D13" i="3"/>
  <c r="B10" i="3"/>
  <c r="B11" i="3" s="1"/>
  <c r="E262" i="3" l="1"/>
  <c r="E263" i="3" s="1"/>
  <c r="E264" i="3" s="1"/>
  <c r="E265" i="3" s="1"/>
  <c r="E266" i="3" s="1"/>
  <c r="E267" i="3" s="1"/>
  <c r="E268" i="3" s="1"/>
  <c r="E269" i="3" s="1"/>
  <c r="E270" i="3" s="1"/>
  <c r="E271" i="3" s="1"/>
  <c r="E272" i="3" s="1"/>
  <c r="E273" i="3" s="1"/>
  <c r="E274" i="3" s="1"/>
  <c r="E275" i="3" s="1"/>
  <c r="E276" i="3" s="1"/>
  <c r="E277" i="3" s="1"/>
  <c r="E278" i="3" s="1"/>
  <c r="E279" i="3" s="1"/>
  <c r="E280" i="3" s="1"/>
  <c r="E281" i="3" s="1"/>
  <c r="E282" i="3" s="1"/>
  <c r="E283" i="3" s="1"/>
  <c r="E284" i="3" s="1"/>
  <c r="E285" i="3" s="1"/>
  <c r="E286" i="3" s="1"/>
  <c r="E287" i="3" s="1"/>
  <c r="E288" i="3" s="1"/>
  <c r="E289" i="3" s="1"/>
  <c r="E290" i="3" s="1"/>
  <c r="E291" i="3" s="1"/>
  <c r="E292" i="3" s="1"/>
  <c r="E293" i="3" s="1"/>
  <c r="E294" i="3" s="1"/>
  <c r="E295" i="3" s="1"/>
  <c r="E296" i="3" s="1"/>
  <c r="E297" i="3" s="1"/>
  <c r="E298" i="3" s="1"/>
  <c r="E299" i="3" s="1"/>
  <c r="E300" i="3" s="1"/>
  <c r="E301" i="3" s="1"/>
  <c r="E302" i="3" s="1"/>
  <c r="E303" i="3" s="1"/>
  <c r="E304" i="3" s="1"/>
  <c r="E305" i="3" s="1"/>
  <c r="E306" i="3" s="1"/>
  <c r="E307" i="3" s="1"/>
  <c r="E308" i="3" s="1"/>
  <c r="E309" i="3" s="1"/>
  <c r="E310" i="3" s="1"/>
  <c r="E311" i="3" s="1"/>
  <c r="E312" i="3" s="1"/>
  <c r="E313" i="3" s="1"/>
  <c r="E314" i="3" s="1"/>
  <c r="E315" i="3" s="1"/>
  <c r="E316" i="3" s="1"/>
  <c r="E317" i="3" s="1"/>
  <c r="E318" i="3" s="1"/>
  <c r="E319" i="3" s="1"/>
  <c r="E320" i="3" s="1"/>
  <c r="E321" i="3" s="1"/>
  <c r="E322" i="3" s="1"/>
  <c r="E323" i="3" s="1"/>
  <c r="E324" i="3" s="1"/>
  <c r="E325" i="3" s="1"/>
  <c r="E326" i="3" s="1"/>
  <c r="E327" i="3" s="1"/>
  <c r="E328" i="3" s="1"/>
  <c r="E329" i="3" s="1"/>
  <c r="E330" i="3" s="1"/>
  <c r="E331" i="3" s="1"/>
  <c r="E332" i="3" s="1"/>
  <c r="E333" i="3" s="1"/>
  <c r="E334" i="3" s="1"/>
  <c r="E335" i="3" s="1"/>
  <c r="E336" i="3" s="1"/>
  <c r="E337" i="3" s="1"/>
  <c r="E338" i="3" s="1"/>
  <c r="E339" i="3" s="1"/>
  <c r="E340" i="3" s="1"/>
  <c r="E341" i="3" s="1"/>
  <c r="E342" i="3" s="1"/>
  <c r="E343" i="3" s="1"/>
  <c r="E344" i="3" s="1"/>
  <c r="E345" i="3" s="1"/>
  <c r="E346" i="3" s="1"/>
  <c r="E347" i="3" s="1"/>
  <c r="E348" i="3" s="1"/>
  <c r="E349" i="3" s="1"/>
  <c r="E350" i="3" s="1"/>
  <c r="E351" i="3" s="1"/>
  <c r="E354" i="3" s="1"/>
  <c r="E355" i="3" s="1"/>
  <c r="E356" i="3" s="1"/>
  <c r="E357" i="3" s="1"/>
  <c r="E358" i="3" s="1"/>
  <c r="E359" i="3" s="1"/>
  <c r="E360" i="3" s="1"/>
  <c r="E361" i="3" s="1"/>
  <c r="E362" i="3" s="1"/>
  <c r="E363" i="3" s="1"/>
  <c r="E364" i="3" s="1"/>
  <c r="E365" i="3" s="1"/>
  <c r="E366" i="3" s="1"/>
  <c r="E367" i="3" s="1"/>
  <c r="E368" i="3" s="1"/>
  <c r="E369" i="3" s="1"/>
  <c r="E370" i="3" s="1"/>
  <c r="E371" i="3" s="1"/>
  <c r="E372" i="3" s="1"/>
  <c r="E373" i="3" s="1"/>
  <c r="E374" i="3" s="1"/>
  <c r="E375" i="3" s="1"/>
  <c r="E376" i="3" s="1"/>
  <c r="E377" i="3" s="1"/>
  <c r="E378" i="3" s="1"/>
  <c r="E379" i="3" s="1"/>
  <c r="E380" i="3" s="1"/>
  <c r="E381" i="3" s="1"/>
  <c r="E382" i="3" s="1"/>
  <c r="E383" i="3" s="1"/>
  <c r="E384" i="3" s="1"/>
  <c r="E385" i="3" s="1"/>
  <c r="E386" i="3" s="1"/>
  <c r="E387" i="3" s="1"/>
  <c r="E388" i="3" s="1"/>
  <c r="E389" i="3" s="1"/>
  <c r="E390" i="3" s="1"/>
  <c r="E391" i="3" s="1"/>
  <c r="E392" i="3" s="1"/>
  <c r="E393" i="3" s="1"/>
  <c r="E394" i="3" s="1"/>
  <c r="E395" i="3" s="1"/>
  <c r="E396" i="3" s="1"/>
  <c r="E397" i="3" s="1"/>
  <c r="E398" i="3" s="1"/>
  <c r="E399" i="3" s="1"/>
  <c r="E400" i="3" s="1"/>
  <c r="E401" i="3" s="1"/>
  <c r="E402" i="3" s="1"/>
  <c r="E403" i="3" s="1"/>
  <c r="E404" i="3" s="1"/>
  <c r="E405" i="3" s="1"/>
  <c r="E406" i="3" s="1"/>
  <c r="E407" i="3" s="1"/>
  <c r="E408" i="3" s="1"/>
  <c r="E409" i="3" s="1"/>
  <c r="E410" i="3" s="1"/>
  <c r="E411" i="3" s="1"/>
  <c r="E412" i="3" s="1"/>
  <c r="E413" i="3" s="1"/>
  <c r="E414" i="3" s="1"/>
  <c r="E415" i="3" s="1"/>
  <c r="E416" i="3" s="1"/>
  <c r="E417" i="3" s="1"/>
  <c r="E418" i="3" s="1"/>
  <c r="E419" i="3" s="1"/>
  <c r="E420" i="3" s="1"/>
  <c r="E421" i="3" s="1"/>
  <c r="E422" i="3" s="1"/>
  <c r="E423" i="3" s="1"/>
  <c r="E424" i="3" s="1"/>
  <c r="E425" i="3" s="1"/>
  <c r="E426" i="3" s="1"/>
  <c r="E427" i="3" s="1"/>
  <c r="E428" i="3" s="1"/>
  <c r="E429" i="3" s="1"/>
  <c r="E430" i="3" s="1"/>
  <c r="E431" i="3" s="1"/>
  <c r="E432" i="3" s="1"/>
  <c r="E433" i="3" s="1"/>
  <c r="E434" i="3" s="1"/>
  <c r="E435" i="3" s="1"/>
  <c r="E436" i="3" s="1"/>
  <c r="E437" i="3" s="1"/>
  <c r="E438" i="3" s="1"/>
  <c r="E439" i="3" s="1"/>
  <c r="E440" i="3" s="1"/>
  <c r="E441" i="3" s="1"/>
  <c r="E442" i="3" s="1"/>
  <c r="W13" i="3"/>
  <c r="S11" i="3"/>
  <c r="H12" i="3"/>
  <c r="D14" i="3"/>
  <c r="B12" i="3"/>
  <c r="E443" i="3" l="1"/>
  <c r="E445" i="3" s="1"/>
  <c r="E446" i="3" s="1"/>
  <c r="E447" i="3" s="1"/>
  <c r="E448" i="3" s="1"/>
  <c r="E449" i="3" s="1"/>
  <c r="E450" i="3" s="1"/>
  <c r="E451" i="3" s="1"/>
  <c r="E452" i="3" s="1"/>
  <c r="E453" i="3" s="1"/>
  <c r="E454" i="3" s="1"/>
  <c r="E455" i="3" s="1"/>
  <c r="E456" i="3" s="1"/>
  <c r="E457" i="3" s="1"/>
  <c r="E458" i="3" s="1"/>
  <c r="E459" i="3" s="1"/>
  <c r="E460" i="3" s="1"/>
  <c r="E461" i="3" s="1"/>
  <c r="E462" i="3" s="1"/>
  <c r="E463" i="3" s="1"/>
  <c r="E464" i="3" s="1"/>
  <c r="E465" i="3" s="1"/>
  <c r="E466" i="3" s="1"/>
  <c r="E467" i="3" s="1"/>
  <c r="E468" i="3" s="1"/>
  <c r="E469" i="3" s="1"/>
  <c r="E444" i="3"/>
  <c r="C13" i="3"/>
  <c r="B13" i="3" s="1"/>
  <c r="H13" i="3" s="1"/>
  <c r="S12" i="3"/>
  <c r="W14" i="3"/>
  <c r="D15" i="3"/>
  <c r="E470" i="3" l="1"/>
  <c r="E471" i="3" s="1"/>
  <c r="E472" i="3" s="1"/>
  <c r="E473" i="3" s="1"/>
  <c r="E474" i="3" s="1"/>
  <c r="E475" i="3" s="1"/>
  <c r="E476" i="3" s="1"/>
  <c r="E477" i="3" s="1"/>
  <c r="E478" i="3" s="1"/>
  <c r="E479" i="3" s="1"/>
  <c r="E480" i="3" s="1"/>
  <c r="E481" i="3" s="1"/>
  <c r="E482" i="3" s="1"/>
  <c r="E483" i="3" s="1"/>
  <c r="E484" i="3" s="1"/>
  <c r="E485" i="3" s="1"/>
  <c r="E486" i="3" s="1"/>
  <c r="E487" i="3" s="1"/>
  <c r="E488" i="3" s="1"/>
  <c r="E489" i="3" s="1"/>
  <c r="E490" i="3" s="1"/>
  <c r="E491" i="3" s="1"/>
  <c r="E492" i="3" s="1"/>
  <c r="E493" i="3" s="1"/>
  <c r="E494" i="3" s="1"/>
  <c r="E495" i="3" s="1"/>
  <c r="E496" i="3" s="1"/>
  <c r="E497" i="3" s="1"/>
  <c r="E498" i="3" s="1"/>
  <c r="E499" i="3" s="1"/>
  <c r="E500" i="3" s="1"/>
  <c r="E501" i="3" s="1"/>
  <c r="E502" i="3" s="1"/>
  <c r="E503" i="3" s="1"/>
  <c r="E504" i="3" s="1"/>
  <c r="E505" i="3" s="1"/>
  <c r="E506" i="3" s="1"/>
  <c r="E507" i="3" s="1"/>
  <c r="E508" i="3" s="1"/>
  <c r="E509" i="3" s="1"/>
  <c r="E510" i="3" s="1"/>
  <c r="E511" i="3" s="1"/>
  <c r="E512" i="3" s="1"/>
  <c r="E513" i="3" s="1"/>
  <c r="E514" i="3" s="1"/>
  <c r="E515" i="3" s="1"/>
  <c r="E516" i="3" s="1"/>
  <c r="E517" i="3" s="1"/>
  <c r="E518" i="3" s="1"/>
  <c r="E519" i="3" s="1"/>
  <c r="E520" i="3" s="1"/>
  <c r="E521" i="3" s="1"/>
  <c r="E522" i="3" s="1"/>
  <c r="E523" i="3" s="1"/>
  <c r="E524" i="3" s="1"/>
  <c r="E525" i="3" s="1"/>
  <c r="E526" i="3" s="1"/>
  <c r="E527" i="3" s="1"/>
  <c r="E528" i="3" s="1"/>
  <c r="E529" i="3" s="1"/>
  <c r="E530" i="3" s="1"/>
  <c r="E531" i="3" s="1"/>
  <c r="E532" i="3" s="1"/>
  <c r="E533" i="3" s="1"/>
  <c r="E534" i="3" s="1"/>
  <c r="E535" i="3" s="1"/>
  <c r="E536" i="3" s="1"/>
  <c r="E537" i="3" s="1"/>
  <c r="E538" i="3" s="1"/>
  <c r="E539" i="3" s="1"/>
  <c r="E540" i="3" s="1"/>
  <c r="E541" i="3" s="1"/>
  <c r="E542" i="3" s="1"/>
  <c r="E543" i="3" s="1"/>
  <c r="E544" i="3" s="1"/>
  <c r="E545" i="3" s="1"/>
  <c r="E546" i="3" s="1"/>
  <c r="E547" i="3" s="1"/>
  <c r="E548" i="3" s="1"/>
  <c r="E549" i="3" s="1"/>
  <c r="E550" i="3" s="1"/>
  <c r="E551" i="3" s="1"/>
  <c r="E552" i="3" s="1"/>
  <c r="E553" i="3" s="1"/>
  <c r="E554" i="3" s="1"/>
  <c r="E555" i="3" s="1"/>
  <c r="E556" i="3" s="1"/>
  <c r="E557" i="3" s="1"/>
  <c r="E558" i="3" s="1"/>
  <c r="E559" i="3" s="1"/>
  <c r="E560" i="3" s="1"/>
  <c r="E561" i="3" s="1"/>
  <c r="E562" i="3" s="1"/>
  <c r="E563" i="3" s="1"/>
  <c r="E564" i="3" s="1"/>
  <c r="E565" i="3" s="1"/>
  <c r="E566" i="3" s="1"/>
  <c r="E567" i="3" s="1"/>
  <c r="E568" i="3" s="1"/>
  <c r="E569" i="3" s="1"/>
  <c r="E570" i="3" s="1"/>
  <c r="E571" i="3" s="1"/>
  <c r="E572" i="3" s="1"/>
  <c r="E573" i="3" s="1"/>
  <c r="E574" i="3" s="1"/>
  <c r="E575" i="3" s="1"/>
  <c r="E576" i="3" s="1"/>
  <c r="E577" i="3" s="1"/>
  <c r="E578" i="3" s="1"/>
  <c r="E579" i="3" s="1"/>
  <c r="E580" i="3" s="1"/>
  <c r="E581" i="3" s="1"/>
  <c r="E582" i="3" s="1"/>
  <c r="E583" i="3" s="1"/>
  <c r="E584" i="3" s="1"/>
  <c r="E585" i="3" s="1"/>
  <c r="E586" i="3" s="1"/>
  <c r="E587" i="3" s="1"/>
  <c r="E588" i="3" s="1"/>
  <c r="E589" i="3" s="1"/>
  <c r="E590" i="3" s="1"/>
  <c r="E591" i="3" s="1"/>
  <c r="E592" i="3" s="1"/>
  <c r="E593" i="3" s="1"/>
  <c r="E594" i="3" s="1"/>
  <c r="E595" i="3" s="1"/>
  <c r="E596" i="3" s="1"/>
  <c r="E597" i="3" s="1"/>
  <c r="E598" i="3" s="1"/>
  <c r="E599" i="3" s="1"/>
  <c r="E600" i="3" s="1"/>
  <c r="E601" i="3" s="1"/>
  <c r="E602" i="3" s="1"/>
  <c r="E603" i="3" s="1"/>
  <c r="E604" i="3" s="1"/>
  <c r="E605" i="3" s="1"/>
  <c r="E606" i="3" s="1"/>
  <c r="E607" i="3" s="1"/>
  <c r="E608" i="3" s="1"/>
  <c r="E609" i="3" s="1"/>
  <c r="E610" i="3" s="1"/>
  <c r="E611" i="3" s="1"/>
  <c r="E612" i="3" s="1"/>
  <c r="E613" i="3" s="1"/>
  <c r="E614" i="3" s="1"/>
  <c r="E615" i="3" s="1"/>
  <c r="E616" i="3" s="1"/>
  <c r="E617" i="3" s="1"/>
  <c r="E618" i="3" s="1"/>
  <c r="E619" i="3" s="1"/>
  <c r="E620" i="3" s="1"/>
  <c r="E621" i="3" s="1"/>
  <c r="E622" i="3" s="1"/>
  <c r="E623" i="3" s="1"/>
  <c r="E624" i="3" s="1"/>
  <c r="E625" i="3" s="1"/>
  <c r="E626" i="3" s="1"/>
  <c r="E627" i="3" s="1"/>
  <c r="E628" i="3" s="1"/>
  <c r="E629" i="3" s="1"/>
  <c r="E630" i="3" s="1"/>
  <c r="E631" i="3" s="1"/>
  <c r="E632" i="3" s="1"/>
  <c r="E633" i="3" s="1"/>
  <c r="E634" i="3" s="1"/>
  <c r="E635" i="3" s="1"/>
  <c r="E636" i="3" s="1"/>
  <c r="E637" i="3" s="1"/>
  <c r="E638" i="3" s="1"/>
  <c r="E639" i="3" s="1"/>
  <c r="E640" i="3" s="1"/>
  <c r="E641" i="3" s="1"/>
  <c r="E642" i="3" s="1"/>
  <c r="E643" i="3" s="1"/>
  <c r="E644" i="3" s="1"/>
  <c r="E645" i="3" s="1"/>
  <c r="E646" i="3" s="1"/>
  <c r="E647" i="3" s="1"/>
  <c r="E648" i="3" s="1"/>
  <c r="E649" i="3" s="1"/>
  <c r="E650" i="3" s="1"/>
  <c r="E651" i="3" s="1"/>
  <c r="E652" i="3" s="1"/>
  <c r="E653" i="3" s="1"/>
  <c r="E654" i="3" s="1"/>
  <c r="E655" i="3" s="1"/>
  <c r="E656" i="3" s="1"/>
  <c r="E657" i="3" s="1"/>
  <c r="E658" i="3" s="1"/>
  <c r="E659" i="3" s="1"/>
  <c r="E660" i="3" s="1"/>
  <c r="E661" i="3" s="1"/>
  <c r="E662" i="3" s="1"/>
  <c r="E663" i="3" s="1"/>
  <c r="E664" i="3" s="1"/>
  <c r="E665" i="3" s="1"/>
  <c r="E666" i="3" s="1"/>
  <c r="E667" i="3" s="1"/>
  <c r="E668" i="3" s="1"/>
  <c r="E669" i="3" s="1"/>
  <c r="E670" i="3" s="1"/>
  <c r="E671" i="3" s="1"/>
  <c r="E672" i="3" s="1"/>
  <c r="E673" i="3" s="1"/>
  <c r="E674" i="3" s="1"/>
  <c r="E675" i="3" s="1"/>
  <c r="E676" i="3" s="1"/>
  <c r="E677" i="3" s="1"/>
  <c r="E678" i="3" s="1"/>
  <c r="E679" i="3" s="1"/>
  <c r="E680" i="3" s="1"/>
  <c r="E681" i="3" s="1"/>
  <c r="E682" i="3" s="1"/>
  <c r="E683" i="3" s="1"/>
  <c r="E684" i="3" s="1"/>
  <c r="E685" i="3" s="1"/>
  <c r="E686" i="3" s="1"/>
  <c r="E687" i="3" s="1"/>
  <c r="E688" i="3" s="1"/>
  <c r="E689" i="3" s="1"/>
  <c r="E690" i="3" s="1"/>
  <c r="E691" i="3" s="1"/>
  <c r="E692" i="3" s="1"/>
  <c r="E693" i="3" s="1"/>
  <c r="E694" i="3" s="1"/>
  <c r="E695" i="3" s="1"/>
  <c r="E696" i="3" s="1"/>
  <c r="E697" i="3" s="1"/>
  <c r="E698" i="3" s="1"/>
  <c r="E699" i="3" s="1"/>
  <c r="E700" i="3" s="1"/>
  <c r="E701" i="3" s="1"/>
  <c r="E702" i="3" s="1"/>
  <c r="E703" i="3" s="1"/>
  <c r="E704" i="3" s="1"/>
  <c r="E705" i="3" s="1"/>
  <c r="E706" i="3" s="1"/>
  <c r="E707" i="3" s="1"/>
  <c r="E708" i="3" s="1"/>
  <c r="E709" i="3" s="1"/>
  <c r="E710" i="3" s="1"/>
  <c r="E711" i="3" s="1"/>
  <c r="E712" i="3" s="1"/>
  <c r="E713" i="3" s="1"/>
  <c r="E714" i="3" s="1"/>
  <c r="E715" i="3" s="1"/>
  <c r="E716" i="3" s="1"/>
  <c r="E717" i="3" s="1"/>
  <c r="E718" i="3" s="1"/>
  <c r="E719" i="3" s="1"/>
  <c r="E720" i="3" s="1"/>
  <c r="E721" i="3" s="1"/>
  <c r="E722" i="3" s="1"/>
  <c r="E723" i="3" s="1"/>
  <c r="E724" i="3" s="1"/>
  <c r="E725" i="3" s="1"/>
  <c r="E726" i="3" s="1"/>
  <c r="E727" i="3" s="1"/>
  <c r="E728" i="3" s="1"/>
  <c r="E729" i="3" s="1"/>
  <c r="E730" i="3" s="1"/>
  <c r="E731" i="3" s="1"/>
  <c r="E732" i="3" s="1"/>
  <c r="E733" i="3" s="1"/>
  <c r="E734" i="3" s="1"/>
  <c r="E735" i="3" s="1"/>
  <c r="E736" i="3" s="1"/>
  <c r="E737" i="3" s="1"/>
  <c r="E738" i="3" s="1"/>
  <c r="E739" i="3" s="1"/>
  <c r="E740" i="3" s="1"/>
  <c r="E741" i="3" s="1"/>
  <c r="E742" i="3" s="1"/>
  <c r="E743" i="3" s="1"/>
  <c r="E744" i="3" s="1"/>
  <c r="E745" i="3" s="1"/>
  <c r="E746" i="3" s="1"/>
  <c r="E747" i="3" s="1"/>
  <c r="E748" i="3" s="1"/>
  <c r="E749" i="3" s="1"/>
  <c r="E750" i="3" s="1"/>
  <c r="E751" i="3" s="1"/>
  <c r="E752" i="3" s="1"/>
  <c r="E753" i="3" s="1"/>
  <c r="E754" i="3" s="1"/>
  <c r="E755" i="3" s="1"/>
  <c r="E756" i="3" s="1"/>
  <c r="E757" i="3" s="1"/>
  <c r="E758" i="3" s="1"/>
  <c r="E759" i="3" s="1"/>
  <c r="E760" i="3" s="1"/>
  <c r="E761" i="3" s="1"/>
  <c r="E762" i="3" s="1"/>
  <c r="E763" i="3" s="1"/>
  <c r="E764" i="3" s="1"/>
  <c r="E765" i="3" s="1"/>
  <c r="E766" i="3" s="1"/>
  <c r="E767" i="3" s="1"/>
  <c r="E768" i="3" s="1"/>
  <c r="E769" i="3" s="1"/>
  <c r="E770" i="3" s="1"/>
  <c r="E771" i="3" s="1"/>
  <c r="E772" i="3" s="1"/>
  <c r="E773" i="3" s="1"/>
  <c r="E774" i="3" s="1"/>
  <c r="E775" i="3" s="1"/>
  <c r="E776" i="3" s="1"/>
  <c r="E777" i="3" s="1"/>
  <c r="E778" i="3" s="1"/>
  <c r="E779" i="3" s="1"/>
  <c r="E780" i="3" s="1"/>
  <c r="E781" i="3" s="1"/>
  <c r="E782" i="3" s="1"/>
  <c r="E783" i="3" s="1"/>
  <c r="E784" i="3" s="1"/>
  <c r="E785" i="3" s="1"/>
  <c r="E786" i="3" s="1"/>
  <c r="E787" i="3" s="1"/>
  <c r="E788" i="3" s="1"/>
  <c r="E789" i="3" s="1"/>
  <c r="E790" i="3" s="1"/>
  <c r="E791" i="3" s="1"/>
  <c r="E792" i="3" s="1"/>
  <c r="E793" i="3" s="1"/>
  <c r="E794" i="3" s="1"/>
  <c r="E795" i="3" s="1"/>
  <c r="E796" i="3" s="1"/>
  <c r="E797" i="3" s="1"/>
  <c r="E798" i="3" s="1"/>
  <c r="E799" i="3" s="1"/>
  <c r="E800" i="3" s="1"/>
  <c r="E801" i="3" s="1"/>
  <c r="E802" i="3" s="1"/>
  <c r="E803" i="3" s="1"/>
  <c r="E804" i="3" s="1"/>
  <c r="E805" i="3" s="1"/>
  <c r="E806" i="3" s="1"/>
  <c r="E807" i="3" s="1"/>
  <c r="E808" i="3" s="1"/>
  <c r="E809" i="3" s="1"/>
  <c r="E810" i="3" s="1"/>
  <c r="E811" i="3" s="1"/>
  <c r="E812" i="3" s="1"/>
  <c r="E813" i="3" s="1"/>
  <c r="E814" i="3" s="1"/>
  <c r="E815" i="3" s="1"/>
  <c r="E816" i="3" s="1"/>
  <c r="E817" i="3" s="1"/>
  <c r="E818" i="3" s="1"/>
  <c r="E819" i="3" s="1"/>
  <c r="E820" i="3" s="1"/>
  <c r="E821" i="3" s="1"/>
  <c r="E822" i="3" s="1"/>
  <c r="E823" i="3" s="1"/>
  <c r="E824" i="3" s="1"/>
  <c r="E825" i="3" s="1"/>
  <c r="E826" i="3" s="1"/>
  <c r="E827" i="3" s="1"/>
  <c r="E828" i="3" s="1"/>
  <c r="E829" i="3" s="1"/>
  <c r="E830" i="3" s="1"/>
  <c r="E831" i="3" s="1"/>
  <c r="E832" i="3" s="1"/>
  <c r="E833" i="3" s="1"/>
  <c r="E834" i="3" s="1"/>
  <c r="E835" i="3" s="1"/>
  <c r="E836" i="3" s="1"/>
  <c r="E837" i="3" s="1"/>
  <c r="E838" i="3" s="1"/>
  <c r="E839" i="3" s="1"/>
  <c r="E840" i="3" s="1"/>
  <c r="E841" i="3" s="1"/>
  <c r="E842" i="3" s="1"/>
  <c r="E843" i="3" s="1"/>
  <c r="E844" i="3" s="1"/>
  <c r="E845" i="3" s="1"/>
  <c r="E846" i="3" s="1"/>
  <c r="E847" i="3" s="1"/>
  <c r="E848" i="3" s="1"/>
  <c r="E849" i="3" s="1"/>
  <c r="E850" i="3" s="1"/>
  <c r="E851" i="3" s="1"/>
  <c r="E852" i="3" s="1"/>
  <c r="E853" i="3" s="1"/>
  <c r="E854" i="3" s="1"/>
  <c r="E855" i="3" s="1"/>
  <c r="E856" i="3" s="1"/>
  <c r="E857" i="3" s="1"/>
  <c r="E858" i="3" s="1"/>
  <c r="E859" i="3" s="1"/>
  <c r="E860" i="3" s="1"/>
  <c r="E861" i="3" s="1"/>
  <c r="E862" i="3" s="1"/>
  <c r="E863" i="3" s="1"/>
  <c r="E864" i="3" s="1"/>
  <c r="E865" i="3" s="1"/>
  <c r="E866" i="3" s="1"/>
  <c r="E867" i="3" s="1"/>
  <c r="E868" i="3" s="1"/>
  <c r="E869" i="3" s="1"/>
  <c r="E870" i="3" s="1"/>
  <c r="E871" i="3" s="1"/>
  <c r="E872" i="3" s="1"/>
  <c r="E873" i="3" s="1"/>
  <c r="E874" i="3" s="1"/>
  <c r="E875" i="3" s="1"/>
  <c r="E876" i="3" s="1"/>
  <c r="E877" i="3" s="1"/>
  <c r="E878" i="3" s="1"/>
  <c r="E879" i="3" s="1"/>
  <c r="E880" i="3" s="1"/>
  <c r="E881" i="3" s="1"/>
  <c r="E882" i="3" s="1"/>
  <c r="E883" i="3" s="1"/>
  <c r="E884" i="3" s="1"/>
  <c r="E885" i="3" s="1"/>
  <c r="E886" i="3" s="1"/>
  <c r="E887" i="3" s="1"/>
  <c r="E888" i="3" s="1"/>
  <c r="E889" i="3" s="1"/>
  <c r="E890" i="3" s="1"/>
  <c r="E891" i="3" s="1"/>
  <c r="E892" i="3" s="1"/>
  <c r="E893" i="3" s="1"/>
  <c r="E894" i="3" s="1"/>
  <c r="E895" i="3" s="1"/>
  <c r="E896" i="3" s="1"/>
  <c r="E897" i="3" s="1"/>
  <c r="E898" i="3" s="1"/>
  <c r="E899" i="3" s="1"/>
  <c r="E900" i="3" s="1"/>
  <c r="E901" i="3" s="1"/>
  <c r="E902" i="3" s="1"/>
  <c r="E903" i="3" s="1"/>
  <c r="E904" i="3" s="1"/>
  <c r="E905" i="3" s="1"/>
  <c r="E906" i="3" s="1"/>
  <c r="E907" i="3" s="1"/>
  <c r="E908" i="3" s="1"/>
  <c r="E909" i="3" s="1"/>
  <c r="E910" i="3" s="1"/>
  <c r="E911" i="3" s="1"/>
  <c r="E912" i="3" s="1"/>
  <c r="E913" i="3" s="1"/>
  <c r="E914" i="3" s="1"/>
  <c r="E915" i="3" s="1"/>
  <c r="E916" i="3" s="1"/>
  <c r="E917" i="3" s="1"/>
  <c r="E918" i="3" s="1"/>
  <c r="E919" i="3" s="1"/>
  <c r="E920" i="3" s="1"/>
  <c r="E921" i="3" s="1"/>
  <c r="E922" i="3" s="1"/>
  <c r="E923" i="3" s="1"/>
  <c r="E924" i="3" s="1"/>
  <c r="E925" i="3" s="1"/>
  <c r="E926" i="3" s="1"/>
  <c r="E927" i="3" s="1"/>
  <c r="E928" i="3" s="1"/>
  <c r="E929" i="3" s="1"/>
  <c r="E930" i="3" s="1"/>
  <c r="E931" i="3" s="1"/>
  <c r="E932" i="3" s="1"/>
  <c r="E933" i="3" s="1"/>
  <c r="E934" i="3" s="1"/>
  <c r="E935" i="3" s="1"/>
  <c r="E936" i="3" s="1"/>
  <c r="E937" i="3" s="1"/>
  <c r="E938" i="3" s="1"/>
  <c r="E939" i="3" s="1"/>
  <c r="E940" i="3" s="1"/>
  <c r="E941" i="3" s="1"/>
  <c r="E942" i="3" s="1"/>
  <c r="E943" i="3" s="1"/>
  <c r="E944" i="3" s="1"/>
  <c r="E945" i="3" s="1"/>
  <c r="E946" i="3" s="1"/>
  <c r="E947" i="3" s="1"/>
  <c r="E948" i="3" s="1"/>
  <c r="E949" i="3" s="1"/>
  <c r="E950" i="3" s="1"/>
  <c r="E951" i="3" s="1"/>
  <c r="E952" i="3" s="1"/>
  <c r="E953" i="3" s="1"/>
  <c r="E954" i="3" s="1"/>
  <c r="E955" i="3" s="1"/>
  <c r="E956" i="3" s="1"/>
  <c r="E957" i="3" s="1"/>
  <c r="E958" i="3" s="1"/>
  <c r="E959" i="3" s="1"/>
  <c r="E960" i="3" s="1"/>
  <c r="E961" i="3" s="1"/>
  <c r="E962" i="3" s="1"/>
  <c r="E963" i="3" s="1"/>
  <c r="E964" i="3" s="1"/>
  <c r="E965" i="3" s="1"/>
  <c r="E966" i="3" s="1"/>
  <c r="E967" i="3" s="1"/>
  <c r="E968" i="3" s="1"/>
  <c r="E969" i="3" s="1"/>
  <c r="E970" i="3" s="1"/>
  <c r="E971" i="3" s="1"/>
  <c r="E972" i="3" s="1"/>
  <c r="E973" i="3" s="1"/>
  <c r="E974" i="3" s="1"/>
  <c r="E975" i="3" s="1"/>
  <c r="E976" i="3" s="1"/>
  <c r="E977" i="3" s="1"/>
  <c r="E978" i="3" s="1"/>
  <c r="E979" i="3" s="1"/>
  <c r="E980" i="3" s="1"/>
  <c r="E981" i="3" s="1"/>
  <c r="E982" i="3" s="1"/>
  <c r="E983" i="3" s="1"/>
  <c r="E984" i="3" s="1"/>
  <c r="E985" i="3" s="1"/>
  <c r="E986" i="3" s="1"/>
  <c r="E987" i="3" s="1"/>
  <c r="E988" i="3" s="1"/>
  <c r="E989" i="3" s="1"/>
  <c r="E990" i="3" s="1"/>
  <c r="E991" i="3" s="1"/>
  <c r="E992" i="3" s="1"/>
  <c r="E993" i="3" s="1"/>
  <c r="E994" i="3" s="1"/>
  <c r="E995" i="3" s="1"/>
  <c r="E996" i="3" s="1"/>
  <c r="E997" i="3" s="1"/>
  <c r="E998" i="3" s="1"/>
  <c r="E999" i="3" s="1"/>
  <c r="E1000" i="3" s="1"/>
  <c r="E1001" i="3" s="1"/>
  <c r="E1002" i="3" s="1"/>
  <c r="E1003" i="3" s="1"/>
  <c r="E1004" i="3" s="1"/>
  <c r="E1005" i="3" s="1"/>
  <c r="E1006" i="3" s="1"/>
  <c r="E1007" i="3" s="1"/>
  <c r="E1008" i="3" s="1"/>
  <c r="E1009" i="3" s="1"/>
  <c r="E1010" i="3" s="1"/>
  <c r="E1011" i="3" s="1"/>
  <c r="E1012" i="3" s="1"/>
  <c r="E1013" i="3" s="1"/>
  <c r="E1014" i="3" s="1"/>
  <c r="E1015" i="3" s="1"/>
  <c r="E1016" i="3" s="1"/>
  <c r="E1017" i="3" s="1"/>
  <c r="E1018" i="3" s="1"/>
  <c r="E1019" i="3" s="1"/>
  <c r="E1020" i="3" s="1"/>
  <c r="E1021" i="3" s="1"/>
  <c r="E1022" i="3" s="1"/>
  <c r="E1023" i="3" s="1"/>
  <c r="E1024" i="3" s="1"/>
  <c r="E1025" i="3" s="1"/>
  <c r="E1026" i="3" s="1"/>
  <c r="E1027" i="3" s="1"/>
  <c r="E1028" i="3" s="1"/>
  <c r="E1029" i="3" s="1"/>
  <c r="E1030" i="3" s="1"/>
  <c r="E1031" i="3" s="1"/>
  <c r="E1032" i="3" s="1"/>
  <c r="E1033" i="3" s="1"/>
  <c r="E1034" i="3" s="1"/>
  <c r="E1035" i="3" s="1"/>
  <c r="E1036" i="3" s="1"/>
  <c r="E1037" i="3" s="1"/>
  <c r="E1038" i="3" s="1"/>
  <c r="E1039" i="3" s="1"/>
  <c r="E1040" i="3" s="1"/>
  <c r="E1041" i="3" s="1"/>
  <c r="E1042" i="3" s="1"/>
  <c r="E1043" i="3" s="1"/>
  <c r="E1044" i="3" s="1"/>
  <c r="E1045" i="3" s="1"/>
  <c r="E1046" i="3" s="1"/>
  <c r="E1047" i="3" s="1"/>
  <c r="E1048" i="3" s="1"/>
  <c r="E1049" i="3" s="1"/>
  <c r="E1050" i="3" s="1"/>
  <c r="E1051" i="3" s="1"/>
  <c r="E1052" i="3" s="1"/>
  <c r="E1053" i="3" s="1"/>
  <c r="E1054" i="3" s="1"/>
  <c r="E1055" i="3" s="1"/>
  <c r="E1056" i="3" s="1"/>
  <c r="E1057" i="3" s="1"/>
  <c r="E1058" i="3" s="1"/>
  <c r="E1059" i="3" s="1"/>
  <c r="E1060" i="3" s="1"/>
  <c r="E1061" i="3" s="1"/>
  <c r="E1062" i="3" s="1"/>
  <c r="E1063" i="3" s="1"/>
  <c r="E1064" i="3" s="1"/>
  <c r="E1065" i="3" s="1"/>
  <c r="E1066" i="3" s="1"/>
  <c r="E1067" i="3" s="1"/>
  <c r="E1068" i="3" s="1"/>
  <c r="E1069" i="3" s="1"/>
  <c r="E1070" i="3" s="1"/>
  <c r="E1071" i="3" s="1"/>
  <c r="E1072" i="3" s="1"/>
  <c r="E1073" i="3" s="1"/>
  <c r="E1074" i="3" s="1"/>
  <c r="E1075" i="3" s="1"/>
  <c r="E1076" i="3" s="1"/>
  <c r="E1077" i="3" s="1"/>
  <c r="E1078" i="3" s="1"/>
  <c r="E1079" i="3" s="1"/>
  <c r="E1080" i="3" s="1"/>
  <c r="E1081" i="3" s="1"/>
  <c r="E1082" i="3" s="1"/>
  <c r="E1083" i="3" s="1"/>
  <c r="E1084" i="3" s="1"/>
  <c r="E1085" i="3" s="1"/>
  <c r="E1086" i="3" s="1"/>
  <c r="E1087" i="3" s="1"/>
  <c r="E1088" i="3" s="1"/>
  <c r="E1089" i="3" s="1"/>
  <c r="E1090" i="3" s="1"/>
  <c r="E1091" i="3" s="1"/>
  <c r="E1092" i="3" s="1"/>
  <c r="E1093" i="3" s="1"/>
  <c r="E1094" i="3" s="1"/>
  <c r="E1095" i="3" s="1"/>
  <c r="E1096" i="3" s="1"/>
  <c r="E1097" i="3" s="1"/>
  <c r="E1098" i="3" s="1"/>
  <c r="E1099" i="3" s="1"/>
  <c r="E1100" i="3" s="1"/>
  <c r="E1101" i="3" s="1"/>
  <c r="E1102" i="3" s="1"/>
  <c r="E1103" i="3" s="1"/>
  <c r="E1104" i="3" s="1"/>
  <c r="E1105" i="3" s="1"/>
  <c r="E1106" i="3" s="1"/>
  <c r="E1107" i="3" s="1"/>
  <c r="E1108" i="3" s="1"/>
  <c r="E1109" i="3" s="1"/>
  <c r="E1110" i="3" s="1"/>
  <c r="E1111" i="3" s="1"/>
  <c r="E1112" i="3" s="1"/>
  <c r="E1113" i="3" s="1"/>
  <c r="E1114" i="3" s="1"/>
  <c r="E1115" i="3" s="1"/>
  <c r="E1116" i="3" s="1"/>
  <c r="E1117" i="3" s="1"/>
  <c r="E1118" i="3" s="1"/>
  <c r="E1119" i="3" s="1"/>
  <c r="E1120" i="3" s="1"/>
  <c r="E1121" i="3" s="1"/>
  <c r="E1122" i="3" s="1"/>
  <c r="E1123" i="3" s="1"/>
  <c r="E1124" i="3" s="1"/>
  <c r="E1125" i="3" s="1"/>
  <c r="E1126" i="3" s="1"/>
  <c r="E1127" i="3" s="1"/>
  <c r="E1128" i="3" s="1"/>
  <c r="E1129" i="3" s="1"/>
  <c r="E1130" i="3" s="1"/>
  <c r="E1131" i="3" s="1"/>
  <c r="E1132" i="3" s="1"/>
  <c r="E1133" i="3" s="1"/>
  <c r="E1134" i="3" s="1"/>
  <c r="E1135" i="3" s="1"/>
  <c r="E1136" i="3" s="1"/>
  <c r="E1137" i="3" s="1"/>
  <c r="E1138" i="3" s="1"/>
  <c r="E1139" i="3" s="1"/>
  <c r="E1140" i="3" s="1"/>
  <c r="E1141" i="3" s="1"/>
  <c r="E1142" i="3" s="1"/>
  <c r="E1143" i="3" s="1"/>
  <c r="E1144" i="3" s="1"/>
  <c r="E1145" i="3" s="1"/>
  <c r="E1146" i="3" s="1"/>
  <c r="E1147" i="3" s="1"/>
  <c r="E1148" i="3" s="1"/>
  <c r="E1149" i="3" s="1"/>
  <c r="E1150" i="3" s="1"/>
  <c r="E1151" i="3" s="1"/>
  <c r="E1152" i="3" s="1"/>
  <c r="E1153" i="3" s="1"/>
  <c r="E1154" i="3" s="1"/>
  <c r="E1155" i="3" s="1"/>
  <c r="E1156" i="3" s="1"/>
  <c r="E1157" i="3" s="1"/>
  <c r="E1158" i="3" s="1"/>
  <c r="E1159" i="3" s="1"/>
  <c r="E1160" i="3" s="1"/>
  <c r="E1161" i="3" s="1"/>
  <c r="E1162" i="3" s="1"/>
  <c r="E1163" i="3" s="1"/>
  <c r="E1164" i="3" s="1"/>
  <c r="E1165" i="3" s="1"/>
  <c r="E1166" i="3" s="1"/>
  <c r="E1167" i="3" s="1"/>
  <c r="E1168" i="3" s="1"/>
  <c r="E1169" i="3" s="1"/>
  <c r="E1170" i="3" s="1"/>
  <c r="E1171" i="3" s="1"/>
  <c r="E1172" i="3" s="1"/>
  <c r="E1173" i="3" s="1"/>
  <c r="E1174" i="3" s="1"/>
  <c r="E1175" i="3" s="1"/>
  <c r="E1176" i="3" s="1"/>
  <c r="E1177" i="3" s="1"/>
  <c r="E1178" i="3" s="1"/>
  <c r="E1179" i="3" s="1"/>
  <c r="E1180" i="3" s="1"/>
  <c r="E1181" i="3" s="1"/>
  <c r="E1182" i="3" s="1"/>
  <c r="E1183" i="3" s="1"/>
  <c r="E1184" i="3" s="1"/>
  <c r="E1185" i="3" s="1"/>
  <c r="E1186" i="3" s="1"/>
  <c r="E1187" i="3" s="1"/>
  <c r="E1188" i="3" s="1"/>
  <c r="E1189" i="3" s="1"/>
  <c r="E1190" i="3" s="1"/>
  <c r="E1191" i="3" s="1"/>
  <c r="E1192" i="3" s="1"/>
  <c r="E1193" i="3" s="1"/>
  <c r="E1194" i="3" s="1"/>
  <c r="E1195" i="3" s="1"/>
  <c r="E1196" i="3" s="1"/>
  <c r="E1197" i="3" s="1"/>
  <c r="E1198" i="3" s="1"/>
  <c r="E1199" i="3" s="1"/>
  <c r="E1200" i="3" s="1"/>
  <c r="E1201" i="3" s="1"/>
  <c r="E1202" i="3" s="1"/>
  <c r="E1203" i="3" s="1"/>
  <c r="E1204" i="3" s="1"/>
  <c r="E1205" i="3" s="1"/>
  <c r="E1206" i="3" s="1"/>
  <c r="E1207" i="3" s="1"/>
  <c r="E1208" i="3" s="1"/>
  <c r="E1209" i="3" s="1"/>
  <c r="E1210" i="3" s="1"/>
  <c r="E1211" i="3" s="1"/>
  <c r="E1212" i="3" s="1"/>
  <c r="E1213" i="3" s="1"/>
  <c r="E1214" i="3" s="1"/>
  <c r="E1215" i="3" s="1"/>
  <c r="E1216" i="3" s="1"/>
  <c r="E1217" i="3" s="1"/>
  <c r="E1218" i="3" s="1"/>
  <c r="E1219" i="3" s="1"/>
  <c r="E1220" i="3" s="1"/>
  <c r="E1221" i="3" s="1"/>
  <c r="E1222" i="3" s="1"/>
  <c r="E1223" i="3" s="1"/>
  <c r="E1224" i="3" s="1"/>
  <c r="E1225" i="3" s="1"/>
  <c r="E1226" i="3" s="1"/>
  <c r="E1227" i="3" s="1"/>
  <c r="E1228" i="3" s="1"/>
  <c r="E1229" i="3" s="1"/>
  <c r="E1230" i="3" s="1"/>
  <c r="E1231" i="3" s="1"/>
  <c r="E1232" i="3" s="1"/>
  <c r="E1233" i="3" s="1"/>
  <c r="E1234" i="3" s="1"/>
  <c r="E1235" i="3" s="1"/>
  <c r="E1236" i="3" s="1"/>
  <c r="E1237" i="3" s="1"/>
  <c r="E1238" i="3" s="1"/>
  <c r="E1239" i="3" s="1"/>
  <c r="E1240" i="3" s="1"/>
  <c r="E1241" i="3" s="1"/>
  <c r="E1242" i="3" s="1"/>
  <c r="E1243" i="3" s="1"/>
  <c r="E1244" i="3" s="1"/>
  <c r="E1245" i="3" s="1"/>
  <c r="E1246" i="3" s="1"/>
  <c r="E1247" i="3" s="1"/>
  <c r="E1248" i="3" s="1"/>
  <c r="E1249" i="3" s="1"/>
  <c r="E1250" i="3" s="1"/>
  <c r="E1251" i="3" s="1"/>
  <c r="E1252" i="3" s="1"/>
  <c r="E1253" i="3" s="1"/>
  <c r="E1254" i="3" s="1"/>
  <c r="E1255" i="3" s="1"/>
  <c r="E1256" i="3" s="1"/>
  <c r="E1257" i="3" s="1"/>
  <c r="E1258" i="3" s="1"/>
  <c r="E1259" i="3" s="1"/>
  <c r="E1260" i="3" s="1"/>
  <c r="E1261" i="3" s="1"/>
  <c r="E1262" i="3" s="1"/>
  <c r="E1263" i="3" s="1"/>
  <c r="E1264" i="3" s="1"/>
  <c r="E1265" i="3" s="1"/>
  <c r="E1266" i="3" s="1"/>
  <c r="E1267" i="3" s="1"/>
  <c r="E1268" i="3" s="1"/>
  <c r="E1269" i="3" s="1"/>
  <c r="E1270" i="3" s="1"/>
  <c r="E1271" i="3" s="1"/>
  <c r="E1272" i="3" s="1"/>
  <c r="E1273" i="3" s="1"/>
  <c r="E1274" i="3" s="1"/>
  <c r="E1275" i="3" s="1"/>
  <c r="E1276" i="3" s="1"/>
  <c r="E1277" i="3" s="1"/>
  <c r="E1278" i="3" s="1"/>
  <c r="E1279" i="3" s="1"/>
  <c r="E1280" i="3" s="1"/>
  <c r="E1281" i="3" s="1"/>
  <c r="E1282" i="3" s="1"/>
  <c r="E1283" i="3" s="1"/>
  <c r="E1284" i="3" s="1"/>
  <c r="E1285" i="3" s="1"/>
  <c r="E1286" i="3" s="1"/>
  <c r="E1287" i="3" s="1"/>
  <c r="E1288" i="3" s="1"/>
  <c r="E1289" i="3" s="1"/>
  <c r="E1290" i="3" s="1"/>
  <c r="E1291" i="3" s="1"/>
  <c r="E1292" i="3" s="1"/>
  <c r="E1293" i="3" s="1"/>
  <c r="E1294" i="3" s="1"/>
  <c r="E1295" i="3" s="1"/>
  <c r="E1296" i="3" s="1"/>
  <c r="E1297" i="3" s="1"/>
  <c r="E1298" i="3" s="1"/>
  <c r="E1299" i="3" s="1"/>
  <c r="E1300" i="3" s="1"/>
  <c r="E1301" i="3" s="1"/>
  <c r="E1302" i="3" s="1"/>
  <c r="E1303" i="3" s="1"/>
  <c r="E1304" i="3" s="1"/>
  <c r="E1305" i="3" s="1"/>
  <c r="E1306" i="3" s="1"/>
  <c r="E1307" i="3" s="1"/>
  <c r="E1308" i="3" s="1"/>
  <c r="E1309" i="3" s="1"/>
  <c r="E1310" i="3" s="1"/>
  <c r="E1311" i="3" s="1"/>
  <c r="E1312" i="3" s="1"/>
  <c r="E1313" i="3" s="1"/>
  <c r="E1314" i="3" s="1"/>
  <c r="E1315" i="3" s="1"/>
  <c r="E1316" i="3" s="1"/>
  <c r="E1317" i="3" s="1"/>
  <c r="E1318" i="3" s="1"/>
  <c r="E1319" i="3" s="1"/>
  <c r="E1320" i="3" s="1"/>
  <c r="E1321" i="3" s="1"/>
  <c r="E1322" i="3" s="1"/>
  <c r="E1323" i="3" s="1"/>
  <c r="E1324" i="3" s="1"/>
  <c r="E1325" i="3" s="1"/>
  <c r="E1326" i="3" s="1"/>
  <c r="E1327" i="3" s="1"/>
  <c r="E1328" i="3" s="1"/>
  <c r="E1329" i="3" s="1"/>
  <c r="E1330" i="3" s="1"/>
  <c r="E1331" i="3" s="1"/>
  <c r="E1332" i="3" s="1"/>
  <c r="E1333" i="3" s="1"/>
  <c r="E1334" i="3" s="1"/>
  <c r="E1335" i="3" s="1"/>
  <c r="E1336" i="3" s="1"/>
  <c r="E1337" i="3" s="1"/>
  <c r="E1338" i="3" s="1"/>
  <c r="E1339" i="3" s="1"/>
  <c r="E1340" i="3" s="1"/>
  <c r="E1341" i="3" s="1"/>
  <c r="E1342" i="3" s="1"/>
  <c r="E1343" i="3" s="1"/>
  <c r="E1344" i="3" s="1"/>
  <c r="E1345" i="3" s="1"/>
  <c r="E1346" i="3" s="1"/>
  <c r="E1347" i="3" s="1"/>
  <c r="E1348" i="3" s="1"/>
  <c r="E1349" i="3" s="1"/>
  <c r="E1350" i="3" s="1"/>
  <c r="E1351" i="3" s="1"/>
  <c r="E1352" i="3" s="1"/>
  <c r="E1353" i="3" s="1"/>
  <c r="E1354" i="3" s="1"/>
  <c r="E1355" i="3" s="1"/>
  <c r="E1356" i="3" s="1"/>
  <c r="E1357" i="3" s="1"/>
  <c r="E1358" i="3" s="1"/>
  <c r="E1359" i="3" s="1"/>
  <c r="E1360" i="3" s="1"/>
  <c r="E1361" i="3" s="1"/>
  <c r="E1362" i="3" s="1"/>
  <c r="E1363" i="3" s="1"/>
  <c r="E1364" i="3" s="1"/>
  <c r="E1365" i="3" s="1"/>
  <c r="E1366" i="3" s="1"/>
  <c r="E1367" i="3" s="1"/>
  <c r="E1368" i="3" s="1"/>
  <c r="E1369" i="3" s="1"/>
  <c r="E1370" i="3" s="1"/>
  <c r="E1371" i="3" s="1"/>
  <c r="E1372" i="3" s="1"/>
  <c r="E1373" i="3" s="1"/>
  <c r="E1374" i="3" s="1"/>
  <c r="E1375" i="3" s="1"/>
  <c r="E1376" i="3" s="1"/>
  <c r="E1377" i="3" s="1"/>
  <c r="E1378" i="3" s="1"/>
  <c r="E1379" i="3" s="1"/>
  <c r="E1380" i="3" s="1"/>
  <c r="E1381" i="3" s="1"/>
  <c r="E1382" i="3" s="1"/>
  <c r="E1383" i="3" s="1"/>
  <c r="E1384" i="3" s="1"/>
  <c r="E1385" i="3" s="1"/>
  <c r="E1386" i="3" s="1"/>
  <c r="E1387" i="3" s="1"/>
  <c r="E1388" i="3" s="1"/>
  <c r="E1389" i="3" s="1"/>
  <c r="E1390" i="3" s="1"/>
  <c r="E1391" i="3" s="1"/>
  <c r="E1392" i="3" s="1"/>
  <c r="E1393" i="3" s="1"/>
  <c r="E1394" i="3" s="1"/>
  <c r="E1395" i="3" s="1"/>
  <c r="E1396" i="3" s="1"/>
  <c r="E1397" i="3" s="1"/>
  <c r="E1398" i="3" s="1"/>
  <c r="E1399" i="3" s="1"/>
  <c r="E1400" i="3" s="1"/>
  <c r="E1401" i="3" s="1"/>
  <c r="E1402" i="3" s="1"/>
  <c r="E1403" i="3" s="1"/>
  <c r="E1404" i="3" s="1"/>
  <c r="E1405" i="3" s="1"/>
  <c r="E1406" i="3" s="1"/>
  <c r="E1407" i="3" s="1"/>
  <c r="E1408" i="3" s="1"/>
  <c r="E1409" i="3" s="1"/>
  <c r="E1410" i="3" s="1"/>
  <c r="E1411" i="3" s="1"/>
  <c r="E1412" i="3" s="1"/>
  <c r="E1413" i="3" s="1"/>
  <c r="E1414" i="3" s="1"/>
  <c r="E1415" i="3" s="1"/>
  <c r="E1416" i="3" s="1"/>
  <c r="E1417" i="3" s="1"/>
  <c r="E1418" i="3" s="1"/>
  <c r="E1419" i="3" s="1"/>
  <c r="E1420" i="3" s="1"/>
  <c r="E1421" i="3" s="1"/>
  <c r="E1422" i="3" s="1"/>
  <c r="E1423" i="3" s="1"/>
  <c r="E1424" i="3" s="1"/>
  <c r="E1425" i="3" s="1"/>
  <c r="E1426" i="3" s="1"/>
  <c r="E1427" i="3" s="1"/>
  <c r="E1428" i="3" s="1"/>
  <c r="E1429" i="3" s="1"/>
  <c r="E1430" i="3" s="1"/>
  <c r="E1431" i="3" s="1"/>
  <c r="E1432" i="3" s="1"/>
  <c r="E1433" i="3" s="1"/>
  <c r="E1434" i="3" s="1"/>
  <c r="E1435" i="3" s="1"/>
  <c r="E1436" i="3" s="1"/>
  <c r="E1437" i="3" s="1"/>
  <c r="E1438" i="3" s="1"/>
  <c r="E1439" i="3" s="1"/>
  <c r="E1440" i="3" s="1"/>
  <c r="E1441" i="3" s="1"/>
  <c r="E1442" i="3" s="1"/>
  <c r="E1443" i="3" s="1"/>
  <c r="E1444" i="3" s="1"/>
  <c r="E1445" i="3" s="1"/>
  <c r="E1446" i="3" s="1"/>
  <c r="E1447" i="3" s="1"/>
  <c r="E1448" i="3" s="1"/>
  <c r="E1449" i="3" s="1"/>
  <c r="E1450" i="3" s="1"/>
  <c r="E1451" i="3" s="1"/>
  <c r="E1452" i="3" s="1"/>
  <c r="E1453" i="3" s="1"/>
  <c r="E1454" i="3" s="1"/>
  <c r="E1455" i="3" s="1"/>
  <c r="E1456" i="3" s="1"/>
  <c r="E1457" i="3" s="1"/>
  <c r="E1458" i="3" s="1"/>
  <c r="C14" i="3"/>
  <c r="B14" i="3" s="1"/>
  <c r="H14" i="3" s="1"/>
  <c r="W15" i="3"/>
  <c r="D16" i="3"/>
  <c r="S13" i="3"/>
  <c r="E1459" i="3" l="1"/>
  <c r="C15" i="3"/>
  <c r="C16" i="3" s="1"/>
  <c r="D17" i="3"/>
  <c r="S14" i="3"/>
  <c r="H15" i="3"/>
  <c r="W16" i="3"/>
  <c r="E1460" i="3" l="1"/>
  <c r="B15" i="3"/>
  <c r="B16" i="3" s="1"/>
  <c r="C17" i="3"/>
  <c r="S15" i="3"/>
  <c r="H16" i="3"/>
  <c r="D18" i="3"/>
  <c r="W17" i="3"/>
  <c r="E1461" i="3" l="1"/>
  <c r="C18" i="3"/>
  <c r="D19" i="3"/>
  <c r="W18" i="3"/>
  <c r="S16" i="3"/>
  <c r="H17" i="3"/>
  <c r="B17" i="3"/>
  <c r="E1462" i="3" l="1"/>
  <c r="B18" i="3"/>
  <c r="C19" i="3"/>
  <c r="S17" i="3"/>
  <c r="H18" i="3"/>
  <c r="D20" i="3"/>
  <c r="W19" i="3"/>
  <c r="P20" i="3" l="1"/>
  <c r="W20" i="3" s="1"/>
  <c r="E1463" i="3"/>
  <c r="C20" i="3"/>
  <c r="S18" i="3"/>
  <c r="D21" i="3"/>
  <c r="B19" i="3"/>
  <c r="H19" i="3" s="1"/>
  <c r="E1464" i="3" l="1"/>
  <c r="C21" i="3"/>
  <c r="W21" i="3"/>
  <c r="D22" i="3"/>
  <c r="B20" i="3"/>
  <c r="S19" i="3"/>
  <c r="H20" i="3"/>
  <c r="E1465" i="3" l="1"/>
  <c r="B21" i="3"/>
  <c r="C22" i="3"/>
  <c r="W22" i="3"/>
  <c r="D23" i="3"/>
  <c r="S20" i="3"/>
  <c r="H21" i="3"/>
  <c r="P23" i="3" l="1"/>
  <c r="W23" i="3" s="1"/>
  <c r="E1466" i="3"/>
  <c r="B22" i="3"/>
  <c r="C23" i="3"/>
  <c r="D24" i="3"/>
  <c r="S21" i="3"/>
  <c r="H22" i="3"/>
  <c r="B23" i="3" l="1"/>
  <c r="E1467" i="3"/>
  <c r="C24" i="3"/>
  <c r="S22" i="3"/>
  <c r="H23" i="3"/>
  <c r="D25" i="3"/>
  <c r="W24" i="3"/>
  <c r="E1468" i="3" l="1"/>
  <c r="C25" i="3"/>
  <c r="D26" i="3"/>
  <c r="W25" i="3"/>
  <c r="S23" i="3"/>
  <c r="H24" i="3"/>
  <c r="B24" i="3"/>
  <c r="E1469" i="3" l="1"/>
  <c r="C26" i="3"/>
  <c r="S24" i="3"/>
  <c r="H25" i="3"/>
  <c r="D27" i="3"/>
  <c r="W26" i="3"/>
  <c r="B25" i="3"/>
  <c r="E1470" i="3" l="1"/>
  <c r="C27" i="3"/>
  <c r="W27" i="3"/>
  <c r="D28" i="3"/>
  <c r="S25" i="3"/>
  <c r="H26" i="3"/>
  <c r="B26" i="3"/>
  <c r="E1471" i="3" l="1"/>
  <c r="C28" i="3"/>
  <c r="W28" i="3"/>
  <c r="S26" i="3"/>
  <c r="H27" i="3"/>
  <c r="D29" i="3"/>
  <c r="B27" i="3"/>
  <c r="E1472" i="3" l="1"/>
  <c r="B28" i="3"/>
  <c r="C29" i="3"/>
  <c r="S27" i="3"/>
  <c r="H28" i="3"/>
  <c r="D30" i="3"/>
  <c r="W29" i="3"/>
  <c r="E1473" i="3" l="1"/>
  <c r="C30" i="3"/>
  <c r="D31" i="3"/>
  <c r="B29" i="3"/>
  <c r="W30" i="3"/>
  <c r="S28" i="3"/>
  <c r="H29" i="3"/>
  <c r="P31" i="3" l="1"/>
  <c r="W31" i="3" s="1"/>
  <c r="E1474" i="3"/>
  <c r="C31" i="3"/>
  <c r="S29" i="3"/>
  <c r="H30" i="3"/>
  <c r="D32" i="3"/>
  <c r="B30" i="3"/>
  <c r="E1475" i="3" l="1"/>
  <c r="C32" i="3"/>
  <c r="W32" i="3"/>
  <c r="S30" i="3"/>
  <c r="H31" i="3"/>
  <c r="D33" i="3"/>
  <c r="B31" i="3"/>
  <c r="E1476" i="3" l="1"/>
  <c r="C33" i="3"/>
  <c r="W33" i="3"/>
  <c r="D34" i="3"/>
  <c r="S31" i="3"/>
  <c r="H32" i="3"/>
  <c r="B32" i="3"/>
  <c r="E1477" i="3" l="1"/>
  <c r="B33" i="3"/>
  <c r="C34" i="3"/>
  <c r="D35" i="3"/>
  <c r="W34" i="3"/>
  <c r="S32" i="3"/>
  <c r="H33" i="3"/>
  <c r="E1478" i="3" l="1"/>
  <c r="B34" i="3"/>
  <c r="C35" i="3"/>
  <c r="S33" i="3"/>
  <c r="H34" i="3"/>
  <c r="D36" i="3"/>
  <c r="W35" i="3"/>
  <c r="E1479" i="3" l="1"/>
  <c r="C36" i="3"/>
  <c r="D37" i="3"/>
  <c r="W36" i="3"/>
  <c r="S34" i="3"/>
  <c r="H35" i="3"/>
  <c r="B35" i="3"/>
  <c r="E1480" i="3" l="1"/>
  <c r="C37" i="3"/>
  <c r="S35" i="3"/>
  <c r="H36" i="3"/>
  <c r="B36" i="3"/>
  <c r="W37" i="3"/>
  <c r="D38" i="3"/>
  <c r="E1481" i="3" l="1"/>
  <c r="C38" i="3"/>
  <c r="W38" i="3"/>
  <c r="D39" i="3"/>
  <c r="S36" i="3"/>
  <c r="H37" i="3"/>
  <c r="B37" i="3"/>
  <c r="E1482" i="3" l="1"/>
  <c r="C39" i="3"/>
  <c r="S37" i="3"/>
  <c r="H38" i="3"/>
  <c r="D40" i="3"/>
  <c r="W39" i="3"/>
  <c r="B38" i="3"/>
  <c r="P40" i="3" l="1"/>
  <c r="W40" i="3" s="1"/>
  <c r="E1483" i="3"/>
  <c r="B39" i="3"/>
  <c r="C40" i="3"/>
  <c r="D41" i="3"/>
  <c r="S38" i="3"/>
  <c r="H39" i="3"/>
  <c r="E1484" i="3" l="1"/>
  <c r="C41" i="3"/>
  <c r="S39" i="3"/>
  <c r="H40" i="3"/>
  <c r="D42" i="3"/>
  <c r="W41" i="3"/>
  <c r="B40" i="3"/>
  <c r="P42" i="3" l="1"/>
  <c r="W42" i="3" s="1"/>
  <c r="E1485" i="3"/>
  <c r="C42" i="3"/>
  <c r="D43" i="3"/>
  <c r="S40" i="3"/>
  <c r="H41" i="3"/>
  <c r="B41" i="3"/>
  <c r="E1486" i="3" l="1"/>
  <c r="C43" i="3"/>
  <c r="S41" i="3"/>
  <c r="H42" i="3"/>
  <c r="B42" i="3"/>
  <c r="D44" i="3"/>
  <c r="W43" i="3"/>
  <c r="E1487" i="3" l="1"/>
  <c r="C44" i="3"/>
  <c r="D45" i="3"/>
  <c r="W44" i="3"/>
  <c r="S42" i="3"/>
  <c r="H43" i="3"/>
  <c r="B43" i="3"/>
  <c r="E1488" i="3" l="1"/>
  <c r="B44" i="3"/>
  <c r="C45" i="3"/>
  <c r="S43" i="3"/>
  <c r="H44" i="3"/>
  <c r="D46" i="3"/>
  <c r="W45" i="3"/>
  <c r="E1489" i="3" l="1"/>
  <c r="C46" i="3"/>
  <c r="W46" i="3"/>
  <c r="D47" i="3"/>
  <c r="S44" i="3"/>
  <c r="H45" i="3"/>
  <c r="B45" i="3"/>
  <c r="E1490" i="3" l="1"/>
  <c r="B46" i="3"/>
  <c r="C47" i="3"/>
  <c r="W47" i="3"/>
  <c r="S45" i="3"/>
  <c r="H46" i="3"/>
  <c r="D48" i="3"/>
  <c r="P48" i="3" l="1"/>
  <c r="W48" i="3" s="1"/>
  <c r="E1491" i="3"/>
  <c r="B47" i="3"/>
  <c r="C48" i="3"/>
  <c r="S46" i="3"/>
  <c r="H47" i="3"/>
  <c r="D49" i="3"/>
  <c r="E1492" i="3" l="1"/>
  <c r="C49" i="3"/>
  <c r="D50" i="3"/>
  <c r="B48" i="3"/>
  <c r="W49" i="3"/>
  <c r="S47" i="3"/>
  <c r="H48" i="3"/>
  <c r="E1493" i="3" l="1"/>
  <c r="C50" i="3"/>
  <c r="D51" i="3"/>
  <c r="S48" i="3"/>
  <c r="H49" i="3"/>
  <c r="W50" i="3"/>
  <c r="B49" i="3"/>
  <c r="E1494" i="3" l="1"/>
  <c r="C51" i="3"/>
  <c r="S49" i="3"/>
  <c r="H50" i="3"/>
  <c r="D52" i="3"/>
  <c r="W51" i="3"/>
  <c r="B50" i="3"/>
  <c r="E1495" i="3" l="1"/>
  <c r="C52" i="3"/>
  <c r="W52" i="3"/>
  <c r="D53" i="3"/>
  <c r="B51" i="3"/>
  <c r="S50" i="3"/>
  <c r="H51" i="3"/>
  <c r="E1496" i="3" l="1"/>
  <c r="B52" i="3"/>
  <c r="C53" i="3"/>
  <c r="D54" i="3"/>
  <c r="W53" i="3"/>
  <c r="S51" i="3"/>
  <c r="H52" i="3"/>
  <c r="E1497" i="3" l="1"/>
  <c r="B53" i="3"/>
  <c r="C54" i="3"/>
  <c r="S52" i="3"/>
  <c r="H53" i="3"/>
  <c r="D55" i="3"/>
  <c r="W54" i="3"/>
  <c r="E1498" i="3" l="1"/>
  <c r="C55" i="3"/>
  <c r="D56" i="3"/>
  <c r="W55" i="3"/>
  <c r="S53" i="3"/>
  <c r="H54" i="3"/>
  <c r="B54" i="3"/>
  <c r="E1499" i="3" l="1"/>
  <c r="B55" i="3"/>
  <c r="C56" i="3"/>
  <c r="S54" i="3"/>
  <c r="H55" i="3"/>
  <c r="D57" i="3"/>
  <c r="W56" i="3"/>
  <c r="E1500" i="3" l="1"/>
  <c r="C57" i="3"/>
  <c r="D58" i="3"/>
  <c r="B56" i="3"/>
  <c r="H56" i="3" s="1"/>
  <c r="W57" i="3"/>
  <c r="S55" i="3"/>
  <c r="E1501" i="3" l="1"/>
  <c r="C58" i="3"/>
  <c r="D59" i="3"/>
  <c r="S56" i="3"/>
  <c r="H57" i="3"/>
  <c r="W58" i="3"/>
  <c r="B57" i="3"/>
  <c r="E1502" i="3" l="1"/>
  <c r="C59" i="3"/>
  <c r="D60" i="3"/>
  <c r="S57" i="3"/>
  <c r="W59" i="3"/>
  <c r="B58" i="3"/>
  <c r="H58" i="3" s="1"/>
  <c r="P60" i="3" l="1"/>
  <c r="W60" i="3" s="1"/>
  <c r="E1503" i="3"/>
  <c r="C60" i="3"/>
  <c r="S58" i="3"/>
  <c r="D61" i="3"/>
  <c r="B59" i="3"/>
  <c r="H59" i="3" s="1"/>
  <c r="E1504" i="3" l="1"/>
  <c r="C61" i="3"/>
  <c r="W61" i="3"/>
  <c r="D62" i="3"/>
  <c r="B60" i="3"/>
  <c r="S59" i="3"/>
  <c r="H60" i="3"/>
  <c r="E1505" i="3" l="1"/>
  <c r="B61" i="3"/>
  <c r="C62" i="3"/>
  <c r="D63" i="3"/>
  <c r="W62" i="3"/>
  <c r="S60" i="3"/>
  <c r="H61" i="3"/>
  <c r="B62" i="3" l="1"/>
  <c r="E1506" i="3"/>
  <c r="C63" i="3"/>
  <c r="S61" i="3"/>
  <c r="H62" i="3"/>
  <c r="W63" i="3"/>
  <c r="D64" i="3"/>
  <c r="E1507" i="3" l="1"/>
  <c r="C64" i="3"/>
  <c r="S62" i="3"/>
  <c r="D65" i="3"/>
  <c r="W64" i="3"/>
  <c r="B63" i="3"/>
  <c r="H63" i="3" s="1"/>
  <c r="E1508" i="3" l="1"/>
  <c r="C65" i="3"/>
  <c r="D66" i="3"/>
  <c r="W65" i="3"/>
  <c r="S63" i="3"/>
  <c r="B64" i="3"/>
  <c r="H64" i="3" s="1"/>
  <c r="E1509" i="3" l="1"/>
  <c r="C66" i="3"/>
  <c r="S64" i="3"/>
  <c r="H65" i="3"/>
  <c r="B65" i="3"/>
  <c r="D67" i="3"/>
  <c r="W66" i="3"/>
  <c r="E1510" i="3" l="1"/>
  <c r="C67" i="3"/>
  <c r="W67" i="3"/>
  <c r="D68" i="3"/>
  <c r="B66" i="3"/>
  <c r="S65" i="3"/>
  <c r="H66" i="3"/>
  <c r="E1511" i="3" l="1"/>
  <c r="C68" i="3"/>
  <c r="W68" i="3"/>
  <c r="D69" i="3"/>
  <c r="S66" i="3"/>
  <c r="H67" i="3"/>
  <c r="B67" i="3"/>
  <c r="E1512" i="3" l="1"/>
  <c r="B68" i="3"/>
  <c r="C69" i="3"/>
  <c r="W69" i="3"/>
  <c r="D70" i="3"/>
  <c r="S67" i="3"/>
  <c r="H68" i="3"/>
  <c r="E1513" i="3" l="1"/>
  <c r="B69" i="3"/>
  <c r="C70" i="3"/>
  <c r="S68" i="3"/>
  <c r="H69" i="3"/>
  <c r="W70" i="3"/>
  <c r="D71" i="3"/>
  <c r="E1514" i="3" l="1"/>
  <c r="B70" i="3"/>
  <c r="C71" i="3"/>
  <c r="D72" i="3"/>
  <c r="W71" i="3"/>
  <c r="S69" i="3"/>
  <c r="H70" i="3"/>
  <c r="E1515" i="3" l="1"/>
  <c r="C72" i="3"/>
  <c r="S70" i="3"/>
  <c r="H71" i="3"/>
  <c r="B71" i="3"/>
  <c r="W72" i="3"/>
  <c r="D73" i="3"/>
  <c r="E1516" i="3" l="1"/>
  <c r="C73" i="3"/>
  <c r="W73" i="3"/>
  <c r="D74" i="3"/>
  <c r="S71" i="3"/>
  <c r="H72" i="3"/>
  <c r="B72" i="3"/>
  <c r="E1517" i="3" l="1"/>
  <c r="C74" i="3"/>
  <c r="W74" i="3"/>
  <c r="D75" i="3"/>
  <c r="S72" i="3"/>
  <c r="H73" i="3"/>
  <c r="B73" i="3"/>
  <c r="E1518" i="3" l="1"/>
  <c r="B74" i="3"/>
  <c r="C75" i="3"/>
  <c r="W75" i="3"/>
  <c r="D76" i="3"/>
  <c r="S73" i="3"/>
  <c r="H74" i="3"/>
  <c r="E1519" i="3" l="1"/>
  <c r="B75" i="3"/>
  <c r="C76" i="3"/>
  <c r="W76" i="3"/>
  <c r="D77" i="3"/>
  <c r="S74" i="3"/>
  <c r="H75" i="3"/>
  <c r="E1520" i="3" l="1"/>
  <c r="B76" i="3"/>
  <c r="C77" i="3"/>
  <c r="W77" i="3"/>
  <c r="S75" i="3"/>
  <c r="H76" i="3"/>
  <c r="D78" i="3"/>
  <c r="E1521" i="3" l="1"/>
  <c r="B77" i="3"/>
  <c r="C78" i="3"/>
  <c r="S76" i="3"/>
  <c r="H77" i="3"/>
  <c r="W78" i="3"/>
  <c r="D79" i="3"/>
  <c r="E1522" i="3" l="1"/>
  <c r="B78" i="3"/>
  <c r="C79" i="3"/>
  <c r="D80" i="3"/>
  <c r="W79" i="3"/>
  <c r="S77" i="3"/>
  <c r="H78" i="3"/>
  <c r="E1523" i="3" l="1"/>
  <c r="C80" i="3"/>
  <c r="S78" i="3"/>
  <c r="B79" i="3"/>
  <c r="H79" i="3" s="1"/>
  <c r="W80" i="3"/>
  <c r="D81" i="3"/>
  <c r="E1524" i="3" l="1"/>
  <c r="C81" i="3"/>
  <c r="D82" i="3"/>
  <c r="W81" i="3"/>
  <c r="S79" i="3"/>
  <c r="B80" i="3"/>
  <c r="H80" i="3" s="1"/>
  <c r="E1525" i="3" l="1"/>
  <c r="C82" i="3"/>
  <c r="S80" i="3"/>
  <c r="H81" i="3"/>
  <c r="B81" i="3"/>
  <c r="W82" i="3"/>
  <c r="D83" i="3"/>
  <c r="P83" i="3" l="1"/>
  <c r="W83" i="3" s="1"/>
  <c r="E1526" i="3"/>
  <c r="C83" i="3"/>
  <c r="D84" i="3"/>
  <c r="S81" i="3"/>
  <c r="H82" i="3"/>
  <c r="B82" i="3"/>
  <c r="P84" i="3" l="1"/>
  <c r="W84" i="3" s="1"/>
  <c r="E1527" i="3"/>
  <c r="C84" i="3"/>
  <c r="D85" i="3"/>
  <c r="S82" i="3"/>
  <c r="H83" i="3"/>
  <c r="B83" i="3"/>
  <c r="E1528" i="3" l="1"/>
  <c r="B84" i="3"/>
  <c r="C85" i="3"/>
  <c r="W85" i="3"/>
  <c r="D86" i="3"/>
  <c r="S83" i="3"/>
  <c r="H84" i="3"/>
  <c r="E1529" i="3" l="1"/>
  <c r="B85" i="3"/>
  <c r="C86" i="3"/>
  <c r="S84" i="3"/>
  <c r="H85" i="3"/>
  <c r="W86" i="3"/>
  <c r="D87" i="3"/>
  <c r="P87" i="3" l="1"/>
  <c r="W87" i="3" s="1"/>
  <c r="E1530" i="3"/>
  <c r="B86" i="3"/>
  <c r="C87" i="3"/>
  <c r="D88" i="3"/>
  <c r="S85" i="3"/>
  <c r="H86" i="3"/>
  <c r="C88" i="3" l="1"/>
  <c r="S86" i="3"/>
  <c r="H87" i="3"/>
  <c r="B87" i="3"/>
  <c r="W88" i="3"/>
  <c r="D89" i="3"/>
  <c r="C89" i="3" l="1"/>
  <c r="D90" i="3"/>
  <c r="W89" i="3"/>
  <c r="S87" i="3"/>
  <c r="H88" i="3"/>
  <c r="B88" i="3"/>
  <c r="C90" i="3" l="1"/>
  <c r="S88" i="3"/>
  <c r="H89" i="3"/>
  <c r="B89" i="3"/>
  <c r="W90" i="3"/>
  <c r="D91" i="3"/>
  <c r="C91" i="3" l="1"/>
  <c r="D92" i="3"/>
  <c r="W91" i="3"/>
  <c r="S89" i="3"/>
  <c r="H90" i="3"/>
  <c r="B90" i="3"/>
  <c r="C92" i="3" l="1"/>
  <c r="S90" i="3"/>
  <c r="H91" i="3"/>
  <c r="W92" i="3"/>
  <c r="D93" i="3"/>
  <c r="B91" i="3"/>
  <c r="C93" i="3" l="1"/>
  <c r="D94" i="3"/>
  <c r="S91" i="3"/>
  <c r="H92" i="3"/>
  <c r="W93" i="3"/>
  <c r="B92" i="3"/>
  <c r="C94" i="3" l="1"/>
  <c r="S92" i="3"/>
  <c r="B93" i="3"/>
  <c r="H93" i="3" s="1"/>
  <c r="W94" i="3"/>
  <c r="D95" i="3"/>
  <c r="C95" i="3" l="1"/>
  <c r="D96" i="3"/>
  <c r="W95" i="3"/>
  <c r="S93" i="3"/>
  <c r="B94" i="3"/>
  <c r="H94" i="3" s="1"/>
  <c r="C96" i="3" l="1"/>
  <c r="S94" i="3"/>
  <c r="H95" i="3"/>
  <c r="B95" i="3"/>
  <c r="W96" i="3"/>
  <c r="D97" i="3"/>
  <c r="C97" i="3" l="1"/>
  <c r="D98" i="3"/>
  <c r="W97" i="3"/>
  <c r="S95" i="3"/>
  <c r="H96" i="3"/>
  <c r="B96" i="3"/>
  <c r="C98" i="3" l="1"/>
  <c r="S96" i="3"/>
  <c r="H97" i="3"/>
  <c r="B97" i="3"/>
  <c r="W98" i="3"/>
  <c r="D99" i="3"/>
  <c r="C99" i="3" l="1"/>
  <c r="W99" i="3"/>
  <c r="D100" i="3"/>
  <c r="S97" i="3"/>
  <c r="H98" i="3"/>
  <c r="B98" i="3"/>
  <c r="B99" i="3" l="1"/>
  <c r="C100" i="3"/>
  <c r="W100" i="3"/>
  <c r="S98" i="3"/>
  <c r="H99" i="3"/>
  <c r="D101" i="3"/>
  <c r="B100" i="3" l="1"/>
  <c r="C101" i="3"/>
  <c r="S99" i="3"/>
  <c r="H100" i="3"/>
  <c r="D102" i="3"/>
  <c r="W101" i="3"/>
  <c r="C102" i="3" l="1"/>
  <c r="W102" i="3"/>
  <c r="D103" i="3"/>
  <c r="B101" i="3"/>
  <c r="S100" i="3"/>
  <c r="H101" i="3"/>
  <c r="C103" i="3" l="1"/>
  <c r="D104" i="3"/>
  <c r="S101" i="3"/>
  <c r="H102" i="3"/>
  <c r="W103" i="3"/>
  <c r="B102" i="3"/>
  <c r="D106" i="3" l="1"/>
  <c r="P106" i="3" s="1"/>
  <c r="W106" i="3" s="1"/>
  <c r="D107" i="3"/>
  <c r="B103" i="3"/>
  <c r="C104" i="3"/>
  <c r="S102" i="3"/>
  <c r="H103" i="3"/>
  <c r="W104" i="3"/>
  <c r="D105" i="3"/>
  <c r="C106" i="3" l="1"/>
  <c r="P107" i="3"/>
  <c r="C107" i="3"/>
  <c r="P105" i="3"/>
  <c r="W105" i="3" s="1"/>
  <c r="C105" i="3"/>
  <c r="B104" i="3"/>
  <c r="B106" i="3" s="1"/>
  <c r="D108" i="3"/>
  <c r="S103" i="3"/>
  <c r="H104" i="3"/>
  <c r="H106" i="3" l="1"/>
  <c r="S106" i="3" s="1"/>
  <c r="H107" i="3"/>
  <c r="S107" i="3" s="1"/>
  <c r="B107" i="3"/>
  <c r="W107" i="3"/>
  <c r="P108" i="3"/>
  <c r="W108" i="3" s="1"/>
  <c r="C108" i="3"/>
  <c r="S104" i="3"/>
  <c r="H105" i="3"/>
  <c r="B105" i="3"/>
  <c r="D109" i="3"/>
  <c r="D111" i="3" s="1"/>
  <c r="P111" i="3" l="1"/>
  <c r="C109" i="3"/>
  <c r="C111" i="3" s="1"/>
  <c r="W109" i="3"/>
  <c r="D110" i="3"/>
  <c r="S105" i="3"/>
  <c r="H108" i="3"/>
  <c r="B108" i="3"/>
  <c r="W111" i="3" l="1"/>
  <c r="C110" i="3"/>
  <c r="D112" i="3"/>
  <c r="S108" i="3"/>
  <c r="H109" i="3"/>
  <c r="H111" i="3" s="1"/>
  <c r="S111" i="3" s="1"/>
  <c r="W110" i="3"/>
  <c r="B109" i="3"/>
  <c r="B111" i="3" s="1"/>
  <c r="P112" i="3" l="1"/>
  <c r="W112" i="3" s="1"/>
  <c r="C112" i="3"/>
  <c r="B110" i="3"/>
  <c r="S109" i="3"/>
  <c r="H110" i="3"/>
  <c r="D113" i="3"/>
  <c r="C113" i="3" l="1"/>
  <c r="D114" i="3"/>
  <c r="W113" i="3"/>
  <c r="S110" i="3"/>
  <c r="H112" i="3"/>
  <c r="B112" i="3"/>
  <c r="P114" i="3" l="1"/>
  <c r="W114" i="3" s="1"/>
  <c r="B113" i="3"/>
  <c r="C114" i="3"/>
  <c r="S112" i="3"/>
  <c r="H113" i="3"/>
  <c r="D115" i="3"/>
  <c r="C115" i="3" l="1"/>
  <c r="D116" i="3"/>
  <c r="S113" i="3"/>
  <c r="H114" i="3"/>
  <c r="W115" i="3"/>
  <c r="B114" i="3"/>
  <c r="B115" i="3" l="1"/>
  <c r="C116" i="3"/>
  <c r="W116" i="3"/>
  <c r="S114" i="3"/>
  <c r="H115" i="3"/>
  <c r="D117" i="3"/>
  <c r="B116" i="3" l="1"/>
  <c r="C117" i="3"/>
  <c r="S115" i="3"/>
  <c r="H116" i="3"/>
  <c r="W117" i="3"/>
  <c r="D118" i="3"/>
  <c r="B117" i="3" l="1"/>
  <c r="C118" i="3"/>
  <c r="W118" i="3"/>
  <c r="D119" i="3"/>
  <c r="S116" i="3"/>
  <c r="H117" i="3"/>
  <c r="B118" i="3" l="1"/>
  <c r="C119" i="3"/>
  <c r="D120" i="3"/>
  <c r="S117" i="3"/>
  <c r="H118" i="3"/>
  <c r="W119" i="3"/>
  <c r="C120" i="3" l="1"/>
  <c r="S118" i="3"/>
  <c r="H119" i="3"/>
  <c r="W120" i="3"/>
  <c r="D121" i="3"/>
  <c r="D123" i="3" s="1"/>
  <c r="B119" i="3"/>
  <c r="P123" i="3" l="1"/>
  <c r="P121" i="3"/>
  <c r="W121" i="3" s="1"/>
  <c r="C121" i="3"/>
  <c r="S119" i="3"/>
  <c r="D122" i="3"/>
  <c r="B120" i="3"/>
  <c r="H120" i="3" s="1"/>
  <c r="W123" i="3" l="1"/>
  <c r="C123" i="3"/>
  <c r="P122" i="3"/>
  <c r="W122" i="3" s="1"/>
  <c r="C122" i="3"/>
  <c r="B121" i="3"/>
  <c r="D124" i="3"/>
  <c r="S120" i="3"/>
  <c r="H121" i="3"/>
  <c r="H123" i="3" s="1"/>
  <c r="S123" i="3" s="1"/>
  <c r="B123" i="3" l="1"/>
  <c r="P124" i="3"/>
  <c r="W124" i="3" s="1"/>
  <c r="B122" i="3"/>
  <c r="C124" i="3"/>
  <c r="D125" i="3"/>
  <c r="S121" i="3"/>
  <c r="H122" i="3"/>
  <c r="P125" i="3" l="1"/>
  <c r="W125" i="3" s="1"/>
  <c r="B124" i="3"/>
  <c r="C125" i="3"/>
  <c r="S122" i="3"/>
  <c r="H124" i="3"/>
  <c r="D126" i="3"/>
  <c r="C126" i="3" l="1"/>
  <c r="D127" i="3"/>
  <c r="S124" i="3"/>
  <c r="H125" i="3"/>
  <c r="W126" i="3"/>
  <c r="B125" i="3"/>
  <c r="C127" i="3" l="1"/>
  <c r="S125" i="3"/>
  <c r="H126" i="3"/>
  <c r="B126" i="3"/>
  <c r="D128" i="3"/>
  <c r="W127" i="3"/>
  <c r="C128" i="3" l="1"/>
  <c r="W128" i="3"/>
  <c r="D129" i="3"/>
  <c r="S126" i="3"/>
  <c r="B127" i="3"/>
  <c r="B128" i="3" l="1"/>
  <c r="H127" i="3"/>
  <c r="S127" i="3" s="1"/>
  <c r="C129" i="3"/>
  <c r="W129" i="3"/>
  <c r="D130" i="3"/>
  <c r="P130" i="3" l="1"/>
  <c r="W130" i="3" s="1"/>
  <c r="B129" i="3"/>
  <c r="C130" i="3"/>
  <c r="H128" i="3"/>
  <c r="S128" i="3" s="1"/>
  <c r="D131" i="3"/>
  <c r="B130" i="3" l="1"/>
  <c r="C131" i="3"/>
  <c r="H129" i="3"/>
  <c r="S129" i="3" s="1"/>
  <c r="W131" i="3"/>
  <c r="D132" i="3"/>
  <c r="B131" i="3" l="1"/>
  <c r="C132" i="3"/>
  <c r="H130" i="3"/>
  <c r="H131" i="3" s="1"/>
  <c r="W132" i="3"/>
  <c r="D133" i="3"/>
  <c r="B132" i="3" l="1"/>
  <c r="C133" i="3"/>
  <c r="S130" i="3"/>
  <c r="W133" i="3"/>
  <c r="D134" i="3"/>
  <c r="S131" i="3"/>
  <c r="H132" i="3"/>
  <c r="B133" i="3" l="1"/>
  <c r="P134" i="3"/>
  <c r="W134" i="3" s="1"/>
  <c r="C134" i="3"/>
  <c r="B134" i="3" s="1"/>
  <c r="D135" i="3"/>
  <c r="S132" i="3"/>
  <c r="H133" i="3"/>
  <c r="P135" i="3" l="1"/>
  <c r="W135" i="3" s="1"/>
  <c r="C135" i="3"/>
  <c r="B135" i="3" s="1"/>
  <c r="D136" i="3"/>
  <c r="S133" i="3"/>
  <c r="H134" i="3"/>
  <c r="P136" i="3" l="1"/>
  <c r="W136" i="3" s="1"/>
  <c r="C136" i="3"/>
  <c r="S134" i="3"/>
  <c r="H135" i="3"/>
  <c r="D137" i="3"/>
  <c r="C137" i="3" l="1"/>
  <c r="D138" i="3"/>
  <c r="W137" i="3"/>
  <c r="B136" i="3"/>
  <c r="S135" i="3"/>
  <c r="H136" i="3"/>
  <c r="P138" i="3" l="1"/>
  <c r="W138" i="3" s="1"/>
  <c r="C138" i="3"/>
  <c r="S136" i="3"/>
  <c r="H137" i="3"/>
  <c r="D139" i="3"/>
  <c r="B137" i="3"/>
  <c r="C139" i="3" l="1"/>
  <c r="W139" i="3"/>
  <c r="D140" i="3"/>
  <c r="S137" i="3"/>
  <c r="H138" i="3"/>
  <c r="B138" i="3"/>
  <c r="C140" i="3" l="1"/>
  <c r="B139" i="3"/>
  <c r="D141" i="3"/>
  <c r="W140" i="3"/>
  <c r="S138" i="3"/>
  <c r="H139" i="3"/>
  <c r="B140" i="3" l="1"/>
  <c r="C141" i="3"/>
  <c r="S139" i="3"/>
  <c r="H140" i="3"/>
  <c r="W141" i="3"/>
  <c r="D142" i="3"/>
  <c r="C142" i="3" l="1"/>
  <c r="D143" i="3"/>
  <c r="S140" i="3"/>
  <c r="H141" i="3"/>
  <c r="W142" i="3"/>
  <c r="B141" i="3"/>
  <c r="C143" i="3" l="1"/>
  <c r="S141" i="3"/>
  <c r="H142" i="3"/>
  <c r="B142" i="3"/>
  <c r="D144" i="3"/>
  <c r="W143" i="3"/>
  <c r="C144" i="3" l="1"/>
  <c r="W144" i="3"/>
  <c r="D145" i="3"/>
  <c r="S142" i="3"/>
  <c r="B143" i="3"/>
  <c r="H143" i="3" s="1"/>
  <c r="B144" i="3" l="1"/>
  <c r="C145" i="3"/>
  <c r="W145" i="3"/>
  <c r="D146" i="3"/>
  <c r="S143" i="3"/>
  <c r="H144" i="3"/>
  <c r="B145" i="3" l="1"/>
  <c r="C146" i="3"/>
  <c r="D147" i="3"/>
  <c r="W146" i="3"/>
  <c r="S144" i="3"/>
  <c r="H145" i="3"/>
  <c r="B146" i="3" l="1"/>
  <c r="C147" i="3"/>
  <c r="S145" i="3"/>
  <c r="H146" i="3"/>
  <c r="W147" i="3"/>
  <c r="D148" i="3"/>
  <c r="C148" i="3" s="1"/>
  <c r="D149" i="3" l="1"/>
  <c r="S146" i="3"/>
  <c r="H147" i="3"/>
  <c r="W148" i="3"/>
  <c r="B147" i="3"/>
  <c r="B148" i="3" s="1"/>
  <c r="C149" i="3" l="1"/>
  <c r="S147" i="3"/>
  <c r="H148" i="3"/>
  <c r="D150" i="3"/>
  <c r="W149" i="3"/>
  <c r="C150" i="3" l="1"/>
  <c r="B149" i="3"/>
  <c r="D151" i="3"/>
  <c r="W150" i="3"/>
  <c r="S148" i="3"/>
  <c r="H149" i="3"/>
  <c r="C151" i="3" l="1"/>
  <c r="S149" i="3"/>
  <c r="H150" i="3"/>
  <c r="D152" i="3"/>
  <c r="W151" i="3"/>
  <c r="B150" i="3"/>
  <c r="C152" i="3" l="1"/>
  <c r="D153" i="3"/>
  <c r="W152" i="3"/>
  <c r="S150" i="3"/>
  <c r="H151" i="3"/>
  <c r="B151" i="3"/>
  <c r="B152" i="3" l="1"/>
  <c r="C153" i="3"/>
  <c r="S151" i="3"/>
  <c r="H152" i="3"/>
  <c r="D154" i="3"/>
  <c r="W153" i="3"/>
  <c r="C154" i="3" l="1"/>
  <c r="W154" i="3"/>
  <c r="D155" i="3"/>
  <c r="S152" i="3"/>
  <c r="H153" i="3"/>
  <c r="B153" i="3"/>
  <c r="B154" i="3" s="1"/>
  <c r="C155" i="3" l="1"/>
  <c r="B155" i="3" s="1"/>
  <c r="D156" i="3"/>
  <c r="W155" i="3"/>
  <c r="S153" i="3"/>
  <c r="H154" i="3"/>
  <c r="C156" i="3" l="1"/>
  <c r="S154" i="3"/>
  <c r="H155" i="3"/>
  <c r="D157" i="3"/>
  <c r="W156" i="3"/>
  <c r="C157" i="3" l="1"/>
  <c r="W157" i="3"/>
  <c r="D158" i="3"/>
  <c r="S155" i="3"/>
  <c r="H156" i="3"/>
  <c r="B156" i="3"/>
  <c r="B157" i="3" l="1"/>
  <c r="C158" i="3"/>
  <c r="B158" i="3" s="1"/>
  <c r="D159" i="3"/>
  <c r="W158" i="3"/>
  <c r="S156" i="3"/>
  <c r="H157" i="3"/>
  <c r="C159" i="3" l="1"/>
  <c r="S157" i="3"/>
  <c r="H158" i="3"/>
  <c r="D160" i="3"/>
  <c r="W159" i="3"/>
  <c r="P160" i="3" l="1"/>
  <c r="W160" i="3" s="1"/>
  <c r="C160" i="3"/>
  <c r="D161" i="3"/>
  <c r="S158" i="3"/>
  <c r="H159" i="3"/>
  <c r="B159" i="3"/>
  <c r="C161" i="3" l="1"/>
  <c r="W161" i="3"/>
  <c r="S159" i="3"/>
  <c r="H160" i="3"/>
  <c r="D162" i="3"/>
  <c r="B160" i="3"/>
  <c r="B161" i="3" l="1"/>
  <c r="C162" i="3"/>
  <c r="S160" i="3"/>
  <c r="H161" i="3"/>
  <c r="D163" i="3"/>
  <c r="W162" i="3"/>
  <c r="C163" i="3" l="1"/>
  <c r="W163" i="3"/>
  <c r="D164" i="3"/>
  <c r="B162" i="3"/>
  <c r="S161" i="3"/>
  <c r="H162" i="3"/>
  <c r="C164" i="3" l="1"/>
  <c r="W164" i="3"/>
  <c r="S162" i="3"/>
  <c r="H163" i="3"/>
  <c r="D165" i="3"/>
  <c r="B163" i="3"/>
  <c r="B164" i="3" l="1"/>
  <c r="C165" i="3"/>
  <c r="D166" i="3"/>
  <c r="W165" i="3"/>
  <c r="S163" i="3"/>
  <c r="H164" i="3"/>
  <c r="C166" i="3" l="1"/>
  <c r="D167" i="3"/>
  <c r="S164" i="3"/>
  <c r="H165" i="3"/>
  <c r="W166" i="3"/>
  <c r="B165" i="3"/>
  <c r="C167" i="3" l="1"/>
  <c r="D168" i="3"/>
  <c r="S165" i="3"/>
  <c r="H166" i="3"/>
  <c r="W167" i="3"/>
  <c r="B166" i="3"/>
  <c r="C168" i="3" l="1"/>
  <c r="S166" i="3"/>
  <c r="H167" i="3"/>
  <c r="D169" i="3"/>
  <c r="B167" i="3"/>
  <c r="W168" i="3"/>
  <c r="C169" i="3" l="1"/>
  <c r="D170" i="3"/>
  <c r="W169" i="3"/>
  <c r="S167" i="3"/>
  <c r="H168" i="3"/>
  <c r="B168" i="3"/>
  <c r="C170" i="3" l="1"/>
  <c r="B169" i="3"/>
  <c r="S168" i="3"/>
  <c r="H169" i="3"/>
  <c r="D171" i="3"/>
  <c r="W170" i="3"/>
  <c r="C171" i="3" l="1"/>
  <c r="D172" i="3"/>
  <c r="W171" i="3"/>
  <c r="S169" i="3"/>
  <c r="H170" i="3"/>
  <c r="B170" i="3"/>
  <c r="C172" i="3" l="1"/>
  <c r="B171" i="3"/>
  <c r="S170" i="3"/>
  <c r="H171" i="3"/>
  <c r="D173" i="3"/>
  <c r="W172" i="3"/>
  <c r="C173" i="3" l="1"/>
  <c r="D174" i="3"/>
  <c r="W173" i="3"/>
  <c r="S171" i="3"/>
  <c r="H172" i="3"/>
  <c r="B172" i="3"/>
  <c r="C174" i="3" l="1"/>
  <c r="B173" i="3"/>
  <c r="S172" i="3"/>
  <c r="H173" i="3"/>
  <c r="D175" i="3"/>
  <c r="W174" i="3"/>
  <c r="C175" i="3" l="1"/>
  <c r="D176" i="3"/>
  <c r="W175" i="3"/>
  <c r="S173" i="3"/>
  <c r="H174" i="3"/>
  <c r="B174" i="3"/>
  <c r="C176" i="3" l="1"/>
  <c r="B175" i="3"/>
  <c r="S174" i="3"/>
  <c r="H175" i="3"/>
  <c r="D177" i="3"/>
  <c r="W176" i="3"/>
  <c r="C177" i="3" l="1"/>
  <c r="D178" i="3"/>
  <c r="W177" i="3"/>
  <c r="S175" i="3"/>
  <c r="H176" i="3"/>
  <c r="B176" i="3"/>
  <c r="C178" i="3" l="1"/>
  <c r="B177" i="3"/>
  <c r="S176" i="3"/>
  <c r="H177" i="3"/>
  <c r="D179" i="3"/>
  <c r="W178" i="3"/>
  <c r="C179" i="3" l="1"/>
  <c r="D180" i="3"/>
  <c r="W179" i="3"/>
  <c r="S177" i="3"/>
  <c r="H178" i="3"/>
  <c r="B178" i="3"/>
  <c r="B179" i="3" l="1"/>
  <c r="C180" i="3"/>
  <c r="S178" i="3"/>
  <c r="H179" i="3"/>
  <c r="D181" i="3"/>
  <c r="W180" i="3"/>
  <c r="C181" i="3" l="1"/>
  <c r="D182" i="3"/>
  <c r="W181" i="3"/>
  <c r="S179" i="3"/>
  <c r="H180" i="3"/>
  <c r="B180" i="3"/>
  <c r="C182" i="3" l="1"/>
  <c r="B181" i="3"/>
  <c r="H181" i="3" s="1"/>
  <c r="S180" i="3"/>
  <c r="D183" i="3"/>
  <c r="W182" i="3"/>
  <c r="C183" i="3" l="1"/>
  <c r="D184" i="3"/>
  <c r="W183" i="3"/>
  <c r="S181" i="3"/>
  <c r="B182" i="3"/>
  <c r="H182" i="3" s="1"/>
  <c r="B183" i="3" l="1"/>
  <c r="C184" i="3"/>
  <c r="S182" i="3"/>
  <c r="H183" i="3"/>
  <c r="D185" i="3"/>
  <c r="W184" i="3"/>
  <c r="C185" i="3" l="1"/>
  <c r="W185" i="3"/>
  <c r="D186" i="3"/>
  <c r="S183" i="3"/>
  <c r="H184" i="3"/>
  <c r="B184" i="3"/>
  <c r="B185" i="3" s="1"/>
  <c r="C186" i="3" l="1"/>
  <c r="D187" i="3"/>
  <c r="W186" i="3"/>
  <c r="S184" i="3"/>
  <c r="H185" i="3"/>
  <c r="C187" i="3" l="1"/>
  <c r="B186" i="3"/>
  <c r="S185" i="3"/>
  <c r="H186" i="3"/>
  <c r="D188" i="3"/>
  <c r="W187" i="3"/>
  <c r="C188" i="3" l="1"/>
  <c r="D189" i="3"/>
  <c r="W188" i="3"/>
  <c r="S186" i="3"/>
  <c r="B187" i="3"/>
  <c r="B188" i="3" l="1"/>
  <c r="H187" i="3"/>
  <c r="S187" i="3" s="1"/>
  <c r="C189" i="3"/>
  <c r="D190" i="3"/>
  <c r="W189" i="3"/>
  <c r="H188" i="3" l="1"/>
  <c r="S188" i="3" s="1"/>
  <c r="C190" i="3"/>
  <c r="D191" i="3"/>
  <c r="W190" i="3"/>
  <c r="B189" i="3"/>
  <c r="B190" i="3" l="1"/>
  <c r="H189" i="3"/>
  <c r="S189" i="3" s="1"/>
  <c r="C191" i="3"/>
  <c r="D192" i="3"/>
  <c r="W191" i="3"/>
  <c r="H190" i="3" l="1"/>
  <c r="S190" i="3" s="1"/>
  <c r="C192" i="3"/>
  <c r="D193" i="3"/>
  <c r="W192" i="3"/>
  <c r="B191" i="3"/>
  <c r="H191" i="3" l="1"/>
  <c r="S191" i="3" s="1"/>
  <c r="B192" i="3"/>
  <c r="C193" i="3"/>
  <c r="W193" i="3"/>
  <c r="D194" i="3"/>
  <c r="C194" i="3" l="1"/>
  <c r="H192" i="3"/>
  <c r="S192" i="3" s="1"/>
  <c r="W194" i="3"/>
  <c r="D195" i="3"/>
  <c r="B193" i="3"/>
  <c r="C195" i="3" l="1"/>
  <c r="H193" i="3"/>
  <c r="S193" i="3" s="1"/>
  <c r="W195" i="3"/>
  <c r="B194" i="3"/>
  <c r="D196" i="3"/>
  <c r="C196" i="3" s="1"/>
  <c r="H194" i="3" l="1"/>
  <c r="S194" i="3" s="1"/>
  <c r="W196" i="3"/>
  <c r="D197" i="3"/>
  <c r="B195" i="3"/>
  <c r="C197" i="3" l="1"/>
  <c r="H195" i="3"/>
  <c r="S195" i="3" s="1"/>
  <c r="W197" i="3"/>
  <c r="D198" i="3"/>
  <c r="B196" i="3"/>
  <c r="C198" i="3" l="1"/>
  <c r="H196" i="3"/>
  <c r="S196" i="3" s="1"/>
  <c r="W198" i="3"/>
  <c r="D199" i="3"/>
  <c r="B197" i="3"/>
  <c r="C199" i="3" l="1"/>
  <c r="H197" i="3"/>
  <c r="S197" i="3" s="1"/>
  <c r="W199" i="3"/>
  <c r="D200" i="3"/>
  <c r="B198" i="3"/>
  <c r="C200" i="3" l="1"/>
  <c r="H198" i="3"/>
  <c r="S198" i="3" s="1"/>
  <c r="W200" i="3"/>
  <c r="D201" i="3"/>
  <c r="B199" i="3"/>
  <c r="B200" i="3" l="1"/>
  <c r="C201" i="3"/>
  <c r="H199" i="3"/>
  <c r="S199" i="3" s="1"/>
  <c r="D202" i="3"/>
  <c r="W201" i="3"/>
  <c r="B201" i="3" l="1"/>
  <c r="C202" i="3"/>
  <c r="H200" i="3"/>
  <c r="S200" i="3" s="1"/>
  <c r="W202" i="3"/>
  <c r="D203" i="3"/>
  <c r="B202" i="3" l="1"/>
  <c r="H201" i="3"/>
  <c r="S201" i="3" s="1"/>
  <c r="C203" i="3"/>
  <c r="W203" i="3"/>
  <c r="D204" i="3"/>
  <c r="B203" i="3" l="1"/>
  <c r="C204" i="3"/>
  <c r="B204" i="3" s="1"/>
  <c r="H202" i="3"/>
  <c r="S202" i="3" s="1"/>
  <c r="W204" i="3"/>
  <c r="D205" i="3"/>
  <c r="C205" i="3" l="1"/>
  <c r="B205" i="3" s="1"/>
  <c r="H203" i="3"/>
  <c r="S203" i="3" s="1"/>
  <c r="W205" i="3"/>
  <c r="D206" i="3"/>
  <c r="C206" i="3" l="1"/>
  <c r="B206" i="3" s="1"/>
  <c r="H204" i="3"/>
  <c r="S204" i="3" s="1"/>
  <c r="W206" i="3"/>
  <c r="D207" i="3"/>
  <c r="H205" i="3" l="1"/>
  <c r="H206" i="3" s="1"/>
  <c r="C207" i="3"/>
  <c r="B207" i="3" s="1"/>
  <c r="W207" i="3"/>
  <c r="D208" i="3"/>
  <c r="S205" i="3" l="1"/>
  <c r="C208" i="3"/>
  <c r="D209" i="3"/>
  <c r="S206" i="3"/>
  <c r="H207" i="3"/>
  <c r="W208" i="3"/>
  <c r="C209" i="3" l="1"/>
  <c r="B208" i="3"/>
  <c r="S207" i="3"/>
  <c r="H208" i="3"/>
  <c r="W209" i="3"/>
  <c r="D210" i="3"/>
  <c r="C210" i="3" l="1"/>
  <c r="D211" i="3"/>
  <c r="S208" i="3"/>
  <c r="H209" i="3"/>
  <c r="W210" i="3"/>
  <c r="B209" i="3"/>
  <c r="C211" i="3" l="1"/>
  <c r="S209" i="3"/>
  <c r="H210" i="3"/>
  <c r="B210" i="3"/>
  <c r="W211" i="3"/>
  <c r="D212" i="3"/>
  <c r="D214" i="3" s="1"/>
  <c r="P214" i="3" l="1"/>
  <c r="W214" i="3" s="1"/>
  <c r="C212" i="3"/>
  <c r="C214" i="3" s="1"/>
  <c r="W212" i="3"/>
  <c r="D213" i="3"/>
  <c r="B211" i="3"/>
  <c r="S210" i="3"/>
  <c r="H211" i="3"/>
  <c r="C213" i="3" l="1"/>
  <c r="D215" i="3"/>
  <c r="S211" i="3"/>
  <c r="H212" i="3"/>
  <c r="H214" i="3" s="1"/>
  <c r="S214" i="3" s="1"/>
  <c r="W213" i="3"/>
  <c r="B212" i="3"/>
  <c r="B214" i="3" s="1"/>
  <c r="P215" i="3" l="1"/>
  <c r="W215" i="3" s="1"/>
  <c r="B213" i="3"/>
  <c r="C215" i="3"/>
  <c r="S212" i="3"/>
  <c r="H213" i="3"/>
  <c r="D216" i="3"/>
  <c r="P216" i="3" l="1"/>
  <c r="W216" i="3" s="1"/>
  <c r="B215" i="3"/>
  <c r="C216" i="3"/>
  <c r="D217" i="3"/>
  <c r="S213" i="3"/>
  <c r="H215" i="3"/>
  <c r="P217" i="3" l="1"/>
  <c r="W217" i="3" s="1"/>
  <c r="B216" i="3"/>
  <c r="C217" i="3"/>
  <c r="D218" i="3"/>
  <c r="S215" i="3"/>
  <c r="H216" i="3"/>
  <c r="P218" i="3" l="1"/>
  <c r="W218" i="3" s="1"/>
  <c r="C218" i="3"/>
  <c r="B217" i="3"/>
  <c r="S216" i="3"/>
  <c r="H217" i="3"/>
  <c r="D219" i="3"/>
  <c r="P219" i="3" l="1"/>
  <c r="W219" i="3" s="1"/>
  <c r="C219" i="3"/>
  <c r="S217" i="3"/>
  <c r="D220" i="3"/>
  <c r="B218" i="3"/>
  <c r="H218" i="3" s="1"/>
  <c r="P220" i="3" l="1"/>
  <c r="W220" i="3" s="1"/>
  <c r="C220" i="3"/>
  <c r="S218" i="3"/>
  <c r="D221" i="3"/>
  <c r="D223" i="3" s="1"/>
  <c r="B219" i="3"/>
  <c r="H219" i="3" s="1"/>
  <c r="P223" i="3" l="1"/>
  <c r="W223" i="3" s="1"/>
  <c r="S223" i="3"/>
  <c r="C221" i="3"/>
  <c r="S219" i="3"/>
  <c r="H220" i="3"/>
  <c r="W221" i="3"/>
  <c r="D222" i="3"/>
  <c r="B220" i="3"/>
  <c r="C223" i="3" l="1"/>
  <c r="C222" i="3"/>
  <c r="D224" i="3"/>
  <c r="W222" i="3"/>
  <c r="B221" i="3"/>
  <c r="S220" i="3"/>
  <c r="B223" i="3" l="1"/>
  <c r="P224" i="3"/>
  <c r="W224" i="3" s="1"/>
  <c r="C224" i="3"/>
  <c r="D225" i="3"/>
  <c r="S221" i="3"/>
  <c r="H222" i="3"/>
  <c r="B222" i="3"/>
  <c r="B224" i="3" l="1"/>
  <c r="C225" i="3"/>
  <c r="S222" i="3"/>
  <c r="H224" i="3"/>
  <c r="D226" i="3"/>
  <c r="W225" i="3"/>
  <c r="C226" i="3" l="1"/>
  <c r="P226" i="3"/>
  <c r="W226" i="3" s="1"/>
  <c r="D227" i="3"/>
  <c r="B225" i="3"/>
  <c r="S224" i="3"/>
  <c r="H225" i="3"/>
  <c r="C227" i="3" l="1"/>
  <c r="D228" i="3"/>
  <c r="S225" i="3"/>
  <c r="H226" i="3"/>
  <c r="W227" i="3"/>
  <c r="B226" i="3"/>
  <c r="B227" i="3" s="1"/>
  <c r="P228" i="3" l="1"/>
  <c r="W228" i="3" s="1"/>
  <c r="C228" i="3"/>
  <c r="S226" i="3"/>
  <c r="H227" i="3"/>
  <c r="B228" i="3"/>
  <c r="D229" i="3"/>
  <c r="C229" i="3" l="1"/>
  <c r="B229" i="3" s="1"/>
  <c r="W229" i="3"/>
  <c r="D230" i="3"/>
  <c r="H228" i="3"/>
  <c r="C230" i="3" l="1"/>
  <c r="D231" i="3"/>
  <c r="S228" i="3"/>
  <c r="H229" i="3"/>
  <c r="W230" i="3"/>
  <c r="C231" i="3" l="1"/>
  <c r="B230" i="3"/>
  <c r="S229" i="3"/>
  <c r="H230" i="3"/>
  <c r="W231" i="3"/>
  <c r="D232" i="3"/>
  <c r="C232" i="3" l="1"/>
  <c r="P232" i="3"/>
  <c r="W232" i="3" s="1"/>
  <c r="S230" i="3"/>
  <c r="H231" i="3"/>
  <c r="D233" i="3"/>
  <c r="B231" i="3"/>
  <c r="C233" i="3" l="1"/>
  <c r="P233" i="3"/>
  <c r="W233" i="3" s="1"/>
  <c r="S231" i="3"/>
  <c r="H232" i="3"/>
  <c r="D234" i="3"/>
  <c r="B232" i="3"/>
  <c r="C234" i="3" l="1"/>
  <c r="W234" i="3"/>
  <c r="S232" i="3"/>
  <c r="H233" i="3"/>
  <c r="D235" i="3"/>
  <c r="B233" i="3"/>
  <c r="C235" i="3" l="1"/>
  <c r="W235" i="3"/>
  <c r="D236" i="3"/>
  <c r="S233" i="3"/>
  <c r="H234" i="3"/>
  <c r="B234" i="3"/>
  <c r="B235" i="3" l="1"/>
  <c r="C236" i="3"/>
  <c r="P236" i="3"/>
  <c r="W236" i="3" s="1"/>
  <c r="D237" i="3"/>
  <c r="S234" i="3"/>
  <c r="H235" i="3"/>
  <c r="P237" i="3" l="1"/>
  <c r="W237" i="3" s="1"/>
  <c r="B236" i="3"/>
  <c r="C237" i="3"/>
  <c r="S235" i="3"/>
  <c r="H236" i="3"/>
  <c r="D238" i="3"/>
  <c r="C238" i="3" l="1"/>
  <c r="W238" i="3"/>
  <c r="D239" i="3"/>
  <c r="B237" i="3"/>
  <c r="S236" i="3"/>
  <c r="H237" i="3"/>
  <c r="P239" i="3" l="1"/>
  <c r="W239" i="3" s="1"/>
  <c r="C239" i="3"/>
  <c r="D240" i="3"/>
  <c r="S237" i="3"/>
  <c r="H238" i="3"/>
  <c r="B238" i="3"/>
  <c r="P240" i="3" l="1"/>
  <c r="W240" i="3" s="1"/>
  <c r="B239" i="3"/>
  <c r="C240" i="3"/>
  <c r="S238" i="3"/>
  <c r="H239" i="3"/>
  <c r="D241" i="3"/>
  <c r="B240" i="3" l="1"/>
  <c r="C241" i="3"/>
  <c r="W241" i="3"/>
  <c r="D242" i="3"/>
  <c r="S239" i="3"/>
  <c r="H240" i="3"/>
  <c r="B241" i="3" l="1"/>
  <c r="C242" i="3"/>
  <c r="W242" i="3"/>
  <c r="S240" i="3"/>
  <c r="H241" i="3"/>
  <c r="D243" i="3"/>
  <c r="B242" i="3" l="1"/>
  <c r="C243" i="3"/>
  <c r="S241" i="3"/>
  <c r="H242" i="3"/>
  <c r="W243" i="3"/>
  <c r="D244" i="3"/>
  <c r="B243" i="3" l="1"/>
  <c r="C244" i="3"/>
  <c r="D245" i="3"/>
  <c r="W244" i="3"/>
  <c r="S242" i="3"/>
  <c r="H243" i="3"/>
  <c r="C245" i="3" l="1"/>
  <c r="S243" i="3"/>
  <c r="B244" i="3"/>
  <c r="H244" i="3" s="1"/>
  <c r="W245" i="3"/>
  <c r="D246" i="3"/>
  <c r="P246" i="3" l="1"/>
  <c r="W246" i="3" s="1"/>
  <c r="C246" i="3"/>
  <c r="D247" i="3"/>
  <c r="S244" i="3"/>
  <c r="H245" i="3"/>
  <c r="B245" i="3"/>
  <c r="C247" i="3" l="1"/>
  <c r="D248" i="3"/>
  <c r="S245" i="3"/>
  <c r="H246" i="3"/>
  <c r="W247" i="3"/>
  <c r="B246" i="3"/>
  <c r="B247" i="3" l="1"/>
  <c r="C248" i="3"/>
  <c r="S246" i="3"/>
  <c r="H247" i="3"/>
  <c r="W248" i="3"/>
  <c r="D249" i="3"/>
  <c r="C249" i="3" s="1"/>
  <c r="B248" i="3"/>
  <c r="D250" i="3" l="1"/>
  <c r="W249" i="3"/>
  <c r="S247" i="3"/>
  <c r="H248" i="3"/>
  <c r="C250" i="3" l="1"/>
  <c r="S248" i="3"/>
  <c r="B249" i="3"/>
  <c r="H249" i="3" s="1"/>
  <c r="D251" i="3"/>
  <c r="W250" i="3"/>
  <c r="C251" i="3" l="1"/>
  <c r="W251" i="3"/>
  <c r="D252" i="3"/>
  <c r="S249" i="3"/>
  <c r="B250" i="3"/>
  <c r="H250" i="3" s="1"/>
  <c r="C252" i="3" l="1"/>
  <c r="B251" i="3"/>
  <c r="S250" i="3"/>
  <c r="H251" i="3"/>
  <c r="D253" i="3"/>
  <c r="W252" i="3"/>
  <c r="C253" i="3" l="1"/>
  <c r="W253" i="3"/>
  <c r="D254" i="3"/>
  <c r="B252" i="3"/>
  <c r="S251" i="3"/>
  <c r="H252" i="3"/>
  <c r="B253" i="3" l="1"/>
  <c r="C254" i="3"/>
  <c r="D255" i="3"/>
  <c r="S252" i="3"/>
  <c r="H253" i="3"/>
  <c r="W254" i="3"/>
  <c r="C255" i="3" l="1"/>
  <c r="B254" i="3"/>
  <c r="S253" i="3"/>
  <c r="H254" i="3"/>
  <c r="W255" i="3"/>
  <c r="D256" i="3"/>
  <c r="C256" i="3" s="1"/>
  <c r="S254" i="3" l="1"/>
  <c r="H255" i="3"/>
  <c r="W256" i="3"/>
  <c r="D257" i="3"/>
  <c r="C257" i="3" s="1"/>
  <c r="B255" i="3"/>
  <c r="S255" i="3" l="1"/>
  <c r="H256" i="3"/>
  <c r="W257" i="3"/>
  <c r="D258" i="3"/>
  <c r="B256" i="3"/>
  <c r="C258" i="3" l="1"/>
  <c r="D259" i="3"/>
  <c r="S256" i="3"/>
  <c r="H257" i="3"/>
  <c r="W258" i="3"/>
  <c r="B257" i="3"/>
  <c r="C259" i="3" l="1"/>
  <c r="S257" i="3"/>
  <c r="H258" i="3"/>
  <c r="D260" i="3"/>
  <c r="W259" i="3"/>
  <c r="B258" i="3"/>
  <c r="C260" i="3" l="1"/>
  <c r="D261" i="3"/>
  <c r="W260" i="3"/>
  <c r="S258" i="3"/>
  <c r="H259" i="3"/>
  <c r="B259" i="3"/>
  <c r="C261" i="3" l="1"/>
  <c r="S259" i="3"/>
  <c r="D262" i="3"/>
  <c r="W261" i="3"/>
  <c r="B260" i="3"/>
  <c r="H260" i="3" s="1"/>
  <c r="P262" i="3" l="1"/>
  <c r="W262" i="3" s="1"/>
  <c r="C262" i="3"/>
  <c r="D263" i="3"/>
  <c r="S260" i="3"/>
  <c r="H261" i="3"/>
  <c r="H262" i="3" s="1"/>
  <c r="B261" i="3"/>
  <c r="B262" i="3" l="1"/>
  <c r="C263" i="3"/>
  <c r="S261" i="3"/>
  <c r="D264" i="3"/>
  <c r="W263" i="3"/>
  <c r="C264" i="3" l="1"/>
  <c r="D265" i="3"/>
  <c r="W264" i="3"/>
  <c r="S262" i="3"/>
  <c r="H263" i="3"/>
  <c r="B263" i="3"/>
  <c r="C265" i="3" l="1"/>
  <c r="S263" i="3"/>
  <c r="D266" i="3"/>
  <c r="W265" i="3"/>
  <c r="B264" i="3"/>
  <c r="H264" i="3" s="1"/>
  <c r="C266" i="3" l="1"/>
  <c r="D267" i="3"/>
  <c r="W266" i="3"/>
  <c r="S264" i="3"/>
  <c r="B265" i="3"/>
  <c r="H265" i="3" s="1"/>
  <c r="B266" i="3" l="1"/>
  <c r="C267" i="3"/>
  <c r="S265" i="3"/>
  <c r="H266" i="3"/>
  <c r="D268" i="3"/>
  <c r="W267" i="3"/>
  <c r="C268" i="3" l="1"/>
  <c r="W268" i="3"/>
  <c r="D269" i="3"/>
  <c r="S266" i="3"/>
  <c r="H267" i="3"/>
  <c r="B267" i="3"/>
  <c r="C269" i="3" l="1"/>
  <c r="W269" i="3"/>
  <c r="S267" i="3"/>
  <c r="H268" i="3"/>
  <c r="D270" i="3"/>
  <c r="B268" i="3"/>
  <c r="B269" i="3" l="1"/>
  <c r="C270" i="3"/>
  <c r="W270" i="3"/>
  <c r="S268" i="3"/>
  <c r="H269" i="3"/>
  <c r="D271" i="3"/>
  <c r="B270" i="3" l="1"/>
  <c r="C271" i="3"/>
  <c r="D272" i="3"/>
  <c r="W271" i="3"/>
  <c r="S269" i="3"/>
  <c r="H270" i="3"/>
  <c r="C272" i="3" l="1"/>
  <c r="S270" i="3"/>
  <c r="H271" i="3"/>
  <c r="D273" i="3"/>
  <c r="W272" i="3"/>
  <c r="B271" i="3"/>
  <c r="C273" i="3" l="1"/>
  <c r="D274" i="3"/>
  <c r="W273" i="3"/>
  <c r="S271" i="3"/>
  <c r="H272" i="3"/>
  <c r="B272" i="3"/>
  <c r="B273" i="3" l="1"/>
  <c r="C274" i="3"/>
  <c r="S272" i="3"/>
  <c r="H273" i="3"/>
  <c r="D275" i="3"/>
  <c r="W274" i="3"/>
  <c r="C275" i="3" l="1"/>
  <c r="W275" i="3"/>
  <c r="D276" i="3"/>
  <c r="S273" i="3"/>
  <c r="H274" i="3"/>
  <c r="B274" i="3"/>
  <c r="C276" i="3" l="1"/>
  <c r="D277" i="3"/>
  <c r="S274" i="3"/>
  <c r="H275" i="3"/>
  <c r="W276" i="3"/>
  <c r="B275" i="3"/>
  <c r="B276" i="3" l="1"/>
  <c r="C277" i="3"/>
  <c r="S275" i="3"/>
  <c r="H276" i="3"/>
  <c r="W277" i="3"/>
  <c r="D278" i="3"/>
  <c r="B277" i="3" l="1"/>
  <c r="C278" i="3"/>
  <c r="D279" i="3"/>
  <c r="W278" i="3"/>
  <c r="S276" i="3"/>
  <c r="H277" i="3"/>
  <c r="C279" i="3" l="1"/>
  <c r="S277" i="3"/>
  <c r="H278" i="3"/>
  <c r="B278" i="3"/>
  <c r="W279" i="3"/>
  <c r="D280" i="3"/>
  <c r="C280" i="3" l="1"/>
  <c r="W280" i="3"/>
  <c r="D281" i="3"/>
  <c r="S278" i="3"/>
  <c r="B279" i="3"/>
  <c r="H279" i="3" s="1"/>
  <c r="C281" i="3" l="1"/>
  <c r="D282" i="3"/>
  <c r="C282" i="3" s="1"/>
  <c r="S279" i="3"/>
  <c r="H280" i="3"/>
  <c r="W281" i="3"/>
  <c r="B280" i="3"/>
  <c r="B281" i="3" s="1"/>
  <c r="S280" i="3" l="1"/>
  <c r="H281" i="3"/>
  <c r="W282" i="3"/>
  <c r="D283" i="3"/>
  <c r="B282" i="3"/>
  <c r="C283" i="3" l="1"/>
  <c r="D284" i="3"/>
  <c r="W283" i="3"/>
  <c r="S281" i="3"/>
  <c r="H282" i="3"/>
  <c r="C284" i="3" l="1"/>
  <c r="S282" i="3"/>
  <c r="H283" i="3"/>
  <c r="B283" i="3"/>
  <c r="W284" i="3"/>
  <c r="D285" i="3"/>
  <c r="C285" i="3" l="1"/>
  <c r="W285" i="3"/>
  <c r="D286" i="3"/>
  <c r="S283" i="3"/>
  <c r="H284" i="3"/>
  <c r="B284" i="3"/>
  <c r="C286" i="3" l="1"/>
  <c r="D287" i="3"/>
  <c r="S284" i="3"/>
  <c r="H285" i="3"/>
  <c r="W286" i="3"/>
  <c r="B285" i="3"/>
  <c r="B286" i="3" l="1"/>
  <c r="C287" i="3"/>
  <c r="S285" i="3"/>
  <c r="H286" i="3"/>
  <c r="W287" i="3"/>
  <c r="D288" i="3"/>
  <c r="B287" i="3" l="1"/>
  <c r="C288" i="3"/>
  <c r="D289" i="3"/>
  <c r="W288" i="3"/>
  <c r="S286" i="3"/>
  <c r="H287" i="3"/>
  <c r="C289" i="3" l="1"/>
  <c r="S287" i="3"/>
  <c r="H288" i="3"/>
  <c r="W289" i="3"/>
  <c r="D290" i="3"/>
  <c r="B288" i="3"/>
  <c r="C290" i="3" l="1"/>
  <c r="S288" i="3"/>
  <c r="H289" i="3"/>
  <c r="W290" i="3"/>
  <c r="D291" i="3"/>
  <c r="B289" i="3"/>
  <c r="C291" i="3" l="1"/>
  <c r="D292" i="3"/>
  <c r="S289" i="3"/>
  <c r="H290" i="3"/>
  <c r="W291" i="3"/>
  <c r="B290" i="3"/>
  <c r="B291" i="3" l="1"/>
  <c r="C292" i="3"/>
  <c r="W292" i="3"/>
  <c r="D293" i="3"/>
  <c r="C293" i="3" s="1"/>
  <c r="S290" i="3"/>
  <c r="H291" i="3"/>
  <c r="B292" i="3"/>
  <c r="W293" i="3" l="1"/>
  <c r="D294" i="3"/>
  <c r="S291" i="3"/>
  <c r="H292" i="3"/>
  <c r="B293" i="3"/>
  <c r="C294" i="3" l="1"/>
  <c r="B294" i="3" s="1"/>
  <c r="W294" i="3"/>
  <c r="D295" i="3"/>
  <c r="S292" i="3"/>
  <c r="H293" i="3"/>
  <c r="P295" i="3" l="1"/>
  <c r="W295" i="3" s="1"/>
  <c r="C295" i="3"/>
  <c r="B295" i="3" s="1"/>
  <c r="S293" i="3"/>
  <c r="H294" i="3"/>
  <c r="D296" i="3"/>
  <c r="P296" i="3" l="1"/>
  <c r="W296" i="3" s="1"/>
  <c r="C296" i="3"/>
  <c r="B296" i="3" s="1"/>
  <c r="S294" i="3"/>
  <c r="H295" i="3"/>
  <c r="H296" i="3" s="1"/>
  <c r="D297" i="3"/>
  <c r="C297" i="3" l="1"/>
  <c r="D298" i="3"/>
  <c r="W297" i="3"/>
  <c r="S295" i="3"/>
  <c r="C298" i="3" l="1"/>
  <c r="P298" i="3"/>
  <c r="W298" i="3" s="1"/>
  <c r="S296" i="3"/>
  <c r="H297" i="3"/>
  <c r="B297" i="3"/>
  <c r="D299" i="3"/>
  <c r="C299" i="3" l="1"/>
  <c r="D300" i="3"/>
  <c r="W299" i="3"/>
  <c r="S297" i="3"/>
  <c r="H298" i="3"/>
  <c r="B298" i="3"/>
  <c r="C300" i="3" l="1"/>
  <c r="S298" i="3"/>
  <c r="H299" i="3"/>
  <c r="B299" i="3"/>
  <c r="W300" i="3"/>
  <c r="D301" i="3"/>
  <c r="P301" i="3" l="1"/>
  <c r="W301" i="3" s="1"/>
  <c r="C301" i="3"/>
  <c r="D302" i="3"/>
  <c r="S299" i="3"/>
  <c r="H300" i="3"/>
  <c r="B300" i="3"/>
  <c r="P302" i="3" l="1"/>
  <c r="W302" i="3" s="1"/>
  <c r="C302" i="3"/>
  <c r="S300" i="3"/>
  <c r="H301" i="3"/>
  <c r="B301" i="3"/>
  <c r="D303" i="3"/>
  <c r="C303" i="3" l="1"/>
  <c r="D304" i="3"/>
  <c r="W303" i="3"/>
  <c r="S301" i="3"/>
  <c r="H302" i="3"/>
  <c r="B302" i="3"/>
  <c r="C304" i="3" l="1"/>
  <c r="S302" i="3"/>
  <c r="W304" i="3"/>
  <c r="D305" i="3"/>
  <c r="B303" i="3"/>
  <c r="H303" i="3" s="1"/>
  <c r="C305" i="3" l="1"/>
  <c r="W305" i="3"/>
  <c r="S303" i="3"/>
  <c r="D306" i="3"/>
  <c r="B304" i="3"/>
  <c r="H304" i="3" s="1"/>
  <c r="C306" i="3" l="1"/>
  <c r="W306" i="3"/>
  <c r="D307" i="3"/>
  <c r="S304" i="3"/>
  <c r="H305" i="3"/>
  <c r="B305" i="3"/>
  <c r="B306" i="3" l="1"/>
  <c r="C307" i="3"/>
  <c r="W307" i="3"/>
  <c r="D308" i="3"/>
  <c r="S305" i="3"/>
  <c r="H306" i="3"/>
  <c r="B307" i="3" l="1"/>
  <c r="C308" i="3"/>
  <c r="W308" i="3"/>
  <c r="D309" i="3"/>
  <c r="S306" i="3"/>
  <c r="H307" i="3"/>
  <c r="B308" i="3" l="1"/>
  <c r="C309" i="3"/>
  <c r="S307" i="3"/>
  <c r="H308" i="3"/>
  <c r="D310" i="3"/>
  <c r="W309" i="3"/>
  <c r="C310" i="3" l="1"/>
  <c r="W310" i="3"/>
  <c r="D311" i="3"/>
  <c r="B309" i="3"/>
  <c r="S308" i="3"/>
  <c r="B310" i="3" l="1"/>
  <c r="C311" i="3"/>
  <c r="B311" i="3" s="1"/>
  <c r="H309" i="3"/>
  <c r="H310" i="3" s="1"/>
  <c r="D312" i="3"/>
  <c r="W311" i="3"/>
  <c r="C312" i="3" l="1"/>
  <c r="S309" i="3"/>
  <c r="S310" i="3"/>
  <c r="H311" i="3"/>
  <c r="W312" i="3"/>
  <c r="D313" i="3"/>
  <c r="C313" i="3" l="1"/>
  <c r="W313" i="3"/>
  <c r="S311" i="3"/>
  <c r="H312" i="3"/>
  <c r="D314" i="3"/>
  <c r="B312" i="3"/>
  <c r="C314" i="3" l="1"/>
  <c r="D315" i="3"/>
  <c r="W314" i="3"/>
  <c r="S312" i="3"/>
  <c r="H313" i="3"/>
  <c r="B313" i="3"/>
  <c r="C315" i="3" l="1"/>
  <c r="S313" i="3"/>
  <c r="H314" i="3"/>
  <c r="W315" i="3"/>
  <c r="D316" i="3"/>
  <c r="B314" i="3"/>
  <c r="C316" i="3" l="1"/>
  <c r="W316" i="3"/>
  <c r="S314" i="3"/>
  <c r="H315" i="3"/>
  <c r="D317" i="3"/>
  <c r="B315" i="3"/>
  <c r="C317" i="3" l="1"/>
  <c r="W317" i="3"/>
  <c r="D318" i="3"/>
  <c r="S315" i="3"/>
  <c r="H316" i="3"/>
  <c r="B316" i="3"/>
  <c r="B317" i="3" l="1"/>
  <c r="C318" i="3"/>
  <c r="W318" i="3"/>
  <c r="D319" i="3"/>
  <c r="S316" i="3"/>
  <c r="H317" i="3"/>
  <c r="B318" i="3" l="1"/>
  <c r="C319" i="3"/>
  <c r="W319" i="3"/>
  <c r="D320" i="3"/>
  <c r="S317" i="3"/>
  <c r="H318" i="3"/>
  <c r="B319" i="3" l="1"/>
  <c r="C320" i="3"/>
  <c r="W320" i="3"/>
  <c r="D321" i="3"/>
  <c r="S318" i="3"/>
  <c r="H319" i="3"/>
  <c r="B320" i="3" l="1"/>
  <c r="C321" i="3"/>
  <c r="W321" i="3"/>
  <c r="D322" i="3"/>
  <c r="S319" i="3"/>
  <c r="H320" i="3"/>
  <c r="B321" i="3" l="1"/>
  <c r="C322" i="3"/>
  <c r="B322" i="3" s="1"/>
  <c r="W322" i="3"/>
  <c r="D323" i="3"/>
  <c r="S320" i="3"/>
  <c r="H321" i="3"/>
  <c r="C323" i="3" l="1"/>
  <c r="B323" i="3" s="1"/>
  <c r="W323" i="3"/>
  <c r="D324" i="3"/>
  <c r="S321" i="3"/>
  <c r="H322" i="3"/>
  <c r="C324" i="3" l="1"/>
  <c r="B324" i="3" s="1"/>
  <c r="W324" i="3"/>
  <c r="D325" i="3"/>
  <c r="S322" i="3"/>
  <c r="H323" i="3"/>
  <c r="C325" i="3" l="1"/>
  <c r="B325" i="3" s="1"/>
  <c r="D326" i="3"/>
  <c r="W325" i="3"/>
  <c r="S323" i="3"/>
  <c r="H324" i="3"/>
  <c r="P326" i="3" l="1"/>
  <c r="W326" i="3" s="1"/>
  <c r="C326" i="3"/>
  <c r="S324" i="3"/>
  <c r="H325" i="3"/>
  <c r="D327" i="3"/>
  <c r="C327" i="3" l="1"/>
  <c r="W327" i="3"/>
  <c r="S325" i="3"/>
  <c r="D328" i="3"/>
  <c r="B326" i="3"/>
  <c r="B327" i="3" s="1"/>
  <c r="H326" i="3" l="1"/>
  <c r="H327" i="3" s="1"/>
  <c r="C328" i="3"/>
  <c r="B328" i="3" s="1"/>
  <c r="W328" i="3"/>
  <c r="D329" i="3"/>
  <c r="S326" i="3" l="1"/>
  <c r="C329" i="3"/>
  <c r="B329" i="3" s="1"/>
  <c r="W329" i="3"/>
  <c r="S327" i="3"/>
  <c r="H328" i="3"/>
  <c r="D330" i="3"/>
  <c r="C330" i="3" l="1"/>
  <c r="B330" i="3" s="1"/>
  <c r="S328" i="3"/>
  <c r="H329" i="3"/>
  <c r="W330" i="3"/>
  <c r="D331" i="3"/>
  <c r="C331" i="3" l="1"/>
  <c r="D332" i="3"/>
  <c r="W331" i="3"/>
  <c r="S329" i="3"/>
  <c r="H330" i="3"/>
  <c r="C332" i="3" l="1"/>
  <c r="S330" i="3"/>
  <c r="H331" i="3"/>
  <c r="W332" i="3"/>
  <c r="D333" i="3"/>
  <c r="C333" i="3" s="1"/>
  <c r="B331" i="3"/>
  <c r="S331" i="3" l="1"/>
  <c r="H332" i="3"/>
  <c r="W333" i="3"/>
  <c r="D334" i="3"/>
  <c r="C334" i="3" s="1"/>
  <c r="B332" i="3"/>
  <c r="D335" i="3" l="1"/>
  <c r="C335" i="3" s="1"/>
  <c r="S332" i="3"/>
  <c r="H333" i="3"/>
  <c r="W334" i="3"/>
  <c r="B333" i="3"/>
  <c r="B334" i="3" l="1"/>
  <c r="W335" i="3"/>
  <c r="S333" i="3"/>
  <c r="H334" i="3"/>
  <c r="D336" i="3"/>
  <c r="C336" i="3" s="1"/>
  <c r="W336" i="3" l="1"/>
  <c r="D337" i="3"/>
  <c r="C337" i="3" s="1"/>
  <c r="S334" i="3"/>
  <c r="H335" i="3"/>
  <c r="B335" i="3"/>
  <c r="B336" i="3" s="1"/>
  <c r="W337" i="3" l="1"/>
  <c r="D338" i="3"/>
  <c r="S335" i="3"/>
  <c r="H336" i="3"/>
  <c r="B337" i="3"/>
  <c r="C338" i="3" l="1"/>
  <c r="B338" i="3" s="1"/>
  <c r="W338" i="3"/>
  <c r="D339" i="3"/>
  <c r="S336" i="3"/>
  <c r="H337" i="3"/>
  <c r="C339" i="3" l="1"/>
  <c r="B339" i="3" s="1"/>
  <c r="D340" i="3"/>
  <c r="W339" i="3"/>
  <c r="S337" i="3"/>
  <c r="H338" i="3"/>
  <c r="C340" i="3" l="1"/>
  <c r="S338" i="3"/>
  <c r="H339" i="3"/>
  <c r="W340" i="3"/>
  <c r="D341" i="3"/>
  <c r="C341" i="3" l="1"/>
  <c r="D342" i="3"/>
  <c r="W341" i="3"/>
  <c r="S339" i="3"/>
  <c r="B340" i="3"/>
  <c r="H340" i="3" s="1"/>
  <c r="C342" i="3" l="1"/>
  <c r="S340" i="3"/>
  <c r="H341" i="3"/>
  <c r="D343" i="3"/>
  <c r="W342" i="3"/>
  <c r="B341" i="3"/>
  <c r="C343" i="3" l="1"/>
  <c r="W343" i="3"/>
  <c r="D344" i="3"/>
  <c r="S341" i="3"/>
  <c r="H342" i="3"/>
  <c r="B342" i="3"/>
  <c r="C344" i="3" l="1"/>
  <c r="D345" i="3"/>
  <c r="S342" i="3"/>
  <c r="H343" i="3"/>
  <c r="W344" i="3"/>
  <c r="B343" i="3"/>
  <c r="B344" i="3" l="1"/>
  <c r="C345" i="3"/>
  <c r="S343" i="3"/>
  <c r="H344" i="3"/>
  <c r="W345" i="3"/>
  <c r="D346" i="3"/>
  <c r="C346" i="3" s="1"/>
  <c r="B345" i="3" l="1"/>
  <c r="D347" i="3"/>
  <c r="C347" i="3" s="1"/>
  <c r="W346" i="3"/>
  <c r="S344" i="3"/>
  <c r="H345" i="3"/>
  <c r="S345" i="3" l="1"/>
  <c r="H346" i="3"/>
  <c r="B346" i="3"/>
  <c r="W347" i="3"/>
  <c r="D348" i="3"/>
  <c r="C348" i="3" l="1"/>
  <c r="W348" i="3"/>
  <c r="S346" i="3"/>
  <c r="H347" i="3"/>
  <c r="D349" i="3"/>
  <c r="B347" i="3"/>
  <c r="C349" i="3" l="1"/>
  <c r="W349" i="3"/>
  <c r="D350" i="3"/>
  <c r="D352" i="3" s="1"/>
  <c r="S347" i="3"/>
  <c r="H348" i="3"/>
  <c r="B348" i="3"/>
  <c r="P352" i="3" l="1"/>
  <c r="W352" i="3" s="1"/>
  <c r="B349" i="3"/>
  <c r="C350" i="3"/>
  <c r="W350" i="3"/>
  <c r="D351" i="3"/>
  <c r="S348" i="3"/>
  <c r="H349" i="3"/>
  <c r="C352" i="3" l="1"/>
  <c r="P351" i="3"/>
  <c r="W351" i="3" s="1"/>
  <c r="B350" i="3"/>
  <c r="C351" i="3"/>
  <c r="D353" i="3"/>
  <c r="S349" i="3"/>
  <c r="H350" i="3"/>
  <c r="H352" i="3" s="1"/>
  <c r="S352" i="3" s="1"/>
  <c r="B352" i="3" l="1"/>
  <c r="B351" i="3"/>
  <c r="P353" i="3"/>
  <c r="W353" i="3" s="1"/>
  <c r="C353" i="3"/>
  <c r="S350" i="3"/>
  <c r="H351" i="3"/>
  <c r="D354" i="3"/>
  <c r="C354" i="3" l="1"/>
  <c r="D355" i="3"/>
  <c r="W354" i="3"/>
  <c r="S351" i="3"/>
  <c r="H353" i="3"/>
  <c r="B353" i="3"/>
  <c r="B354" i="3" l="1"/>
  <c r="C355" i="3"/>
  <c r="S353" i="3"/>
  <c r="H354" i="3"/>
  <c r="W355" i="3"/>
  <c r="D356" i="3"/>
  <c r="C356" i="3" s="1"/>
  <c r="B355" i="3"/>
  <c r="W356" i="3" l="1"/>
  <c r="S354" i="3"/>
  <c r="H355" i="3"/>
  <c r="D357" i="3"/>
  <c r="C357" i="3" l="1"/>
  <c r="W357" i="3"/>
  <c r="D358" i="3"/>
  <c r="S355" i="3"/>
  <c r="H356" i="3"/>
  <c r="B356" i="3"/>
  <c r="C358" i="3" l="1"/>
  <c r="B357" i="3"/>
  <c r="W358" i="3"/>
  <c r="D359" i="3"/>
  <c r="S356" i="3"/>
  <c r="H357" i="3"/>
  <c r="B358" i="3" l="1"/>
  <c r="C359" i="3"/>
  <c r="D360" i="3"/>
  <c r="W359" i="3"/>
  <c r="S357" i="3"/>
  <c r="H358" i="3"/>
  <c r="C360" i="3" l="1"/>
  <c r="P360" i="3"/>
  <c r="W360" i="3" s="1"/>
  <c r="B359" i="3"/>
  <c r="S358" i="3"/>
  <c r="H359" i="3"/>
  <c r="D361" i="3"/>
  <c r="C361" i="3" l="1"/>
  <c r="P361" i="3"/>
  <c r="W361" i="3" s="1"/>
  <c r="S359" i="3"/>
  <c r="H360" i="3"/>
  <c r="D362" i="3"/>
  <c r="B360" i="3"/>
  <c r="C362" i="3" l="1"/>
  <c r="W362" i="3"/>
  <c r="D363" i="3"/>
  <c r="S360" i="3"/>
  <c r="H361" i="3"/>
  <c r="B361" i="3"/>
  <c r="C363" i="3" l="1"/>
  <c r="B362" i="3"/>
  <c r="D364" i="3"/>
  <c r="W363" i="3"/>
  <c r="S361" i="3"/>
  <c r="H362" i="3"/>
  <c r="B363" i="3" l="1"/>
  <c r="C364" i="3"/>
  <c r="S362" i="3"/>
  <c r="H363" i="3"/>
  <c r="D365" i="3"/>
  <c r="W364" i="3"/>
  <c r="P365" i="3" l="1"/>
  <c r="W365" i="3" s="1"/>
  <c r="C365" i="3"/>
  <c r="D366" i="3"/>
  <c r="S363" i="3"/>
  <c r="H364" i="3"/>
  <c r="B364" i="3"/>
  <c r="C366" i="3" l="1"/>
  <c r="S364" i="3"/>
  <c r="H365" i="3"/>
  <c r="D367" i="3"/>
  <c r="W366" i="3"/>
  <c r="B365" i="3"/>
  <c r="C367" i="3" l="1"/>
  <c r="D368" i="3"/>
  <c r="W367" i="3"/>
  <c r="S365" i="3"/>
  <c r="H366" i="3"/>
  <c r="B366" i="3"/>
  <c r="C368" i="3" l="1"/>
  <c r="S366" i="3"/>
  <c r="H367" i="3"/>
  <c r="B367" i="3"/>
  <c r="D369" i="3"/>
  <c r="W368" i="3"/>
  <c r="C369" i="3" l="1"/>
  <c r="D370" i="3"/>
  <c r="W369" i="3"/>
  <c r="S367" i="3"/>
  <c r="H368" i="3"/>
  <c r="B368" i="3"/>
  <c r="B369" i="3" l="1"/>
  <c r="C370" i="3"/>
  <c r="S368" i="3"/>
  <c r="H369" i="3"/>
  <c r="D371" i="3"/>
  <c r="W370" i="3"/>
  <c r="C371" i="3" l="1"/>
  <c r="D372" i="3"/>
  <c r="W371" i="3"/>
  <c r="S369" i="3"/>
  <c r="B370" i="3"/>
  <c r="B371" i="3" s="1"/>
  <c r="H370" i="3" l="1"/>
  <c r="S370" i="3" s="1"/>
  <c r="C372" i="3"/>
  <c r="D373" i="3"/>
  <c r="W372" i="3"/>
  <c r="H371" i="3" l="1"/>
  <c r="S371" i="3" s="1"/>
  <c r="C373" i="3"/>
  <c r="D374" i="3"/>
  <c r="W373" i="3"/>
  <c r="B372" i="3"/>
  <c r="H372" i="3" l="1"/>
  <c r="S372" i="3" s="1"/>
  <c r="C374" i="3"/>
  <c r="D375" i="3"/>
  <c r="W374" i="3"/>
  <c r="B373" i="3"/>
  <c r="H373" i="3" l="1"/>
  <c r="S373" i="3" s="1"/>
  <c r="C375" i="3"/>
  <c r="D376" i="3"/>
  <c r="W375" i="3"/>
  <c r="B374" i="3"/>
  <c r="C376" i="3" l="1"/>
  <c r="H374" i="3"/>
  <c r="S374" i="3" s="1"/>
  <c r="D377" i="3"/>
  <c r="W376" i="3"/>
  <c r="B375" i="3"/>
  <c r="H375" i="3" l="1"/>
  <c r="H376" i="3" s="1"/>
  <c r="C377" i="3"/>
  <c r="D378" i="3"/>
  <c r="W377" i="3"/>
  <c r="B376" i="3"/>
  <c r="S375" i="3" l="1"/>
  <c r="C378" i="3"/>
  <c r="S376" i="3"/>
  <c r="H377" i="3"/>
  <c r="B377" i="3"/>
  <c r="D379" i="3"/>
  <c r="W378" i="3"/>
  <c r="C379" i="3" l="1"/>
  <c r="D380" i="3"/>
  <c r="W379" i="3"/>
  <c r="S377" i="3"/>
  <c r="H378" i="3"/>
  <c r="B378" i="3"/>
  <c r="C380" i="3" l="1"/>
  <c r="S378" i="3"/>
  <c r="H379" i="3"/>
  <c r="B379" i="3"/>
  <c r="D381" i="3"/>
  <c r="W380" i="3"/>
  <c r="C381" i="3" l="1"/>
  <c r="D382" i="3"/>
  <c r="W381" i="3"/>
  <c r="S379" i="3"/>
  <c r="H380" i="3"/>
  <c r="B380" i="3"/>
  <c r="B381" i="3" l="1"/>
  <c r="C382" i="3"/>
  <c r="S380" i="3"/>
  <c r="H381" i="3"/>
  <c r="D383" i="3"/>
  <c r="W382" i="3"/>
  <c r="C383" i="3" l="1"/>
  <c r="D384" i="3"/>
  <c r="W383" i="3"/>
  <c r="S381" i="3"/>
  <c r="H382" i="3"/>
  <c r="B382" i="3"/>
  <c r="B383" i="3" l="1"/>
  <c r="C384" i="3"/>
  <c r="S382" i="3"/>
  <c r="H383" i="3"/>
  <c r="D385" i="3"/>
  <c r="W384" i="3"/>
  <c r="C385" i="3" l="1"/>
  <c r="D386" i="3"/>
  <c r="W385" i="3"/>
  <c r="S383" i="3"/>
  <c r="H384" i="3"/>
  <c r="B384" i="3"/>
  <c r="B385" i="3" s="1"/>
  <c r="C386" i="3" l="1"/>
  <c r="S384" i="3"/>
  <c r="H385" i="3"/>
  <c r="D387" i="3"/>
  <c r="W386" i="3"/>
  <c r="C387" i="3" l="1"/>
  <c r="D388" i="3"/>
  <c r="W387" i="3"/>
  <c r="S385" i="3"/>
  <c r="B386" i="3"/>
  <c r="H386" i="3" s="1"/>
  <c r="B387" i="3" l="1"/>
  <c r="C388" i="3"/>
  <c r="S386" i="3"/>
  <c r="H387" i="3"/>
  <c r="D389" i="3"/>
  <c r="W388" i="3"/>
  <c r="C389" i="3" l="1"/>
  <c r="D390" i="3"/>
  <c r="W389" i="3"/>
  <c r="S387" i="3"/>
  <c r="B388" i="3"/>
  <c r="H388" i="3" s="1"/>
  <c r="B389" i="3" l="1"/>
  <c r="C390" i="3"/>
  <c r="S388" i="3"/>
  <c r="H389" i="3"/>
  <c r="D391" i="3"/>
  <c r="W390" i="3"/>
  <c r="C391" i="3" l="1"/>
  <c r="D392" i="3"/>
  <c r="W391" i="3"/>
  <c r="S389" i="3"/>
  <c r="H390" i="3"/>
  <c r="B390" i="3"/>
  <c r="B391" i="3" l="1"/>
  <c r="C392" i="3"/>
  <c r="S390" i="3"/>
  <c r="H391" i="3"/>
  <c r="D393" i="3"/>
  <c r="W392" i="3"/>
  <c r="C393" i="3" l="1"/>
  <c r="D394" i="3"/>
  <c r="W393" i="3"/>
  <c r="S391" i="3"/>
  <c r="H392" i="3"/>
  <c r="B392" i="3"/>
  <c r="B393" i="3" l="1"/>
  <c r="C394" i="3"/>
  <c r="S392" i="3"/>
  <c r="H393" i="3"/>
  <c r="D395" i="3"/>
  <c r="W394" i="3"/>
  <c r="C395" i="3" l="1"/>
  <c r="D396" i="3"/>
  <c r="W395" i="3"/>
  <c r="S393" i="3"/>
  <c r="H394" i="3"/>
  <c r="B394" i="3"/>
  <c r="B395" i="3" l="1"/>
  <c r="C396" i="3"/>
  <c r="S394" i="3"/>
  <c r="H395" i="3"/>
  <c r="D397" i="3"/>
  <c r="W396" i="3"/>
  <c r="C397" i="3" l="1"/>
  <c r="D398" i="3"/>
  <c r="W397" i="3"/>
  <c r="S395" i="3"/>
  <c r="H396" i="3"/>
  <c r="B396" i="3"/>
  <c r="B397" i="3" l="1"/>
  <c r="C398" i="3"/>
  <c r="S396" i="3"/>
  <c r="H397" i="3"/>
  <c r="D399" i="3"/>
  <c r="W398" i="3"/>
  <c r="P399" i="3" l="1"/>
  <c r="W399" i="3" s="1"/>
  <c r="C399" i="3"/>
  <c r="D400" i="3"/>
  <c r="S397" i="3"/>
  <c r="H398" i="3"/>
  <c r="B398" i="3"/>
  <c r="B399" i="3" l="1"/>
  <c r="C400" i="3"/>
  <c r="S398" i="3"/>
  <c r="H399" i="3"/>
  <c r="D401" i="3"/>
  <c r="W400" i="3"/>
  <c r="C401" i="3" l="1"/>
  <c r="D402" i="3"/>
  <c r="W401" i="3"/>
  <c r="S399" i="3"/>
  <c r="B400" i="3"/>
  <c r="B401" i="3" l="1"/>
  <c r="H400" i="3"/>
  <c r="S400" i="3" s="1"/>
  <c r="C402" i="3"/>
  <c r="D403" i="3"/>
  <c r="W402" i="3"/>
  <c r="H401" i="3" l="1"/>
  <c r="S401" i="3" s="1"/>
  <c r="C403" i="3"/>
  <c r="D404" i="3"/>
  <c r="W403" i="3"/>
  <c r="B402" i="3"/>
  <c r="B403" i="3" l="1"/>
  <c r="H402" i="3"/>
  <c r="S402" i="3" s="1"/>
  <c r="C404" i="3"/>
  <c r="D405" i="3"/>
  <c r="W404" i="3"/>
  <c r="H403" i="3" l="1"/>
  <c r="S403" i="3" s="1"/>
  <c r="C405" i="3"/>
  <c r="D406" i="3"/>
  <c r="W405" i="3"/>
  <c r="B404" i="3"/>
  <c r="B405" i="3" l="1"/>
  <c r="H404" i="3"/>
  <c r="S404" i="3" s="1"/>
  <c r="C406" i="3"/>
  <c r="D407" i="3"/>
  <c r="W406" i="3"/>
  <c r="C407" i="3" l="1"/>
  <c r="H405" i="3"/>
  <c r="H406" i="3" s="1"/>
  <c r="D408" i="3"/>
  <c r="W407" i="3"/>
  <c r="B406" i="3"/>
  <c r="B407" i="3" s="1"/>
  <c r="S405" i="3" l="1"/>
  <c r="C408" i="3"/>
  <c r="S406" i="3"/>
  <c r="H407" i="3"/>
  <c r="D409" i="3"/>
  <c r="W408" i="3"/>
  <c r="C409" i="3" l="1"/>
  <c r="D410" i="3"/>
  <c r="W409" i="3"/>
  <c r="S407" i="3"/>
  <c r="H408" i="3"/>
  <c r="B408" i="3"/>
  <c r="B409" i="3" l="1"/>
  <c r="C410" i="3"/>
  <c r="S408" i="3"/>
  <c r="H409" i="3"/>
  <c r="W410" i="3"/>
  <c r="D411" i="3"/>
  <c r="P411" i="3" l="1"/>
  <c r="W411" i="3" s="1"/>
  <c r="C411" i="3"/>
  <c r="S409" i="3"/>
  <c r="H410" i="3"/>
  <c r="D412" i="3"/>
  <c r="C412" i="3" s="1"/>
  <c r="B410" i="3"/>
  <c r="W412" i="3" l="1"/>
  <c r="S410" i="3"/>
  <c r="H411" i="3"/>
  <c r="D413" i="3"/>
  <c r="B411" i="3"/>
  <c r="B412" i="3" s="1"/>
  <c r="C413" i="3" l="1"/>
  <c r="B413" i="3" s="1"/>
  <c r="W413" i="3"/>
  <c r="D414" i="3"/>
  <c r="S411" i="3"/>
  <c r="H412" i="3"/>
  <c r="C414" i="3" l="1"/>
  <c r="B414" i="3" s="1"/>
  <c r="W414" i="3"/>
  <c r="S412" i="3"/>
  <c r="H413" i="3"/>
  <c r="D415" i="3"/>
  <c r="C415" i="3" l="1"/>
  <c r="B415" i="3" s="1"/>
  <c r="S413" i="3"/>
  <c r="H414" i="3"/>
  <c r="W415" i="3"/>
  <c r="D416" i="3"/>
  <c r="C416" i="3" l="1"/>
  <c r="B416" i="3" s="1"/>
  <c r="W416" i="3"/>
  <c r="D417" i="3"/>
  <c r="S414" i="3"/>
  <c r="H415" i="3"/>
  <c r="C417" i="3" l="1"/>
  <c r="B417" i="3" s="1"/>
  <c r="W417" i="3"/>
  <c r="D418" i="3"/>
  <c r="S415" i="3"/>
  <c r="H416" i="3"/>
  <c r="C418" i="3" l="1"/>
  <c r="B418" i="3" s="1"/>
  <c r="W418" i="3"/>
  <c r="S416" i="3"/>
  <c r="H417" i="3"/>
  <c r="D419" i="3"/>
  <c r="C419" i="3" l="1"/>
  <c r="B419" i="3" s="1"/>
  <c r="S417" i="3"/>
  <c r="H418" i="3"/>
  <c r="W419" i="3"/>
  <c r="D420" i="3"/>
  <c r="C420" i="3" l="1"/>
  <c r="S418" i="3"/>
  <c r="H419" i="3"/>
  <c r="W420" i="3"/>
  <c r="D421" i="3"/>
  <c r="C421" i="3" l="1"/>
  <c r="S419" i="3"/>
  <c r="H420" i="3"/>
  <c r="W421" i="3"/>
  <c r="D422" i="3"/>
  <c r="C422" i="3" s="1"/>
  <c r="B420" i="3"/>
  <c r="S420" i="3" l="1"/>
  <c r="H421" i="3"/>
  <c r="W422" i="3"/>
  <c r="D423" i="3"/>
  <c r="C423" i="3" s="1"/>
  <c r="B421" i="3"/>
  <c r="S421" i="3" l="1"/>
  <c r="H422" i="3"/>
  <c r="W423" i="3"/>
  <c r="D424" i="3"/>
  <c r="B422" i="3"/>
  <c r="C424" i="3" l="1"/>
  <c r="S422" i="3"/>
  <c r="H423" i="3"/>
  <c r="W424" i="3"/>
  <c r="D425" i="3"/>
  <c r="B423" i="3"/>
  <c r="C425" i="3" l="1"/>
  <c r="W425" i="3"/>
  <c r="S423" i="3"/>
  <c r="H424" i="3"/>
  <c r="D426" i="3"/>
  <c r="B424" i="3"/>
  <c r="B425" i="3" s="1"/>
  <c r="C426" i="3" l="1"/>
  <c r="B426" i="3" s="1"/>
  <c r="W426" i="3"/>
  <c r="D427" i="3"/>
  <c r="S424" i="3"/>
  <c r="H425" i="3"/>
  <c r="C427" i="3" l="1"/>
  <c r="D428" i="3"/>
  <c r="S425" i="3"/>
  <c r="H426" i="3"/>
  <c r="W427" i="3"/>
  <c r="C428" i="3" l="1"/>
  <c r="S426" i="3"/>
  <c r="H427" i="3"/>
  <c r="B427" i="3"/>
  <c r="D429" i="3"/>
  <c r="W428" i="3"/>
  <c r="C429" i="3" l="1"/>
  <c r="W429" i="3"/>
  <c r="D430" i="3"/>
  <c r="S427" i="3"/>
  <c r="H428" i="3"/>
  <c r="B428" i="3"/>
  <c r="B429" i="3" s="1"/>
  <c r="C430" i="3" l="1"/>
  <c r="B430" i="3" s="1"/>
  <c r="D431" i="3"/>
  <c r="W430" i="3"/>
  <c r="S428" i="3"/>
  <c r="H429" i="3"/>
  <c r="C431" i="3" l="1"/>
  <c r="S429" i="3"/>
  <c r="H430" i="3"/>
  <c r="D432" i="3"/>
  <c r="W431" i="3"/>
  <c r="C432" i="3" l="1"/>
  <c r="D433" i="3"/>
  <c r="W432" i="3"/>
  <c r="S430" i="3"/>
  <c r="B431" i="3"/>
  <c r="H431" i="3" s="1"/>
  <c r="C433" i="3" l="1"/>
  <c r="S431" i="3"/>
  <c r="H432" i="3"/>
  <c r="D434" i="3"/>
  <c r="W433" i="3"/>
  <c r="B432" i="3"/>
  <c r="C434" i="3" l="1"/>
  <c r="W434" i="3"/>
  <c r="D435" i="3"/>
  <c r="S432" i="3"/>
  <c r="H433" i="3"/>
  <c r="B433" i="3"/>
  <c r="P435" i="3" l="1"/>
  <c r="W435" i="3" s="1"/>
  <c r="C435" i="3"/>
  <c r="D436" i="3"/>
  <c r="S433" i="3"/>
  <c r="H434" i="3"/>
  <c r="B434" i="3"/>
  <c r="B435" i="3" l="1"/>
  <c r="C436" i="3"/>
  <c r="W436" i="3"/>
  <c r="D437" i="3"/>
  <c r="S434" i="3"/>
  <c r="H435" i="3"/>
  <c r="B436" i="3" l="1"/>
  <c r="C437" i="3"/>
  <c r="D438" i="3"/>
  <c r="W437" i="3"/>
  <c r="S435" i="3"/>
  <c r="H436" i="3"/>
  <c r="B437" i="3" l="1"/>
  <c r="C438" i="3"/>
  <c r="S436" i="3"/>
  <c r="H437" i="3"/>
  <c r="D439" i="3"/>
  <c r="W438" i="3"/>
  <c r="C439" i="3" l="1"/>
  <c r="D440" i="3"/>
  <c r="W439" i="3"/>
  <c r="S437" i="3"/>
  <c r="H438" i="3"/>
  <c r="B438" i="3"/>
  <c r="C440" i="3" l="1"/>
  <c r="S438" i="3"/>
  <c r="H439" i="3"/>
  <c r="D441" i="3"/>
  <c r="W440" i="3"/>
  <c r="B439" i="3"/>
  <c r="C441" i="3" l="1"/>
  <c r="D442" i="3"/>
  <c r="D444" i="3" s="1"/>
  <c r="W441" i="3"/>
  <c r="S439" i="3"/>
  <c r="H440" i="3"/>
  <c r="B440" i="3"/>
  <c r="P444" i="3" l="1"/>
  <c r="W444" i="3" s="1"/>
  <c r="C442" i="3"/>
  <c r="C444" i="3" s="1"/>
  <c r="S440" i="3"/>
  <c r="D443" i="3"/>
  <c r="W442" i="3"/>
  <c r="B441" i="3"/>
  <c r="H441" i="3" s="1"/>
  <c r="C443" i="3" l="1"/>
  <c r="W443" i="3"/>
  <c r="D445" i="3"/>
  <c r="S441" i="3"/>
  <c r="H442" i="3"/>
  <c r="H444" i="3" s="1"/>
  <c r="S444" i="3" s="1"/>
  <c r="B442" i="3"/>
  <c r="B444" i="3" s="1"/>
  <c r="P445" i="3" l="1"/>
  <c r="W445" i="3" s="1"/>
  <c r="C445" i="3"/>
  <c r="D446" i="3"/>
  <c r="S442" i="3"/>
  <c r="H443" i="3"/>
  <c r="B443" i="3"/>
  <c r="B445" i="3" l="1"/>
  <c r="C446" i="3"/>
  <c r="S443" i="3"/>
  <c r="H445" i="3"/>
  <c r="H446" i="3" s="1"/>
  <c r="D447" i="3"/>
  <c r="W446" i="3"/>
  <c r="C447" i="3" l="1"/>
  <c r="W447" i="3"/>
  <c r="D448" i="3"/>
  <c r="S445" i="3"/>
  <c r="B446" i="3"/>
  <c r="P448" i="3" l="1"/>
  <c r="W448" i="3" s="1"/>
  <c r="C448" i="3"/>
  <c r="B447" i="3"/>
  <c r="S446" i="3"/>
  <c r="H447" i="3"/>
  <c r="D449" i="3"/>
  <c r="C449" i="3" l="1"/>
  <c r="D450" i="3"/>
  <c r="B448" i="3"/>
  <c r="W449" i="3"/>
  <c r="S447" i="3"/>
  <c r="H448" i="3"/>
  <c r="C450" i="3" l="1"/>
  <c r="W450" i="3"/>
  <c r="D451" i="3"/>
  <c r="S448" i="3"/>
  <c r="B449" i="3"/>
  <c r="H449" i="3" s="1"/>
  <c r="C451" i="3" l="1"/>
  <c r="D452" i="3"/>
  <c r="S449" i="3"/>
  <c r="H450" i="3"/>
  <c r="W451" i="3"/>
  <c r="B450" i="3"/>
  <c r="C452" i="3" l="1"/>
  <c r="B451" i="3"/>
  <c r="S450" i="3"/>
  <c r="H451" i="3"/>
  <c r="W452" i="3"/>
  <c r="D453" i="3"/>
  <c r="C453" i="3" l="1"/>
  <c r="W453" i="3"/>
  <c r="S451" i="3"/>
  <c r="H452" i="3"/>
  <c r="D454" i="3"/>
  <c r="B452" i="3"/>
  <c r="B453" i="3" s="1"/>
  <c r="C454" i="3" l="1"/>
  <c r="B454" i="3" s="1"/>
  <c r="D455" i="3"/>
  <c r="W454" i="3"/>
  <c r="S452" i="3"/>
  <c r="H453" i="3"/>
  <c r="P455" i="3" l="1"/>
  <c r="W455" i="3" s="1"/>
  <c r="C455" i="3"/>
  <c r="S453" i="3"/>
  <c r="H454" i="3"/>
  <c r="D456" i="3"/>
  <c r="C456" i="3" s="1"/>
  <c r="D457" i="3" l="1"/>
  <c r="S454" i="3"/>
  <c r="H455" i="3"/>
  <c r="W456" i="3"/>
  <c r="B455" i="3"/>
  <c r="C457" i="3" l="1"/>
  <c r="S455" i="3"/>
  <c r="H456" i="3"/>
  <c r="B456" i="3"/>
  <c r="D458" i="3"/>
  <c r="C458" i="3" s="1"/>
  <c r="W457" i="3"/>
  <c r="W458" i="3" l="1"/>
  <c r="D459" i="3"/>
  <c r="S456" i="3"/>
  <c r="H457" i="3"/>
  <c r="B457" i="3"/>
  <c r="B458" i="3" s="1"/>
  <c r="C459" i="3" l="1"/>
  <c r="B459" i="3" s="1"/>
  <c r="W459" i="3"/>
  <c r="S457" i="3"/>
  <c r="H458" i="3"/>
  <c r="D460" i="3"/>
  <c r="C460" i="3" l="1"/>
  <c r="B460" i="3" s="1"/>
  <c r="S458" i="3"/>
  <c r="H459" i="3"/>
  <c r="W460" i="3"/>
  <c r="D461" i="3"/>
  <c r="C461" i="3" l="1"/>
  <c r="D462" i="3"/>
  <c r="W461" i="3"/>
  <c r="S459" i="3"/>
  <c r="H460" i="3"/>
  <c r="C462" i="3" l="1"/>
  <c r="S460" i="3"/>
  <c r="B461" i="3"/>
  <c r="H461" i="3" s="1"/>
  <c r="D463" i="3"/>
  <c r="W462" i="3"/>
  <c r="C463" i="3" l="1"/>
  <c r="W463" i="3"/>
  <c r="D464" i="3"/>
  <c r="S461" i="3"/>
  <c r="H462" i="3"/>
  <c r="B462" i="3"/>
  <c r="B463" i="3" l="1"/>
  <c r="C464" i="3"/>
  <c r="D465" i="3"/>
  <c r="W464" i="3"/>
  <c r="S462" i="3"/>
  <c r="H463" i="3"/>
  <c r="B464" i="3" l="1"/>
  <c r="C465" i="3"/>
  <c r="S463" i="3"/>
  <c r="H464" i="3"/>
  <c r="D466" i="3"/>
  <c r="W465" i="3"/>
  <c r="C466" i="3" l="1"/>
  <c r="D467" i="3"/>
  <c r="W466" i="3"/>
  <c r="S464" i="3"/>
  <c r="H465" i="3"/>
  <c r="B465" i="3"/>
  <c r="C467" i="3" l="1"/>
  <c r="S465" i="3"/>
  <c r="H466" i="3"/>
  <c r="W467" i="3"/>
  <c r="D468" i="3"/>
  <c r="B466" i="3"/>
  <c r="C468" i="3" l="1"/>
  <c r="D469" i="3"/>
  <c r="W468" i="3"/>
  <c r="S466" i="3"/>
  <c r="H467" i="3"/>
  <c r="B467" i="3"/>
  <c r="P469" i="3" l="1"/>
  <c r="W469" i="3" s="1"/>
  <c r="C469" i="3"/>
  <c r="S467" i="3"/>
  <c r="H468" i="3"/>
  <c r="B468" i="3"/>
  <c r="D470" i="3"/>
  <c r="C470" i="3" l="1"/>
  <c r="D471" i="3"/>
  <c r="W470" i="3"/>
  <c r="S468" i="3"/>
  <c r="H469" i="3"/>
  <c r="H470" i="3" s="1"/>
  <c r="B469" i="3"/>
  <c r="C471" i="3" l="1"/>
  <c r="S469" i="3"/>
  <c r="W471" i="3"/>
  <c r="D472" i="3"/>
  <c r="B470" i="3"/>
  <c r="C472" i="3" l="1"/>
  <c r="D473" i="3"/>
  <c r="S470" i="3"/>
  <c r="H471" i="3"/>
  <c r="W472" i="3"/>
  <c r="B471" i="3"/>
  <c r="P473" i="3" l="1"/>
  <c r="W473" i="3" s="1"/>
  <c r="B472" i="3"/>
  <c r="C473" i="3"/>
  <c r="S471" i="3"/>
  <c r="H472" i="3"/>
  <c r="D474" i="3"/>
  <c r="C474" i="3" l="1"/>
  <c r="D475" i="3"/>
  <c r="W474" i="3"/>
  <c r="B473" i="3"/>
  <c r="S472" i="3"/>
  <c r="H473" i="3"/>
  <c r="C475" i="3" l="1"/>
  <c r="S473" i="3"/>
  <c r="H474" i="3"/>
  <c r="W475" i="3"/>
  <c r="D476" i="3"/>
  <c r="C476" i="3" s="1"/>
  <c r="B474" i="3"/>
  <c r="D477" i="3" l="1"/>
  <c r="C477" i="3" s="1"/>
  <c r="S474" i="3"/>
  <c r="H475" i="3"/>
  <c r="W476" i="3"/>
  <c r="B475" i="3"/>
  <c r="B476" i="3" l="1"/>
  <c r="S475" i="3"/>
  <c r="H476" i="3"/>
  <c r="W477" i="3"/>
  <c r="D478" i="3"/>
  <c r="C478" i="3" s="1"/>
  <c r="S476" i="3" l="1"/>
  <c r="H477" i="3"/>
  <c r="W478" i="3"/>
  <c r="D479" i="3"/>
  <c r="B477" i="3"/>
  <c r="P479" i="3" l="1"/>
  <c r="W479" i="3" s="1"/>
  <c r="C479" i="3"/>
  <c r="S477" i="3"/>
  <c r="H478" i="3"/>
  <c r="D480" i="3"/>
  <c r="B478" i="3"/>
  <c r="C480" i="3" l="1"/>
  <c r="S478" i="3"/>
  <c r="H479" i="3"/>
  <c r="D481" i="3"/>
  <c r="W480" i="3"/>
  <c r="B479" i="3"/>
  <c r="C481" i="3" l="1"/>
  <c r="D482" i="3"/>
  <c r="W481" i="3"/>
  <c r="S479" i="3"/>
  <c r="H480" i="3"/>
  <c r="B480" i="3"/>
  <c r="C482" i="3" l="1"/>
  <c r="W482" i="3"/>
  <c r="D483" i="3"/>
  <c r="S480" i="3"/>
  <c r="H481" i="3"/>
  <c r="B481" i="3"/>
  <c r="C483" i="3" l="1"/>
  <c r="D484" i="3"/>
  <c r="S481" i="3"/>
  <c r="H482" i="3"/>
  <c r="W483" i="3"/>
  <c r="B482" i="3"/>
  <c r="C484" i="3" l="1"/>
  <c r="B483" i="3"/>
  <c r="S482" i="3"/>
  <c r="H483" i="3"/>
  <c r="W484" i="3"/>
  <c r="D485" i="3"/>
  <c r="C485" i="3" l="1"/>
  <c r="S483" i="3"/>
  <c r="W485" i="3"/>
  <c r="D486" i="3"/>
  <c r="B484" i="3"/>
  <c r="H484" i="3" s="1"/>
  <c r="C486" i="3" l="1"/>
  <c r="W486" i="3"/>
  <c r="S484" i="3"/>
  <c r="D487" i="3"/>
  <c r="B485" i="3"/>
  <c r="H485" i="3" s="1"/>
  <c r="C487" i="3" l="1"/>
  <c r="W487" i="3"/>
  <c r="D488" i="3"/>
  <c r="S485" i="3"/>
  <c r="B486" i="3"/>
  <c r="B487" i="3" s="1"/>
  <c r="H486" i="3" l="1"/>
  <c r="S486" i="3" s="1"/>
  <c r="C488" i="3"/>
  <c r="B488" i="3" s="1"/>
  <c r="D489" i="3"/>
  <c r="W488" i="3"/>
  <c r="H487" i="3" l="1"/>
  <c r="S487" i="3" s="1"/>
  <c r="C489" i="3"/>
  <c r="D490" i="3"/>
  <c r="W489" i="3"/>
  <c r="H488" i="3" l="1"/>
  <c r="S488" i="3" s="1"/>
  <c r="C490" i="3"/>
  <c r="D491" i="3"/>
  <c r="W490" i="3"/>
  <c r="B489" i="3"/>
  <c r="H489" i="3" l="1"/>
  <c r="S489" i="3" s="1"/>
  <c r="C491" i="3"/>
  <c r="W491" i="3"/>
  <c r="D492" i="3"/>
  <c r="C492" i="3" s="1"/>
  <c r="B490" i="3"/>
  <c r="H490" i="3" l="1"/>
  <c r="S490" i="3" s="1"/>
  <c r="W492" i="3"/>
  <c r="D493" i="3"/>
  <c r="C493" i="3" s="1"/>
  <c r="B491" i="3"/>
  <c r="H491" i="3" l="1"/>
  <c r="S491" i="3" s="1"/>
  <c r="W493" i="3"/>
  <c r="D494" i="3"/>
  <c r="B492" i="3"/>
  <c r="H492" i="3" l="1"/>
  <c r="S492" i="3" s="1"/>
  <c r="C494" i="3"/>
  <c r="D495" i="3"/>
  <c r="B493" i="3"/>
  <c r="W494" i="3"/>
  <c r="H493" i="3" l="1"/>
  <c r="S493" i="3" s="1"/>
  <c r="C495" i="3"/>
  <c r="B494" i="3"/>
  <c r="W495" i="3"/>
  <c r="D496" i="3"/>
  <c r="H494" i="3" l="1"/>
  <c r="S494" i="3" s="1"/>
  <c r="C496" i="3"/>
  <c r="W496" i="3"/>
  <c r="D497" i="3"/>
  <c r="B495" i="3"/>
  <c r="B496" i="3" s="1"/>
  <c r="H495" i="3" l="1"/>
  <c r="S495" i="3" s="1"/>
  <c r="C497" i="3"/>
  <c r="B497" i="3" s="1"/>
  <c r="D498" i="3"/>
  <c r="W497" i="3"/>
  <c r="H496" i="3" l="1"/>
  <c r="S496" i="3" s="1"/>
  <c r="C498" i="3"/>
  <c r="W498" i="3"/>
  <c r="D499" i="3"/>
  <c r="C499" i="3" l="1"/>
  <c r="H497" i="3"/>
  <c r="H498" i="3" s="1"/>
  <c r="D500" i="3"/>
  <c r="C500" i="3" s="1"/>
  <c r="W499" i="3"/>
  <c r="B498" i="3"/>
  <c r="S497" i="3" l="1"/>
  <c r="S498" i="3"/>
  <c r="H499" i="3"/>
  <c r="B499" i="3"/>
  <c r="W500" i="3"/>
  <c r="D501" i="3"/>
  <c r="C501" i="3" l="1"/>
  <c r="D502" i="3"/>
  <c r="W501" i="3"/>
  <c r="S499" i="3"/>
  <c r="H500" i="3"/>
  <c r="B500" i="3"/>
  <c r="P502" i="3" l="1"/>
  <c r="W502" i="3" s="1"/>
  <c r="C502" i="3"/>
  <c r="S500" i="3"/>
  <c r="H501" i="3"/>
  <c r="D503" i="3"/>
  <c r="B501" i="3"/>
  <c r="C503" i="3" l="1"/>
  <c r="W503" i="3"/>
  <c r="S501" i="3"/>
  <c r="D504" i="3"/>
  <c r="B502" i="3"/>
  <c r="H502" i="3" s="1"/>
  <c r="C504" i="3" l="1"/>
  <c r="W504" i="3"/>
  <c r="D505" i="3"/>
  <c r="S502" i="3"/>
  <c r="H503" i="3"/>
  <c r="B503" i="3"/>
  <c r="C505" i="3" l="1"/>
  <c r="B504" i="3"/>
  <c r="W505" i="3"/>
  <c r="D506" i="3"/>
  <c r="S503" i="3"/>
  <c r="H504" i="3"/>
  <c r="B505" i="3" l="1"/>
  <c r="C506" i="3"/>
  <c r="B506" i="3" s="1"/>
  <c r="W506" i="3"/>
  <c r="D507" i="3"/>
  <c r="S504" i="3"/>
  <c r="H505" i="3"/>
  <c r="C507" i="3" l="1"/>
  <c r="B507" i="3" s="1"/>
  <c r="W507" i="3"/>
  <c r="D508" i="3"/>
  <c r="S505" i="3"/>
  <c r="H506" i="3"/>
  <c r="C508" i="3" l="1"/>
  <c r="B508" i="3" s="1"/>
  <c r="W508" i="3"/>
  <c r="D509" i="3"/>
  <c r="S506" i="3"/>
  <c r="H507" i="3"/>
  <c r="C509" i="3" l="1"/>
  <c r="B509" i="3" s="1"/>
  <c r="S507" i="3"/>
  <c r="H508" i="3"/>
  <c r="W509" i="3"/>
  <c r="D510" i="3"/>
  <c r="C510" i="3" s="1"/>
  <c r="W510" i="3" l="1"/>
  <c r="B510" i="3"/>
  <c r="D511" i="3"/>
  <c r="S508" i="3"/>
  <c r="H509" i="3"/>
  <c r="C511" i="3" l="1"/>
  <c r="D512" i="3"/>
  <c r="S509" i="3"/>
  <c r="H510" i="3"/>
  <c r="W511" i="3"/>
  <c r="C512" i="3" l="1"/>
  <c r="S510" i="3"/>
  <c r="H511" i="3"/>
  <c r="W512" i="3"/>
  <c r="B511" i="3"/>
  <c r="D513" i="3"/>
  <c r="P513" i="3" l="1"/>
  <c r="W513" i="3" s="1"/>
  <c r="C513" i="3"/>
  <c r="D514" i="3"/>
  <c r="S511" i="3"/>
  <c r="H512" i="3"/>
  <c r="B512" i="3"/>
  <c r="C514" i="3" l="1"/>
  <c r="D515" i="3"/>
  <c r="W514" i="3"/>
  <c r="S512" i="3"/>
  <c r="H513" i="3"/>
  <c r="B513" i="3"/>
  <c r="C515" i="3" l="1"/>
  <c r="S513" i="3"/>
  <c r="H514" i="3"/>
  <c r="B514" i="3"/>
  <c r="D516" i="3"/>
  <c r="W515" i="3"/>
  <c r="C516" i="3" l="1"/>
  <c r="D517" i="3"/>
  <c r="W516" i="3"/>
  <c r="S514" i="3"/>
  <c r="H515" i="3"/>
  <c r="B515" i="3"/>
  <c r="B516" i="3" l="1"/>
  <c r="C517" i="3"/>
  <c r="S515" i="3"/>
  <c r="H516" i="3"/>
  <c r="D518" i="3"/>
  <c r="W517" i="3"/>
  <c r="C518" i="3" l="1"/>
  <c r="D519" i="3"/>
  <c r="W518" i="3"/>
  <c r="S516" i="3"/>
  <c r="H517" i="3"/>
  <c r="B517" i="3"/>
  <c r="C519" i="3" l="1"/>
  <c r="S517" i="3"/>
  <c r="H518" i="3"/>
  <c r="D520" i="3"/>
  <c r="W519" i="3"/>
  <c r="B518" i="3"/>
  <c r="C520" i="3" l="1"/>
  <c r="D521" i="3"/>
  <c r="W520" i="3"/>
  <c r="S518" i="3"/>
  <c r="H519" i="3"/>
  <c r="B519" i="3"/>
  <c r="C521" i="3" l="1"/>
  <c r="S519" i="3"/>
  <c r="H520" i="3"/>
  <c r="D522" i="3"/>
  <c r="W521" i="3"/>
  <c r="B520" i="3"/>
  <c r="B521" i="3" l="1"/>
  <c r="P522" i="3"/>
  <c r="W522" i="3" s="1"/>
  <c r="C522" i="3"/>
  <c r="D523" i="3"/>
  <c r="S520" i="3"/>
  <c r="H521" i="3"/>
  <c r="C523" i="3" l="1"/>
  <c r="S521" i="3"/>
  <c r="D524" i="3"/>
  <c r="W523" i="3"/>
  <c r="B522" i="3"/>
  <c r="H522" i="3" s="1"/>
  <c r="C524" i="3" l="1"/>
  <c r="S522" i="3"/>
  <c r="H523" i="3"/>
  <c r="D525" i="3"/>
  <c r="W524" i="3"/>
  <c r="B523" i="3"/>
  <c r="B524" i="3" l="1"/>
  <c r="C525" i="3"/>
  <c r="D526" i="3"/>
  <c r="W525" i="3"/>
  <c r="S523" i="3"/>
  <c r="H524" i="3"/>
  <c r="C526" i="3" l="1"/>
  <c r="S524" i="3"/>
  <c r="H525" i="3"/>
  <c r="D527" i="3"/>
  <c r="W526" i="3"/>
  <c r="B525" i="3"/>
  <c r="C527" i="3" l="1"/>
  <c r="D528" i="3"/>
  <c r="W527" i="3"/>
  <c r="S525" i="3"/>
  <c r="H526" i="3"/>
  <c r="B526" i="3"/>
  <c r="P528" i="3" l="1"/>
  <c r="W528" i="3" s="1"/>
  <c r="C528" i="3"/>
  <c r="S526" i="3"/>
  <c r="H527" i="3"/>
  <c r="D529" i="3"/>
  <c r="B527" i="3"/>
  <c r="C529" i="3" l="1"/>
  <c r="D530" i="3"/>
  <c r="W529" i="3"/>
  <c r="S527" i="3"/>
  <c r="H528" i="3"/>
  <c r="B528" i="3"/>
  <c r="C530" i="3" l="1"/>
  <c r="S528" i="3"/>
  <c r="H529" i="3"/>
  <c r="D531" i="3"/>
  <c r="W530" i="3"/>
  <c r="B529" i="3"/>
  <c r="C531" i="3" l="1"/>
  <c r="D532" i="3"/>
  <c r="W531" i="3"/>
  <c r="S529" i="3"/>
  <c r="H530" i="3"/>
  <c r="B530" i="3"/>
  <c r="C532" i="3" l="1"/>
  <c r="S530" i="3"/>
  <c r="H531" i="3"/>
  <c r="B531" i="3"/>
  <c r="D533" i="3"/>
  <c r="W532" i="3"/>
  <c r="C533" i="3" l="1"/>
  <c r="D534" i="3"/>
  <c r="W533" i="3"/>
  <c r="S531" i="3"/>
  <c r="H532" i="3"/>
  <c r="B532" i="3"/>
  <c r="C534" i="3" l="1"/>
  <c r="B533" i="3"/>
  <c r="S532" i="3"/>
  <c r="H533" i="3"/>
  <c r="D535" i="3"/>
  <c r="W534" i="3"/>
  <c r="C535" i="3" l="1"/>
  <c r="D536" i="3"/>
  <c r="W535" i="3"/>
  <c r="S533" i="3"/>
  <c r="H534" i="3"/>
  <c r="B534" i="3"/>
  <c r="C536" i="3" l="1"/>
  <c r="S534" i="3"/>
  <c r="H535" i="3"/>
  <c r="B535" i="3"/>
  <c r="D537" i="3"/>
  <c r="W536" i="3"/>
  <c r="C537" i="3" l="1"/>
  <c r="D538" i="3"/>
  <c r="W537" i="3"/>
  <c r="S535" i="3"/>
  <c r="H536" i="3"/>
  <c r="B536" i="3"/>
  <c r="B537" i="3" l="1"/>
  <c r="C538" i="3"/>
  <c r="S536" i="3"/>
  <c r="H537" i="3"/>
  <c r="D539" i="3"/>
  <c r="W538" i="3"/>
  <c r="C539" i="3" l="1"/>
  <c r="D540" i="3"/>
  <c r="W539" i="3"/>
  <c r="S537" i="3"/>
  <c r="H538" i="3"/>
  <c r="B538" i="3"/>
  <c r="C540" i="3" l="1"/>
  <c r="S538" i="3"/>
  <c r="H539" i="3"/>
  <c r="D541" i="3"/>
  <c r="W540" i="3"/>
  <c r="B539" i="3"/>
  <c r="C541" i="3" l="1"/>
  <c r="D542" i="3"/>
  <c r="W541" i="3"/>
  <c r="S539" i="3"/>
  <c r="H540" i="3"/>
  <c r="B540" i="3"/>
  <c r="C542" i="3" l="1"/>
  <c r="S540" i="3"/>
  <c r="H541" i="3"/>
  <c r="D543" i="3"/>
  <c r="W542" i="3"/>
  <c r="B541" i="3"/>
  <c r="C543" i="3" l="1"/>
  <c r="D544" i="3"/>
  <c r="W543" i="3"/>
  <c r="S541" i="3"/>
  <c r="H542" i="3"/>
  <c r="B542" i="3"/>
  <c r="C544" i="3" l="1"/>
  <c r="S542" i="3"/>
  <c r="H543" i="3"/>
  <c r="D545" i="3"/>
  <c r="W544" i="3"/>
  <c r="B543" i="3"/>
  <c r="C545" i="3" l="1"/>
  <c r="D546" i="3"/>
  <c r="W545" i="3"/>
  <c r="S543" i="3"/>
  <c r="H544" i="3"/>
  <c r="B544" i="3"/>
  <c r="C546" i="3" l="1"/>
  <c r="S544" i="3"/>
  <c r="D547" i="3"/>
  <c r="W546" i="3"/>
  <c r="B545" i="3"/>
  <c r="H545" i="3" s="1"/>
  <c r="C547" i="3" l="1"/>
  <c r="D548" i="3"/>
  <c r="W547" i="3"/>
  <c r="S545" i="3"/>
  <c r="B546" i="3"/>
  <c r="H546" i="3" s="1"/>
  <c r="C548" i="3" l="1"/>
  <c r="S546" i="3"/>
  <c r="H547" i="3"/>
  <c r="D549" i="3"/>
  <c r="W548" i="3"/>
  <c r="B547" i="3"/>
  <c r="C549" i="3" l="1"/>
  <c r="D550" i="3"/>
  <c r="W549" i="3"/>
  <c r="S547" i="3"/>
  <c r="H548" i="3"/>
  <c r="B548" i="3"/>
  <c r="C550" i="3" l="1"/>
  <c r="S548" i="3"/>
  <c r="H549" i="3"/>
  <c r="D551" i="3"/>
  <c r="W550" i="3"/>
  <c r="B549" i="3"/>
  <c r="C551" i="3" l="1"/>
  <c r="D552" i="3"/>
  <c r="W551" i="3"/>
  <c r="S549" i="3"/>
  <c r="H550" i="3"/>
  <c r="B550" i="3"/>
  <c r="C552" i="3" l="1"/>
  <c r="S550" i="3"/>
  <c r="D553" i="3"/>
  <c r="W552" i="3"/>
  <c r="B551" i="3"/>
  <c r="H551" i="3" s="1"/>
  <c r="C553" i="3" l="1"/>
  <c r="W553" i="3"/>
  <c r="D554" i="3"/>
  <c r="S551" i="3"/>
  <c r="B552" i="3"/>
  <c r="H552" i="3" s="1"/>
  <c r="C554" i="3" l="1"/>
  <c r="S552" i="3"/>
  <c r="H553" i="3"/>
  <c r="W554" i="3"/>
  <c r="D555" i="3"/>
  <c r="B553" i="3"/>
  <c r="C555" i="3" l="1"/>
  <c r="B554" i="3"/>
  <c r="D556" i="3"/>
  <c r="W555" i="3"/>
  <c r="S553" i="3"/>
  <c r="H554" i="3"/>
  <c r="C556" i="3" l="1"/>
  <c r="S554" i="3"/>
  <c r="H555" i="3"/>
  <c r="B555" i="3"/>
  <c r="W556" i="3"/>
  <c r="D557" i="3"/>
  <c r="C557" i="3" l="1"/>
  <c r="D558" i="3"/>
  <c r="W557" i="3"/>
  <c r="S555" i="3"/>
  <c r="H556" i="3"/>
  <c r="B556" i="3"/>
  <c r="C558" i="3" l="1"/>
  <c r="S556" i="3"/>
  <c r="H557" i="3"/>
  <c r="B557" i="3"/>
  <c r="W558" i="3"/>
  <c r="D559" i="3"/>
  <c r="C559" i="3" l="1"/>
  <c r="W559" i="3"/>
  <c r="S557" i="3"/>
  <c r="H558" i="3"/>
  <c r="D560" i="3"/>
  <c r="B558" i="3"/>
  <c r="B559" i="3" l="1"/>
  <c r="C560" i="3"/>
  <c r="B560" i="3" s="1"/>
  <c r="S558" i="3"/>
  <c r="H559" i="3"/>
  <c r="W560" i="3"/>
  <c r="D561" i="3"/>
  <c r="C561" i="3" l="1"/>
  <c r="W561" i="3"/>
  <c r="S559" i="3"/>
  <c r="H560" i="3"/>
  <c r="D562" i="3"/>
  <c r="C562" i="3" l="1"/>
  <c r="W562" i="3"/>
  <c r="D563" i="3"/>
  <c r="S560" i="3"/>
  <c r="H561" i="3"/>
  <c r="B561" i="3"/>
  <c r="B562" i="3" l="1"/>
  <c r="C563" i="3"/>
  <c r="W563" i="3"/>
  <c r="S561" i="3"/>
  <c r="H562" i="3"/>
  <c r="D564" i="3"/>
  <c r="B563" i="3" l="1"/>
  <c r="C564" i="3"/>
  <c r="S562" i="3"/>
  <c r="H563" i="3"/>
  <c r="W564" i="3"/>
  <c r="D565" i="3"/>
  <c r="C565" i="3" s="1"/>
  <c r="B564" i="3" l="1"/>
  <c r="D566" i="3"/>
  <c r="W565" i="3"/>
  <c r="S563" i="3"/>
  <c r="H564" i="3"/>
  <c r="C566" i="3" l="1"/>
  <c r="S564" i="3"/>
  <c r="H565" i="3"/>
  <c r="B565" i="3"/>
  <c r="W566" i="3"/>
  <c r="D567" i="3"/>
  <c r="C567" i="3" l="1"/>
  <c r="D568" i="3"/>
  <c r="W567" i="3"/>
  <c r="S565" i="3"/>
  <c r="H566" i="3"/>
  <c r="B566" i="3"/>
  <c r="C568" i="3" l="1"/>
  <c r="S566" i="3"/>
  <c r="B567" i="3"/>
  <c r="H567" i="3" s="1"/>
  <c r="W568" i="3"/>
  <c r="D569" i="3"/>
  <c r="C569" i="3" l="1"/>
  <c r="D570" i="3"/>
  <c r="W569" i="3"/>
  <c r="S567" i="3"/>
  <c r="B568" i="3"/>
  <c r="H568" i="3" s="1"/>
  <c r="C570" i="3" l="1"/>
  <c r="S568" i="3"/>
  <c r="B569" i="3"/>
  <c r="H569" i="3" s="1"/>
  <c r="W570" i="3"/>
  <c r="D571" i="3"/>
  <c r="C571" i="3" l="1"/>
  <c r="D572" i="3"/>
  <c r="W571" i="3"/>
  <c r="S569" i="3"/>
  <c r="H570" i="3"/>
  <c r="B570" i="3"/>
  <c r="C572" i="3" l="1"/>
  <c r="S570" i="3"/>
  <c r="H571" i="3"/>
  <c r="B571" i="3"/>
  <c r="W572" i="3"/>
  <c r="D573" i="3"/>
  <c r="C573" i="3" l="1"/>
  <c r="D574" i="3"/>
  <c r="W573" i="3"/>
  <c r="S571" i="3"/>
  <c r="H572" i="3"/>
  <c r="B572" i="3"/>
  <c r="P574" i="3" l="1"/>
  <c r="W574" i="3" s="1"/>
  <c r="C574" i="3"/>
  <c r="S572" i="3"/>
  <c r="H573" i="3"/>
  <c r="B573" i="3"/>
  <c r="D575" i="3"/>
  <c r="C575" i="3" l="1"/>
  <c r="D576" i="3"/>
  <c r="W575" i="3"/>
  <c r="S573" i="3"/>
  <c r="H574" i="3"/>
  <c r="B574" i="3"/>
  <c r="C576" i="3" l="1"/>
  <c r="S574" i="3"/>
  <c r="H575" i="3"/>
  <c r="W576" i="3"/>
  <c r="D577" i="3"/>
  <c r="C577" i="3" s="1"/>
  <c r="B575" i="3"/>
  <c r="W577" i="3" l="1"/>
  <c r="S575" i="3"/>
  <c r="H576" i="3"/>
  <c r="D578" i="3"/>
  <c r="B576" i="3"/>
  <c r="C578" i="3" l="1"/>
  <c r="W578" i="3"/>
  <c r="D579" i="3"/>
  <c r="S576" i="3"/>
  <c r="H577" i="3"/>
  <c r="B577" i="3"/>
  <c r="B578" i="3" l="1"/>
  <c r="C579" i="3"/>
  <c r="W579" i="3"/>
  <c r="D580" i="3"/>
  <c r="S577" i="3"/>
  <c r="H578" i="3"/>
  <c r="B579" i="3" l="1"/>
  <c r="C580" i="3"/>
  <c r="W580" i="3"/>
  <c r="D581" i="3"/>
  <c r="S578" i="3"/>
  <c r="H579" i="3"/>
  <c r="B580" i="3" l="1"/>
  <c r="C581" i="3"/>
  <c r="W581" i="3"/>
  <c r="D582" i="3"/>
  <c r="S579" i="3"/>
  <c r="H580" i="3"/>
  <c r="B581" i="3" l="1"/>
  <c r="C582" i="3"/>
  <c r="W582" i="3"/>
  <c r="D583" i="3"/>
  <c r="S580" i="3"/>
  <c r="H581" i="3"/>
  <c r="B582" i="3" l="1"/>
  <c r="C583" i="3"/>
  <c r="W583" i="3"/>
  <c r="D584" i="3"/>
  <c r="S581" i="3"/>
  <c r="H582" i="3"/>
  <c r="B583" i="3" l="1"/>
  <c r="C584" i="3"/>
  <c r="W584" i="3"/>
  <c r="D585" i="3"/>
  <c r="S582" i="3"/>
  <c r="H583" i="3"/>
  <c r="B584" i="3" l="1"/>
  <c r="C585" i="3"/>
  <c r="W585" i="3"/>
  <c r="D586" i="3"/>
  <c r="S583" i="3"/>
  <c r="H584" i="3"/>
  <c r="B585" i="3" l="1"/>
  <c r="C586" i="3"/>
  <c r="S584" i="3"/>
  <c r="H585" i="3"/>
  <c r="W586" i="3"/>
  <c r="D587" i="3"/>
  <c r="B586" i="3" l="1"/>
  <c r="C587" i="3"/>
  <c r="D588" i="3"/>
  <c r="W587" i="3"/>
  <c r="S585" i="3"/>
  <c r="H586" i="3"/>
  <c r="C588" i="3" l="1"/>
  <c r="S586" i="3"/>
  <c r="H587" i="3"/>
  <c r="B587" i="3"/>
  <c r="W588" i="3"/>
  <c r="D589" i="3"/>
  <c r="C589" i="3" l="1"/>
  <c r="D590" i="3"/>
  <c r="W589" i="3"/>
  <c r="S587" i="3"/>
  <c r="H588" i="3"/>
  <c r="B588" i="3"/>
  <c r="C590" i="3" l="1"/>
  <c r="S588" i="3"/>
  <c r="H589" i="3"/>
  <c r="B589" i="3"/>
  <c r="W590" i="3"/>
  <c r="D591" i="3"/>
  <c r="C591" i="3" l="1"/>
  <c r="D592" i="3"/>
  <c r="W591" i="3"/>
  <c r="S589" i="3"/>
  <c r="H590" i="3"/>
  <c r="B590" i="3"/>
  <c r="C592" i="3" l="1"/>
  <c r="S590" i="3"/>
  <c r="H591" i="3"/>
  <c r="W592" i="3"/>
  <c r="D593" i="3"/>
  <c r="B591" i="3"/>
  <c r="C593" i="3" l="1"/>
  <c r="W593" i="3"/>
  <c r="S591" i="3"/>
  <c r="H592" i="3"/>
  <c r="D594" i="3"/>
  <c r="B592" i="3"/>
  <c r="C594" i="3" l="1"/>
  <c r="W594" i="3"/>
  <c r="D595" i="3"/>
  <c r="S592" i="3"/>
  <c r="H593" i="3"/>
  <c r="B593" i="3"/>
  <c r="C595" i="3" l="1"/>
  <c r="B594" i="3"/>
  <c r="W595" i="3"/>
  <c r="D596" i="3"/>
  <c r="S593" i="3"/>
  <c r="H594" i="3"/>
  <c r="C596" i="3" l="1"/>
  <c r="B595" i="3"/>
  <c r="W596" i="3"/>
  <c r="D597" i="3"/>
  <c r="S594" i="3"/>
  <c r="H595" i="3"/>
  <c r="B596" i="3" l="1"/>
  <c r="C597" i="3"/>
  <c r="W597" i="3"/>
  <c r="D598" i="3"/>
  <c r="S595" i="3"/>
  <c r="H596" i="3"/>
  <c r="B597" i="3" l="1"/>
  <c r="C598" i="3"/>
  <c r="B598" i="3" s="1"/>
  <c r="W598" i="3"/>
  <c r="D599" i="3"/>
  <c r="S596" i="3"/>
  <c r="H597" i="3"/>
  <c r="C599" i="3" l="1"/>
  <c r="B599" i="3" s="1"/>
  <c r="W599" i="3"/>
  <c r="D600" i="3"/>
  <c r="S597" i="3"/>
  <c r="H598" i="3"/>
  <c r="C600" i="3" l="1"/>
  <c r="B600" i="3" s="1"/>
  <c r="W600" i="3"/>
  <c r="D601" i="3"/>
  <c r="S598" i="3"/>
  <c r="H599" i="3"/>
  <c r="C601" i="3" l="1"/>
  <c r="B601" i="3" s="1"/>
  <c r="W601" i="3"/>
  <c r="D602" i="3"/>
  <c r="S599" i="3"/>
  <c r="H600" i="3"/>
  <c r="C602" i="3" l="1"/>
  <c r="B602" i="3" s="1"/>
  <c r="W602" i="3"/>
  <c r="D603" i="3"/>
  <c r="C603" i="3" s="1"/>
  <c r="S600" i="3"/>
  <c r="H601" i="3"/>
  <c r="W603" i="3" l="1"/>
  <c r="D604" i="3"/>
  <c r="C604" i="3" s="1"/>
  <c r="S601" i="3"/>
  <c r="H602" i="3"/>
  <c r="B603" i="3"/>
  <c r="W604" i="3" l="1"/>
  <c r="D605" i="3"/>
  <c r="S602" i="3"/>
  <c r="H603" i="3"/>
  <c r="B604" i="3"/>
  <c r="C605" i="3" l="1"/>
  <c r="B605" i="3" s="1"/>
  <c r="W605" i="3"/>
  <c r="D606" i="3"/>
  <c r="S603" i="3"/>
  <c r="H604" i="3"/>
  <c r="C606" i="3" l="1"/>
  <c r="B606" i="3" s="1"/>
  <c r="W606" i="3"/>
  <c r="D607" i="3"/>
  <c r="S604" i="3"/>
  <c r="H605" i="3"/>
  <c r="C607" i="3" l="1"/>
  <c r="B607" i="3" s="1"/>
  <c r="W607" i="3"/>
  <c r="D608" i="3"/>
  <c r="S605" i="3"/>
  <c r="H606" i="3"/>
  <c r="C608" i="3" l="1"/>
  <c r="B608" i="3" s="1"/>
  <c r="W608" i="3"/>
  <c r="D609" i="3"/>
  <c r="S606" i="3"/>
  <c r="H607" i="3"/>
  <c r="C609" i="3" l="1"/>
  <c r="B609" i="3" s="1"/>
  <c r="W609" i="3"/>
  <c r="D610" i="3"/>
  <c r="S607" i="3"/>
  <c r="H608" i="3"/>
  <c r="C610" i="3" l="1"/>
  <c r="B610" i="3" s="1"/>
  <c r="W610" i="3"/>
  <c r="D611" i="3"/>
  <c r="S608" i="3"/>
  <c r="H609" i="3"/>
  <c r="C611" i="3" l="1"/>
  <c r="W611" i="3"/>
  <c r="D612" i="3"/>
  <c r="C612" i="3" s="1"/>
  <c r="S609" i="3"/>
  <c r="H610" i="3"/>
  <c r="B611" i="3"/>
  <c r="W612" i="3" l="1"/>
  <c r="D613" i="3"/>
  <c r="S610" i="3"/>
  <c r="H611" i="3"/>
  <c r="B612" i="3"/>
  <c r="C613" i="3" l="1"/>
  <c r="B613" i="3" s="1"/>
  <c r="W613" i="3"/>
  <c r="D614" i="3"/>
  <c r="S611" i="3"/>
  <c r="H612" i="3"/>
  <c r="C614" i="3" l="1"/>
  <c r="B614" i="3" s="1"/>
  <c r="D615" i="3"/>
  <c r="W614" i="3"/>
  <c r="S612" i="3"/>
  <c r="H613" i="3"/>
  <c r="C615" i="3" l="1"/>
  <c r="S613" i="3"/>
  <c r="H614" i="3"/>
  <c r="W615" i="3"/>
  <c r="D616" i="3"/>
  <c r="C616" i="3" s="1"/>
  <c r="W616" i="3" l="1"/>
  <c r="S614" i="3"/>
  <c r="H615" i="3"/>
  <c r="D617" i="3"/>
  <c r="B615" i="3"/>
  <c r="C617" i="3" l="1"/>
  <c r="W617" i="3"/>
  <c r="D618" i="3"/>
  <c r="S615" i="3"/>
  <c r="H616" i="3"/>
  <c r="B616" i="3"/>
  <c r="C618" i="3" l="1"/>
  <c r="B617" i="3"/>
  <c r="W618" i="3"/>
  <c r="D619" i="3"/>
  <c r="S616" i="3"/>
  <c r="H617" i="3"/>
  <c r="C619" i="3" l="1"/>
  <c r="B618" i="3"/>
  <c r="W619" i="3"/>
  <c r="D620" i="3"/>
  <c r="S617" i="3"/>
  <c r="H618" i="3"/>
  <c r="B619" i="3" l="1"/>
  <c r="C620" i="3"/>
  <c r="D621" i="3"/>
  <c r="W620" i="3"/>
  <c r="S618" i="3"/>
  <c r="H619" i="3"/>
  <c r="B620" i="3" l="1"/>
  <c r="C621" i="3"/>
  <c r="S619" i="3"/>
  <c r="H620" i="3"/>
  <c r="W621" i="3"/>
  <c r="D622" i="3"/>
  <c r="C622" i="3" l="1"/>
  <c r="D623" i="3"/>
  <c r="S620" i="3"/>
  <c r="H621" i="3"/>
  <c r="W622" i="3"/>
  <c r="B621" i="3"/>
  <c r="C623" i="3" l="1"/>
  <c r="S621" i="3"/>
  <c r="H622" i="3"/>
  <c r="B622" i="3"/>
  <c r="W623" i="3"/>
  <c r="D624" i="3"/>
  <c r="C624" i="3" l="1"/>
  <c r="W624" i="3"/>
  <c r="D625" i="3"/>
  <c r="S622" i="3"/>
  <c r="H623" i="3"/>
  <c r="B623" i="3"/>
  <c r="C625" i="3" l="1"/>
  <c r="D626" i="3"/>
  <c r="S623" i="3"/>
  <c r="H624" i="3"/>
  <c r="W625" i="3"/>
  <c r="B624" i="3"/>
  <c r="C626" i="3" l="1"/>
  <c r="B625" i="3"/>
  <c r="S624" i="3"/>
  <c r="H625" i="3"/>
  <c r="D627" i="3"/>
  <c r="W626" i="3"/>
  <c r="C627" i="3" l="1"/>
  <c r="W627" i="3"/>
  <c r="D628" i="3"/>
  <c r="S625" i="3"/>
  <c r="B626" i="3"/>
  <c r="B627" i="3" s="1"/>
  <c r="H626" i="3" l="1"/>
  <c r="S626" i="3" s="1"/>
  <c r="C628" i="3"/>
  <c r="D629" i="3"/>
  <c r="W628" i="3"/>
  <c r="H627" i="3" l="1"/>
  <c r="C629" i="3"/>
  <c r="W629" i="3"/>
  <c r="D630" i="3"/>
  <c r="B628" i="3"/>
  <c r="H628" i="3" l="1"/>
  <c r="S628" i="3" s="1"/>
  <c r="S627" i="3"/>
  <c r="C630" i="3"/>
  <c r="W630" i="3"/>
  <c r="D631" i="3"/>
  <c r="B629" i="3"/>
  <c r="B630" i="3" s="1"/>
  <c r="H629" i="3" l="1"/>
  <c r="S629" i="3" s="1"/>
  <c r="C631" i="3"/>
  <c r="W631" i="3"/>
  <c r="D632" i="3"/>
  <c r="B631" i="3"/>
  <c r="H630" i="3" l="1"/>
  <c r="S630" i="3" s="1"/>
  <c r="C632" i="3"/>
  <c r="B632" i="3" s="1"/>
  <c r="D633" i="3"/>
  <c r="W632" i="3"/>
  <c r="H631" i="3" l="1"/>
  <c r="S631" i="3" s="1"/>
  <c r="C633" i="3"/>
  <c r="W633" i="3"/>
  <c r="D634" i="3"/>
  <c r="H632" i="3" l="1"/>
  <c r="S632" i="3" s="1"/>
  <c r="C634" i="3"/>
  <c r="W634" i="3"/>
  <c r="D635" i="3"/>
  <c r="B633" i="3"/>
  <c r="B634" i="3" s="1"/>
  <c r="H633" i="3" l="1"/>
  <c r="C635" i="3"/>
  <c r="B635" i="3" s="1"/>
  <c r="D636" i="3"/>
  <c r="W635" i="3"/>
  <c r="S633" i="3"/>
  <c r="H634" i="3"/>
  <c r="C636" i="3" l="1"/>
  <c r="S634" i="3"/>
  <c r="H635" i="3"/>
  <c r="D637" i="3"/>
  <c r="W636" i="3"/>
  <c r="C637" i="3" l="1"/>
  <c r="D638" i="3"/>
  <c r="W637" i="3"/>
  <c r="S635" i="3"/>
  <c r="H636" i="3"/>
  <c r="B636" i="3"/>
  <c r="C638" i="3" l="1"/>
  <c r="S636" i="3"/>
  <c r="H637" i="3"/>
  <c r="D639" i="3"/>
  <c r="W638" i="3"/>
  <c r="B637" i="3"/>
  <c r="C639" i="3" l="1"/>
  <c r="W639" i="3"/>
  <c r="D640" i="3"/>
  <c r="S637" i="3"/>
  <c r="H638" i="3"/>
  <c r="B638" i="3"/>
  <c r="C640" i="3" l="1"/>
  <c r="S638" i="3"/>
  <c r="H639" i="3"/>
  <c r="W640" i="3"/>
  <c r="D641" i="3"/>
  <c r="B639" i="3"/>
  <c r="C641" i="3" l="1"/>
  <c r="B640" i="3"/>
  <c r="W641" i="3"/>
  <c r="B641" i="3"/>
  <c r="D642" i="3"/>
  <c r="C642" i="3" s="1"/>
  <c r="S639" i="3"/>
  <c r="H640" i="3"/>
  <c r="D643" i="3" l="1"/>
  <c r="C643" i="3" s="1"/>
  <c r="S640" i="3"/>
  <c r="H641" i="3"/>
  <c r="W642" i="3"/>
  <c r="B642" i="3"/>
  <c r="S641" i="3" l="1"/>
  <c r="H642" i="3"/>
  <c r="W643" i="3"/>
  <c r="D644" i="3"/>
  <c r="B643" i="3"/>
  <c r="C644" i="3" l="1"/>
  <c r="B644" i="3" s="1"/>
  <c r="W644" i="3"/>
  <c r="D645" i="3"/>
  <c r="S642" i="3"/>
  <c r="H643" i="3"/>
  <c r="C645" i="3" l="1"/>
  <c r="B645" i="3" s="1"/>
  <c r="D646" i="3"/>
  <c r="W645" i="3"/>
  <c r="S643" i="3"/>
  <c r="H644" i="3"/>
  <c r="C646" i="3" l="1"/>
  <c r="S644" i="3"/>
  <c r="H645" i="3"/>
  <c r="W646" i="3"/>
  <c r="D647" i="3"/>
  <c r="C647" i="3" s="1"/>
  <c r="S645" i="3" l="1"/>
  <c r="H646" i="3"/>
  <c r="W647" i="3"/>
  <c r="D648" i="3"/>
  <c r="C648" i="3" s="1"/>
  <c r="B646" i="3"/>
  <c r="S646" i="3" l="1"/>
  <c r="H647" i="3"/>
  <c r="W648" i="3"/>
  <c r="D649" i="3"/>
  <c r="C649" i="3" s="1"/>
  <c r="B647" i="3"/>
  <c r="S647" i="3" l="1"/>
  <c r="H648" i="3"/>
  <c r="W649" i="3"/>
  <c r="D650" i="3"/>
  <c r="C650" i="3" s="1"/>
  <c r="B648" i="3"/>
  <c r="W650" i="3" l="1"/>
  <c r="S648" i="3"/>
  <c r="H649" i="3"/>
  <c r="D651" i="3"/>
  <c r="C651" i="3" s="1"/>
  <c r="B649" i="3"/>
  <c r="B650" i="3" s="1"/>
  <c r="W651" i="3" l="1"/>
  <c r="D652" i="3"/>
  <c r="B651" i="3"/>
  <c r="S649" i="3"/>
  <c r="H650" i="3"/>
  <c r="C652" i="3" l="1"/>
  <c r="B652" i="3" s="1"/>
  <c r="D653" i="3"/>
  <c r="S650" i="3"/>
  <c r="H651" i="3"/>
  <c r="W652" i="3"/>
  <c r="C653" i="3" l="1"/>
  <c r="S651" i="3"/>
  <c r="H652" i="3"/>
  <c r="D654" i="3"/>
  <c r="W653" i="3"/>
  <c r="C654" i="3" l="1"/>
  <c r="D655" i="3"/>
  <c r="W654" i="3"/>
  <c r="S652" i="3"/>
  <c r="H653" i="3"/>
  <c r="B653" i="3"/>
  <c r="C655" i="3" l="1"/>
  <c r="S653" i="3"/>
  <c r="H654" i="3"/>
  <c r="W655" i="3"/>
  <c r="D656" i="3"/>
  <c r="C656" i="3" s="1"/>
  <c r="B654" i="3"/>
  <c r="W656" i="3" l="1"/>
  <c r="S654" i="3"/>
  <c r="H655" i="3"/>
  <c r="D657" i="3"/>
  <c r="B655" i="3"/>
  <c r="C657" i="3" l="1"/>
  <c r="W657" i="3"/>
  <c r="D658" i="3"/>
  <c r="S655" i="3"/>
  <c r="H656" i="3"/>
  <c r="B656" i="3"/>
  <c r="B657" i="3" l="1"/>
  <c r="C658" i="3"/>
  <c r="W658" i="3"/>
  <c r="D659" i="3"/>
  <c r="S656" i="3"/>
  <c r="H657" i="3"/>
  <c r="B658" i="3" l="1"/>
  <c r="C659" i="3"/>
  <c r="W659" i="3"/>
  <c r="D660" i="3"/>
  <c r="S657" i="3"/>
  <c r="H658" i="3"/>
  <c r="B659" i="3" l="1"/>
  <c r="C660" i="3"/>
  <c r="D661" i="3"/>
  <c r="W660" i="3"/>
  <c r="S658" i="3"/>
  <c r="H659" i="3"/>
  <c r="B660" i="3" l="1"/>
  <c r="C661" i="3"/>
  <c r="S659" i="3"/>
  <c r="H660" i="3"/>
  <c r="D662" i="3"/>
  <c r="W661" i="3"/>
  <c r="C662" i="3" l="1"/>
  <c r="W662" i="3"/>
  <c r="D663" i="3"/>
  <c r="S660" i="3"/>
  <c r="H661" i="3"/>
  <c r="B661" i="3"/>
  <c r="B662" i="3" l="1"/>
  <c r="C663" i="3"/>
  <c r="D664" i="3"/>
  <c r="W663" i="3"/>
  <c r="S661" i="3"/>
  <c r="H662" i="3"/>
  <c r="C664" i="3" l="1"/>
  <c r="D665" i="3"/>
  <c r="W664" i="3"/>
  <c r="S662" i="3"/>
  <c r="H663" i="3"/>
  <c r="B663" i="3"/>
  <c r="C665" i="3" l="1"/>
  <c r="S663" i="3"/>
  <c r="D666" i="3"/>
  <c r="W665" i="3"/>
  <c r="B664" i="3"/>
  <c r="H664" i="3" s="1"/>
  <c r="C666" i="3" l="1"/>
  <c r="D667" i="3"/>
  <c r="W666" i="3"/>
  <c r="S664" i="3"/>
  <c r="B665" i="3"/>
  <c r="H665" i="3" s="1"/>
  <c r="C667" i="3" l="1"/>
  <c r="S665" i="3"/>
  <c r="D668" i="3"/>
  <c r="W667" i="3"/>
  <c r="B666" i="3"/>
  <c r="H666" i="3" s="1"/>
  <c r="C668" i="3" l="1"/>
  <c r="D669" i="3"/>
  <c r="W668" i="3"/>
  <c r="S666" i="3"/>
  <c r="H667" i="3"/>
  <c r="B667" i="3"/>
  <c r="B668" i="3" l="1"/>
  <c r="C669" i="3"/>
  <c r="S667" i="3"/>
  <c r="H668" i="3"/>
  <c r="D670" i="3"/>
  <c r="W669" i="3"/>
  <c r="C670" i="3" l="1"/>
  <c r="D671" i="3"/>
  <c r="W670" i="3"/>
  <c r="S668" i="3"/>
  <c r="H669" i="3"/>
  <c r="B669" i="3"/>
  <c r="B670" i="3" l="1"/>
  <c r="C671" i="3"/>
  <c r="S669" i="3"/>
  <c r="H670" i="3"/>
  <c r="D672" i="3"/>
  <c r="W671" i="3"/>
  <c r="C672" i="3" l="1"/>
  <c r="W672" i="3"/>
  <c r="D673" i="3"/>
  <c r="S670" i="3"/>
  <c r="B671" i="3"/>
  <c r="H671" i="3" s="1"/>
  <c r="C673" i="3" l="1"/>
  <c r="S671" i="3"/>
  <c r="D674" i="3"/>
  <c r="W673" i="3"/>
  <c r="B672" i="3"/>
  <c r="H672" i="3" s="1"/>
  <c r="C674" i="3" l="1"/>
  <c r="S672" i="3"/>
  <c r="H673" i="3"/>
  <c r="D675" i="3"/>
  <c r="B673" i="3"/>
  <c r="B674" i="3" s="1"/>
  <c r="W674" i="3"/>
  <c r="C675" i="3" l="1"/>
  <c r="D676" i="3"/>
  <c r="W675" i="3"/>
  <c r="S673" i="3"/>
  <c r="H674" i="3"/>
  <c r="C676" i="3" l="1"/>
  <c r="D677" i="3"/>
  <c r="S674" i="3"/>
  <c r="H675" i="3"/>
  <c r="W676" i="3"/>
  <c r="B675" i="3"/>
  <c r="C677" i="3" l="1"/>
  <c r="S675" i="3"/>
  <c r="H676" i="3"/>
  <c r="D678" i="3"/>
  <c r="W677" i="3"/>
  <c r="B676" i="3"/>
  <c r="C678" i="3" l="1"/>
  <c r="D679" i="3"/>
  <c r="W678" i="3"/>
  <c r="B677" i="3"/>
  <c r="S676" i="3"/>
  <c r="H677" i="3"/>
  <c r="C679" i="3" l="1"/>
  <c r="S677" i="3"/>
  <c r="H678" i="3"/>
  <c r="W679" i="3"/>
  <c r="D680" i="3"/>
  <c r="C680" i="3" s="1"/>
  <c r="B678" i="3"/>
  <c r="D681" i="3" l="1"/>
  <c r="C681" i="3" s="1"/>
  <c r="W680" i="3"/>
  <c r="B679" i="3"/>
  <c r="S678" i="3"/>
  <c r="H679" i="3"/>
  <c r="B680" i="3" l="1"/>
  <c r="W681" i="3"/>
  <c r="S679" i="3"/>
  <c r="H680" i="3"/>
  <c r="D682" i="3"/>
  <c r="C682" i="3" s="1"/>
  <c r="W682" i="3" l="1"/>
  <c r="D683" i="3"/>
  <c r="S680" i="3"/>
  <c r="H681" i="3"/>
  <c r="B681" i="3"/>
  <c r="B682" i="3" s="1"/>
  <c r="C683" i="3" l="1"/>
  <c r="B683" i="3" s="1"/>
  <c r="W683" i="3"/>
  <c r="D684" i="3"/>
  <c r="S681" i="3"/>
  <c r="H682" i="3"/>
  <c r="C684" i="3" l="1"/>
  <c r="B684" i="3" s="1"/>
  <c r="W684" i="3"/>
  <c r="D685" i="3"/>
  <c r="S682" i="3"/>
  <c r="H683" i="3"/>
  <c r="C685" i="3" l="1"/>
  <c r="B685" i="3" s="1"/>
  <c r="W685" i="3"/>
  <c r="S683" i="3"/>
  <c r="H684" i="3"/>
  <c r="D686" i="3"/>
  <c r="C686" i="3" l="1"/>
  <c r="S684" i="3"/>
  <c r="H685" i="3"/>
  <c r="W686" i="3"/>
  <c r="D687" i="3"/>
  <c r="C687" i="3" s="1"/>
  <c r="B686" i="3"/>
  <c r="D688" i="3" l="1"/>
  <c r="C688" i="3" s="1"/>
  <c r="W687" i="3"/>
  <c r="S685" i="3"/>
  <c r="H686" i="3"/>
  <c r="S686" i="3" l="1"/>
  <c r="W688" i="3"/>
  <c r="D689" i="3"/>
  <c r="C689" i="3" s="1"/>
  <c r="B687" i="3"/>
  <c r="H687" i="3" s="1"/>
  <c r="S687" i="3" l="1"/>
  <c r="W689" i="3"/>
  <c r="D690" i="3"/>
  <c r="C690" i="3" s="1"/>
  <c r="B688" i="3"/>
  <c r="H688" i="3" s="1"/>
  <c r="S688" i="3" l="1"/>
  <c r="W690" i="3"/>
  <c r="D691" i="3"/>
  <c r="B689" i="3"/>
  <c r="H689" i="3" s="1"/>
  <c r="C691" i="3" l="1"/>
  <c r="W691" i="3"/>
  <c r="S689" i="3"/>
  <c r="H690" i="3"/>
  <c r="D692" i="3"/>
  <c r="B690" i="3"/>
  <c r="B691" i="3" s="1"/>
  <c r="C692" i="3" l="1"/>
  <c r="B692" i="3" s="1"/>
  <c r="W692" i="3"/>
  <c r="D693" i="3"/>
  <c r="S690" i="3"/>
  <c r="H691" i="3"/>
  <c r="C693" i="3" l="1"/>
  <c r="B693" i="3" s="1"/>
  <c r="W693" i="3"/>
  <c r="D694" i="3"/>
  <c r="S691" i="3"/>
  <c r="H692" i="3"/>
  <c r="C694" i="3" l="1"/>
  <c r="B694" i="3" s="1"/>
  <c r="W694" i="3"/>
  <c r="D695" i="3"/>
  <c r="S692" i="3"/>
  <c r="H693" i="3"/>
  <c r="C695" i="3" l="1"/>
  <c r="B695" i="3" s="1"/>
  <c r="D696" i="3"/>
  <c r="W695" i="3"/>
  <c r="S693" i="3"/>
  <c r="H694" i="3"/>
  <c r="C696" i="3" l="1"/>
  <c r="S694" i="3"/>
  <c r="H695" i="3"/>
  <c r="W696" i="3"/>
  <c r="D697" i="3"/>
  <c r="C697" i="3" s="1"/>
  <c r="W697" i="3" l="1"/>
  <c r="S695" i="3"/>
  <c r="H696" i="3"/>
  <c r="D698" i="3"/>
  <c r="B696" i="3"/>
  <c r="C698" i="3" l="1"/>
  <c r="W698" i="3"/>
  <c r="D699" i="3"/>
  <c r="S696" i="3"/>
  <c r="H697" i="3"/>
  <c r="B697" i="3"/>
  <c r="B698" i="3" l="1"/>
  <c r="C699" i="3"/>
  <c r="W699" i="3"/>
  <c r="D700" i="3"/>
  <c r="S697" i="3"/>
  <c r="H698" i="3"/>
  <c r="B699" i="3" l="1"/>
  <c r="C700" i="3"/>
  <c r="B700" i="3" s="1"/>
  <c r="W700" i="3"/>
  <c r="D701" i="3"/>
  <c r="S698" i="3"/>
  <c r="H699" i="3"/>
  <c r="C701" i="3" l="1"/>
  <c r="B701" i="3" s="1"/>
  <c r="W701" i="3"/>
  <c r="D702" i="3"/>
  <c r="S699" i="3"/>
  <c r="H700" i="3"/>
  <c r="C702" i="3" l="1"/>
  <c r="B702" i="3" s="1"/>
  <c r="D703" i="3"/>
  <c r="W702" i="3"/>
  <c r="S700" i="3"/>
  <c r="H701" i="3"/>
  <c r="C703" i="3" l="1"/>
  <c r="S701" i="3"/>
  <c r="H702" i="3"/>
  <c r="W703" i="3"/>
  <c r="D704" i="3"/>
  <c r="C704" i="3" l="1"/>
  <c r="W704" i="3"/>
  <c r="S702" i="3"/>
  <c r="H703" i="3"/>
  <c r="D705" i="3"/>
  <c r="B703" i="3"/>
  <c r="B704" i="3" s="1"/>
  <c r="C705" i="3" l="1"/>
  <c r="B705" i="3" s="1"/>
  <c r="W705" i="3"/>
  <c r="D706" i="3"/>
  <c r="S703" i="3"/>
  <c r="H704" i="3"/>
  <c r="C706" i="3" l="1"/>
  <c r="B706" i="3" s="1"/>
  <c r="W706" i="3"/>
  <c r="D707" i="3"/>
  <c r="S704" i="3"/>
  <c r="H705" i="3"/>
  <c r="C707" i="3" l="1"/>
  <c r="D708" i="3"/>
  <c r="W707" i="3"/>
  <c r="S705" i="3"/>
  <c r="H706" i="3"/>
  <c r="B707" i="3"/>
  <c r="C708" i="3" l="1"/>
  <c r="S706" i="3"/>
  <c r="H707" i="3"/>
  <c r="W708" i="3"/>
  <c r="D709" i="3"/>
  <c r="C709" i="3" l="1"/>
  <c r="W709" i="3"/>
  <c r="S707" i="3"/>
  <c r="H708" i="3"/>
  <c r="D710" i="3"/>
  <c r="B708" i="3"/>
  <c r="B709" i="3" s="1"/>
  <c r="C710" i="3" l="1"/>
  <c r="B710" i="3" s="1"/>
  <c r="W710" i="3"/>
  <c r="D711" i="3"/>
  <c r="S708" i="3"/>
  <c r="H709" i="3"/>
  <c r="C711" i="3" l="1"/>
  <c r="B711" i="3" s="1"/>
  <c r="W711" i="3"/>
  <c r="D712" i="3"/>
  <c r="S709" i="3"/>
  <c r="H710" i="3"/>
  <c r="C712" i="3" l="1"/>
  <c r="D713" i="3"/>
  <c r="C713" i="3" s="1"/>
  <c r="W712" i="3"/>
  <c r="S710" i="3"/>
  <c r="H711" i="3"/>
  <c r="B712" i="3"/>
  <c r="S711" i="3" l="1"/>
  <c r="H712" i="3"/>
  <c r="W713" i="3"/>
  <c r="D714" i="3"/>
  <c r="C714" i="3" l="1"/>
  <c r="D715" i="3"/>
  <c r="S712" i="3"/>
  <c r="H713" i="3"/>
  <c r="W714" i="3"/>
  <c r="B713" i="3"/>
  <c r="C715" i="3" l="1"/>
  <c r="S713" i="3"/>
  <c r="H714" i="3"/>
  <c r="B714" i="3"/>
  <c r="W715" i="3"/>
  <c r="D716" i="3"/>
  <c r="C716" i="3" l="1"/>
  <c r="W716" i="3"/>
  <c r="D717" i="3"/>
  <c r="S714" i="3"/>
  <c r="H715" i="3"/>
  <c r="B715" i="3"/>
  <c r="C717" i="3" l="1"/>
  <c r="D718" i="3"/>
  <c r="S715" i="3"/>
  <c r="H716" i="3"/>
  <c r="W717" i="3"/>
  <c r="B716" i="3"/>
  <c r="B717" i="3" l="1"/>
  <c r="C718" i="3"/>
  <c r="S716" i="3"/>
  <c r="H717" i="3"/>
  <c r="W718" i="3"/>
  <c r="D719" i="3"/>
  <c r="C719" i="3" s="1"/>
  <c r="B718" i="3"/>
  <c r="D720" i="3" l="1"/>
  <c r="C720" i="3" s="1"/>
  <c r="W719" i="3"/>
  <c r="S717" i="3"/>
  <c r="H718" i="3"/>
  <c r="S718" i="3" l="1"/>
  <c r="H719" i="3"/>
  <c r="B719" i="3"/>
  <c r="W720" i="3"/>
  <c r="D721" i="3"/>
  <c r="C721" i="3" l="1"/>
  <c r="D722" i="3"/>
  <c r="W721" i="3"/>
  <c r="S719" i="3"/>
  <c r="H720" i="3"/>
  <c r="B720" i="3"/>
  <c r="C722" i="3" l="1"/>
  <c r="S720" i="3"/>
  <c r="H721" i="3"/>
  <c r="W722" i="3"/>
  <c r="D723" i="3"/>
  <c r="C723" i="3" s="1"/>
  <c r="B721" i="3"/>
  <c r="D724" i="3" l="1"/>
  <c r="C724" i="3" s="1"/>
  <c r="W723" i="3"/>
  <c r="S721" i="3"/>
  <c r="H722" i="3"/>
  <c r="B722" i="3"/>
  <c r="S722" i="3" l="1"/>
  <c r="H723" i="3"/>
  <c r="B723" i="3"/>
  <c r="W724" i="3"/>
  <c r="D725" i="3"/>
  <c r="C725" i="3" l="1"/>
  <c r="D726" i="3"/>
  <c r="W725" i="3"/>
  <c r="S723" i="3"/>
  <c r="H724" i="3"/>
  <c r="B724" i="3"/>
  <c r="C726" i="3" l="1"/>
  <c r="S724" i="3"/>
  <c r="H725" i="3"/>
  <c r="B725" i="3"/>
  <c r="W726" i="3"/>
  <c r="D727" i="3"/>
  <c r="C727" i="3" l="1"/>
  <c r="W727" i="3"/>
  <c r="D728" i="3"/>
  <c r="S725" i="3"/>
  <c r="B726" i="3"/>
  <c r="H726" i="3" s="1"/>
  <c r="C728" i="3" l="1"/>
  <c r="D729" i="3"/>
  <c r="S726" i="3"/>
  <c r="H727" i="3"/>
  <c r="W728" i="3"/>
  <c r="B727" i="3"/>
  <c r="C729" i="3" l="1"/>
  <c r="B728" i="3"/>
  <c r="S727" i="3"/>
  <c r="H728" i="3"/>
  <c r="W729" i="3"/>
  <c r="D730" i="3"/>
  <c r="C730" i="3" s="1"/>
  <c r="W730" i="3" l="1"/>
  <c r="S728" i="3"/>
  <c r="H729" i="3"/>
  <c r="D731" i="3"/>
  <c r="B729" i="3"/>
  <c r="B730" i="3" s="1"/>
  <c r="C731" i="3" l="1"/>
  <c r="B731" i="3" s="1"/>
  <c r="W731" i="3"/>
  <c r="D732" i="3"/>
  <c r="S729" i="3"/>
  <c r="H730" i="3"/>
  <c r="C732" i="3" l="1"/>
  <c r="B732" i="3" s="1"/>
  <c r="W732" i="3"/>
  <c r="D733" i="3"/>
  <c r="S730" i="3"/>
  <c r="H731" i="3"/>
  <c r="C733" i="3" l="1"/>
  <c r="B733" i="3" s="1"/>
  <c r="D734" i="3"/>
  <c r="W733" i="3"/>
  <c r="S731" i="3"/>
  <c r="H732" i="3"/>
  <c r="C734" i="3" l="1"/>
  <c r="S732" i="3"/>
  <c r="H733" i="3"/>
  <c r="W734" i="3"/>
  <c r="D735" i="3"/>
  <c r="C735" i="3" s="1"/>
  <c r="D736" i="3" l="1"/>
  <c r="C736" i="3" s="1"/>
  <c r="W735" i="3"/>
  <c r="S733" i="3"/>
  <c r="H734" i="3"/>
  <c r="B734" i="3"/>
  <c r="S734" i="3" l="1"/>
  <c r="H735" i="3"/>
  <c r="B735" i="3"/>
  <c r="W736" i="3"/>
  <c r="D737" i="3"/>
  <c r="C737" i="3" l="1"/>
  <c r="W737" i="3"/>
  <c r="D738" i="3"/>
  <c r="S735" i="3"/>
  <c r="H736" i="3"/>
  <c r="B736" i="3"/>
  <c r="C738" i="3" l="1"/>
  <c r="D739" i="3"/>
  <c r="S736" i="3"/>
  <c r="H737" i="3"/>
  <c r="W738" i="3"/>
  <c r="B737" i="3"/>
  <c r="B738" i="3" l="1"/>
  <c r="C739" i="3"/>
  <c r="S737" i="3"/>
  <c r="H738" i="3"/>
  <c r="W739" i="3"/>
  <c r="D740" i="3"/>
  <c r="B739" i="3"/>
  <c r="C740" i="3" l="1"/>
  <c r="D741" i="3"/>
  <c r="W740" i="3"/>
  <c r="S738" i="3"/>
  <c r="H739" i="3"/>
  <c r="C741" i="3" l="1"/>
  <c r="S739" i="3"/>
  <c r="H740" i="3"/>
  <c r="B740" i="3"/>
  <c r="W741" i="3"/>
  <c r="D742" i="3"/>
  <c r="C742" i="3" l="1"/>
  <c r="W742" i="3"/>
  <c r="D743" i="3"/>
  <c r="S740" i="3"/>
  <c r="H741" i="3"/>
  <c r="B741" i="3"/>
  <c r="C743" i="3" l="1"/>
  <c r="D744" i="3"/>
  <c r="S741" i="3"/>
  <c r="H742" i="3"/>
  <c r="W743" i="3"/>
  <c r="B742" i="3"/>
  <c r="B743" i="3" l="1"/>
  <c r="C744" i="3"/>
  <c r="S742" i="3"/>
  <c r="H743" i="3"/>
  <c r="D745" i="3"/>
  <c r="W744" i="3"/>
  <c r="C745" i="3" l="1"/>
  <c r="B744" i="3"/>
  <c r="W745" i="3"/>
  <c r="D746" i="3"/>
  <c r="S743" i="3"/>
  <c r="H744" i="3"/>
  <c r="C746" i="3" l="1"/>
  <c r="W746" i="3"/>
  <c r="S744" i="3"/>
  <c r="H745" i="3"/>
  <c r="D747" i="3"/>
  <c r="B745" i="3"/>
  <c r="B746" i="3" l="1"/>
  <c r="C747" i="3"/>
  <c r="S745" i="3"/>
  <c r="H746" i="3"/>
  <c r="W747" i="3"/>
  <c r="D748" i="3"/>
  <c r="C748" i="3" s="1"/>
  <c r="B747" i="3" l="1"/>
  <c r="D749" i="3"/>
  <c r="C749" i="3" s="1"/>
  <c r="W748" i="3"/>
  <c r="S746" i="3"/>
  <c r="H747" i="3"/>
  <c r="S747" i="3" l="1"/>
  <c r="B748" i="3"/>
  <c r="H748" i="3" s="1"/>
  <c r="W749" i="3"/>
  <c r="D750" i="3"/>
  <c r="C750" i="3" l="1"/>
  <c r="D751" i="3"/>
  <c r="W750" i="3"/>
  <c r="S748" i="3"/>
  <c r="B749" i="3"/>
  <c r="H749" i="3" s="1"/>
  <c r="C751" i="3" l="1"/>
  <c r="S749" i="3"/>
  <c r="H750" i="3"/>
  <c r="B750" i="3"/>
  <c r="W751" i="3"/>
  <c r="D752" i="3"/>
  <c r="C752" i="3" l="1"/>
  <c r="D753" i="3"/>
  <c r="W752" i="3"/>
  <c r="S750" i="3"/>
  <c r="H751" i="3"/>
  <c r="B751" i="3"/>
  <c r="C753" i="3" l="1"/>
  <c r="S751" i="3"/>
  <c r="H752" i="3"/>
  <c r="B752" i="3"/>
  <c r="W753" i="3"/>
  <c r="D754" i="3"/>
  <c r="C754" i="3" l="1"/>
  <c r="D755" i="3"/>
  <c r="W754" i="3"/>
  <c r="S752" i="3"/>
  <c r="H753" i="3"/>
  <c r="B753" i="3"/>
  <c r="C755" i="3" l="1"/>
  <c r="S753" i="3"/>
  <c r="H754" i="3"/>
  <c r="B754" i="3"/>
  <c r="W755" i="3"/>
  <c r="D756" i="3"/>
  <c r="C756" i="3" l="1"/>
  <c r="D757" i="3"/>
  <c r="S754" i="3"/>
  <c r="H755" i="3"/>
  <c r="W756" i="3"/>
  <c r="B755" i="3"/>
  <c r="C757" i="3" l="1"/>
  <c r="S755" i="3"/>
  <c r="H756" i="3"/>
  <c r="W757" i="3"/>
  <c r="D758" i="3"/>
  <c r="C758" i="3" s="1"/>
  <c r="B756" i="3"/>
  <c r="B757" i="3" s="1"/>
  <c r="D759" i="3" l="1"/>
  <c r="C759" i="3" s="1"/>
  <c r="W758" i="3"/>
  <c r="S756" i="3"/>
  <c r="H757" i="3"/>
  <c r="S757" i="3" l="1"/>
  <c r="H758" i="3"/>
  <c r="W759" i="3"/>
  <c r="D760" i="3"/>
  <c r="B758" i="3"/>
  <c r="C760" i="3" l="1"/>
  <c r="D761" i="3"/>
  <c r="W760" i="3"/>
  <c r="S758" i="3"/>
  <c r="H759" i="3"/>
  <c r="B759" i="3"/>
  <c r="C761" i="3" l="1"/>
  <c r="S759" i="3"/>
  <c r="H760" i="3"/>
  <c r="B760" i="3"/>
  <c r="W761" i="3"/>
  <c r="D762" i="3"/>
  <c r="C762" i="3" l="1"/>
  <c r="D763" i="3"/>
  <c r="W762" i="3"/>
  <c r="S760" i="3"/>
  <c r="H761" i="3"/>
  <c r="B761" i="3"/>
  <c r="C763" i="3" l="1"/>
  <c r="S761" i="3"/>
  <c r="H762" i="3"/>
  <c r="B762" i="3"/>
  <c r="W763" i="3"/>
  <c r="D764" i="3"/>
  <c r="C764" i="3" l="1"/>
  <c r="D765" i="3"/>
  <c r="W764" i="3"/>
  <c r="S762" i="3"/>
  <c r="H763" i="3"/>
  <c r="B763" i="3"/>
  <c r="C765" i="3" l="1"/>
  <c r="S763" i="3"/>
  <c r="H764" i="3"/>
  <c r="B764" i="3"/>
  <c r="W765" i="3"/>
  <c r="D766" i="3"/>
  <c r="C766" i="3" l="1"/>
  <c r="D767" i="3"/>
  <c r="W766" i="3"/>
  <c r="S764" i="3"/>
  <c r="H765" i="3"/>
  <c r="B765" i="3"/>
  <c r="C767" i="3" l="1"/>
  <c r="S765" i="3"/>
  <c r="H766" i="3"/>
  <c r="W767" i="3"/>
  <c r="D768" i="3"/>
  <c r="B766" i="3"/>
  <c r="C768" i="3" l="1"/>
  <c r="S766" i="3"/>
  <c r="H767" i="3"/>
  <c r="W768" i="3"/>
  <c r="D769" i="3"/>
  <c r="C769" i="3" s="1"/>
  <c r="B767" i="3"/>
  <c r="W769" i="3" l="1"/>
  <c r="S767" i="3"/>
  <c r="H768" i="3"/>
  <c r="D770" i="3"/>
  <c r="B768" i="3"/>
  <c r="B769" i="3" s="1"/>
  <c r="C770" i="3" l="1"/>
  <c r="B770" i="3" s="1"/>
  <c r="W770" i="3"/>
  <c r="D771" i="3"/>
  <c r="S768" i="3"/>
  <c r="H769" i="3"/>
  <c r="C771" i="3" l="1"/>
  <c r="B771" i="3" s="1"/>
  <c r="W771" i="3"/>
  <c r="D772" i="3"/>
  <c r="S769" i="3"/>
  <c r="H770" i="3"/>
  <c r="C772" i="3" l="1"/>
  <c r="B772" i="3" s="1"/>
  <c r="W772" i="3"/>
  <c r="D773" i="3"/>
  <c r="S770" i="3"/>
  <c r="H771" i="3"/>
  <c r="C773" i="3" l="1"/>
  <c r="B773" i="3" s="1"/>
  <c r="W773" i="3"/>
  <c r="S771" i="3"/>
  <c r="H772" i="3"/>
  <c r="D774" i="3"/>
  <c r="C774" i="3" l="1"/>
  <c r="B774" i="3" s="1"/>
  <c r="S772" i="3"/>
  <c r="H773" i="3"/>
  <c r="W774" i="3"/>
  <c r="D775" i="3"/>
  <c r="C775" i="3" l="1"/>
  <c r="B775" i="3" s="1"/>
  <c r="W775" i="3"/>
  <c r="D776" i="3"/>
  <c r="S773" i="3"/>
  <c r="H774" i="3"/>
  <c r="C776" i="3" l="1"/>
  <c r="B776" i="3" s="1"/>
  <c r="W776" i="3"/>
  <c r="D777" i="3"/>
  <c r="S774" i="3"/>
  <c r="H775" i="3"/>
  <c r="C777" i="3" l="1"/>
  <c r="B777" i="3" s="1"/>
  <c r="W777" i="3"/>
  <c r="D778" i="3"/>
  <c r="S775" i="3"/>
  <c r="H776" i="3"/>
  <c r="C778" i="3" l="1"/>
  <c r="B778" i="3" s="1"/>
  <c r="W778" i="3"/>
  <c r="S776" i="3"/>
  <c r="H777" i="3"/>
  <c r="D779" i="3"/>
  <c r="C779" i="3" l="1"/>
  <c r="S777" i="3"/>
  <c r="H778" i="3"/>
  <c r="W779" i="3"/>
  <c r="D780" i="3"/>
  <c r="C780" i="3" s="1"/>
  <c r="B779" i="3"/>
  <c r="D781" i="3" l="1"/>
  <c r="W780" i="3"/>
  <c r="S778" i="3"/>
  <c r="H779" i="3"/>
  <c r="C781" i="3" l="1"/>
  <c r="S779" i="3"/>
  <c r="H780" i="3"/>
  <c r="B780" i="3"/>
  <c r="W781" i="3"/>
  <c r="D782" i="3"/>
  <c r="C782" i="3" l="1"/>
  <c r="D783" i="3"/>
  <c r="W782" i="3"/>
  <c r="S780" i="3"/>
  <c r="H781" i="3"/>
  <c r="B781" i="3"/>
  <c r="C783" i="3" l="1"/>
  <c r="S781" i="3"/>
  <c r="H782" i="3"/>
  <c r="W783" i="3"/>
  <c r="D784" i="3"/>
  <c r="B782" i="3"/>
  <c r="C784" i="3" l="1"/>
  <c r="S782" i="3"/>
  <c r="H783" i="3"/>
  <c r="W784" i="3"/>
  <c r="D785" i="3"/>
  <c r="B783" i="3"/>
  <c r="C785" i="3" l="1"/>
  <c r="S783" i="3"/>
  <c r="H784" i="3"/>
  <c r="W785" i="3"/>
  <c r="D786" i="3"/>
  <c r="B784" i="3"/>
  <c r="C786" i="3" l="1"/>
  <c r="S784" i="3"/>
  <c r="W786" i="3"/>
  <c r="D787" i="3"/>
  <c r="B785" i="3"/>
  <c r="H785" i="3" s="1"/>
  <c r="C787" i="3" l="1"/>
  <c r="S785" i="3"/>
  <c r="W787" i="3"/>
  <c r="D788" i="3"/>
  <c r="B786" i="3"/>
  <c r="H786" i="3" s="1"/>
  <c r="C788" i="3" l="1"/>
  <c r="S786" i="3"/>
  <c r="H787" i="3"/>
  <c r="W788" i="3"/>
  <c r="D789" i="3"/>
  <c r="B787" i="3"/>
  <c r="C789" i="3" l="1"/>
  <c r="S787" i="3"/>
  <c r="H788" i="3"/>
  <c r="W789" i="3"/>
  <c r="D790" i="3"/>
  <c r="B788" i="3"/>
  <c r="C790" i="3" l="1"/>
  <c r="S788" i="3"/>
  <c r="H789" i="3"/>
  <c r="W790" i="3"/>
  <c r="D791" i="3"/>
  <c r="B789" i="3"/>
  <c r="C791" i="3" l="1"/>
  <c r="S789" i="3"/>
  <c r="H790" i="3"/>
  <c r="W791" i="3"/>
  <c r="D792" i="3"/>
  <c r="B790" i="3"/>
  <c r="C792" i="3" l="1"/>
  <c r="W792" i="3"/>
  <c r="S790" i="3"/>
  <c r="D793" i="3"/>
  <c r="B791" i="3"/>
  <c r="H791" i="3" s="1"/>
  <c r="C793" i="3" l="1"/>
  <c r="S791" i="3"/>
  <c r="B792" i="3"/>
  <c r="W793" i="3"/>
  <c r="D794" i="3"/>
  <c r="B793" i="3" l="1"/>
  <c r="C794" i="3"/>
  <c r="H792" i="3"/>
  <c r="H793" i="3" s="1"/>
  <c r="W794" i="3"/>
  <c r="D795" i="3"/>
  <c r="C795" i="3" l="1"/>
  <c r="S792" i="3"/>
  <c r="W795" i="3"/>
  <c r="D796" i="3"/>
  <c r="S793" i="3"/>
  <c r="H794" i="3"/>
  <c r="B794" i="3"/>
  <c r="B795" i="3" l="1"/>
  <c r="C796" i="3"/>
  <c r="S794" i="3"/>
  <c r="H795" i="3"/>
  <c r="W796" i="3"/>
  <c r="D797" i="3"/>
  <c r="B796" i="3" l="1"/>
  <c r="C797" i="3"/>
  <c r="W797" i="3"/>
  <c r="D798" i="3"/>
  <c r="S795" i="3"/>
  <c r="H796" i="3"/>
  <c r="B797" i="3" l="1"/>
  <c r="C798" i="3"/>
  <c r="W798" i="3"/>
  <c r="D799" i="3"/>
  <c r="S796" i="3"/>
  <c r="H797" i="3"/>
  <c r="B798" i="3" l="1"/>
  <c r="C799" i="3"/>
  <c r="W799" i="3"/>
  <c r="S797" i="3"/>
  <c r="H798" i="3"/>
  <c r="D800" i="3"/>
  <c r="B799" i="3" l="1"/>
  <c r="C800" i="3"/>
  <c r="S798" i="3"/>
  <c r="H799" i="3"/>
  <c r="W800" i="3"/>
  <c r="D801" i="3"/>
  <c r="C801" i="3" s="1"/>
  <c r="B800" i="3"/>
  <c r="D802" i="3" l="1"/>
  <c r="C802" i="3" s="1"/>
  <c r="W801" i="3"/>
  <c r="S799" i="3"/>
  <c r="H800" i="3"/>
  <c r="S800" i="3" l="1"/>
  <c r="H801" i="3"/>
  <c r="B801" i="3"/>
  <c r="W802" i="3"/>
  <c r="D803" i="3"/>
  <c r="C803" i="3" l="1"/>
  <c r="D804" i="3"/>
  <c r="W803" i="3"/>
  <c r="S801" i="3"/>
  <c r="H802" i="3"/>
  <c r="B802" i="3"/>
  <c r="C804" i="3" l="1"/>
  <c r="S802" i="3"/>
  <c r="H803" i="3"/>
  <c r="B803" i="3"/>
  <c r="W804" i="3"/>
  <c r="D805" i="3"/>
  <c r="C805" i="3" l="1"/>
  <c r="D806" i="3"/>
  <c r="W805" i="3"/>
  <c r="S803" i="3"/>
  <c r="H804" i="3"/>
  <c r="B804" i="3"/>
  <c r="C806" i="3" l="1"/>
  <c r="S804" i="3"/>
  <c r="H805" i="3"/>
  <c r="W806" i="3"/>
  <c r="D807" i="3"/>
  <c r="C807" i="3" s="1"/>
  <c r="B805" i="3"/>
  <c r="S805" i="3" l="1"/>
  <c r="H806" i="3"/>
  <c r="W807" i="3"/>
  <c r="D808" i="3"/>
  <c r="B806" i="3"/>
  <c r="C808" i="3" l="1"/>
  <c r="W808" i="3"/>
  <c r="S806" i="3"/>
  <c r="H807" i="3"/>
  <c r="D809" i="3"/>
  <c r="B807" i="3"/>
  <c r="B808" i="3" l="1"/>
  <c r="C809" i="3"/>
  <c r="W809" i="3"/>
  <c r="D810" i="3"/>
  <c r="S807" i="3"/>
  <c r="H808" i="3"/>
  <c r="B809" i="3" l="1"/>
  <c r="C810" i="3"/>
  <c r="W810" i="3"/>
  <c r="D811" i="3"/>
  <c r="S808" i="3"/>
  <c r="H809" i="3"/>
  <c r="B810" i="3" l="1"/>
  <c r="C811" i="3"/>
  <c r="W811" i="3"/>
  <c r="D812" i="3"/>
  <c r="S809" i="3"/>
  <c r="H810" i="3"/>
  <c r="B811" i="3" l="1"/>
  <c r="C812" i="3"/>
  <c r="D813" i="3"/>
  <c r="W812" i="3"/>
  <c r="S810" i="3"/>
  <c r="H811" i="3"/>
  <c r="B812" i="3"/>
  <c r="C813" i="3" l="1"/>
  <c r="S811" i="3"/>
  <c r="H812" i="3"/>
  <c r="W813" i="3"/>
  <c r="D814" i="3"/>
  <c r="C814" i="3" l="1"/>
  <c r="D815" i="3"/>
  <c r="S812" i="3"/>
  <c r="H813" i="3"/>
  <c r="W814" i="3"/>
  <c r="B813" i="3"/>
  <c r="B814" i="3" l="1"/>
  <c r="C815" i="3"/>
  <c r="S813" i="3"/>
  <c r="H814" i="3"/>
  <c r="W815" i="3"/>
  <c r="D816" i="3"/>
  <c r="B815" i="3" l="1"/>
  <c r="C816" i="3"/>
  <c r="W816" i="3"/>
  <c r="S814" i="3"/>
  <c r="H815" i="3"/>
  <c r="D817" i="3"/>
  <c r="C817" i="3" l="1"/>
  <c r="W817" i="3"/>
  <c r="D818" i="3"/>
  <c r="S815" i="3"/>
  <c r="H816" i="3"/>
  <c r="B816" i="3"/>
  <c r="C818" i="3" l="1"/>
  <c r="B817" i="3"/>
  <c r="D819" i="3"/>
  <c r="W818" i="3"/>
  <c r="S816" i="3"/>
  <c r="H817" i="3"/>
  <c r="B818" i="3" l="1"/>
  <c r="C819" i="3"/>
  <c r="S817" i="3"/>
  <c r="H818" i="3"/>
  <c r="D820" i="3"/>
  <c r="W819" i="3"/>
  <c r="C820" i="3" l="1"/>
  <c r="W820" i="3"/>
  <c r="D821" i="3"/>
  <c r="S818" i="3"/>
  <c r="H819" i="3"/>
  <c r="B819" i="3"/>
  <c r="C821" i="3" l="1"/>
  <c r="B820" i="3"/>
  <c r="D822" i="3"/>
  <c r="S819" i="3"/>
  <c r="H820" i="3"/>
  <c r="W821" i="3"/>
  <c r="B821" i="3" l="1"/>
  <c r="C822" i="3"/>
  <c r="S820" i="3"/>
  <c r="H821" i="3"/>
  <c r="W822" i="3"/>
  <c r="D823" i="3"/>
  <c r="B822" i="3" l="1"/>
  <c r="C823" i="3"/>
  <c r="D824" i="3"/>
  <c r="W823" i="3"/>
  <c r="S821" i="3"/>
  <c r="H822" i="3"/>
  <c r="C824" i="3" l="1"/>
  <c r="S822" i="3"/>
  <c r="H823" i="3"/>
  <c r="W824" i="3"/>
  <c r="D825" i="3"/>
  <c r="C825" i="3" s="1"/>
  <c r="B823" i="3"/>
  <c r="S823" i="3" l="1"/>
  <c r="H824" i="3"/>
  <c r="W825" i="3"/>
  <c r="D826" i="3"/>
  <c r="B824" i="3"/>
  <c r="C826" i="3" l="1"/>
  <c r="W826" i="3"/>
  <c r="S824" i="3"/>
  <c r="H825" i="3"/>
  <c r="D827" i="3"/>
  <c r="B825" i="3"/>
  <c r="B826" i="3" s="1"/>
  <c r="C827" i="3" l="1"/>
  <c r="B827" i="3" s="1"/>
  <c r="D828" i="3"/>
  <c r="W827" i="3"/>
  <c r="S825" i="3"/>
  <c r="H826" i="3"/>
  <c r="C828" i="3" l="1"/>
  <c r="S826" i="3"/>
  <c r="H827" i="3"/>
  <c r="W828" i="3"/>
  <c r="D829" i="3"/>
  <c r="C829" i="3" l="1"/>
  <c r="D830" i="3"/>
  <c r="S827" i="3"/>
  <c r="H828" i="3"/>
  <c r="W829" i="3"/>
  <c r="B828" i="3"/>
  <c r="B829" i="3" l="1"/>
  <c r="C830" i="3"/>
  <c r="S828" i="3"/>
  <c r="H829" i="3"/>
  <c r="W830" i="3"/>
  <c r="D831" i="3"/>
  <c r="B830" i="3" l="1"/>
  <c r="C831" i="3"/>
  <c r="W831" i="3"/>
  <c r="D832" i="3"/>
  <c r="S829" i="3"/>
  <c r="H830" i="3"/>
  <c r="B831" i="3" l="1"/>
  <c r="C832" i="3"/>
  <c r="D833" i="3"/>
  <c r="S830" i="3"/>
  <c r="H831" i="3"/>
  <c r="W832" i="3"/>
  <c r="C833" i="3" l="1"/>
  <c r="B832" i="3"/>
  <c r="S831" i="3"/>
  <c r="H832" i="3"/>
  <c r="W833" i="3"/>
  <c r="D834" i="3"/>
  <c r="C834" i="3" s="1"/>
  <c r="S832" i="3" l="1"/>
  <c r="H833" i="3"/>
  <c r="W834" i="3"/>
  <c r="D835" i="3"/>
  <c r="B833" i="3"/>
  <c r="C835" i="3" l="1"/>
  <c r="W835" i="3"/>
  <c r="S833" i="3"/>
  <c r="H834" i="3"/>
  <c r="D836" i="3"/>
  <c r="B834" i="3"/>
  <c r="B835" i="3" s="1"/>
  <c r="C836" i="3" l="1"/>
  <c r="B836" i="3" s="1"/>
  <c r="W836" i="3"/>
  <c r="D837" i="3"/>
  <c r="S834" i="3"/>
  <c r="H835" i="3"/>
  <c r="C837" i="3" l="1"/>
  <c r="B837" i="3" s="1"/>
  <c r="W837" i="3"/>
  <c r="D838" i="3"/>
  <c r="S835" i="3"/>
  <c r="H836" i="3"/>
  <c r="C838" i="3" l="1"/>
  <c r="B838" i="3" s="1"/>
  <c r="W838" i="3"/>
  <c r="D839" i="3"/>
  <c r="S836" i="3"/>
  <c r="H837" i="3"/>
  <c r="C839" i="3" l="1"/>
  <c r="B839" i="3" s="1"/>
  <c r="W839" i="3"/>
  <c r="S837" i="3"/>
  <c r="H838" i="3"/>
  <c r="D840" i="3"/>
  <c r="C840" i="3" l="1"/>
  <c r="S838" i="3"/>
  <c r="H839" i="3"/>
  <c r="W840" i="3"/>
  <c r="D841" i="3"/>
  <c r="C841" i="3" s="1"/>
  <c r="B840" i="3"/>
  <c r="D842" i="3" l="1"/>
  <c r="C842" i="3" s="1"/>
  <c r="W841" i="3"/>
  <c r="S839" i="3"/>
  <c r="H840" i="3"/>
  <c r="S840" i="3" l="1"/>
  <c r="H841" i="3"/>
  <c r="B841" i="3"/>
  <c r="W842" i="3"/>
  <c r="D843" i="3"/>
  <c r="C843" i="3" l="1"/>
  <c r="D844" i="3"/>
  <c r="W843" i="3"/>
  <c r="S841" i="3"/>
  <c r="H842" i="3"/>
  <c r="B842" i="3"/>
  <c r="C844" i="3" l="1"/>
  <c r="S842" i="3"/>
  <c r="H843" i="3"/>
  <c r="B843" i="3"/>
  <c r="W844" i="3"/>
  <c r="D845" i="3"/>
  <c r="C845" i="3" l="1"/>
  <c r="D846" i="3"/>
  <c r="W845" i="3"/>
  <c r="S843" i="3"/>
  <c r="H844" i="3"/>
  <c r="B844" i="3"/>
  <c r="C846" i="3" l="1"/>
  <c r="S844" i="3"/>
  <c r="W846" i="3"/>
  <c r="D847" i="3"/>
  <c r="B845" i="3"/>
  <c r="H845" i="3" s="1"/>
  <c r="C847" i="3" l="1"/>
  <c r="D848" i="3"/>
  <c r="S845" i="3"/>
  <c r="W847" i="3"/>
  <c r="B846" i="3"/>
  <c r="H846" i="3" s="1"/>
  <c r="C848" i="3" l="1"/>
  <c r="D849" i="3"/>
  <c r="S846" i="3"/>
  <c r="H847" i="3"/>
  <c r="W848" i="3"/>
  <c r="B847" i="3"/>
  <c r="B848" i="3" l="1"/>
  <c r="C849" i="3"/>
  <c r="S847" i="3"/>
  <c r="H848" i="3"/>
  <c r="D850" i="3"/>
  <c r="W849" i="3"/>
  <c r="C850" i="3" l="1"/>
  <c r="D851" i="3"/>
  <c r="B849" i="3"/>
  <c r="W850" i="3"/>
  <c r="S848" i="3"/>
  <c r="H849" i="3"/>
  <c r="C851" i="3" l="1"/>
  <c r="D852" i="3"/>
  <c r="W851" i="3"/>
  <c r="S849" i="3"/>
  <c r="H850" i="3"/>
  <c r="B850" i="3"/>
  <c r="C852" i="3" l="1"/>
  <c r="S850" i="3"/>
  <c r="D853" i="3"/>
  <c r="W852" i="3"/>
  <c r="B851" i="3"/>
  <c r="H851" i="3" s="1"/>
  <c r="C853" i="3" l="1"/>
  <c r="D854" i="3"/>
  <c r="W853" i="3"/>
  <c r="S851" i="3"/>
  <c r="B852" i="3"/>
  <c r="B853" i="3" l="1"/>
  <c r="H852" i="3"/>
  <c r="S852" i="3" s="1"/>
  <c r="C854" i="3"/>
  <c r="D855" i="3"/>
  <c r="W854" i="3"/>
  <c r="H853" i="3" l="1"/>
  <c r="S853" i="3" s="1"/>
  <c r="C855" i="3"/>
  <c r="D856" i="3"/>
  <c r="W855" i="3"/>
  <c r="B854" i="3"/>
  <c r="B855" i="3" l="1"/>
  <c r="H854" i="3"/>
  <c r="S854" i="3" s="1"/>
  <c r="C856" i="3"/>
  <c r="D857" i="3"/>
  <c r="W856" i="3"/>
  <c r="H855" i="3" l="1"/>
  <c r="H856" i="3" s="1"/>
  <c r="C857" i="3"/>
  <c r="D858" i="3"/>
  <c r="W857" i="3"/>
  <c r="B856" i="3"/>
  <c r="S855" i="3" l="1"/>
  <c r="B857" i="3"/>
  <c r="C858" i="3"/>
  <c r="S856" i="3"/>
  <c r="H857" i="3"/>
  <c r="D859" i="3"/>
  <c r="W858" i="3"/>
  <c r="C859" i="3" l="1"/>
  <c r="D860" i="3"/>
  <c r="W859" i="3"/>
  <c r="S857" i="3"/>
  <c r="H858" i="3"/>
  <c r="B858" i="3"/>
  <c r="B859" i="3" l="1"/>
  <c r="C860" i="3"/>
  <c r="S858" i="3"/>
  <c r="H859" i="3"/>
  <c r="D861" i="3"/>
  <c r="W860" i="3"/>
  <c r="C861" i="3" l="1"/>
  <c r="D862" i="3"/>
  <c r="W861" i="3"/>
  <c r="S859" i="3"/>
  <c r="H860" i="3"/>
  <c r="B860" i="3"/>
  <c r="B861" i="3" l="1"/>
  <c r="C862" i="3"/>
  <c r="S860" i="3"/>
  <c r="H861" i="3"/>
  <c r="D863" i="3"/>
  <c r="W862" i="3"/>
  <c r="C863" i="3" l="1"/>
  <c r="D864" i="3"/>
  <c r="W863" i="3"/>
  <c r="S861" i="3"/>
  <c r="H862" i="3"/>
  <c r="B862" i="3"/>
  <c r="B863" i="3" l="1"/>
  <c r="C864" i="3"/>
  <c r="S862" i="3"/>
  <c r="H863" i="3"/>
  <c r="D865" i="3"/>
  <c r="W864" i="3"/>
  <c r="C865" i="3" l="1"/>
  <c r="D866" i="3"/>
  <c r="W865" i="3"/>
  <c r="S863" i="3"/>
  <c r="H864" i="3"/>
  <c r="B864" i="3"/>
  <c r="B865" i="3" l="1"/>
  <c r="C866" i="3"/>
  <c r="S864" i="3"/>
  <c r="H865" i="3"/>
  <c r="D867" i="3"/>
  <c r="W866" i="3"/>
  <c r="C867" i="3" l="1"/>
  <c r="D868" i="3"/>
  <c r="W867" i="3"/>
  <c r="S865" i="3"/>
  <c r="H866" i="3"/>
  <c r="B866" i="3"/>
  <c r="B867" i="3" l="1"/>
  <c r="C868" i="3"/>
  <c r="S866" i="3"/>
  <c r="H867" i="3"/>
  <c r="D869" i="3"/>
  <c r="W868" i="3"/>
  <c r="C869" i="3" l="1"/>
  <c r="D870" i="3"/>
  <c r="W869" i="3"/>
  <c r="S867" i="3"/>
  <c r="B868" i="3"/>
  <c r="H868" i="3" s="1"/>
  <c r="B869" i="3" l="1"/>
  <c r="C870" i="3"/>
  <c r="S868" i="3"/>
  <c r="H869" i="3"/>
  <c r="D871" i="3"/>
  <c r="W870" i="3"/>
  <c r="C871" i="3" l="1"/>
  <c r="D872" i="3"/>
  <c r="W871" i="3"/>
  <c r="S869" i="3"/>
  <c r="H870" i="3"/>
  <c r="B870" i="3"/>
  <c r="B871" i="3" s="1"/>
  <c r="C872" i="3" l="1"/>
  <c r="S870" i="3"/>
  <c r="H871" i="3"/>
  <c r="W872" i="3"/>
  <c r="D873" i="3"/>
  <c r="C873" i="3" s="1"/>
  <c r="S871" i="3" l="1"/>
  <c r="H872" i="3"/>
  <c r="W873" i="3"/>
  <c r="D874" i="3"/>
  <c r="C874" i="3" s="1"/>
  <c r="B872" i="3"/>
  <c r="W874" i="3" l="1"/>
  <c r="S872" i="3"/>
  <c r="H873" i="3"/>
  <c r="D875" i="3"/>
  <c r="B873" i="3"/>
  <c r="B874" i="3" s="1"/>
  <c r="C875" i="3" l="1"/>
  <c r="B875" i="3" s="1"/>
  <c r="W875" i="3"/>
  <c r="D876" i="3"/>
  <c r="S873" i="3"/>
  <c r="H874" i="3"/>
  <c r="C876" i="3" l="1"/>
  <c r="B876" i="3" s="1"/>
  <c r="W876" i="3"/>
  <c r="D877" i="3"/>
  <c r="S874" i="3"/>
  <c r="H875" i="3"/>
  <c r="C877" i="3" l="1"/>
  <c r="B877" i="3" s="1"/>
  <c r="W877" i="3"/>
  <c r="D878" i="3"/>
  <c r="S875" i="3"/>
  <c r="H876" i="3"/>
  <c r="C878" i="3" l="1"/>
  <c r="B878" i="3" s="1"/>
  <c r="W878" i="3"/>
  <c r="D879" i="3"/>
  <c r="S876" i="3"/>
  <c r="H877" i="3"/>
  <c r="C879" i="3" l="1"/>
  <c r="B879" i="3" s="1"/>
  <c r="W879" i="3"/>
  <c r="D880" i="3"/>
  <c r="S877" i="3"/>
  <c r="H878" i="3"/>
  <c r="C880" i="3" l="1"/>
  <c r="B880" i="3" s="1"/>
  <c r="W880" i="3"/>
  <c r="D881" i="3"/>
  <c r="S878" i="3"/>
  <c r="H879" i="3"/>
  <c r="C881" i="3" l="1"/>
  <c r="S879" i="3"/>
  <c r="H880" i="3"/>
  <c r="W881" i="3"/>
  <c r="D882" i="3"/>
  <c r="B881" i="3"/>
  <c r="C882" i="3" l="1"/>
  <c r="W882" i="3"/>
  <c r="S880" i="3"/>
  <c r="H881" i="3"/>
  <c r="D883" i="3"/>
  <c r="C883" i="3" s="1"/>
  <c r="W883" i="3" l="1"/>
  <c r="D884" i="3"/>
  <c r="C884" i="3" s="1"/>
  <c r="S881" i="3"/>
  <c r="B882" i="3"/>
  <c r="B883" i="3" s="1"/>
  <c r="H882" i="3" l="1"/>
  <c r="H883" i="3" s="1"/>
  <c r="W884" i="3"/>
  <c r="D885" i="3"/>
  <c r="C885" i="3" s="1"/>
  <c r="B884" i="3"/>
  <c r="S882" i="3" l="1"/>
  <c r="W885" i="3"/>
  <c r="D886" i="3"/>
  <c r="C886" i="3" s="1"/>
  <c r="S883" i="3"/>
  <c r="H884" i="3"/>
  <c r="B885" i="3"/>
  <c r="W886" i="3" l="1"/>
  <c r="D887" i="3"/>
  <c r="C887" i="3" s="1"/>
  <c r="S884" i="3"/>
  <c r="H885" i="3"/>
  <c r="B886" i="3"/>
  <c r="W887" i="3" l="1"/>
  <c r="D888" i="3"/>
  <c r="S885" i="3"/>
  <c r="H886" i="3"/>
  <c r="B887" i="3"/>
  <c r="C888" i="3" l="1"/>
  <c r="B888" i="3" s="1"/>
  <c r="W888" i="3"/>
  <c r="D889" i="3"/>
  <c r="S886" i="3"/>
  <c r="H887" i="3"/>
  <c r="C889" i="3" l="1"/>
  <c r="B889" i="3" s="1"/>
  <c r="W889" i="3"/>
  <c r="D890" i="3"/>
  <c r="S887" i="3"/>
  <c r="H888" i="3"/>
  <c r="C890" i="3" l="1"/>
  <c r="B890" i="3" s="1"/>
  <c r="W890" i="3"/>
  <c r="D891" i="3"/>
  <c r="S888" i="3"/>
  <c r="H889" i="3"/>
  <c r="C891" i="3" l="1"/>
  <c r="B891" i="3" s="1"/>
  <c r="W891" i="3"/>
  <c r="D892" i="3"/>
  <c r="S889" i="3"/>
  <c r="H890" i="3"/>
  <c r="C892" i="3" l="1"/>
  <c r="B892" i="3" s="1"/>
  <c r="W892" i="3"/>
  <c r="D893" i="3"/>
  <c r="S890" i="3"/>
  <c r="H891" i="3"/>
  <c r="C893" i="3" l="1"/>
  <c r="B893" i="3" s="1"/>
  <c r="W893" i="3"/>
  <c r="D894" i="3"/>
  <c r="S891" i="3"/>
  <c r="H892" i="3"/>
  <c r="C894" i="3" l="1"/>
  <c r="B894" i="3" s="1"/>
  <c r="W894" i="3"/>
  <c r="D895" i="3"/>
  <c r="S892" i="3"/>
  <c r="H893" i="3"/>
  <c r="C895" i="3" l="1"/>
  <c r="B895" i="3" s="1"/>
  <c r="W895" i="3"/>
  <c r="D896" i="3"/>
  <c r="S893" i="3"/>
  <c r="H894" i="3"/>
  <c r="C896" i="3" l="1"/>
  <c r="B896" i="3" s="1"/>
  <c r="W896" i="3"/>
  <c r="D897" i="3"/>
  <c r="S894" i="3"/>
  <c r="H895" i="3"/>
  <c r="C897" i="3" l="1"/>
  <c r="W897" i="3"/>
  <c r="D898" i="3"/>
  <c r="S895" i="3"/>
  <c r="H896" i="3"/>
  <c r="B897" i="3"/>
  <c r="C898" i="3" l="1"/>
  <c r="B898" i="3" s="1"/>
  <c r="W898" i="3"/>
  <c r="D899" i="3"/>
  <c r="S896" i="3"/>
  <c r="H897" i="3"/>
  <c r="C899" i="3" l="1"/>
  <c r="B899" i="3" s="1"/>
  <c r="W899" i="3"/>
  <c r="S897" i="3"/>
  <c r="H898" i="3"/>
  <c r="D900" i="3"/>
  <c r="C900" i="3" l="1"/>
  <c r="B900" i="3" s="1"/>
  <c r="S898" i="3"/>
  <c r="H899" i="3"/>
  <c r="W900" i="3"/>
  <c r="D901" i="3"/>
  <c r="C901" i="3" l="1"/>
  <c r="D902" i="3"/>
  <c r="W901" i="3"/>
  <c r="S899" i="3"/>
  <c r="H900" i="3"/>
  <c r="C902" i="3" l="1"/>
  <c r="S900" i="3"/>
  <c r="H901" i="3"/>
  <c r="B901" i="3"/>
  <c r="W902" i="3"/>
  <c r="D903" i="3"/>
  <c r="C903" i="3" l="1"/>
  <c r="D904" i="3"/>
  <c r="W903" i="3"/>
  <c r="S901" i="3"/>
  <c r="H902" i="3"/>
  <c r="B902" i="3"/>
  <c r="C904" i="3" l="1"/>
  <c r="S902" i="3"/>
  <c r="H903" i="3"/>
  <c r="W904" i="3"/>
  <c r="D905" i="3"/>
  <c r="C905" i="3" s="1"/>
  <c r="B903" i="3"/>
  <c r="S903" i="3" l="1"/>
  <c r="H904" i="3"/>
  <c r="W905" i="3"/>
  <c r="D906" i="3"/>
  <c r="C906" i="3" s="1"/>
  <c r="B904" i="3"/>
  <c r="S904" i="3" l="1"/>
  <c r="W906" i="3"/>
  <c r="D907" i="3"/>
  <c r="C907" i="3" s="1"/>
  <c r="B905" i="3"/>
  <c r="H905" i="3" s="1"/>
  <c r="S905" i="3" l="1"/>
  <c r="W907" i="3"/>
  <c r="D908" i="3"/>
  <c r="C908" i="3" s="1"/>
  <c r="B906" i="3"/>
  <c r="H906" i="3" s="1"/>
  <c r="S906" i="3" l="1"/>
  <c r="W908" i="3"/>
  <c r="D909" i="3"/>
  <c r="C909" i="3" s="1"/>
  <c r="B907" i="3"/>
  <c r="H907" i="3" s="1"/>
  <c r="S907" i="3" l="1"/>
  <c r="H908" i="3"/>
  <c r="W909" i="3"/>
  <c r="D910" i="3"/>
  <c r="C910" i="3" s="1"/>
  <c r="B908" i="3"/>
  <c r="S908" i="3" l="1"/>
  <c r="W910" i="3"/>
  <c r="D911" i="3"/>
  <c r="C911" i="3" s="1"/>
  <c r="B909" i="3"/>
  <c r="H909" i="3" s="1"/>
  <c r="W911" i="3" l="1"/>
  <c r="S909" i="3"/>
  <c r="D912" i="3"/>
  <c r="B910" i="3"/>
  <c r="H910" i="3" s="1"/>
  <c r="C912" i="3" l="1"/>
  <c r="W912" i="3"/>
  <c r="D913" i="3"/>
  <c r="S910" i="3"/>
  <c r="H911" i="3"/>
  <c r="B911" i="3"/>
  <c r="B912" i="3" l="1"/>
  <c r="C913" i="3"/>
  <c r="W913" i="3"/>
  <c r="D914" i="3"/>
  <c r="S911" i="3"/>
  <c r="H912" i="3"/>
  <c r="B913" i="3" l="1"/>
  <c r="C914" i="3"/>
  <c r="W914" i="3"/>
  <c r="D915" i="3"/>
  <c r="S912" i="3"/>
  <c r="H913" i="3"/>
  <c r="B914" i="3" l="1"/>
  <c r="C915" i="3"/>
  <c r="W915" i="3"/>
  <c r="D916" i="3"/>
  <c r="S913" i="3"/>
  <c r="H914" i="3"/>
  <c r="B915" i="3" l="1"/>
  <c r="C916" i="3"/>
  <c r="W916" i="3"/>
  <c r="D917" i="3"/>
  <c r="S914" i="3"/>
  <c r="H915" i="3"/>
  <c r="B916" i="3" l="1"/>
  <c r="C917" i="3"/>
  <c r="W917" i="3"/>
  <c r="D918" i="3"/>
  <c r="S915" i="3"/>
  <c r="H916" i="3"/>
  <c r="B917" i="3" l="1"/>
  <c r="C918" i="3"/>
  <c r="S916" i="3"/>
  <c r="H917" i="3"/>
  <c r="W918" i="3"/>
  <c r="D919" i="3"/>
  <c r="C919" i="3" s="1"/>
  <c r="B918" i="3"/>
  <c r="W919" i="3" l="1"/>
  <c r="D920" i="3"/>
  <c r="B919" i="3"/>
  <c r="S917" i="3"/>
  <c r="H918" i="3"/>
  <c r="C920" i="3" l="1"/>
  <c r="B920" i="3" s="1"/>
  <c r="W920" i="3"/>
  <c r="D921" i="3"/>
  <c r="S918" i="3"/>
  <c r="H919" i="3"/>
  <c r="C921" i="3" l="1"/>
  <c r="B921" i="3" s="1"/>
  <c r="W921" i="3"/>
  <c r="D922" i="3"/>
  <c r="S919" i="3"/>
  <c r="H920" i="3"/>
  <c r="C922" i="3" l="1"/>
  <c r="B922" i="3" s="1"/>
  <c r="W922" i="3"/>
  <c r="D923" i="3"/>
  <c r="S920" i="3"/>
  <c r="H921" i="3"/>
  <c r="C923" i="3" l="1"/>
  <c r="B923" i="3" s="1"/>
  <c r="W923" i="3"/>
  <c r="D924" i="3"/>
  <c r="S921" i="3"/>
  <c r="H922" i="3"/>
  <c r="C924" i="3" l="1"/>
  <c r="B924" i="3" s="1"/>
  <c r="W924" i="3"/>
  <c r="D925" i="3"/>
  <c r="S922" i="3"/>
  <c r="H923" i="3"/>
  <c r="C925" i="3" l="1"/>
  <c r="B925" i="3" s="1"/>
  <c r="W925" i="3"/>
  <c r="D926" i="3"/>
  <c r="S923" i="3"/>
  <c r="H924" i="3"/>
  <c r="C926" i="3" l="1"/>
  <c r="B926" i="3" s="1"/>
  <c r="W926" i="3"/>
  <c r="D927" i="3"/>
  <c r="S924" i="3"/>
  <c r="H925" i="3"/>
  <c r="C927" i="3" l="1"/>
  <c r="B927" i="3" s="1"/>
  <c r="D928" i="3"/>
  <c r="W927" i="3"/>
  <c r="S925" i="3"/>
  <c r="H926" i="3"/>
  <c r="S926" i="3" l="1"/>
  <c r="H927" i="3"/>
  <c r="W928" i="3"/>
  <c r="D929" i="3"/>
  <c r="C929" i="3" l="1"/>
  <c r="S927" i="3"/>
  <c r="H928" i="3"/>
  <c r="W929" i="3"/>
  <c r="D930" i="3"/>
  <c r="C930" i="3" l="1"/>
  <c r="S928" i="3"/>
  <c r="W930" i="3"/>
  <c r="D931" i="3"/>
  <c r="C931" i="3" s="1"/>
  <c r="B929" i="3"/>
  <c r="H929" i="3" s="1"/>
  <c r="S929" i="3" l="1"/>
  <c r="H930" i="3"/>
  <c r="W931" i="3"/>
  <c r="D932" i="3"/>
  <c r="C932" i="3" s="1"/>
  <c r="B930" i="3"/>
  <c r="S930" i="3" l="1"/>
  <c r="H931" i="3"/>
  <c r="W932" i="3"/>
  <c r="D933" i="3"/>
  <c r="C933" i="3" s="1"/>
  <c r="B931" i="3"/>
  <c r="S931" i="3" l="1"/>
  <c r="H932" i="3"/>
  <c r="W933" i="3"/>
  <c r="D934" i="3"/>
  <c r="C934" i="3" s="1"/>
  <c r="B932" i="3"/>
  <c r="W934" i="3" l="1"/>
  <c r="S932" i="3"/>
  <c r="H933" i="3"/>
  <c r="D935" i="3"/>
  <c r="B933" i="3"/>
  <c r="C935" i="3" l="1"/>
  <c r="D936" i="3"/>
  <c r="W935" i="3"/>
  <c r="S933" i="3"/>
  <c r="H934" i="3"/>
  <c r="B934" i="3"/>
  <c r="C936" i="3" l="1"/>
  <c r="W936" i="3"/>
  <c r="S934" i="3"/>
  <c r="H935" i="3"/>
  <c r="B935" i="3"/>
  <c r="B936" i="3" s="1"/>
  <c r="D937" i="3"/>
  <c r="C937" i="3" s="1"/>
  <c r="W937" i="3" l="1"/>
  <c r="D938" i="3"/>
  <c r="C938" i="3" s="1"/>
  <c r="S935" i="3"/>
  <c r="H936" i="3"/>
  <c r="B937" i="3"/>
  <c r="W938" i="3" l="1"/>
  <c r="D939" i="3"/>
  <c r="S936" i="3"/>
  <c r="H937" i="3"/>
  <c r="B938" i="3"/>
  <c r="C939" i="3" l="1"/>
  <c r="B939" i="3" s="1"/>
  <c r="W939" i="3"/>
  <c r="D940" i="3"/>
  <c r="S937" i="3"/>
  <c r="H938" i="3"/>
  <c r="C940" i="3" l="1"/>
  <c r="W940" i="3"/>
  <c r="S938" i="3"/>
  <c r="H939" i="3"/>
  <c r="D941" i="3"/>
  <c r="B940" i="3"/>
  <c r="C941" i="3" l="1"/>
  <c r="S939" i="3"/>
  <c r="H940" i="3"/>
  <c r="W941" i="3"/>
  <c r="D942" i="3"/>
  <c r="C942" i="3" s="1"/>
  <c r="B941" i="3"/>
  <c r="D943" i="3" l="1"/>
  <c r="C943" i="3" s="1"/>
  <c r="W942" i="3"/>
  <c r="S940" i="3"/>
  <c r="H941" i="3"/>
  <c r="S941" i="3" l="1"/>
  <c r="H942" i="3"/>
  <c r="B942" i="3"/>
  <c r="W943" i="3"/>
  <c r="D944" i="3"/>
  <c r="C944" i="3" s="1"/>
  <c r="D945" i="3" l="1"/>
  <c r="C945" i="3" s="1"/>
  <c r="W944" i="3"/>
  <c r="S942" i="3"/>
  <c r="H943" i="3"/>
  <c r="B943" i="3"/>
  <c r="S943" i="3" l="1"/>
  <c r="H944" i="3"/>
  <c r="B944" i="3"/>
  <c r="W945" i="3"/>
  <c r="D946" i="3"/>
  <c r="C946" i="3" l="1"/>
  <c r="D947" i="3"/>
  <c r="W946" i="3"/>
  <c r="S944" i="3"/>
  <c r="H945" i="3"/>
  <c r="B945" i="3"/>
  <c r="C947" i="3" l="1"/>
  <c r="S945" i="3"/>
  <c r="H946" i="3"/>
  <c r="W947" i="3"/>
  <c r="B946" i="3"/>
  <c r="D948" i="3"/>
  <c r="C948" i="3" l="1"/>
  <c r="W948" i="3"/>
  <c r="B947" i="3"/>
  <c r="D949" i="3"/>
  <c r="S946" i="3"/>
  <c r="H947" i="3"/>
  <c r="B948" i="3" l="1"/>
  <c r="C949" i="3"/>
  <c r="D950" i="3"/>
  <c r="S947" i="3"/>
  <c r="H948" i="3"/>
  <c r="W949" i="3"/>
  <c r="B949" i="3" l="1"/>
  <c r="C950" i="3"/>
  <c r="S948" i="3"/>
  <c r="H949" i="3"/>
  <c r="W950" i="3"/>
  <c r="D951" i="3"/>
  <c r="C951" i="3" s="1"/>
  <c r="W951" i="3" l="1"/>
  <c r="S949" i="3"/>
  <c r="H950" i="3"/>
  <c r="D952" i="3"/>
  <c r="B950" i="3"/>
  <c r="C952" i="3" l="1"/>
  <c r="W952" i="3"/>
  <c r="D953" i="3"/>
  <c r="S950" i="3"/>
  <c r="H951" i="3"/>
  <c r="B951" i="3"/>
  <c r="C953" i="3" l="1"/>
  <c r="B952" i="3"/>
  <c r="W953" i="3"/>
  <c r="D954" i="3"/>
  <c r="S951" i="3"/>
  <c r="H952" i="3"/>
  <c r="C954" i="3" l="1"/>
  <c r="B953" i="3"/>
  <c r="W954" i="3"/>
  <c r="D955" i="3"/>
  <c r="S952" i="3"/>
  <c r="H953" i="3"/>
  <c r="C955" i="3" l="1"/>
  <c r="B954" i="3"/>
  <c r="W955" i="3"/>
  <c r="D956" i="3"/>
  <c r="S953" i="3"/>
  <c r="H954" i="3"/>
  <c r="B955" i="3" l="1"/>
  <c r="C956" i="3"/>
  <c r="W956" i="3"/>
  <c r="D957" i="3"/>
  <c r="S954" i="3"/>
  <c r="H955" i="3"/>
  <c r="B956" i="3" l="1"/>
  <c r="C957" i="3"/>
  <c r="W957" i="3"/>
  <c r="S955" i="3"/>
  <c r="H956" i="3"/>
  <c r="D958" i="3"/>
  <c r="B957" i="3" l="1"/>
  <c r="C958" i="3"/>
  <c r="S956" i="3"/>
  <c r="H957" i="3"/>
  <c r="W958" i="3"/>
  <c r="D959" i="3"/>
  <c r="C959" i="3" s="1"/>
  <c r="B958" i="3" l="1"/>
  <c r="W959" i="3"/>
  <c r="S957" i="3"/>
  <c r="H958" i="3"/>
  <c r="D960" i="3"/>
  <c r="C960" i="3" l="1"/>
  <c r="W960" i="3"/>
  <c r="D961" i="3"/>
  <c r="S958" i="3"/>
  <c r="H959" i="3"/>
  <c r="B959" i="3"/>
  <c r="C961" i="3" l="1"/>
  <c r="B960" i="3"/>
  <c r="W961" i="3"/>
  <c r="D962" i="3"/>
  <c r="S959" i="3"/>
  <c r="H960" i="3"/>
  <c r="C962" i="3" l="1"/>
  <c r="B961" i="3"/>
  <c r="W962" i="3"/>
  <c r="D963" i="3"/>
  <c r="S960" i="3"/>
  <c r="H961" i="3"/>
  <c r="B962" i="3" l="1"/>
  <c r="C963" i="3"/>
  <c r="W963" i="3"/>
  <c r="D964" i="3"/>
  <c r="C964" i="3" s="1"/>
  <c r="S961" i="3"/>
  <c r="H962" i="3"/>
  <c r="B963" i="3" l="1"/>
  <c r="B964" i="3" s="1"/>
  <c r="W964" i="3"/>
  <c r="D965" i="3"/>
  <c r="C965" i="3" s="1"/>
  <c r="S962" i="3"/>
  <c r="H963" i="3"/>
  <c r="W965" i="3" l="1"/>
  <c r="D966" i="3"/>
  <c r="S963" i="3"/>
  <c r="H964" i="3"/>
  <c r="B965" i="3"/>
  <c r="C966" i="3" l="1"/>
  <c r="B966" i="3" s="1"/>
  <c r="W966" i="3"/>
  <c r="D967" i="3"/>
  <c r="S964" i="3"/>
  <c r="H965" i="3"/>
  <c r="C967" i="3" l="1"/>
  <c r="B967" i="3" s="1"/>
  <c r="W967" i="3"/>
  <c r="D968" i="3"/>
  <c r="S965" i="3"/>
  <c r="H966" i="3"/>
  <c r="C968" i="3" l="1"/>
  <c r="B968" i="3" s="1"/>
  <c r="W968" i="3"/>
  <c r="D969" i="3"/>
  <c r="S966" i="3"/>
  <c r="H967" i="3"/>
  <c r="C969" i="3" l="1"/>
  <c r="B969" i="3" s="1"/>
  <c r="W969" i="3"/>
  <c r="D970" i="3"/>
  <c r="S967" i="3"/>
  <c r="H968" i="3"/>
  <c r="C970" i="3" l="1"/>
  <c r="B970" i="3" s="1"/>
  <c r="W970" i="3"/>
  <c r="D971" i="3"/>
  <c r="S968" i="3"/>
  <c r="H969" i="3"/>
  <c r="C971" i="3" l="1"/>
  <c r="B971" i="3" s="1"/>
  <c r="W971" i="3"/>
  <c r="D972" i="3"/>
  <c r="S969" i="3"/>
  <c r="H970" i="3"/>
  <c r="C972" i="3" l="1"/>
  <c r="W972" i="3"/>
  <c r="D973" i="3"/>
  <c r="S970" i="3"/>
  <c r="H971" i="3"/>
  <c r="B972" i="3"/>
  <c r="C973" i="3" l="1"/>
  <c r="B973" i="3" s="1"/>
  <c r="W973" i="3"/>
  <c r="S971" i="3"/>
  <c r="H972" i="3"/>
  <c r="D974" i="3"/>
  <c r="C974" i="3" l="1"/>
  <c r="S972" i="3"/>
  <c r="H973" i="3"/>
  <c r="W974" i="3"/>
  <c r="D975" i="3"/>
  <c r="C975" i="3" s="1"/>
  <c r="B974" i="3"/>
  <c r="D976" i="3" l="1"/>
  <c r="W975" i="3"/>
  <c r="S973" i="3"/>
  <c r="H974" i="3"/>
  <c r="C976" i="3" l="1"/>
  <c r="S974" i="3"/>
  <c r="H975" i="3"/>
  <c r="W976" i="3"/>
  <c r="B975" i="3"/>
  <c r="D977" i="3"/>
  <c r="C977" i="3" l="1"/>
  <c r="W977" i="3"/>
  <c r="B976" i="3"/>
  <c r="D978" i="3"/>
  <c r="S975" i="3"/>
  <c r="H976" i="3"/>
  <c r="C978" i="3" l="1"/>
  <c r="S976" i="3"/>
  <c r="H977" i="3"/>
  <c r="W978" i="3"/>
  <c r="D979" i="3"/>
  <c r="C979" i="3" s="1"/>
  <c r="B977" i="3"/>
  <c r="W979" i="3" l="1"/>
  <c r="B978" i="3"/>
  <c r="D980" i="3"/>
  <c r="C980" i="3" s="1"/>
  <c r="S977" i="3"/>
  <c r="H978" i="3"/>
  <c r="D981" i="3" l="1"/>
  <c r="C981" i="3" s="1"/>
  <c r="S978" i="3"/>
  <c r="H979" i="3"/>
  <c r="W980" i="3"/>
  <c r="B979" i="3"/>
  <c r="B980" i="3" s="1"/>
  <c r="S979" i="3" l="1"/>
  <c r="H980" i="3"/>
  <c r="W981" i="3"/>
  <c r="B981" i="3"/>
  <c r="D982" i="3"/>
  <c r="C982" i="3" l="1"/>
  <c r="D983" i="3"/>
  <c r="W982" i="3"/>
  <c r="S980" i="3"/>
  <c r="H981" i="3"/>
  <c r="C983" i="3" l="1"/>
  <c r="S981" i="3"/>
  <c r="H982" i="3"/>
  <c r="B982" i="3"/>
  <c r="W983" i="3"/>
  <c r="D984" i="3"/>
  <c r="C984" i="3" l="1"/>
  <c r="D985" i="3"/>
  <c r="W984" i="3"/>
  <c r="S982" i="3"/>
  <c r="H983" i="3"/>
  <c r="B983" i="3"/>
  <c r="C985" i="3" l="1"/>
  <c r="S983" i="3"/>
  <c r="H984" i="3"/>
  <c r="B984" i="3"/>
  <c r="W985" i="3"/>
  <c r="D986" i="3"/>
  <c r="C986" i="3" l="1"/>
  <c r="D987" i="3"/>
  <c r="W986" i="3"/>
  <c r="S984" i="3"/>
  <c r="H985" i="3"/>
  <c r="B985" i="3"/>
  <c r="C987" i="3" l="1"/>
  <c r="S985" i="3"/>
  <c r="H986" i="3"/>
  <c r="B986" i="3"/>
  <c r="W987" i="3"/>
  <c r="D988" i="3"/>
  <c r="C988" i="3" l="1"/>
  <c r="D989" i="3"/>
  <c r="W988" i="3"/>
  <c r="S986" i="3"/>
  <c r="H987" i="3"/>
  <c r="B987" i="3"/>
  <c r="C989" i="3" l="1"/>
  <c r="S987" i="3"/>
  <c r="B988" i="3"/>
  <c r="H988" i="3" s="1"/>
  <c r="W989" i="3"/>
  <c r="D990" i="3"/>
  <c r="C990" i="3" l="1"/>
  <c r="D991" i="3"/>
  <c r="W990" i="3"/>
  <c r="S988" i="3"/>
  <c r="B989" i="3"/>
  <c r="H989" i="3" s="1"/>
  <c r="C991" i="3" l="1"/>
  <c r="S989" i="3"/>
  <c r="H990" i="3"/>
  <c r="W991" i="3"/>
  <c r="D992" i="3"/>
  <c r="C992" i="3" s="1"/>
  <c r="B990" i="3"/>
  <c r="D993" i="3" l="1"/>
  <c r="W992" i="3"/>
  <c r="S990" i="3"/>
  <c r="H991" i="3"/>
  <c r="B991" i="3"/>
  <c r="C993" i="3" l="1"/>
  <c r="S991" i="3"/>
  <c r="H992" i="3"/>
  <c r="B992" i="3"/>
  <c r="W993" i="3"/>
  <c r="D994" i="3"/>
  <c r="C994" i="3" l="1"/>
  <c r="D995" i="3"/>
  <c r="W994" i="3"/>
  <c r="S992" i="3"/>
  <c r="H993" i="3"/>
  <c r="B993" i="3"/>
  <c r="C995" i="3" l="1"/>
  <c r="S993" i="3"/>
  <c r="H994" i="3"/>
  <c r="B994" i="3"/>
  <c r="W995" i="3"/>
  <c r="D996" i="3"/>
  <c r="C996" i="3" l="1"/>
  <c r="D997" i="3"/>
  <c r="W996" i="3"/>
  <c r="S994" i="3"/>
  <c r="H995" i="3"/>
  <c r="B995" i="3"/>
  <c r="C997" i="3" l="1"/>
  <c r="S995" i="3"/>
  <c r="H996" i="3"/>
  <c r="W997" i="3"/>
  <c r="D998" i="3"/>
  <c r="C998" i="3" s="1"/>
  <c r="B996" i="3"/>
  <c r="S996" i="3" l="1"/>
  <c r="H997" i="3"/>
  <c r="W998" i="3"/>
  <c r="D999" i="3"/>
  <c r="C999" i="3" s="1"/>
  <c r="B997" i="3"/>
  <c r="S997" i="3" l="1"/>
  <c r="H998" i="3"/>
  <c r="W999" i="3"/>
  <c r="D1000" i="3"/>
  <c r="C1000" i="3" s="1"/>
  <c r="B998" i="3"/>
  <c r="S998" i="3" l="1"/>
  <c r="H999" i="3"/>
  <c r="W1000" i="3"/>
  <c r="D1001" i="3"/>
  <c r="C1001" i="3" s="1"/>
  <c r="B999" i="3"/>
  <c r="W1001" i="3" l="1"/>
  <c r="S999" i="3"/>
  <c r="H1000" i="3"/>
  <c r="D1002" i="3"/>
  <c r="C1002" i="3" s="1"/>
  <c r="B1000" i="3"/>
  <c r="W1002" i="3" l="1"/>
  <c r="D1003" i="3"/>
  <c r="S1000" i="3"/>
  <c r="H1001" i="3"/>
  <c r="B1001" i="3"/>
  <c r="B1002" i="3" s="1"/>
  <c r="C1003" i="3" l="1"/>
  <c r="B1003" i="3" s="1"/>
  <c r="W1003" i="3"/>
  <c r="D1004" i="3"/>
  <c r="S1001" i="3"/>
  <c r="H1002" i="3"/>
  <c r="C1004" i="3" l="1"/>
  <c r="B1004" i="3" s="1"/>
  <c r="W1004" i="3"/>
  <c r="D1005" i="3"/>
  <c r="S1002" i="3"/>
  <c r="H1003" i="3"/>
  <c r="C1005" i="3" l="1"/>
  <c r="B1005" i="3" s="1"/>
  <c r="W1005" i="3"/>
  <c r="D1006" i="3"/>
  <c r="S1003" i="3"/>
  <c r="H1004" i="3"/>
  <c r="C1006" i="3" l="1"/>
  <c r="B1006" i="3" s="1"/>
  <c r="W1006" i="3"/>
  <c r="D1007" i="3"/>
  <c r="S1004" i="3"/>
  <c r="H1005" i="3"/>
  <c r="C1007" i="3" l="1"/>
  <c r="B1007" i="3" s="1"/>
  <c r="W1007" i="3"/>
  <c r="D1008" i="3"/>
  <c r="S1005" i="3"/>
  <c r="H1006" i="3"/>
  <c r="C1008" i="3" l="1"/>
  <c r="B1008" i="3" s="1"/>
  <c r="W1008" i="3"/>
  <c r="D1009" i="3"/>
  <c r="S1006" i="3"/>
  <c r="H1007" i="3"/>
  <c r="C1009" i="3" l="1"/>
  <c r="B1009" i="3" s="1"/>
  <c r="W1009" i="3"/>
  <c r="D1010" i="3"/>
  <c r="S1007" i="3"/>
  <c r="H1008" i="3"/>
  <c r="C1010" i="3" l="1"/>
  <c r="B1010" i="3" s="1"/>
  <c r="W1010" i="3"/>
  <c r="D1011" i="3"/>
  <c r="S1008" i="3"/>
  <c r="H1009" i="3"/>
  <c r="C1011" i="3" l="1"/>
  <c r="B1011" i="3" s="1"/>
  <c r="W1011" i="3"/>
  <c r="D1012" i="3"/>
  <c r="S1009" i="3"/>
  <c r="H1010" i="3"/>
  <c r="C1012" i="3" l="1"/>
  <c r="B1012" i="3" s="1"/>
  <c r="W1012" i="3"/>
  <c r="D1013" i="3"/>
  <c r="S1010" i="3"/>
  <c r="H1011" i="3"/>
  <c r="C1013" i="3" l="1"/>
  <c r="B1013" i="3" s="1"/>
  <c r="W1013" i="3"/>
  <c r="S1011" i="3"/>
  <c r="H1012" i="3"/>
  <c r="D1014" i="3"/>
  <c r="C1014" i="3" l="1"/>
  <c r="B1014" i="3" s="1"/>
  <c r="S1012" i="3"/>
  <c r="H1013" i="3"/>
  <c r="W1014" i="3"/>
  <c r="D1015" i="3"/>
  <c r="C1015" i="3" s="1"/>
  <c r="W1015" i="3" l="1"/>
  <c r="D1016" i="3"/>
  <c r="S1013" i="3"/>
  <c r="H1014" i="3"/>
  <c r="C1016" i="3" l="1"/>
  <c r="D1017" i="3"/>
  <c r="S1014" i="3"/>
  <c r="H1015" i="3"/>
  <c r="W1016" i="3"/>
  <c r="B1015" i="3"/>
  <c r="C1017" i="3" l="1"/>
  <c r="S1015" i="3"/>
  <c r="H1016" i="3"/>
  <c r="B1016" i="3"/>
  <c r="W1017" i="3"/>
  <c r="D1018" i="3"/>
  <c r="C1018" i="3" l="1"/>
  <c r="D1019" i="3"/>
  <c r="W1018" i="3"/>
  <c r="S1016" i="3"/>
  <c r="H1017" i="3"/>
  <c r="B1017" i="3"/>
  <c r="C1019" i="3" l="1"/>
  <c r="S1017" i="3"/>
  <c r="H1018" i="3"/>
  <c r="B1018" i="3"/>
  <c r="W1019" i="3"/>
  <c r="D1020" i="3"/>
  <c r="C1020" i="3" l="1"/>
  <c r="D1021" i="3"/>
  <c r="W1020" i="3"/>
  <c r="S1018" i="3"/>
  <c r="H1019" i="3"/>
  <c r="B1019" i="3"/>
  <c r="C1021" i="3" l="1"/>
  <c r="S1019" i="3"/>
  <c r="H1020" i="3"/>
  <c r="W1021" i="3"/>
  <c r="D1022" i="3"/>
  <c r="B1020" i="3"/>
  <c r="C1022" i="3" l="1"/>
  <c r="S1020" i="3"/>
  <c r="H1021" i="3"/>
  <c r="W1022" i="3"/>
  <c r="D1023" i="3"/>
  <c r="B1021" i="3"/>
  <c r="C1023" i="3" l="1"/>
  <c r="S1021" i="3"/>
  <c r="H1022" i="3"/>
  <c r="W1023" i="3"/>
  <c r="D1024" i="3"/>
  <c r="C1024" i="3" s="1"/>
  <c r="B1022" i="3"/>
  <c r="S1022" i="3" l="1"/>
  <c r="H1023" i="3"/>
  <c r="W1024" i="3"/>
  <c r="D1025" i="3"/>
  <c r="C1025" i="3" s="1"/>
  <c r="B1023" i="3"/>
  <c r="W1025" i="3" l="1"/>
  <c r="S1023" i="3"/>
  <c r="D1026" i="3"/>
  <c r="B1024" i="3"/>
  <c r="B1025" i="3" s="1"/>
  <c r="H1024" i="3" l="1"/>
  <c r="S1024" i="3" s="1"/>
  <c r="C1026" i="3"/>
  <c r="B1026" i="3" s="1"/>
  <c r="D1027" i="3"/>
  <c r="W1026" i="3"/>
  <c r="C1027" i="3" l="1"/>
  <c r="H1025" i="3"/>
  <c r="S1025" i="3" s="1"/>
  <c r="W1027" i="3"/>
  <c r="D1028" i="3"/>
  <c r="H1026" i="3" l="1"/>
  <c r="H1027" i="3" s="1"/>
  <c r="C1028" i="3"/>
  <c r="W1028" i="3"/>
  <c r="D1029" i="3"/>
  <c r="B1027" i="3"/>
  <c r="C1029" i="3" l="1"/>
  <c r="S1026" i="3"/>
  <c r="S1027" i="3"/>
  <c r="H1028" i="3"/>
  <c r="W1029" i="3"/>
  <c r="D1030" i="3"/>
  <c r="C1030" i="3" s="1"/>
  <c r="B1028" i="3"/>
  <c r="W1030" i="3" l="1"/>
  <c r="S1028" i="3"/>
  <c r="H1029" i="3"/>
  <c r="D1031" i="3"/>
  <c r="B1029" i="3"/>
  <c r="B1030" i="3" s="1"/>
  <c r="C1031" i="3" l="1"/>
  <c r="B1031" i="3" s="1"/>
  <c r="W1031" i="3"/>
  <c r="D1032" i="3"/>
  <c r="S1029" i="3"/>
  <c r="H1030" i="3"/>
  <c r="C1032" i="3" l="1"/>
  <c r="B1032" i="3" s="1"/>
  <c r="W1032" i="3"/>
  <c r="D1033" i="3"/>
  <c r="S1030" i="3"/>
  <c r="H1031" i="3"/>
  <c r="C1033" i="3" l="1"/>
  <c r="B1033" i="3" s="1"/>
  <c r="W1033" i="3"/>
  <c r="D1034" i="3"/>
  <c r="S1031" i="3"/>
  <c r="H1032" i="3"/>
  <c r="C1034" i="3" l="1"/>
  <c r="B1034" i="3" s="1"/>
  <c r="W1034" i="3"/>
  <c r="D1035" i="3"/>
  <c r="S1032" i="3"/>
  <c r="H1033" i="3"/>
  <c r="C1035" i="3" l="1"/>
  <c r="W1035" i="3"/>
  <c r="S1033" i="3"/>
  <c r="H1034" i="3"/>
  <c r="D1036" i="3"/>
  <c r="B1035" i="3"/>
  <c r="C1036" i="3" l="1"/>
  <c r="B1036" i="3" s="1"/>
  <c r="S1034" i="3"/>
  <c r="H1035" i="3"/>
  <c r="W1036" i="3"/>
  <c r="D1037" i="3"/>
  <c r="C1037" i="3" l="1"/>
  <c r="D1038" i="3"/>
  <c r="W1037" i="3"/>
  <c r="S1035" i="3"/>
  <c r="H1036" i="3"/>
  <c r="C1038" i="3" l="1"/>
  <c r="S1036" i="3"/>
  <c r="H1037" i="3"/>
  <c r="B1037" i="3"/>
  <c r="W1038" i="3"/>
  <c r="D1039" i="3"/>
  <c r="C1039" i="3" l="1"/>
  <c r="W1039" i="3"/>
  <c r="D1040" i="3"/>
  <c r="S1037" i="3"/>
  <c r="H1038" i="3"/>
  <c r="B1038" i="3"/>
  <c r="C1040" i="3" l="1"/>
  <c r="B1039" i="3"/>
  <c r="D1041" i="3"/>
  <c r="W1040" i="3"/>
  <c r="S1038" i="3"/>
  <c r="H1039" i="3"/>
  <c r="C1041" i="3" l="1"/>
  <c r="B1040" i="3"/>
  <c r="S1039" i="3"/>
  <c r="H1040" i="3"/>
  <c r="W1041" i="3"/>
  <c r="D1042" i="3"/>
  <c r="C1042" i="3" s="1"/>
  <c r="S1040" i="3" l="1"/>
  <c r="H1041" i="3"/>
  <c r="W1042" i="3"/>
  <c r="D1043" i="3"/>
  <c r="C1043" i="3" s="1"/>
  <c r="B1041" i="3"/>
  <c r="S1041" i="3" l="1"/>
  <c r="W1043" i="3"/>
  <c r="D1044" i="3"/>
  <c r="C1044" i="3" s="1"/>
  <c r="B1042" i="3"/>
  <c r="H1042" i="3" s="1"/>
  <c r="S1042" i="3" l="1"/>
  <c r="H1043" i="3"/>
  <c r="W1044" i="3"/>
  <c r="D1045" i="3"/>
  <c r="C1045" i="3" s="1"/>
  <c r="B1043" i="3"/>
  <c r="S1043" i="3" l="1"/>
  <c r="H1044" i="3"/>
  <c r="W1045" i="3"/>
  <c r="D1046" i="3"/>
  <c r="C1046" i="3" s="1"/>
  <c r="B1044" i="3"/>
  <c r="W1046" i="3" l="1"/>
  <c r="S1044" i="3"/>
  <c r="H1045" i="3"/>
  <c r="D1047" i="3"/>
  <c r="C1047" i="3" s="1"/>
  <c r="B1045" i="3"/>
  <c r="B1046" i="3" s="1"/>
  <c r="W1047" i="3" l="1"/>
  <c r="D1048" i="3"/>
  <c r="B1047" i="3"/>
  <c r="S1045" i="3"/>
  <c r="H1046" i="3"/>
  <c r="C1048" i="3" l="1"/>
  <c r="B1048" i="3" s="1"/>
  <c r="W1048" i="3"/>
  <c r="D1049" i="3"/>
  <c r="S1046" i="3"/>
  <c r="H1047" i="3"/>
  <c r="C1049" i="3" l="1"/>
  <c r="B1049" i="3" s="1"/>
  <c r="D1050" i="3"/>
  <c r="W1049" i="3"/>
  <c r="S1047" i="3"/>
  <c r="H1048" i="3"/>
  <c r="C1050" i="3" l="1"/>
  <c r="S1048" i="3"/>
  <c r="H1049" i="3"/>
  <c r="D1051" i="3"/>
  <c r="W1050" i="3"/>
  <c r="C1051" i="3" l="1"/>
  <c r="D1052" i="3"/>
  <c r="W1051" i="3"/>
  <c r="S1049" i="3"/>
  <c r="H1050" i="3"/>
  <c r="B1050" i="3"/>
  <c r="C1052" i="3" l="1"/>
  <c r="S1050" i="3"/>
  <c r="H1051" i="3"/>
  <c r="D1053" i="3"/>
  <c r="W1052" i="3"/>
  <c r="B1051" i="3"/>
  <c r="C1053" i="3" l="1"/>
  <c r="W1053" i="3"/>
  <c r="D1054" i="3"/>
  <c r="S1051" i="3"/>
  <c r="H1052" i="3"/>
  <c r="B1052" i="3"/>
  <c r="C1054" i="3" l="1"/>
  <c r="W1054" i="3"/>
  <c r="D1055" i="3"/>
  <c r="S1052" i="3"/>
  <c r="H1053" i="3"/>
  <c r="B1053" i="3"/>
  <c r="C1055" i="3" l="1"/>
  <c r="B1054" i="3"/>
  <c r="W1055" i="3"/>
  <c r="D1056" i="3"/>
  <c r="S1053" i="3"/>
  <c r="H1054" i="3"/>
  <c r="B1055" i="3" l="1"/>
  <c r="C1056" i="3"/>
  <c r="W1056" i="3"/>
  <c r="D1057" i="3"/>
  <c r="S1054" i="3"/>
  <c r="H1055" i="3"/>
  <c r="B1056" i="3" l="1"/>
  <c r="C1057" i="3"/>
  <c r="W1057" i="3"/>
  <c r="D1058" i="3"/>
  <c r="S1055" i="3"/>
  <c r="H1056" i="3"/>
  <c r="B1057" i="3" l="1"/>
  <c r="C1058" i="3"/>
  <c r="W1058" i="3"/>
  <c r="D1059" i="3"/>
  <c r="S1056" i="3"/>
  <c r="H1057" i="3"/>
  <c r="B1058" i="3" l="1"/>
  <c r="C1059" i="3"/>
  <c r="W1059" i="3"/>
  <c r="D1060" i="3"/>
  <c r="S1057" i="3"/>
  <c r="H1058" i="3"/>
  <c r="B1059" i="3" l="1"/>
  <c r="C1060" i="3"/>
  <c r="W1060" i="3"/>
  <c r="D1061" i="3"/>
  <c r="S1058" i="3"/>
  <c r="H1059" i="3"/>
  <c r="B1060" i="3" l="1"/>
  <c r="C1061" i="3"/>
  <c r="W1061" i="3"/>
  <c r="D1062" i="3"/>
  <c r="S1059" i="3"/>
  <c r="H1060" i="3"/>
  <c r="B1061" i="3" l="1"/>
  <c r="C1062" i="3"/>
  <c r="W1062" i="3"/>
  <c r="D1063" i="3"/>
  <c r="S1060" i="3"/>
  <c r="H1061" i="3"/>
  <c r="B1062" i="3" l="1"/>
  <c r="C1063" i="3"/>
  <c r="B1063" i="3" s="1"/>
  <c r="W1063" i="3"/>
  <c r="D1064" i="3"/>
  <c r="S1061" i="3"/>
  <c r="H1062" i="3"/>
  <c r="C1064" i="3" l="1"/>
  <c r="B1064" i="3" s="1"/>
  <c r="W1064" i="3"/>
  <c r="S1062" i="3"/>
  <c r="H1063" i="3"/>
  <c r="D1065" i="3"/>
  <c r="C1065" i="3" l="1"/>
  <c r="B1065" i="3" s="1"/>
  <c r="S1063" i="3"/>
  <c r="H1064" i="3"/>
  <c r="W1065" i="3"/>
  <c r="D1066" i="3"/>
  <c r="C1066" i="3" s="1"/>
  <c r="W1066" i="3" l="1"/>
  <c r="B1066" i="3"/>
  <c r="D1067" i="3"/>
  <c r="C1067" i="3" s="1"/>
  <c r="S1064" i="3"/>
  <c r="H1065" i="3"/>
  <c r="S1065" i="3" l="1"/>
  <c r="H1066" i="3"/>
  <c r="D1068" i="3"/>
  <c r="C1068" i="3" s="1"/>
  <c r="B1067" i="3"/>
  <c r="W1067" i="3"/>
  <c r="W1068" i="3" l="1"/>
  <c r="D1069" i="3"/>
  <c r="C1069" i="3" s="1"/>
  <c r="S1066" i="3"/>
  <c r="H1067" i="3"/>
  <c r="D1070" i="3" l="1"/>
  <c r="C1070" i="3" s="1"/>
  <c r="S1067" i="3"/>
  <c r="H1068" i="3"/>
  <c r="W1069" i="3"/>
  <c r="B1068" i="3"/>
  <c r="B1069" i="3" l="1"/>
  <c r="S1068" i="3"/>
  <c r="H1069" i="3"/>
  <c r="W1070" i="3"/>
  <c r="D1071" i="3"/>
  <c r="C1071" i="3" s="1"/>
  <c r="S1069" i="3" l="1"/>
  <c r="H1070" i="3"/>
  <c r="W1071" i="3"/>
  <c r="D1072" i="3"/>
  <c r="B1070" i="3"/>
  <c r="C1072" i="3" l="1"/>
  <c r="W1072" i="3"/>
  <c r="S1070" i="3"/>
  <c r="H1071" i="3"/>
  <c r="D1073" i="3"/>
  <c r="B1071" i="3"/>
  <c r="B1072" i="3" s="1"/>
  <c r="C1073" i="3" l="1"/>
  <c r="B1073" i="3" s="1"/>
  <c r="W1073" i="3"/>
  <c r="D1074" i="3"/>
  <c r="S1071" i="3"/>
  <c r="H1072" i="3"/>
  <c r="C1074" i="3" l="1"/>
  <c r="B1074" i="3" s="1"/>
  <c r="W1074" i="3"/>
  <c r="D1075" i="3"/>
  <c r="S1072" i="3"/>
  <c r="H1073" i="3"/>
  <c r="C1075" i="3" l="1"/>
  <c r="W1075" i="3"/>
  <c r="S1073" i="3"/>
  <c r="H1074" i="3"/>
  <c r="D1076" i="3"/>
  <c r="B1075" i="3"/>
  <c r="C1076" i="3" l="1"/>
  <c r="B1076" i="3" s="1"/>
  <c r="S1074" i="3"/>
  <c r="H1075" i="3"/>
  <c r="W1076" i="3"/>
  <c r="D1077" i="3"/>
  <c r="C1077" i="3" s="1"/>
  <c r="D1078" i="3" l="1"/>
  <c r="W1077" i="3"/>
  <c r="S1075" i="3"/>
  <c r="H1076" i="3"/>
  <c r="C1078" i="3" l="1"/>
  <c r="S1076" i="3"/>
  <c r="H1077" i="3"/>
  <c r="B1077" i="3"/>
  <c r="W1078" i="3"/>
  <c r="D1079" i="3"/>
  <c r="C1079" i="3" l="1"/>
  <c r="D1080" i="3"/>
  <c r="W1079" i="3"/>
  <c r="S1077" i="3"/>
  <c r="H1078" i="3"/>
  <c r="B1078" i="3"/>
  <c r="C1080" i="3" l="1"/>
  <c r="S1078" i="3"/>
  <c r="H1079" i="3"/>
  <c r="B1079" i="3"/>
  <c r="W1080" i="3"/>
  <c r="D1081" i="3"/>
  <c r="C1081" i="3" l="1"/>
  <c r="D1082" i="3"/>
  <c r="W1081" i="3"/>
  <c r="S1079" i="3"/>
  <c r="H1080" i="3"/>
  <c r="B1080" i="3"/>
  <c r="C1082" i="3" l="1"/>
  <c r="S1080" i="3"/>
  <c r="H1081" i="3"/>
  <c r="B1081" i="3"/>
  <c r="W1082" i="3"/>
  <c r="D1083" i="3"/>
  <c r="C1083" i="3" l="1"/>
  <c r="D1084" i="3"/>
  <c r="W1083" i="3"/>
  <c r="S1081" i="3"/>
  <c r="H1082" i="3"/>
  <c r="B1082" i="3"/>
  <c r="C1084" i="3" l="1"/>
  <c r="S1082" i="3"/>
  <c r="H1083" i="3"/>
  <c r="W1084" i="3"/>
  <c r="D1085" i="3"/>
  <c r="C1085" i="3" s="1"/>
  <c r="B1083" i="3"/>
  <c r="S1083" i="3" l="1"/>
  <c r="H1084" i="3"/>
  <c r="W1085" i="3"/>
  <c r="D1086" i="3"/>
  <c r="C1086" i="3" s="1"/>
  <c r="B1084" i="3"/>
  <c r="W1086" i="3" l="1"/>
  <c r="S1084" i="3"/>
  <c r="D1087" i="3"/>
  <c r="B1085" i="3"/>
  <c r="H1085" i="3" s="1"/>
  <c r="C1087" i="3" l="1"/>
  <c r="W1087" i="3"/>
  <c r="D1088" i="3"/>
  <c r="S1085" i="3"/>
  <c r="B1086" i="3"/>
  <c r="H1086" i="3" s="1"/>
  <c r="C1088" i="3" l="1"/>
  <c r="B1087" i="3"/>
  <c r="W1088" i="3"/>
  <c r="D1089" i="3"/>
  <c r="S1086" i="3"/>
  <c r="H1087" i="3"/>
  <c r="B1088" i="3" l="1"/>
  <c r="C1089" i="3"/>
  <c r="W1089" i="3"/>
  <c r="D1090" i="3"/>
  <c r="S1087" i="3"/>
  <c r="H1088" i="3"/>
  <c r="B1089" i="3" l="1"/>
  <c r="C1090" i="3"/>
  <c r="W1090" i="3"/>
  <c r="D1091" i="3"/>
  <c r="S1088" i="3"/>
  <c r="H1089" i="3"/>
  <c r="B1090" i="3" l="1"/>
  <c r="C1091" i="3"/>
  <c r="W1091" i="3"/>
  <c r="D1092" i="3"/>
  <c r="S1089" i="3"/>
  <c r="H1090" i="3"/>
  <c r="B1091" i="3" l="1"/>
  <c r="C1092" i="3"/>
  <c r="W1092" i="3"/>
  <c r="D1093" i="3"/>
  <c r="S1090" i="3"/>
  <c r="H1091" i="3"/>
  <c r="B1092" i="3" l="1"/>
  <c r="C1093" i="3"/>
  <c r="W1093" i="3"/>
  <c r="D1094" i="3"/>
  <c r="S1091" i="3"/>
  <c r="H1092" i="3"/>
  <c r="B1093" i="3" l="1"/>
  <c r="C1094" i="3"/>
  <c r="S1092" i="3"/>
  <c r="H1093" i="3"/>
  <c r="W1094" i="3"/>
  <c r="D1095" i="3"/>
  <c r="B1094" i="3" l="1"/>
  <c r="C1095" i="3"/>
  <c r="D1096" i="3"/>
  <c r="W1095" i="3"/>
  <c r="S1093" i="3"/>
  <c r="H1094" i="3"/>
  <c r="B1095" i="3" l="1"/>
  <c r="C1096" i="3"/>
  <c r="S1094" i="3"/>
  <c r="H1095" i="3"/>
  <c r="W1096" i="3"/>
  <c r="B1096" i="3"/>
  <c r="D1097" i="3"/>
  <c r="C1097" i="3" l="1"/>
  <c r="D1098" i="3"/>
  <c r="W1097" i="3"/>
  <c r="S1095" i="3"/>
  <c r="H1096" i="3"/>
  <c r="C1098" i="3" l="1"/>
  <c r="S1096" i="3"/>
  <c r="H1097" i="3"/>
  <c r="W1098" i="3"/>
  <c r="D1099" i="3"/>
  <c r="B1097" i="3"/>
  <c r="C1099" i="3" l="1"/>
  <c r="S1097" i="3"/>
  <c r="H1098" i="3"/>
  <c r="W1099" i="3"/>
  <c r="D1100" i="3"/>
  <c r="C1100" i="3" s="1"/>
  <c r="B1098" i="3"/>
  <c r="W1100" i="3" l="1"/>
  <c r="S1098" i="3"/>
  <c r="H1099" i="3"/>
  <c r="D1101" i="3"/>
  <c r="B1099" i="3"/>
  <c r="C1101" i="3" l="1"/>
  <c r="W1101" i="3"/>
  <c r="D1102" i="3"/>
  <c r="S1099" i="3"/>
  <c r="H1100" i="3"/>
  <c r="B1100" i="3"/>
  <c r="C1102" i="3" l="1"/>
  <c r="B1101" i="3"/>
  <c r="W1102" i="3"/>
  <c r="D1103" i="3"/>
  <c r="S1100" i="3"/>
  <c r="H1101" i="3"/>
  <c r="B1102" i="3" l="1"/>
  <c r="C1103" i="3"/>
  <c r="W1103" i="3"/>
  <c r="D1104" i="3"/>
  <c r="S1101" i="3"/>
  <c r="H1102" i="3"/>
  <c r="B1103" i="3" l="1"/>
  <c r="C1104" i="3"/>
  <c r="W1104" i="3"/>
  <c r="D1105" i="3"/>
  <c r="S1102" i="3"/>
  <c r="H1103" i="3"/>
  <c r="B1104" i="3" l="1"/>
  <c r="C1105" i="3"/>
  <c r="W1105" i="3"/>
  <c r="D1106" i="3"/>
  <c r="S1103" i="3"/>
  <c r="H1104" i="3"/>
  <c r="B1105" i="3" l="1"/>
  <c r="C1106" i="3"/>
  <c r="W1106" i="3"/>
  <c r="D1107" i="3"/>
  <c r="S1104" i="3"/>
  <c r="H1105" i="3"/>
  <c r="B1106" i="3" l="1"/>
  <c r="C1107" i="3"/>
  <c r="W1107" i="3"/>
  <c r="D1108" i="3"/>
  <c r="S1105" i="3"/>
  <c r="H1106" i="3"/>
  <c r="B1107" i="3" l="1"/>
  <c r="C1108" i="3"/>
  <c r="W1108" i="3"/>
  <c r="D1109" i="3"/>
  <c r="S1106" i="3"/>
  <c r="H1107" i="3"/>
  <c r="B1108" i="3" l="1"/>
  <c r="C1109" i="3"/>
  <c r="W1109" i="3"/>
  <c r="D1110" i="3"/>
  <c r="S1107" i="3"/>
  <c r="H1108" i="3"/>
  <c r="B1109" i="3"/>
  <c r="C1110" i="3" l="1"/>
  <c r="B1110" i="3" s="1"/>
  <c r="W1110" i="3"/>
  <c r="D1111" i="3"/>
  <c r="S1108" i="3"/>
  <c r="H1109" i="3"/>
  <c r="C1111" i="3" l="1"/>
  <c r="B1111" i="3" s="1"/>
  <c r="W1111" i="3"/>
  <c r="D1112" i="3"/>
  <c r="C1112" i="3" s="1"/>
  <c r="S1109" i="3"/>
  <c r="H1110" i="3"/>
  <c r="W1112" i="3" l="1"/>
  <c r="D1113" i="3"/>
  <c r="C1113" i="3" s="1"/>
  <c r="S1110" i="3"/>
  <c r="H1111" i="3"/>
  <c r="B1112" i="3"/>
  <c r="W1113" i="3" l="1"/>
  <c r="D1114" i="3"/>
  <c r="S1111" i="3"/>
  <c r="H1112" i="3"/>
  <c r="B1113" i="3"/>
  <c r="C1114" i="3" l="1"/>
  <c r="S1112" i="3"/>
  <c r="H1113" i="3"/>
  <c r="W1114" i="3"/>
  <c r="D1115" i="3"/>
  <c r="B1114" i="3"/>
  <c r="C1115" i="3" l="1"/>
  <c r="S1113" i="3"/>
  <c r="H1114" i="3"/>
  <c r="W1115" i="3"/>
  <c r="D1116" i="3"/>
  <c r="C1116" i="3" s="1"/>
  <c r="S1114" i="3" l="1"/>
  <c r="H1115" i="3"/>
  <c r="W1116" i="3"/>
  <c r="D1117" i="3"/>
  <c r="B1115" i="3"/>
  <c r="C1117" i="3" l="1"/>
  <c r="W1117" i="3"/>
  <c r="S1115" i="3"/>
  <c r="H1116" i="3"/>
  <c r="D1118" i="3"/>
  <c r="B1116" i="3"/>
  <c r="C1118" i="3" l="1"/>
  <c r="W1118" i="3"/>
  <c r="D1119" i="3"/>
  <c r="S1116" i="3"/>
  <c r="H1117" i="3"/>
  <c r="B1117" i="3"/>
  <c r="C1119" i="3" l="1"/>
  <c r="B1118" i="3"/>
  <c r="W1119" i="3"/>
  <c r="D1120" i="3"/>
  <c r="S1117" i="3"/>
  <c r="H1118" i="3"/>
  <c r="B1119" i="3" l="1"/>
  <c r="C1120" i="3"/>
  <c r="D1121" i="3"/>
  <c r="W1120" i="3"/>
  <c r="S1118" i="3"/>
  <c r="H1119" i="3"/>
  <c r="B1120" i="3" l="1"/>
  <c r="C1121" i="3"/>
  <c r="S1119" i="3"/>
  <c r="H1120" i="3"/>
  <c r="D1122" i="3"/>
  <c r="W1121" i="3"/>
  <c r="C1122" i="3" l="1"/>
  <c r="D1123" i="3"/>
  <c r="W1122" i="3"/>
  <c r="S1120" i="3"/>
  <c r="H1121" i="3"/>
  <c r="B1121" i="3"/>
  <c r="C1123" i="3" l="1"/>
  <c r="S1121" i="3"/>
  <c r="D1124" i="3"/>
  <c r="W1123" i="3"/>
  <c r="B1122" i="3"/>
  <c r="H1122" i="3" s="1"/>
  <c r="C1124" i="3" l="1"/>
  <c r="S1122" i="3"/>
  <c r="H1123" i="3"/>
  <c r="D1125" i="3"/>
  <c r="W1124" i="3"/>
  <c r="B1123" i="3"/>
  <c r="C1125" i="3" l="1"/>
  <c r="W1125" i="3"/>
  <c r="D1126" i="3"/>
  <c r="B1124" i="3"/>
  <c r="S1123" i="3"/>
  <c r="H1124" i="3"/>
  <c r="C1126" i="3" l="1"/>
  <c r="D1127" i="3"/>
  <c r="W1126" i="3"/>
  <c r="S1124" i="3"/>
  <c r="H1125" i="3"/>
  <c r="B1125" i="3"/>
  <c r="B1126" i="3" l="1"/>
  <c r="C1127" i="3"/>
  <c r="S1125" i="3"/>
  <c r="H1126" i="3"/>
  <c r="W1127" i="3"/>
  <c r="D1128" i="3"/>
  <c r="C1128" i="3" s="1"/>
  <c r="W1128" i="3" l="1"/>
  <c r="S1126" i="3"/>
  <c r="H1127" i="3"/>
  <c r="D1129" i="3"/>
  <c r="B1127" i="3"/>
  <c r="C1129" i="3" l="1"/>
  <c r="W1129" i="3"/>
  <c r="D1130" i="3"/>
  <c r="S1127" i="3"/>
  <c r="H1128" i="3"/>
  <c r="B1128" i="3"/>
  <c r="C1130" i="3" l="1"/>
  <c r="B1129" i="3"/>
  <c r="W1130" i="3"/>
  <c r="D1131" i="3"/>
  <c r="S1128" i="3"/>
  <c r="H1129" i="3"/>
  <c r="B1130" i="3" l="1"/>
  <c r="C1131" i="3"/>
  <c r="W1131" i="3"/>
  <c r="D1132" i="3"/>
  <c r="S1129" i="3"/>
  <c r="H1130" i="3"/>
  <c r="B1131" i="3" l="1"/>
  <c r="C1132" i="3"/>
  <c r="D1133" i="3"/>
  <c r="W1132" i="3"/>
  <c r="S1130" i="3"/>
  <c r="H1131" i="3"/>
  <c r="B1132" i="3" l="1"/>
  <c r="C1133" i="3"/>
  <c r="S1131" i="3"/>
  <c r="H1132" i="3"/>
  <c r="W1133" i="3"/>
  <c r="D1134" i="3"/>
  <c r="C1134" i="3" l="1"/>
  <c r="S1132" i="3"/>
  <c r="H1133" i="3"/>
  <c r="D1135" i="3"/>
  <c r="W1134" i="3"/>
  <c r="B1133" i="3"/>
  <c r="C1135" i="3" l="1"/>
  <c r="W1135" i="3"/>
  <c r="D1136" i="3"/>
  <c r="S1133" i="3"/>
  <c r="H1134" i="3"/>
  <c r="B1134" i="3"/>
  <c r="C1136" i="3" l="1"/>
  <c r="W1136" i="3"/>
  <c r="D1137" i="3"/>
  <c r="S1134" i="3"/>
  <c r="H1135" i="3"/>
  <c r="B1135" i="3"/>
  <c r="B1136" i="3" l="1"/>
  <c r="C1137" i="3"/>
  <c r="W1137" i="3"/>
  <c r="D1138" i="3"/>
  <c r="S1135" i="3"/>
  <c r="H1136" i="3"/>
  <c r="B1137" i="3" l="1"/>
  <c r="C1138" i="3"/>
  <c r="W1138" i="3"/>
  <c r="D1139" i="3"/>
  <c r="S1136" i="3"/>
  <c r="H1137" i="3"/>
  <c r="B1138" i="3" l="1"/>
  <c r="C1139" i="3"/>
  <c r="W1139" i="3"/>
  <c r="D1140" i="3"/>
  <c r="S1137" i="3"/>
  <c r="H1138" i="3"/>
  <c r="B1139" i="3" l="1"/>
  <c r="C1140" i="3"/>
  <c r="D1141" i="3"/>
  <c r="W1140" i="3"/>
  <c r="S1138" i="3"/>
  <c r="H1139" i="3"/>
  <c r="B1140" i="3" l="1"/>
  <c r="C1141" i="3"/>
  <c r="S1139" i="3"/>
  <c r="H1140" i="3"/>
  <c r="D1142" i="3"/>
  <c r="W1141" i="3"/>
  <c r="C1142" i="3" l="1"/>
  <c r="D1143" i="3"/>
  <c r="W1142" i="3"/>
  <c r="S1140" i="3"/>
  <c r="H1141" i="3"/>
  <c r="B1141" i="3"/>
  <c r="C1143" i="3" l="1"/>
  <c r="S1141" i="3"/>
  <c r="H1142" i="3"/>
  <c r="W1143" i="3"/>
  <c r="D1144" i="3"/>
  <c r="B1142" i="3"/>
  <c r="C1144" i="3" l="1"/>
  <c r="S1142" i="3"/>
  <c r="H1143" i="3"/>
  <c r="W1144" i="3"/>
  <c r="D1145" i="3"/>
  <c r="B1143" i="3"/>
  <c r="C1145" i="3" l="1"/>
  <c r="S1143" i="3"/>
  <c r="H1144" i="3"/>
  <c r="W1145" i="3"/>
  <c r="D1146" i="3"/>
  <c r="C1146" i="3" s="1"/>
  <c r="B1144" i="3"/>
  <c r="W1146" i="3" l="1"/>
  <c r="S1144" i="3"/>
  <c r="D1147" i="3"/>
  <c r="B1145" i="3"/>
  <c r="H1145" i="3" s="1"/>
  <c r="C1147" i="3" l="1"/>
  <c r="W1147" i="3"/>
  <c r="D1148" i="3"/>
  <c r="S1145" i="3"/>
  <c r="B1146" i="3"/>
  <c r="B1147" i="3" l="1"/>
  <c r="H1146" i="3"/>
  <c r="H1147" i="3" s="1"/>
  <c r="C1148" i="3"/>
  <c r="D1149" i="3"/>
  <c r="W1148" i="3"/>
  <c r="B1148" i="3" l="1"/>
  <c r="S1146" i="3"/>
  <c r="C1149" i="3"/>
  <c r="S1147" i="3"/>
  <c r="H1148" i="3"/>
  <c r="D1150" i="3"/>
  <c r="W1149" i="3"/>
  <c r="C1150" i="3" l="1"/>
  <c r="W1150" i="3"/>
  <c r="D1151" i="3"/>
  <c r="S1148" i="3"/>
  <c r="H1149" i="3"/>
  <c r="B1149" i="3"/>
  <c r="C1151" i="3" l="1"/>
  <c r="W1151" i="3"/>
  <c r="D1152" i="3"/>
  <c r="S1149" i="3"/>
  <c r="H1150" i="3"/>
  <c r="B1150" i="3"/>
  <c r="C1152" i="3" l="1"/>
  <c r="B1151" i="3"/>
  <c r="W1152" i="3"/>
  <c r="D1153" i="3"/>
  <c r="S1150" i="3"/>
  <c r="H1151" i="3"/>
  <c r="B1152" i="3" l="1"/>
  <c r="C1153" i="3"/>
  <c r="B1153" i="3" s="1"/>
  <c r="D1154" i="3"/>
  <c r="W1153" i="3"/>
  <c r="S1151" i="3"/>
  <c r="H1152" i="3"/>
  <c r="C1154" i="3" l="1"/>
  <c r="S1152" i="3"/>
  <c r="H1153" i="3"/>
  <c r="W1154" i="3"/>
  <c r="D1155" i="3"/>
  <c r="C1155" i="3" s="1"/>
  <c r="W1155" i="3" l="1"/>
  <c r="S1153" i="3"/>
  <c r="H1154" i="3"/>
  <c r="D1156" i="3"/>
  <c r="B1154" i="3"/>
  <c r="B1155" i="3" s="1"/>
  <c r="C1156" i="3" l="1"/>
  <c r="B1156" i="3" s="1"/>
  <c r="W1156" i="3"/>
  <c r="D1157" i="3"/>
  <c r="S1154" i="3"/>
  <c r="H1155" i="3"/>
  <c r="C1157" i="3" l="1"/>
  <c r="B1157" i="3" s="1"/>
  <c r="D1158" i="3"/>
  <c r="W1157" i="3"/>
  <c r="S1155" i="3"/>
  <c r="H1156" i="3"/>
  <c r="C1158" i="3" l="1"/>
  <c r="S1156" i="3"/>
  <c r="H1157" i="3"/>
  <c r="W1158" i="3"/>
  <c r="D1159" i="3"/>
  <c r="C1159" i="3" l="1"/>
  <c r="S1157" i="3"/>
  <c r="H1158" i="3"/>
  <c r="W1159" i="3"/>
  <c r="D1160" i="3"/>
  <c r="B1158" i="3"/>
  <c r="C1160" i="3" l="1"/>
  <c r="S1158" i="3"/>
  <c r="H1159" i="3"/>
  <c r="W1160" i="3"/>
  <c r="D1161" i="3"/>
  <c r="B1159" i="3"/>
  <c r="C1161" i="3" l="1"/>
  <c r="S1159" i="3"/>
  <c r="H1160" i="3"/>
  <c r="D1162" i="3"/>
  <c r="W1161" i="3"/>
  <c r="B1160" i="3"/>
  <c r="C1162" i="3" l="1"/>
  <c r="W1162" i="3"/>
  <c r="D1163" i="3"/>
  <c r="S1160" i="3"/>
  <c r="H1161" i="3"/>
  <c r="B1161" i="3"/>
  <c r="C1163" i="3" l="1"/>
  <c r="D1164" i="3"/>
  <c r="S1161" i="3"/>
  <c r="H1162" i="3"/>
  <c r="W1163" i="3"/>
  <c r="B1162" i="3"/>
  <c r="C1164" i="3" l="1"/>
  <c r="B1163" i="3"/>
  <c r="S1162" i="3"/>
  <c r="H1163" i="3"/>
  <c r="W1164" i="3"/>
  <c r="D1165" i="3"/>
  <c r="C1165" i="3" s="1"/>
  <c r="W1165" i="3" l="1"/>
  <c r="S1163" i="3"/>
  <c r="H1164" i="3"/>
  <c r="D1166" i="3"/>
  <c r="B1164" i="3"/>
  <c r="B1165" i="3" s="1"/>
  <c r="C1166" i="3" l="1"/>
  <c r="B1166" i="3" s="1"/>
  <c r="W1166" i="3"/>
  <c r="D1167" i="3"/>
  <c r="S1164" i="3"/>
  <c r="H1165" i="3"/>
  <c r="C1167" i="3" l="1"/>
  <c r="B1167" i="3" s="1"/>
  <c r="W1167" i="3"/>
  <c r="S1165" i="3"/>
  <c r="H1166" i="3"/>
  <c r="D1168" i="3"/>
  <c r="C1168" i="3" l="1"/>
  <c r="B1168" i="3" s="1"/>
  <c r="S1166" i="3"/>
  <c r="H1167" i="3"/>
  <c r="W1168" i="3"/>
  <c r="D1169" i="3"/>
  <c r="C1169" i="3" l="1"/>
  <c r="D1170" i="3"/>
  <c r="C1170" i="3" s="1"/>
  <c r="W1169" i="3"/>
  <c r="S1167" i="3"/>
  <c r="H1168" i="3"/>
  <c r="S1168" i="3" l="1"/>
  <c r="B1169" i="3"/>
  <c r="H1169" i="3" s="1"/>
  <c r="W1170" i="3"/>
  <c r="D1171" i="3"/>
  <c r="C1171" i="3" l="1"/>
  <c r="D1172" i="3"/>
  <c r="C1172" i="3" s="1"/>
  <c r="W1171" i="3"/>
  <c r="S1169" i="3"/>
  <c r="H1170" i="3"/>
  <c r="B1170" i="3"/>
  <c r="S1170" i="3" l="1"/>
  <c r="H1171" i="3"/>
  <c r="B1171" i="3"/>
  <c r="W1172" i="3"/>
  <c r="D1173" i="3"/>
  <c r="C1173" i="3" l="1"/>
  <c r="D1174" i="3"/>
  <c r="W1173" i="3"/>
  <c r="S1171" i="3"/>
  <c r="H1172" i="3"/>
  <c r="B1172" i="3"/>
  <c r="C1174" i="3" l="1"/>
  <c r="S1172" i="3"/>
  <c r="H1173" i="3"/>
  <c r="B1173" i="3"/>
  <c r="W1174" i="3"/>
  <c r="D1175" i="3"/>
  <c r="C1175" i="3" l="1"/>
  <c r="D1176" i="3"/>
  <c r="C1176" i="3" s="1"/>
  <c r="W1175" i="3"/>
  <c r="S1173" i="3"/>
  <c r="H1174" i="3"/>
  <c r="B1174" i="3"/>
  <c r="S1174" i="3" l="1"/>
  <c r="H1175" i="3"/>
  <c r="B1175" i="3"/>
  <c r="W1176" i="3"/>
  <c r="D1177" i="3"/>
  <c r="C1177" i="3" l="1"/>
  <c r="D1178" i="3"/>
  <c r="W1177" i="3"/>
  <c r="S1175" i="3"/>
  <c r="H1176" i="3"/>
  <c r="B1176" i="3"/>
  <c r="C1178" i="3" l="1"/>
  <c r="S1176" i="3"/>
  <c r="H1177" i="3"/>
  <c r="B1177" i="3"/>
  <c r="W1178" i="3"/>
  <c r="D1179" i="3"/>
  <c r="C1179" i="3" l="1"/>
  <c r="D1180" i="3"/>
  <c r="W1179" i="3"/>
  <c r="S1177" i="3"/>
  <c r="H1178" i="3"/>
  <c r="B1178" i="3"/>
  <c r="C1180" i="3" l="1"/>
  <c r="S1178" i="3"/>
  <c r="H1179" i="3"/>
  <c r="B1179" i="3"/>
  <c r="W1180" i="3"/>
  <c r="D1181" i="3"/>
  <c r="C1181" i="3" l="1"/>
  <c r="D1182" i="3"/>
  <c r="W1181" i="3"/>
  <c r="S1179" i="3"/>
  <c r="H1180" i="3"/>
  <c r="B1180" i="3"/>
  <c r="C1182" i="3" l="1"/>
  <c r="S1180" i="3"/>
  <c r="W1182" i="3"/>
  <c r="D1183" i="3"/>
  <c r="B1181" i="3"/>
  <c r="H1181" i="3" s="1"/>
  <c r="C1183" i="3" l="1"/>
  <c r="W1183" i="3"/>
  <c r="S1181" i="3"/>
  <c r="D1184" i="3"/>
  <c r="B1182" i="3"/>
  <c r="H1182" i="3" s="1"/>
  <c r="C1184" i="3" l="1"/>
  <c r="S1182" i="3"/>
  <c r="H1183" i="3"/>
  <c r="W1184" i="3"/>
  <c r="B1183" i="3"/>
  <c r="B1184" i="3" s="1"/>
  <c r="D1185" i="3"/>
  <c r="C1185" i="3" l="1"/>
  <c r="D1186" i="3"/>
  <c r="W1185" i="3"/>
  <c r="S1183" i="3"/>
  <c r="H1184" i="3"/>
  <c r="C1186" i="3" l="1"/>
  <c r="S1184" i="3"/>
  <c r="H1185" i="3"/>
  <c r="W1186" i="3"/>
  <c r="B1185" i="3"/>
  <c r="D1187" i="3"/>
  <c r="C1187" i="3" l="1"/>
  <c r="W1187" i="3"/>
  <c r="B1186" i="3"/>
  <c r="D1188" i="3"/>
  <c r="S1185" i="3"/>
  <c r="H1186" i="3"/>
  <c r="C1188" i="3" l="1"/>
  <c r="D1189" i="3"/>
  <c r="S1186" i="3"/>
  <c r="H1187" i="3"/>
  <c r="W1188" i="3"/>
  <c r="B1187" i="3"/>
  <c r="C1189" i="3" l="1"/>
  <c r="B1188" i="3"/>
  <c r="S1187" i="3"/>
  <c r="H1188" i="3"/>
  <c r="W1189" i="3"/>
  <c r="D1190" i="3"/>
  <c r="C1190" i="3" s="1"/>
  <c r="S1188" i="3" l="1"/>
  <c r="H1189" i="3"/>
  <c r="W1190" i="3"/>
  <c r="D1191" i="3"/>
  <c r="B1189" i="3"/>
  <c r="C1191" i="3" l="1"/>
  <c r="S1189" i="3"/>
  <c r="H1190" i="3"/>
  <c r="W1191" i="3"/>
  <c r="D1192" i="3"/>
  <c r="C1192" i="3" s="1"/>
  <c r="B1190" i="3"/>
  <c r="S1190" i="3" l="1"/>
  <c r="H1191" i="3"/>
  <c r="W1192" i="3"/>
  <c r="D1193" i="3"/>
  <c r="B1191" i="3"/>
  <c r="C1193" i="3" l="1"/>
  <c r="S1191" i="3"/>
  <c r="H1192" i="3"/>
  <c r="W1193" i="3"/>
  <c r="D1194" i="3"/>
  <c r="C1194" i="3" s="1"/>
  <c r="B1192" i="3"/>
  <c r="S1192" i="3" l="1"/>
  <c r="H1193" i="3"/>
  <c r="W1194" i="3"/>
  <c r="D1195" i="3"/>
  <c r="B1193" i="3"/>
  <c r="C1195" i="3" l="1"/>
  <c r="S1193" i="3"/>
  <c r="H1194" i="3"/>
  <c r="W1195" i="3"/>
  <c r="D1196" i="3"/>
  <c r="C1196" i="3" s="1"/>
  <c r="B1194" i="3"/>
  <c r="D1197" i="3" l="1"/>
  <c r="C1197" i="3" s="1"/>
  <c r="W1196" i="3"/>
  <c r="S1194" i="3"/>
  <c r="H1195" i="3"/>
  <c r="B1195" i="3"/>
  <c r="S1195" i="3" l="1"/>
  <c r="H1196" i="3"/>
  <c r="B1196" i="3"/>
  <c r="W1197" i="3"/>
  <c r="D1198" i="3"/>
  <c r="C1198" i="3" l="1"/>
  <c r="D1199" i="3"/>
  <c r="W1198" i="3"/>
  <c r="S1196" i="3"/>
  <c r="H1197" i="3"/>
  <c r="B1197" i="3"/>
  <c r="C1199" i="3" l="1"/>
  <c r="S1197" i="3"/>
  <c r="H1198" i="3"/>
  <c r="B1198" i="3"/>
  <c r="W1199" i="3"/>
  <c r="D1200" i="3"/>
  <c r="C1200" i="3" l="1"/>
  <c r="D1201" i="3"/>
  <c r="W1200" i="3"/>
  <c r="S1198" i="3"/>
  <c r="H1199" i="3"/>
  <c r="B1199" i="3"/>
  <c r="C1201" i="3" l="1"/>
  <c r="S1199" i="3"/>
  <c r="H1200" i="3"/>
  <c r="W1201" i="3"/>
  <c r="D1202" i="3"/>
  <c r="B1200" i="3"/>
  <c r="C1202" i="3" l="1"/>
  <c r="S1200" i="3"/>
  <c r="H1201" i="3"/>
  <c r="W1202" i="3"/>
  <c r="D1203" i="3"/>
  <c r="B1201" i="3"/>
  <c r="C1203" i="3" l="1"/>
  <c r="S1201" i="3"/>
  <c r="H1202" i="3"/>
  <c r="D1204" i="3"/>
  <c r="W1203" i="3"/>
  <c r="B1202" i="3"/>
  <c r="C1204" i="3" l="1"/>
  <c r="W1204" i="3"/>
  <c r="D1205" i="3"/>
  <c r="S1202" i="3"/>
  <c r="H1203" i="3"/>
  <c r="B1203" i="3"/>
  <c r="C1205" i="3" l="1"/>
  <c r="B1204" i="3"/>
  <c r="W1205" i="3"/>
  <c r="D1206" i="3"/>
  <c r="S1203" i="3"/>
  <c r="H1204" i="3"/>
  <c r="C1206" i="3" l="1"/>
  <c r="B1205" i="3"/>
  <c r="W1206" i="3"/>
  <c r="D1207" i="3"/>
  <c r="S1204" i="3"/>
  <c r="H1205" i="3"/>
  <c r="B1206" i="3" l="1"/>
  <c r="C1207" i="3"/>
  <c r="W1207" i="3"/>
  <c r="D1208" i="3"/>
  <c r="S1205" i="3"/>
  <c r="H1206" i="3"/>
  <c r="B1207" i="3" l="1"/>
  <c r="C1208" i="3"/>
  <c r="B1208" i="3" s="1"/>
  <c r="W1208" i="3"/>
  <c r="D1209" i="3"/>
  <c r="S1206" i="3"/>
  <c r="H1207" i="3"/>
  <c r="C1209" i="3" l="1"/>
  <c r="S1207" i="3"/>
  <c r="H1208" i="3"/>
  <c r="D1210" i="3"/>
  <c r="W1209" i="3"/>
  <c r="C1210" i="3" l="1"/>
  <c r="W1210" i="3"/>
  <c r="D1211" i="3"/>
  <c r="B1209" i="3"/>
  <c r="S1208" i="3"/>
  <c r="H1209" i="3"/>
  <c r="B1210" i="3" l="1"/>
  <c r="C1211" i="3"/>
  <c r="B1211" i="3" s="1"/>
  <c r="W1211" i="3"/>
  <c r="S1209" i="3"/>
  <c r="H1210" i="3"/>
  <c r="D1212" i="3"/>
  <c r="C1212" i="3" l="1"/>
  <c r="B1212" i="3" s="1"/>
  <c r="S1210" i="3"/>
  <c r="H1211" i="3"/>
  <c r="W1212" i="3"/>
  <c r="D1213" i="3"/>
  <c r="C1213" i="3" s="1"/>
  <c r="W1213" i="3" l="1"/>
  <c r="D1214" i="3"/>
  <c r="B1213" i="3"/>
  <c r="S1211" i="3"/>
  <c r="H1212" i="3"/>
  <c r="C1214" i="3" l="1"/>
  <c r="B1214" i="3" s="1"/>
  <c r="D1215" i="3"/>
  <c r="W1214" i="3"/>
  <c r="S1212" i="3"/>
  <c r="H1213" i="3"/>
  <c r="C1215" i="3" l="1"/>
  <c r="S1213" i="3"/>
  <c r="H1214" i="3"/>
  <c r="D1216" i="3"/>
  <c r="W1215" i="3"/>
  <c r="C1216" i="3" l="1"/>
  <c r="W1216" i="3"/>
  <c r="D1217" i="3"/>
  <c r="S1214" i="3"/>
  <c r="H1215" i="3"/>
  <c r="B1215" i="3"/>
  <c r="B1216" i="3" l="1"/>
  <c r="C1217" i="3"/>
  <c r="D1218" i="3"/>
  <c r="W1217" i="3"/>
  <c r="S1215" i="3"/>
  <c r="H1216" i="3"/>
  <c r="B1217" i="3" l="1"/>
  <c r="C1218" i="3"/>
  <c r="S1216" i="3"/>
  <c r="H1217" i="3"/>
  <c r="D1219" i="3"/>
  <c r="W1218" i="3"/>
  <c r="C1219" i="3" l="1"/>
  <c r="D1220" i="3"/>
  <c r="W1219" i="3"/>
  <c r="S1217" i="3"/>
  <c r="H1218" i="3"/>
  <c r="B1218" i="3"/>
  <c r="B1219" i="3" l="1"/>
  <c r="C1220" i="3"/>
  <c r="S1218" i="3"/>
  <c r="H1219" i="3"/>
  <c r="W1220" i="3"/>
  <c r="D1221" i="3"/>
  <c r="C1221" i="3" s="1"/>
  <c r="S1219" i="3" l="1"/>
  <c r="H1220" i="3"/>
  <c r="W1221" i="3"/>
  <c r="D1222" i="3"/>
  <c r="C1222" i="3" s="1"/>
  <c r="B1220" i="3"/>
  <c r="S1220" i="3" l="1"/>
  <c r="H1221" i="3"/>
  <c r="W1222" i="3"/>
  <c r="D1223" i="3"/>
  <c r="C1223" i="3" s="1"/>
  <c r="B1221" i="3"/>
  <c r="S1221" i="3" l="1"/>
  <c r="H1222" i="3"/>
  <c r="W1223" i="3"/>
  <c r="D1224" i="3"/>
  <c r="C1224" i="3" s="1"/>
  <c r="B1222" i="3"/>
  <c r="S1222" i="3" l="1"/>
  <c r="H1223" i="3"/>
  <c r="W1224" i="3"/>
  <c r="D1225" i="3"/>
  <c r="B1223" i="3"/>
  <c r="C1225" i="3" l="1"/>
  <c r="W1225" i="3"/>
  <c r="S1223" i="3"/>
  <c r="H1224" i="3"/>
  <c r="D1226" i="3"/>
  <c r="B1224" i="3"/>
  <c r="C1226" i="3" l="1"/>
  <c r="W1226" i="3"/>
  <c r="D1227" i="3"/>
  <c r="S1224" i="3"/>
  <c r="H1225" i="3"/>
  <c r="B1225" i="3"/>
  <c r="C1227" i="3" l="1"/>
  <c r="B1226" i="3"/>
  <c r="S1225" i="3"/>
  <c r="H1226" i="3"/>
  <c r="D1228" i="3"/>
  <c r="C1228" i="3" s="1"/>
  <c r="W1227" i="3"/>
  <c r="W1228" i="3" l="1"/>
  <c r="B1227" i="3"/>
  <c r="B1228" i="3" s="1"/>
  <c r="D1229" i="3"/>
  <c r="C1229" i="3" s="1"/>
  <c r="S1226" i="3"/>
  <c r="H1227" i="3" l="1"/>
  <c r="S1227" i="3" s="1"/>
  <c r="W1229" i="3"/>
  <c r="D1230" i="3"/>
  <c r="C1230" i="3" s="1"/>
  <c r="B1229" i="3"/>
  <c r="H1228" i="3" l="1"/>
  <c r="H1229" i="3" s="1"/>
  <c r="D1231" i="3"/>
  <c r="W1230" i="3"/>
  <c r="S1228" i="3" l="1"/>
  <c r="C1231" i="3"/>
  <c r="S1229" i="3"/>
  <c r="H1230" i="3"/>
  <c r="B1230" i="3"/>
  <c r="W1231" i="3"/>
  <c r="D1232" i="3"/>
  <c r="C1232" i="3" l="1"/>
  <c r="D1233" i="3"/>
  <c r="W1232" i="3"/>
  <c r="S1230" i="3"/>
  <c r="H1231" i="3"/>
  <c r="B1231" i="3"/>
  <c r="C1233" i="3" l="1"/>
  <c r="S1231" i="3"/>
  <c r="H1232" i="3"/>
  <c r="W1233" i="3"/>
  <c r="D1234" i="3"/>
  <c r="C1234" i="3" s="1"/>
  <c r="B1232" i="3"/>
  <c r="S1232" i="3" l="1"/>
  <c r="H1233" i="3"/>
  <c r="W1234" i="3"/>
  <c r="D1235" i="3"/>
  <c r="C1235" i="3" s="1"/>
  <c r="B1233" i="3"/>
  <c r="D1236" i="3" l="1"/>
  <c r="C1236" i="3" s="1"/>
  <c r="W1235" i="3"/>
  <c r="S1233" i="3"/>
  <c r="H1234" i="3"/>
  <c r="B1234" i="3"/>
  <c r="S1234" i="3" l="1"/>
  <c r="H1235" i="3"/>
  <c r="B1235" i="3"/>
  <c r="W1236" i="3"/>
  <c r="D1237" i="3"/>
  <c r="C1237" i="3" l="1"/>
  <c r="D1238" i="3"/>
  <c r="C1238" i="3" s="1"/>
  <c r="W1237" i="3"/>
  <c r="S1235" i="3"/>
  <c r="H1236" i="3"/>
  <c r="B1236" i="3"/>
  <c r="S1236" i="3" l="1"/>
  <c r="H1237" i="3"/>
  <c r="B1237" i="3"/>
  <c r="W1238" i="3"/>
  <c r="D1239" i="3"/>
  <c r="C1239" i="3" l="1"/>
  <c r="D1240" i="3"/>
  <c r="W1239" i="3"/>
  <c r="S1237" i="3"/>
  <c r="H1238" i="3"/>
  <c r="B1238" i="3"/>
  <c r="C1240" i="3" l="1"/>
  <c r="S1238" i="3"/>
  <c r="H1239" i="3"/>
  <c r="W1240" i="3"/>
  <c r="D1241" i="3"/>
  <c r="C1241" i="3" s="1"/>
  <c r="B1239" i="3"/>
  <c r="S1239" i="3" l="1"/>
  <c r="H1240" i="3"/>
  <c r="W1241" i="3"/>
  <c r="D1242" i="3"/>
  <c r="B1240" i="3"/>
  <c r="C1242" i="3" l="1"/>
  <c r="W1242" i="3"/>
  <c r="S1240" i="3"/>
  <c r="D1243" i="3"/>
  <c r="B1241" i="3"/>
  <c r="B1242" i="3" l="1"/>
  <c r="C1243" i="3"/>
  <c r="H1241" i="3"/>
  <c r="H1242" i="3" s="1"/>
  <c r="W1243" i="3"/>
  <c r="D1244" i="3"/>
  <c r="B1243" i="3" l="1"/>
  <c r="C1244" i="3"/>
  <c r="S1241" i="3"/>
  <c r="W1244" i="3"/>
  <c r="D1245" i="3"/>
  <c r="S1242" i="3"/>
  <c r="H1243" i="3"/>
  <c r="B1244" i="3" l="1"/>
  <c r="C1245" i="3"/>
  <c r="B1245" i="3" s="1"/>
  <c r="W1245" i="3"/>
  <c r="D1246" i="3"/>
  <c r="S1243" i="3"/>
  <c r="H1244" i="3"/>
  <c r="C1246" i="3" l="1"/>
  <c r="B1246" i="3" s="1"/>
  <c r="W1246" i="3"/>
  <c r="S1244" i="3"/>
  <c r="H1245" i="3"/>
  <c r="D1247" i="3"/>
  <c r="C1247" i="3" l="1"/>
  <c r="S1245" i="3"/>
  <c r="H1246" i="3"/>
  <c r="W1247" i="3"/>
  <c r="B1247" i="3"/>
  <c r="D1248" i="3"/>
  <c r="C1248" i="3" l="1"/>
  <c r="D1249" i="3"/>
  <c r="W1248" i="3"/>
  <c r="S1246" i="3"/>
  <c r="H1247" i="3"/>
  <c r="C1249" i="3" l="1"/>
  <c r="S1247" i="3"/>
  <c r="H1248" i="3"/>
  <c r="W1249" i="3"/>
  <c r="B1248" i="3"/>
  <c r="D1250" i="3"/>
  <c r="C1250" i="3" l="1"/>
  <c r="W1250" i="3"/>
  <c r="B1249" i="3"/>
  <c r="D1251" i="3"/>
  <c r="S1248" i="3"/>
  <c r="H1249" i="3"/>
  <c r="C1251" i="3" l="1"/>
  <c r="D1252" i="3"/>
  <c r="S1249" i="3"/>
  <c r="H1250" i="3"/>
  <c r="W1251" i="3"/>
  <c r="B1250" i="3"/>
  <c r="B1251" i="3" s="1"/>
  <c r="C1252" i="3" l="1"/>
  <c r="S1250" i="3"/>
  <c r="H1251" i="3"/>
  <c r="W1252" i="3"/>
  <c r="D1253" i="3"/>
  <c r="C1253" i="3" s="1"/>
  <c r="S1251" i="3" l="1"/>
  <c r="W1253" i="3"/>
  <c r="D1254" i="3"/>
  <c r="C1254" i="3" s="1"/>
  <c r="B1252" i="3"/>
  <c r="H1252" i="3" s="1"/>
  <c r="S1252" i="3" l="1"/>
  <c r="H1253" i="3"/>
  <c r="W1254" i="3"/>
  <c r="D1255" i="3"/>
  <c r="C1255" i="3" s="1"/>
  <c r="B1253" i="3"/>
  <c r="S1253" i="3" l="1"/>
  <c r="H1254" i="3"/>
  <c r="W1255" i="3"/>
  <c r="D1256" i="3"/>
  <c r="C1256" i="3" s="1"/>
  <c r="B1254" i="3"/>
  <c r="W1256" i="3" l="1"/>
  <c r="S1254" i="3"/>
  <c r="H1255" i="3"/>
  <c r="D1257" i="3"/>
  <c r="B1255" i="3"/>
  <c r="B1256" i="3" s="1"/>
  <c r="C1257" i="3" l="1"/>
  <c r="B1257" i="3" s="1"/>
  <c r="W1257" i="3"/>
  <c r="D1258" i="3"/>
  <c r="S1255" i="3"/>
  <c r="H1256" i="3"/>
  <c r="C1258" i="3" l="1"/>
  <c r="B1258" i="3" s="1"/>
  <c r="W1258" i="3"/>
  <c r="D1259" i="3"/>
  <c r="S1256" i="3"/>
  <c r="H1257" i="3"/>
  <c r="C1259" i="3" l="1"/>
  <c r="B1259" i="3" s="1"/>
  <c r="W1259" i="3"/>
  <c r="D1260" i="3"/>
  <c r="S1257" i="3"/>
  <c r="H1258" i="3"/>
  <c r="C1260" i="3" l="1"/>
  <c r="W1260" i="3"/>
  <c r="S1258" i="3"/>
  <c r="H1259" i="3"/>
  <c r="D1261" i="3"/>
  <c r="B1260" i="3"/>
  <c r="C1261" i="3" l="1"/>
  <c r="S1259" i="3"/>
  <c r="H1260" i="3"/>
  <c r="W1261" i="3"/>
  <c r="D1262" i="3"/>
  <c r="B1261" i="3"/>
  <c r="C1262" i="3" l="1"/>
  <c r="D1263" i="3"/>
  <c r="W1262" i="3"/>
  <c r="S1260" i="3"/>
  <c r="H1261" i="3"/>
  <c r="C1263" i="3" l="1"/>
  <c r="S1261" i="3"/>
  <c r="H1262" i="3"/>
  <c r="B1262" i="3"/>
  <c r="W1263" i="3"/>
  <c r="D1264" i="3"/>
  <c r="C1264" i="3" l="1"/>
  <c r="D1265" i="3"/>
  <c r="W1264" i="3"/>
  <c r="S1262" i="3"/>
  <c r="H1263" i="3"/>
  <c r="B1263" i="3"/>
  <c r="C1265" i="3" l="1"/>
  <c r="S1263" i="3"/>
  <c r="B1264" i="3"/>
  <c r="H1264" i="3" s="1"/>
  <c r="W1265" i="3"/>
  <c r="D1266" i="3"/>
  <c r="C1266" i="3" l="1"/>
  <c r="D1267" i="3"/>
  <c r="W1266" i="3"/>
  <c r="S1264" i="3"/>
  <c r="B1265" i="3"/>
  <c r="H1265" i="3" s="1"/>
  <c r="C1267" i="3" l="1"/>
  <c r="S1265" i="3"/>
  <c r="W1267" i="3"/>
  <c r="D1268" i="3"/>
  <c r="B1266" i="3"/>
  <c r="H1266" i="3" s="1"/>
  <c r="C1268" i="3" l="1"/>
  <c r="D1269" i="3"/>
  <c r="W1268" i="3"/>
  <c r="S1266" i="3"/>
  <c r="H1267" i="3"/>
  <c r="B1267" i="3"/>
  <c r="C1269" i="3" l="1"/>
  <c r="S1267" i="3"/>
  <c r="H1268" i="3"/>
  <c r="B1268" i="3"/>
  <c r="W1269" i="3"/>
  <c r="D1270" i="3"/>
  <c r="C1270" i="3" l="1"/>
  <c r="W1270" i="3"/>
  <c r="D1271" i="3"/>
  <c r="S1268" i="3"/>
  <c r="H1269" i="3"/>
  <c r="B1269" i="3"/>
  <c r="B1270" i="3" s="1"/>
  <c r="C1271" i="3" l="1"/>
  <c r="D1272" i="3"/>
  <c r="S1269" i="3"/>
  <c r="H1270" i="3"/>
  <c r="W1271" i="3"/>
  <c r="C1272" i="3" l="1"/>
  <c r="S1270" i="3"/>
  <c r="W1272" i="3"/>
  <c r="B1271" i="3"/>
  <c r="B1272" i="3" s="1"/>
  <c r="D1273" i="3"/>
  <c r="H1271" i="3" l="1"/>
  <c r="S1271" i="3" s="1"/>
  <c r="C1273" i="3"/>
  <c r="D1274" i="3"/>
  <c r="W1273" i="3"/>
  <c r="C1274" i="3" l="1"/>
  <c r="H1272" i="3"/>
  <c r="S1272" i="3" s="1"/>
  <c r="W1274" i="3"/>
  <c r="B1273" i="3"/>
  <c r="D1275" i="3"/>
  <c r="C1275" i="3" l="1"/>
  <c r="H1273" i="3"/>
  <c r="H1274" i="3" s="1"/>
  <c r="D1276" i="3"/>
  <c r="W1275" i="3"/>
  <c r="B1274" i="3"/>
  <c r="C1276" i="3" l="1"/>
  <c r="S1273" i="3"/>
  <c r="W1276" i="3"/>
  <c r="S1274" i="3"/>
  <c r="H1275" i="3"/>
  <c r="B1275" i="3"/>
  <c r="D1277" i="3"/>
  <c r="C1277" i="3" l="1"/>
  <c r="D1278" i="3"/>
  <c r="W1277" i="3"/>
  <c r="S1275" i="3"/>
  <c r="H1276" i="3"/>
  <c r="B1276" i="3"/>
  <c r="C1278" i="3" l="1"/>
  <c r="S1276" i="3"/>
  <c r="H1277" i="3"/>
  <c r="W1278" i="3"/>
  <c r="B1277" i="3"/>
  <c r="D1279" i="3"/>
  <c r="C1279" i="3" l="1"/>
  <c r="W1279" i="3"/>
  <c r="D1280" i="3"/>
  <c r="S1277" i="3"/>
  <c r="H1278" i="3"/>
  <c r="B1278" i="3"/>
  <c r="C1280" i="3" l="1"/>
  <c r="B1279" i="3"/>
  <c r="D1281" i="3"/>
  <c r="S1278" i="3"/>
  <c r="H1279" i="3"/>
  <c r="W1280" i="3"/>
  <c r="B1280" i="3" l="1"/>
  <c r="C1281" i="3"/>
  <c r="S1279" i="3"/>
  <c r="H1280" i="3"/>
  <c r="D1282" i="3"/>
  <c r="W1281" i="3"/>
  <c r="C1282" i="3" l="1"/>
  <c r="D1283" i="3"/>
  <c r="W1282" i="3"/>
  <c r="S1280" i="3"/>
  <c r="H1281" i="3"/>
  <c r="B1281" i="3"/>
  <c r="C1283" i="3" l="1"/>
  <c r="S1281" i="3"/>
  <c r="D1284" i="3"/>
  <c r="W1283" i="3"/>
  <c r="B1282" i="3"/>
  <c r="H1282" i="3" s="1"/>
  <c r="C1284" i="3" l="1"/>
  <c r="W1284" i="3"/>
  <c r="D1285" i="3"/>
  <c r="S1282" i="3"/>
  <c r="H1283" i="3"/>
  <c r="B1283" i="3"/>
  <c r="C1285" i="3" l="1"/>
  <c r="D1286" i="3"/>
  <c r="S1283" i="3"/>
  <c r="H1284" i="3"/>
  <c r="W1285" i="3"/>
  <c r="B1284" i="3"/>
  <c r="C1286" i="3" l="1"/>
  <c r="B1285" i="3"/>
  <c r="S1284" i="3"/>
  <c r="H1285" i="3"/>
  <c r="W1286" i="3"/>
  <c r="D1287" i="3"/>
  <c r="C1287" i="3" l="1"/>
  <c r="W1287" i="3"/>
  <c r="S1285" i="3"/>
  <c r="D1288" i="3"/>
  <c r="B1286" i="3"/>
  <c r="B1287" i="3" l="1"/>
  <c r="H1286" i="3"/>
  <c r="H1287" i="3" s="1"/>
  <c r="C1288" i="3"/>
  <c r="B1288" i="3" s="1"/>
  <c r="W1288" i="3"/>
  <c r="D1289" i="3"/>
  <c r="S1286" i="3" l="1"/>
  <c r="C1289" i="3"/>
  <c r="B1289" i="3" s="1"/>
  <c r="W1289" i="3"/>
  <c r="D1290" i="3"/>
  <c r="S1287" i="3"/>
  <c r="H1288" i="3"/>
  <c r="C1290" i="3" l="1"/>
  <c r="B1290" i="3" s="1"/>
  <c r="W1290" i="3"/>
  <c r="D1291" i="3"/>
  <c r="S1288" i="3"/>
  <c r="H1289" i="3"/>
  <c r="C1291" i="3" l="1"/>
  <c r="B1291" i="3" s="1"/>
  <c r="D1292" i="3"/>
  <c r="W1291" i="3"/>
  <c r="S1289" i="3"/>
  <c r="H1290" i="3"/>
  <c r="C1292" i="3" l="1"/>
  <c r="S1290" i="3"/>
  <c r="H1291" i="3"/>
  <c r="W1292" i="3"/>
  <c r="D1293" i="3"/>
  <c r="C1293" i="3" l="1"/>
  <c r="W1293" i="3"/>
  <c r="S1291" i="3"/>
  <c r="H1292" i="3"/>
  <c r="D1294" i="3"/>
  <c r="B1292" i="3"/>
  <c r="B1293" i="3" s="1"/>
  <c r="C1294" i="3" l="1"/>
  <c r="B1294" i="3" s="1"/>
  <c r="W1294" i="3"/>
  <c r="D1295" i="3"/>
  <c r="S1292" i="3"/>
  <c r="H1293" i="3"/>
  <c r="C1295" i="3" l="1"/>
  <c r="B1295" i="3" s="1"/>
  <c r="W1295" i="3"/>
  <c r="S1293" i="3"/>
  <c r="H1294" i="3"/>
  <c r="D1296" i="3"/>
  <c r="C1296" i="3" s="1"/>
  <c r="S1294" i="3" l="1"/>
  <c r="H1295" i="3"/>
  <c r="W1296" i="3"/>
  <c r="D1297" i="3"/>
  <c r="C1297" i="3" s="1"/>
  <c r="B1296" i="3"/>
  <c r="D1298" i="3" l="1"/>
  <c r="C1298" i="3" s="1"/>
  <c r="W1297" i="3"/>
  <c r="S1295" i="3"/>
  <c r="H1296" i="3"/>
  <c r="S1296" i="3" l="1"/>
  <c r="H1297" i="3"/>
  <c r="B1297" i="3"/>
  <c r="W1298" i="3"/>
  <c r="D1299" i="3"/>
  <c r="C1299" i="3" l="1"/>
  <c r="D1300" i="3"/>
  <c r="W1299" i="3"/>
  <c r="S1297" i="3"/>
  <c r="H1298" i="3"/>
  <c r="B1298" i="3"/>
  <c r="C1300" i="3" l="1"/>
  <c r="S1298" i="3"/>
  <c r="H1299" i="3"/>
  <c r="B1299" i="3"/>
  <c r="W1300" i="3"/>
  <c r="D1301" i="3"/>
  <c r="C1301" i="3" l="1"/>
  <c r="D1302" i="3"/>
  <c r="W1301" i="3"/>
  <c r="S1299" i="3"/>
  <c r="H1300" i="3"/>
  <c r="B1300" i="3"/>
  <c r="C1302" i="3" l="1"/>
  <c r="S1300" i="3"/>
  <c r="W1302" i="3"/>
  <c r="D1303" i="3"/>
  <c r="B1301" i="3"/>
  <c r="H1301" i="3" s="1"/>
  <c r="C1303" i="3" l="1"/>
  <c r="D1304" i="3"/>
  <c r="S1301" i="3"/>
  <c r="W1303" i="3"/>
  <c r="B1302" i="3"/>
  <c r="H1302" i="3" s="1"/>
  <c r="C1304" i="3" l="1"/>
  <c r="B1303" i="3"/>
  <c r="W1304" i="3"/>
  <c r="D1305" i="3"/>
  <c r="S1302" i="3"/>
  <c r="H1303" i="3"/>
  <c r="C1305" i="3" l="1"/>
  <c r="S1303" i="3"/>
  <c r="H1304" i="3"/>
  <c r="W1305" i="3"/>
  <c r="D1306" i="3"/>
  <c r="C1306" i="3" s="1"/>
  <c r="B1304" i="3"/>
  <c r="W1306" i="3" l="1"/>
  <c r="S1304" i="3"/>
  <c r="H1305" i="3"/>
  <c r="D1307" i="3"/>
  <c r="C1307" i="3" s="1"/>
  <c r="B1305" i="3"/>
  <c r="W1307" i="3" l="1"/>
  <c r="D1308" i="3"/>
  <c r="C1308" i="3" s="1"/>
  <c r="S1305" i="3"/>
  <c r="H1306" i="3"/>
  <c r="B1306" i="3"/>
  <c r="B1307" i="3" s="1"/>
  <c r="D1309" i="3" l="1"/>
  <c r="C1309" i="3" s="1"/>
  <c r="W1308" i="3"/>
  <c r="S1306" i="3"/>
  <c r="H1307" i="3"/>
  <c r="B1308" i="3"/>
  <c r="S1307" i="3" l="1"/>
  <c r="H1308" i="3"/>
  <c r="W1309" i="3"/>
  <c r="D1310" i="3"/>
  <c r="C1310" i="3" s="1"/>
  <c r="S1308" i="3" l="1"/>
  <c r="H1309" i="3"/>
  <c r="W1310" i="3"/>
  <c r="D1311" i="3"/>
  <c r="C1311" i="3" s="1"/>
  <c r="B1309" i="3"/>
  <c r="D1312" i="3" l="1"/>
  <c r="C1312" i="3" s="1"/>
  <c r="W1311" i="3"/>
  <c r="S1309" i="3"/>
  <c r="H1310" i="3"/>
  <c r="B1310" i="3"/>
  <c r="S1310" i="3" l="1"/>
  <c r="H1311" i="3"/>
  <c r="B1311" i="3"/>
  <c r="W1312" i="3"/>
  <c r="D1313" i="3"/>
  <c r="C1313" i="3" l="1"/>
  <c r="D1314" i="3"/>
  <c r="W1313" i="3"/>
  <c r="S1311" i="3"/>
  <c r="H1312" i="3"/>
  <c r="B1312" i="3"/>
  <c r="C1314" i="3" l="1"/>
  <c r="S1312" i="3"/>
  <c r="H1313" i="3"/>
  <c r="W1314" i="3"/>
  <c r="D1315" i="3"/>
  <c r="B1313" i="3"/>
  <c r="C1315" i="3" l="1"/>
  <c r="S1313" i="3"/>
  <c r="H1314" i="3"/>
  <c r="D1316" i="3"/>
  <c r="W1315" i="3"/>
  <c r="B1314" i="3"/>
  <c r="C1316" i="3" l="1"/>
  <c r="W1316" i="3"/>
  <c r="D1317" i="3"/>
  <c r="S1314" i="3"/>
  <c r="H1315" i="3"/>
  <c r="B1315" i="3"/>
  <c r="C1317" i="3" l="1"/>
  <c r="D1318" i="3"/>
  <c r="S1315" i="3"/>
  <c r="H1316" i="3"/>
  <c r="W1317" i="3"/>
  <c r="B1316" i="3"/>
  <c r="C1318" i="3" l="1"/>
  <c r="B1317" i="3"/>
  <c r="S1316" i="3"/>
  <c r="H1317" i="3"/>
  <c r="W1318" i="3"/>
  <c r="D1319" i="3"/>
  <c r="C1319" i="3" l="1"/>
  <c r="S1317" i="3"/>
  <c r="H1318" i="3"/>
  <c r="D1320" i="3"/>
  <c r="W1319" i="3"/>
  <c r="B1318" i="3"/>
  <c r="C1320" i="3" l="1"/>
  <c r="W1320" i="3"/>
  <c r="D1321" i="3"/>
  <c r="S1318" i="3"/>
  <c r="H1319" i="3"/>
  <c r="B1319" i="3"/>
  <c r="C1321" i="3" l="1"/>
  <c r="W1321" i="3"/>
  <c r="S1319" i="3"/>
  <c r="H1320" i="3"/>
  <c r="D1322" i="3"/>
  <c r="B1320" i="3"/>
  <c r="B1321" i="3" l="1"/>
  <c r="C1322" i="3"/>
  <c r="S1320" i="3"/>
  <c r="H1321" i="3"/>
  <c r="D1323" i="3"/>
  <c r="W1322" i="3"/>
  <c r="C1323" i="3" l="1"/>
  <c r="D1324" i="3"/>
  <c r="B1322" i="3"/>
  <c r="W1323" i="3"/>
  <c r="S1321" i="3"/>
  <c r="H1322" i="3"/>
  <c r="C1324" i="3" l="1"/>
  <c r="S1322" i="3"/>
  <c r="H1323" i="3"/>
  <c r="B1323" i="3"/>
  <c r="D1325" i="3"/>
  <c r="W1324" i="3"/>
  <c r="C1325" i="3" l="1"/>
  <c r="D1326" i="3"/>
  <c r="W1325" i="3"/>
  <c r="S1323" i="3"/>
  <c r="H1324" i="3"/>
  <c r="B1324" i="3"/>
  <c r="B1325" i="3" l="1"/>
  <c r="C1326" i="3"/>
  <c r="S1324" i="3"/>
  <c r="H1325" i="3"/>
  <c r="D1327" i="3"/>
  <c r="W1326" i="3"/>
  <c r="C1327" i="3" l="1"/>
  <c r="D1328" i="3"/>
  <c r="W1327" i="3"/>
  <c r="S1325" i="3"/>
  <c r="B1326" i="3"/>
  <c r="H1326" i="3" s="1"/>
  <c r="C1328" i="3" l="1"/>
  <c r="S1326" i="3"/>
  <c r="H1327" i="3"/>
  <c r="D1329" i="3"/>
  <c r="W1328" i="3"/>
  <c r="B1327" i="3"/>
  <c r="C1329" i="3" l="1"/>
  <c r="D1330" i="3"/>
  <c r="W1329" i="3"/>
  <c r="S1327" i="3"/>
  <c r="H1328" i="3"/>
  <c r="B1328" i="3"/>
  <c r="C1330" i="3" l="1"/>
  <c r="S1328" i="3"/>
  <c r="H1329" i="3"/>
  <c r="B1329" i="3"/>
  <c r="W1330" i="3"/>
  <c r="D1331" i="3"/>
  <c r="C1331" i="3" l="1"/>
  <c r="D1332" i="3"/>
  <c r="W1331" i="3"/>
  <c r="S1329" i="3"/>
  <c r="B1330" i="3"/>
  <c r="H1330" i="3" s="1"/>
  <c r="C1332" i="3" l="1"/>
  <c r="S1330" i="3"/>
  <c r="W1332" i="3"/>
  <c r="D1333" i="3"/>
  <c r="B1331" i="3"/>
  <c r="H1331" i="3" s="1"/>
  <c r="C1333" i="3" l="1"/>
  <c r="S1331" i="3"/>
  <c r="W1333" i="3"/>
  <c r="D1334" i="3"/>
  <c r="B1332" i="3"/>
  <c r="H1332" i="3" s="1"/>
  <c r="C1334" i="3" l="1"/>
  <c r="S1332" i="3"/>
  <c r="H1333" i="3"/>
  <c r="W1334" i="3"/>
  <c r="D1335" i="3"/>
  <c r="C1335" i="3" s="1"/>
  <c r="B1333" i="3"/>
  <c r="S1333" i="3" l="1"/>
  <c r="H1334" i="3"/>
  <c r="W1335" i="3"/>
  <c r="D1336" i="3"/>
  <c r="C1336" i="3" s="1"/>
  <c r="B1334" i="3"/>
  <c r="S1334" i="3" l="1"/>
  <c r="H1335" i="3"/>
  <c r="W1336" i="3"/>
  <c r="D1337" i="3"/>
  <c r="C1337" i="3" s="1"/>
  <c r="B1335" i="3"/>
  <c r="S1335" i="3" l="1"/>
  <c r="H1336" i="3"/>
  <c r="W1337" i="3"/>
  <c r="D1338" i="3"/>
  <c r="C1338" i="3" s="1"/>
  <c r="B1336" i="3"/>
  <c r="W1338" i="3" l="1"/>
  <c r="S1336" i="3"/>
  <c r="H1337" i="3"/>
  <c r="D1339" i="3"/>
  <c r="C1339" i="3" s="1"/>
  <c r="B1337" i="3"/>
  <c r="B1338" i="3" s="1"/>
  <c r="W1339" i="3" l="1"/>
  <c r="D1340" i="3"/>
  <c r="S1337" i="3"/>
  <c r="H1338" i="3"/>
  <c r="B1339" i="3"/>
  <c r="C1340" i="3" l="1"/>
  <c r="B1340" i="3" s="1"/>
  <c r="W1340" i="3"/>
  <c r="D1341" i="3"/>
  <c r="S1338" i="3"/>
  <c r="H1339" i="3"/>
  <c r="C1341" i="3" l="1"/>
  <c r="B1341" i="3" s="1"/>
  <c r="W1341" i="3"/>
  <c r="D1342" i="3"/>
  <c r="S1339" i="3"/>
  <c r="H1340" i="3"/>
  <c r="C1342" i="3" l="1"/>
  <c r="S1340" i="3"/>
  <c r="H1341" i="3"/>
  <c r="W1342" i="3"/>
  <c r="D1343" i="3"/>
  <c r="C1343" i="3" s="1"/>
  <c r="B1342" i="3"/>
  <c r="D1344" i="3" l="1"/>
  <c r="W1343" i="3"/>
  <c r="S1341" i="3"/>
  <c r="H1342" i="3"/>
  <c r="C1344" i="3" l="1"/>
  <c r="S1342" i="3"/>
  <c r="H1343" i="3"/>
  <c r="B1343" i="3"/>
  <c r="W1344" i="3"/>
  <c r="D1345" i="3"/>
  <c r="C1345" i="3" l="1"/>
  <c r="D1346" i="3"/>
  <c r="W1345" i="3"/>
  <c r="S1343" i="3"/>
  <c r="H1344" i="3"/>
  <c r="B1344" i="3"/>
  <c r="C1346" i="3" l="1"/>
  <c r="S1344" i="3"/>
  <c r="H1345" i="3"/>
  <c r="W1346" i="3"/>
  <c r="D1347" i="3"/>
  <c r="C1347" i="3" s="1"/>
  <c r="B1345" i="3"/>
  <c r="S1345" i="3" l="1"/>
  <c r="H1346" i="3"/>
  <c r="W1347" i="3"/>
  <c r="D1348" i="3"/>
  <c r="C1348" i="3" s="1"/>
  <c r="B1346" i="3"/>
  <c r="W1348" i="3" l="1"/>
  <c r="S1346" i="3"/>
  <c r="D1349" i="3"/>
  <c r="B1347" i="3"/>
  <c r="H1347" i="3" s="1"/>
  <c r="C1349" i="3" l="1"/>
  <c r="W1349" i="3"/>
  <c r="D1350" i="3"/>
  <c r="S1347" i="3"/>
  <c r="B1348" i="3"/>
  <c r="H1348" i="3" s="1"/>
  <c r="B1349" i="3" l="1"/>
  <c r="C1350" i="3"/>
  <c r="W1350" i="3"/>
  <c r="D1351" i="3"/>
  <c r="C1351" i="3" s="1"/>
  <c r="S1348" i="3"/>
  <c r="H1349" i="3"/>
  <c r="B1350" i="3" l="1"/>
  <c r="B1351" i="3" s="1"/>
  <c r="W1351" i="3"/>
  <c r="D1352" i="3"/>
  <c r="S1349" i="3"/>
  <c r="H1350" i="3"/>
  <c r="C1352" i="3" l="1"/>
  <c r="B1352" i="3" s="1"/>
  <c r="W1352" i="3"/>
  <c r="D1353" i="3"/>
  <c r="S1350" i="3"/>
  <c r="H1351" i="3"/>
  <c r="C1353" i="3" l="1"/>
  <c r="B1353" i="3" s="1"/>
  <c r="W1353" i="3"/>
  <c r="D1354" i="3"/>
  <c r="S1351" i="3"/>
  <c r="H1352" i="3"/>
  <c r="C1354" i="3" l="1"/>
  <c r="B1354" i="3" s="1"/>
  <c r="W1354" i="3"/>
  <c r="D1355" i="3"/>
  <c r="S1352" i="3"/>
  <c r="H1353" i="3"/>
  <c r="C1355" i="3" l="1"/>
  <c r="B1355" i="3" s="1"/>
  <c r="W1355" i="3"/>
  <c r="D1356" i="3"/>
  <c r="S1353" i="3"/>
  <c r="H1354" i="3"/>
  <c r="C1356" i="3" l="1"/>
  <c r="B1356" i="3" s="1"/>
  <c r="W1356" i="3"/>
  <c r="D1357" i="3"/>
  <c r="S1354" i="3"/>
  <c r="H1355" i="3"/>
  <c r="C1357" i="3" l="1"/>
  <c r="W1357" i="3"/>
  <c r="D1358" i="3"/>
  <c r="S1355" i="3"/>
  <c r="H1356" i="3"/>
  <c r="B1357" i="3"/>
  <c r="C1358" i="3" l="1"/>
  <c r="B1358" i="3" s="1"/>
  <c r="W1358" i="3"/>
  <c r="D1359" i="3"/>
  <c r="S1356" i="3"/>
  <c r="H1357" i="3"/>
  <c r="C1359" i="3" l="1"/>
  <c r="B1359" i="3" s="1"/>
  <c r="W1359" i="3"/>
  <c r="D1360" i="3"/>
  <c r="S1357" i="3"/>
  <c r="H1358" i="3"/>
  <c r="C1360" i="3" l="1"/>
  <c r="B1360" i="3" s="1"/>
  <c r="W1360" i="3"/>
  <c r="S1358" i="3"/>
  <c r="H1359" i="3"/>
  <c r="D1361" i="3"/>
  <c r="C1361" i="3" l="1"/>
  <c r="S1359" i="3"/>
  <c r="H1360" i="3"/>
  <c r="W1361" i="3"/>
  <c r="D1362" i="3"/>
  <c r="C1362" i="3" s="1"/>
  <c r="B1361" i="3"/>
  <c r="W1362" i="3" l="1"/>
  <c r="B1362" i="3"/>
  <c r="D1363" i="3"/>
  <c r="C1363" i="3" s="1"/>
  <c r="S1360" i="3"/>
  <c r="H1361" i="3"/>
  <c r="W1363" i="3" l="1"/>
  <c r="D1364" i="3"/>
  <c r="S1361" i="3"/>
  <c r="H1362" i="3"/>
  <c r="B1363" i="3"/>
  <c r="C1364" i="3" l="1"/>
  <c r="W1364" i="3"/>
  <c r="S1362" i="3"/>
  <c r="H1363" i="3"/>
  <c r="D1365" i="3"/>
  <c r="B1364" i="3"/>
  <c r="C1365" i="3" l="1"/>
  <c r="B1365" i="3" s="1"/>
  <c r="S1363" i="3"/>
  <c r="H1364" i="3"/>
  <c r="D1366" i="3"/>
  <c r="W1365" i="3"/>
  <c r="C1366" i="3" l="1"/>
  <c r="B1366" i="3" s="1"/>
  <c r="W1366" i="3"/>
  <c r="D1367" i="3"/>
  <c r="C1367" i="3" s="1"/>
  <c r="S1364" i="3"/>
  <c r="H1365" i="3"/>
  <c r="D1368" i="3" l="1"/>
  <c r="C1368" i="3" s="1"/>
  <c r="S1365" i="3"/>
  <c r="H1366" i="3"/>
  <c r="W1367" i="3"/>
  <c r="B1367" i="3"/>
  <c r="S1366" i="3" l="1"/>
  <c r="H1367" i="3"/>
  <c r="W1368" i="3"/>
  <c r="D1369" i="3"/>
  <c r="C1369" i="3" l="1"/>
  <c r="S1367" i="3"/>
  <c r="H1368" i="3"/>
  <c r="W1369" i="3"/>
  <c r="D1370" i="3"/>
  <c r="C1370" i="3" s="1"/>
  <c r="B1368" i="3"/>
  <c r="W1370" i="3" l="1"/>
  <c r="S1368" i="3"/>
  <c r="H1369" i="3"/>
  <c r="D1371" i="3"/>
  <c r="B1369" i="3"/>
  <c r="C1371" i="3" l="1"/>
  <c r="W1371" i="3"/>
  <c r="D1372" i="3"/>
  <c r="S1369" i="3"/>
  <c r="H1370" i="3"/>
  <c r="B1370" i="3"/>
  <c r="C1372" i="3" l="1"/>
  <c r="B1371" i="3"/>
  <c r="W1372" i="3"/>
  <c r="D1373" i="3"/>
  <c r="C1373" i="3" s="1"/>
  <c r="S1370" i="3"/>
  <c r="H1371" i="3"/>
  <c r="W1373" i="3" l="1"/>
  <c r="D1374" i="3"/>
  <c r="C1374" i="3" s="1"/>
  <c r="S1371" i="3"/>
  <c r="H1372" i="3"/>
  <c r="B1372" i="3"/>
  <c r="B1373" i="3" s="1"/>
  <c r="D1375" i="3" l="1"/>
  <c r="C1375" i="3" s="1"/>
  <c r="B1374" i="3"/>
  <c r="S1372" i="3"/>
  <c r="H1373" i="3"/>
  <c r="W1374" i="3"/>
  <c r="S1373" i="3" l="1"/>
  <c r="H1374" i="3"/>
  <c r="W1375" i="3"/>
  <c r="B1375" i="3"/>
  <c r="D1376" i="3"/>
  <c r="C1376" i="3" l="1"/>
  <c r="D1377" i="3"/>
  <c r="W1376" i="3"/>
  <c r="S1374" i="3"/>
  <c r="H1375" i="3"/>
  <c r="C1377" i="3" l="1"/>
  <c r="S1375" i="3"/>
  <c r="H1376" i="3"/>
  <c r="B1376" i="3"/>
  <c r="W1377" i="3"/>
  <c r="D1378" i="3"/>
  <c r="C1378" i="3" l="1"/>
  <c r="D1379" i="3"/>
  <c r="C1379" i="3" s="1"/>
  <c r="S1376" i="3"/>
  <c r="H1377" i="3"/>
  <c r="W1378" i="3"/>
  <c r="B1377" i="3"/>
  <c r="S1377" i="3" l="1"/>
  <c r="H1378" i="3"/>
  <c r="W1379" i="3"/>
  <c r="D1380" i="3"/>
  <c r="C1380" i="3" s="1"/>
  <c r="B1378" i="3"/>
  <c r="W1380" i="3" l="1"/>
  <c r="S1378" i="3"/>
  <c r="H1379" i="3"/>
  <c r="D1381" i="3"/>
  <c r="C1381" i="3" s="1"/>
  <c r="B1379" i="3"/>
  <c r="B1380" i="3" s="1"/>
  <c r="W1381" i="3" l="1"/>
  <c r="D1382" i="3"/>
  <c r="B1381" i="3"/>
  <c r="S1379" i="3"/>
  <c r="H1380" i="3"/>
  <c r="C1382" i="3" l="1"/>
  <c r="B1382" i="3" s="1"/>
  <c r="W1382" i="3"/>
  <c r="D1383" i="3"/>
  <c r="S1380" i="3"/>
  <c r="H1381" i="3"/>
  <c r="C1383" i="3" l="1"/>
  <c r="B1383" i="3" s="1"/>
  <c r="W1383" i="3"/>
  <c r="D1384" i="3"/>
  <c r="S1381" i="3"/>
  <c r="H1382" i="3"/>
  <c r="C1384" i="3" l="1"/>
  <c r="B1384" i="3" s="1"/>
  <c r="W1384" i="3"/>
  <c r="D1385" i="3"/>
  <c r="S1382" i="3"/>
  <c r="H1383" i="3"/>
  <c r="C1385" i="3" l="1"/>
  <c r="B1385" i="3" s="1"/>
  <c r="W1385" i="3"/>
  <c r="D1386" i="3"/>
  <c r="S1383" i="3"/>
  <c r="H1384" i="3"/>
  <c r="C1386" i="3" l="1"/>
  <c r="W1386" i="3"/>
  <c r="S1384" i="3"/>
  <c r="H1385" i="3"/>
  <c r="D1387" i="3"/>
  <c r="B1386" i="3"/>
  <c r="C1387" i="3" l="1"/>
  <c r="S1385" i="3"/>
  <c r="H1386" i="3"/>
  <c r="W1387" i="3"/>
  <c r="D1388" i="3"/>
  <c r="C1388" i="3" s="1"/>
  <c r="B1387" i="3"/>
  <c r="W1388" i="3" l="1"/>
  <c r="D1389" i="3"/>
  <c r="C1389" i="3" s="1"/>
  <c r="B1388" i="3"/>
  <c r="S1386" i="3"/>
  <c r="H1387" i="3"/>
  <c r="W1389" i="3" l="1"/>
  <c r="D1390" i="3"/>
  <c r="S1387" i="3"/>
  <c r="H1388" i="3"/>
  <c r="B1389" i="3"/>
  <c r="C1390" i="3" l="1"/>
  <c r="B1390" i="3" s="1"/>
  <c r="W1390" i="3"/>
  <c r="D1391" i="3"/>
  <c r="S1388" i="3"/>
  <c r="H1389" i="3"/>
  <c r="C1391" i="3" l="1"/>
  <c r="B1391" i="3" s="1"/>
  <c r="W1391" i="3"/>
  <c r="D1392" i="3"/>
  <c r="S1389" i="3"/>
  <c r="H1390" i="3"/>
  <c r="C1392" i="3" l="1"/>
  <c r="B1392" i="3" s="1"/>
  <c r="W1392" i="3"/>
  <c r="D1393" i="3"/>
  <c r="S1390" i="3"/>
  <c r="H1391" i="3"/>
  <c r="C1393" i="3" l="1"/>
  <c r="W1393" i="3"/>
  <c r="S1391" i="3"/>
  <c r="H1392" i="3"/>
  <c r="D1394" i="3"/>
  <c r="B1393" i="3"/>
  <c r="C1394" i="3" l="1"/>
  <c r="S1392" i="3"/>
  <c r="H1393" i="3"/>
  <c r="D1395" i="3"/>
  <c r="W1394" i="3"/>
  <c r="C1395" i="3" l="1"/>
  <c r="W1395" i="3"/>
  <c r="D1396" i="3"/>
  <c r="B1394" i="3"/>
  <c r="S1393" i="3"/>
  <c r="H1394" i="3"/>
  <c r="B1395" i="3" l="1"/>
  <c r="C1396" i="3"/>
  <c r="W1396" i="3"/>
  <c r="D1397" i="3"/>
  <c r="S1394" i="3"/>
  <c r="H1395" i="3"/>
  <c r="B1396" i="3" l="1"/>
  <c r="C1397" i="3"/>
  <c r="W1397" i="3"/>
  <c r="D1398" i="3"/>
  <c r="S1395" i="3"/>
  <c r="H1396" i="3"/>
  <c r="B1397" i="3"/>
  <c r="C1398" i="3" l="1"/>
  <c r="B1398" i="3" s="1"/>
  <c r="D1399" i="3"/>
  <c r="W1398" i="3"/>
  <c r="S1396" i="3"/>
  <c r="H1397" i="3"/>
  <c r="C1399" i="3" l="1"/>
  <c r="S1397" i="3"/>
  <c r="H1398" i="3"/>
  <c r="W1399" i="3"/>
  <c r="D1400" i="3"/>
  <c r="C1400" i="3" l="1"/>
  <c r="S1398" i="3"/>
  <c r="H1399" i="3"/>
  <c r="W1400" i="3"/>
  <c r="D1401" i="3"/>
  <c r="C1401" i="3" s="1"/>
  <c r="B1399" i="3"/>
  <c r="S1399" i="3" l="1"/>
  <c r="H1400" i="3"/>
  <c r="W1401" i="3"/>
  <c r="D1402" i="3"/>
  <c r="B1400" i="3"/>
  <c r="C1402" i="3" l="1"/>
  <c r="W1402" i="3"/>
  <c r="S1400" i="3"/>
  <c r="H1401" i="3"/>
  <c r="D1403" i="3"/>
  <c r="B1401" i="3"/>
  <c r="C1403" i="3" l="1"/>
  <c r="W1403" i="3"/>
  <c r="D1404" i="3"/>
  <c r="S1401" i="3"/>
  <c r="H1402" i="3"/>
  <c r="B1402" i="3"/>
  <c r="C1404" i="3" l="1"/>
  <c r="B1403" i="3"/>
  <c r="D1405" i="3"/>
  <c r="W1404" i="3"/>
  <c r="S1402" i="3"/>
  <c r="H1403" i="3"/>
  <c r="B1404" i="3" l="1"/>
  <c r="C1405" i="3"/>
  <c r="S1403" i="3"/>
  <c r="H1404" i="3"/>
  <c r="W1405" i="3"/>
  <c r="D1406" i="3"/>
  <c r="C1406" i="3" l="1"/>
  <c r="S1404" i="3"/>
  <c r="H1405" i="3"/>
  <c r="W1406" i="3"/>
  <c r="D1407" i="3"/>
  <c r="B1405" i="3"/>
  <c r="C1407" i="3" l="1"/>
  <c r="W1407" i="3"/>
  <c r="B1406" i="3"/>
  <c r="D1408" i="3"/>
  <c r="C1408" i="3" s="1"/>
  <c r="S1405" i="3"/>
  <c r="H1406" i="3"/>
  <c r="S1406" i="3" l="1"/>
  <c r="W1408" i="3"/>
  <c r="D1409" i="3"/>
  <c r="C1409" i="3" s="1"/>
  <c r="B1407" i="3"/>
  <c r="H1407" i="3" s="1"/>
  <c r="D1410" i="3" l="1"/>
  <c r="C1410" i="3" s="1"/>
  <c r="W1409" i="3"/>
  <c r="B1408" i="3"/>
  <c r="S1407" i="3"/>
  <c r="H1408" i="3"/>
  <c r="B1409" i="3" l="1"/>
  <c r="S1408" i="3"/>
  <c r="H1409" i="3"/>
  <c r="W1410" i="3"/>
  <c r="D1411" i="3"/>
  <c r="C1411" i="3" s="1"/>
  <c r="S1409" i="3" l="1"/>
  <c r="H1410" i="3"/>
  <c r="W1411" i="3"/>
  <c r="D1412" i="3"/>
  <c r="B1410" i="3"/>
  <c r="C1412" i="3" l="1"/>
  <c r="W1412" i="3"/>
  <c r="S1410" i="3"/>
  <c r="H1411" i="3"/>
  <c r="D1413" i="3"/>
  <c r="B1411" i="3"/>
  <c r="C1413" i="3" l="1"/>
  <c r="W1413" i="3"/>
  <c r="D1414" i="3"/>
  <c r="S1411" i="3"/>
  <c r="H1412" i="3"/>
  <c r="B1412" i="3"/>
  <c r="B1413" i="3" s="1"/>
  <c r="C1414" i="3" l="1"/>
  <c r="B1414" i="3" s="1"/>
  <c r="W1414" i="3"/>
  <c r="D1415" i="3"/>
  <c r="S1412" i="3"/>
  <c r="H1413" i="3"/>
  <c r="C1415" i="3" l="1"/>
  <c r="B1415" i="3" s="1"/>
  <c r="W1415" i="3"/>
  <c r="S1413" i="3"/>
  <c r="H1414" i="3"/>
  <c r="D1416" i="3"/>
  <c r="C1416" i="3" l="1"/>
  <c r="B1416" i="3" s="1"/>
  <c r="S1414" i="3"/>
  <c r="H1415" i="3"/>
  <c r="W1416" i="3"/>
  <c r="D1417" i="3"/>
  <c r="C1417" i="3" l="1"/>
  <c r="D1418" i="3"/>
  <c r="C1418" i="3" s="1"/>
  <c r="W1417" i="3"/>
  <c r="S1415" i="3"/>
  <c r="H1416" i="3"/>
  <c r="S1416" i="3" l="1"/>
  <c r="H1417" i="3"/>
  <c r="B1417" i="3"/>
  <c r="W1418" i="3"/>
  <c r="D1419" i="3"/>
  <c r="C1419" i="3" l="1"/>
  <c r="D1420" i="3"/>
  <c r="W1419" i="3"/>
  <c r="S1417" i="3"/>
  <c r="H1418" i="3"/>
  <c r="B1418" i="3"/>
  <c r="C1420" i="3" l="1"/>
  <c r="S1418" i="3"/>
  <c r="H1419" i="3"/>
  <c r="W1420" i="3"/>
  <c r="D1421" i="3"/>
  <c r="B1419" i="3"/>
  <c r="C1421" i="3" l="1"/>
  <c r="D1422" i="3"/>
  <c r="W1421" i="3"/>
  <c r="S1419" i="3"/>
  <c r="H1420" i="3"/>
  <c r="B1420" i="3"/>
  <c r="C1422" i="3" l="1"/>
  <c r="S1420" i="3"/>
  <c r="B1421" i="3"/>
  <c r="H1421" i="3" s="1"/>
  <c r="W1422" i="3"/>
  <c r="D1423" i="3"/>
  <c r="C1423" i="3" l="1"/>
  <c r="D1424" i="3"/>
  <c r="W1423" i="3"/>
  <c r="S1421" i="3"/>
  <c r="B1422" i="3"/>
  <c r="H1422" i="3" s="1"/>
  <c r="C1424" i="3" l="1"/>
  <c r="S1422" i="3"/>
  <c r="H1423" i="3"/>
  <c r="W1424" i="3"/>
  <c r="D1425" i="3"/>
  <c r="B1423" i="3"/>
  <c r="C1425" i="3" l="1"/>
  <c r="S1423" i="3"/>
  <c r="H1424" i="3"/>
  <c r="W1425" i="3"/>
  <c r="D1426" i="3"/>
  <c r="C1426" i="3" s="1"/>
  <c r="B1424" i="3"/>
  <c r="S1424" i="3" l="1"/>
  <c r="H1425" i="3"/>
  <c r="W1426" i="3"/>
  <c r="D1427" i="3"/>
  <c r="B1425" i="3"/>
  <c r="B1426" i="3" s="1"/>
  <c r="C1427" i="3" l="1"/>
  <c r="W1427" i="3"/>
  <c r="S1425" i="3"/>
  <c r="H1426" i="3"/>
  <c r="D1428" i="3"/>
  <c r="C1428" i="3" l="1"/>
  <c r="D1429" i="3"/>
  <c r="W1428" i="3"/>
  <c r="S1426" i="3"/>
  <c r="H1427" i="3"/>
  <c r="B1427" i="3"/>
  <c r="C1429" i="3" l="1"/>
  <c r="S1427" i="3"/>
  <c r="H1428" i="3"/>
  <c r="B1428" i="3"/>
  <c r="W1429" i="3"/>
  <c r="D1430" i="3"/>
  <c r="C1430" i="3" l="1"/>
  <c r="D1431" i="3"/>
  <c r="W1430" i="3"/>
  <c r="S1428" i="3"/>
  <c r="H1429" i="3"/>
  <c r="B1429" i="3"/>
  <c r="C1431" i="3" l="1"/>
  <c r="S1429" i="3"/>
  <c r="H1430" i="3"/>
  <c r="B1430" i="3"/>
  <c r="W1431" i="3"/>
  <c r="D1432" i="3"/>
  <c r="C1432" i="3" l="1"/>
  <c r="D1433" i="3"/>
  <c r="W1432" i="3"/>
  <c r="S1430" i="3"/>
  <c r="H1431" i="3"/>
  <c r="B1431" i="3"/>
  <c r="C1433" i="3" l="1"/>
  <c r="S1431" i="3"/>
  <c r="W1433" i="3"/>
  <c r="D1434" i="3"/>
  <c r="B1432" i="3"/>
  <c r="H1432" i="3" s="1"/>
  <c r="C1434" i="3" l="1"/>
  <c r="W1434" i="3"/>
  <c r="S1432" i="3"/>
  <c r="H1433" i="3"/>
  <c r="D1435" i="3"/>
  <c r="B1433" i="3"/>
  <c r="C1435" i="3" l="1"/>
  <c r="W1435" i="3"/>
  <c r="D1436" i="3"/>
  <c r="S1433" i="3"/>
  <c r="H1434" i="3"/>
  <c r="B1434" i="3"/>
  <c r="B1435" i="3" s="1"/>
  <c r="C1436" i="3" l="1"/>
  <c r="B1436" i="3" s="1"/>
  <c r="S1434" i="3"/>
  <c r="H1435" i="3"/>
  <c r="W1436" i="3"/>
  <c r="D1437" i="3"/>
  <c r="C1437" i="3" l="1"/>
  <c r="D1438" i="3"/>
  <c r="W1437" i="3"/>
  <c r="S1435" i="3"/>
  <c r="H1436" i="3"/>
  <c r="C1438" i="3" l="1"/>
  <c r="S1436" i="3"/>
  <c r="H1437" i="3"/>
  <c r="B1437" i="3"/>
  <c r="W1438" i="3"/>
  <c r="D1439" i="3"/>
  <c r="C1439" i="3" l="1"/>
  <c r="D1440" i="3"/>
  <c r="W1439" i="3"/>
  <c r="S1437" i="3"/>
  <c r="H1438" i="3"/>
  <c r="B1438" i="3"/>
  <c r="C1440" i="3" l="1"/>
  <c r="S1438" i="3"/>
  <c r="H1439" i="3"/>
  <c r="W1440" i="3"/>
  <c r="D1441" i="3"/>
  <c r="B1439" i="3"/>
  <c r="C1441" i="3" l="1"/>
  <c r="S1439" i="3"/>
  <c r="H1440" i="3"/>
  <c r="W1441" i="3"/>
  <c r="D1442" i="3"/>
  <c r="B1440" i="3"/>
  <c r="C1442" i="3" l="1"/>
  <c r="S1440" i="3"/>
  <c r="H1441" i="3"/>
  <c r="W1442" i="3"/>
  <c r="D1443" i="3"/>
  <c r="B1441" i="3"/>
  <c r="C1443" i="3" l="1"/>
  <c r="S1441" i="3"/>
  <c r="H1442" i="3"/>
  <c r="W1443" i="3"/>
  <c r="D1444" i="3"/>
  <c r="C1444" i="3" s="1"/>
  <c r="B1442" i="3"/>
  <c r="S1442" i="3" l="1"/>
  <c r="H1443" i="3"/>
  <c r="W1444" i="3"/>
  <c r="D1445" i="3"/>
  <c r="B1443" i="3"/>
  <c r="S1443" i="3" l="1"/>
  <c r="H1444" i="3"/>
  <c r="D1446" i="3"/>
  <c r="W1445" i="3"/>
  <c r="B1444" i="3"/>
  <c r="C1445" i="3" s="1"/>
  <c r="C1446" i="3" l="1"/>
  <c r="W1446" i="3"/>
  <c r="B1445" i="3"/>
  <c r="D1447" i="3"/>
  <c r="S1444" i="3"/>
  <c r="H1445" i="3"/>
  <c r="C1447" i="3" l="1"/>
  <c r="D1448" i="3"/>
  <c r="S1445" i="3"/>
  <c r="H1446" i="3"/>
  <c r="W1447" i="3"/>
  <c r="B1446" i="3"/>
  <c r="C1448" i="3" l="1"/>
  <c r="B1447" i="3"/>
  <c r="S1446" i="3"/>
  <c r="H1447" i="3"/>
  <c r="W1448" i="3"/>
  <c r="D1449" i="3"/>
  <c r="C1449" i="3" s="1"/>
  <c r="S1447" i="3" l="1"/>
  <c r="H1448" i="3"/>
  <c r="W1449" i="3"/>
  <c r="D1450" i="3"/>
  <c r="D1451" i="3" s="1"/>
  <c r="B1448" i="3"/>
  <c r="W1451" i="3" l="1"/>
  <c r="D1452" i="3"/>
  <c r="C1450" i="3"/>
  <c r="C1451" i="3" s="1"/>
  <c r="S1448" i="3"/>
  <c r="H1449" i="3"/>
  <c r="W1450" i="3"/>
  <c r="B1449" i="3"/>
  <c r="C1452" i="3" l="1"/>
  <c r="W1452" i="3"/>
  <c r="D1453" i="3"/>
  <c r="B1450" i="3"/>
  <c r="B1451" i="3" s="1"/>
  <c r="S1449" i="3"/>
  <c r="H1450" i="3"/>
  <c r="H1451" i="3" s="1"/>
  <c r="H1452" i="3" l="1"/>
  <c r="S1451" i="3"/>
  <c r="C1453" i="3"/>
  <c r="W1453" i="3"/>
  <c r="D1454" i="3"/>
  <c r="B1452" i="3"/>
  <c r="S1450" i="3"/>
  <c r="S227" i="3"/>
  <c r="W1454" i="3" l="1"/>
  <c r="C1454" i="3"/>
  <c r="D1455" i="3"/>
  <c r="B1453" i="3"/>
  <c r="S1452" i="3"/>
  <c r="H1453" i="3"/>
  <c r="B1454" i="3" l="1"/>
  <c r="C1455" i="3"/>
  <c r="W1455" i="3"/>
  <c r="D1456" i="3"/>
  <c r="S1453" i="3"/>
  <c r="H1454" i="3"/>
  <c r="S1454" i="3" l="1"/>
  <c r="H1455" i="3"/>
  <c r="C1456" i="3"/>
  <c r="W1456" i="3"/>
  <c r="D1457" i="3"/>
  <c r="B1455" i="3"/>
  <c r="B1456" i="3" s="1"/>
  <c r="C1457" i="3" l="1"/>
  <c r="B1457" i="3" s="1"/>
  <c r="W1457" i="3"/>
  <c r="D1458" i="3"/>
  <c r="S1455" i="3"/>
  <c r="H1456" i="3"/>
  <c r="C1458" i="3" l="1"/>
  <c r="W1458" i="3"/>
  <c r="D1459" i="3"/>
  <c r="S1456" i="3"/>
  <c r="H1457" i="3"/>
  <c r="S1457" i="3" l="1"/>
  <c r="H1458" i="3"/>
  <c r="P1459" i="3"/>
  <c r="C1459" i="3"/>
  <c r="D1460" i="3"/>
  <c r="B1458" i="3"/>
  <c r="B1459" i="3" s="1"/>
  <c r="W1459" i="3" l="1"/>
  <c r="C1460" i="3"/>
  <c r="B1460" i="3" s="1"/>
  <c r="W1460" i="3"/>
  <c r="D1461" i="3"/>
  <c r="S1458" i="3"/>
  <c r="H1459" i="3"/>
  <c r="S1459" i="3" l="1"/>
  <c r="H1460" i="3"/>
  <c r="C1461" i="3"/>
  <c r="W1461" i="3"/>
  <c r="D1462" i="3"/>
  <c r="B1461" i="3"/>
  <c r="C1462" i="3" l="1"/>
  <c r="B1462" i="3" s="1"/>
  <c r="W1462" i="3"/>
  <c r="D1463" i="3"/>
  <c r="S1460" i="3"/>
  <c r="H1461" i="3"/>
  <c r="W1463" i="3" l="1"/>
  <c r="C1463" i="3"/>
  <c r="D1464" i="3"/>
  <c r="S1461" i="3"/>
  <c r="H1462" i="3"/>
  <c r="B1463" i="3"/>
  <c r="C1464" i="3" l="1"/>
  <c r="W1464" i="3"/>
  <c r="D1465" i="3"/>
  <c r="S1462" i="3"/>
  <c r="H1463" i="3"/>
  <c r="B1464" i="3"/>
  <c r="S1463" i="3" l="1"/>
  <c r="H1464" i="3"/>
  <c r="C1465" i="3"/>
  <c r="W1465" i="3"/>
  <c r="D1466" i="3"/>
  <c r="B1465" i="3"/>
  <c r="W1466" i="3" l="1"/>
  <c r="C1466" i="3"/>
  <c r="B1466" i="3" s="1"/>
  <c r="D1467" i="3"/>
  <c r="S1464" i="3"/>
  <c r="H1465" i="3"/>
  <c r="S1465" i="3" l="1"/>
  <c r="H1466" i="3"/>
  <c r="C1467" i="3"/>
  <c r="W1467" i="3"/>
  <c r="D1468" i="3"/>
  <c r="B1467" i="3"/>
  <c r="W1468" i="3" l="1"/>
  <c r="C1468" i="3"/>
  <c r="B1468" i="3" s="1"/>
  <c r="D1469" i="3"/>
  <c r="S1466" i="3"/>
  <c r="H1467" i="3"/>
  <c r="S1467" i="3" l="1"/>
  <c r="H1468" i="3"/>
  <c r="W1469" i="3"/>
  <c r="C1469" i="3"/>
  <c r="D1470" i="3"/>
  <c r="C1470" i="3" l="1"/>
  <c r="W1470" i="3"/>
  <c r="D1471" i="3"/>
  <c r="B1469" i="3"/>
  <c r="S1468" i="3"/>
  <c r="H1469" i="3"/>
  <c r="B1470" i="3" l="1"/>
  <c r="S1469" i="3"/>
  <c r="H1470" i="3"/>
  <c r="C1471" i="3"/>
  <c r="W1471" i="3"/>
  <c r="D1472" i="3"/>
  <c r="C1472" i="3" l="1"/>
  <c r="W1472" i="3"/>
  <c r="D1473" i="3"/>
  <c r="B1471" i="3"/>
  <c r="B1472" i="3" s="1"/>
  <c r="S1470" i="3"/>
  <c r="H1471" i="3"/>
  <c r="S1471" i="3" l="1"/>
  <c r="H1472" i="3"/>
  <c r="C1473" i="3"/>
  <c r="W1473" i="3"/>
  <c r="D1474" i="3"/>
  <c r="B1473" i="3"/>
  <c r="W1474" i="3" l="1"/>
  <c r="C1474" i="3"/>
  <c r="B1474" i="3" s="1"/>
  <c r="D1475" i="3"/>
  <c r="S1472" i="3"/>
  <c r="H1473" i="3"/>
  <c r="W1475" i="3" l="1"/>
  <c r="C1475" i="3"/>
  <c r="D1476" i="3"/>
  <c r="S1473" i="3"/>
  <c r="H1474" i="3"/>
  <c r="B1475" i="3"/>
  <c r="S1474" i="3" l="1"/>
  <c r="H1475" i="3"/>
  <c r="W1476" i="3"/>
  <c r="C1476" i="3"/>
  <c r="B1476" i="3" s="1"/>
  <c r="D1477" i="3"/>
  <c r="C1477" i="3" l="1"/>
  <c r="W1477" i="3"/>
  <c r="D1478" i="3"/>
  <c r="S1475" i="3"/>
  <c r="H1476" i="3"/>
  <c r="P1478" i="3" l="1"/>
  <c r="W1478" i="3" s="1"/>
  <c r="S1476" i="3"/>
  <c r="H1477" i="3"/>
  <c r="C1478" i="3"/>
  <c r="D1479" i="3"/>
  <c r="B1477" i="3"/>
  <c r="B1478" i="3" l="1"/>
  <c r="P1479" i="3"/>
  <c r="W1479" i="3" s="1"/>
  <c r="C1479" i="3"/>
  <c r="B1479" i="3" s="1"/>
  <c r="D1480" i="3"/>
  <c r="S1477" i="3"/>
  <c r="H1478" i="3"/>
  <c r="S1478" i="3" l="1"/>
  <c r="H1479" i="3"/>
  <c r="H1480" i="3" s="1"/>
  <c r="C1480" i="3"/>
  <c r="W1480" i="3"/>
  <c r="D1481" i="3"/>
  <c r="S1479" i="3" l="1"/>
  <c r="C1481" i="3"/>
  <c r="W1481" i="3"/>
  <c r="D1482" i="3"/>
  <c r="S1480" i="3"/>
  <c r="H1481" i="3"/>
  <c r="B1480" i="3"/>
  <c r="S1481" i="3" l="1"/>
  <c r="H1482" i="3"/>
  <c r="W1482" i="3"/>
  <c r="C1482" i="3"/>
  <c r="D1483" i="3"/>
  <c r="B1481" i="3"/>
  <c r="B1482" i="3" l="1"/>
  <c r="W1483" i="3"/>
  <c r="C1483" i="3"/>
  <c r="B1483" i="3" s="1"/>
  <c r="D1484" i="3"/>
  <c r="S1482" i="3"/>
  <c r="H1483" i="3"/>
  <c r="W1484" i="3" l="1"/>
  <c r="C1484" i="3"/>
  <c r="D1485" i="3"/>
  <c r="S1483" i="3"/>
  <c r="H1484" i="3"/>
  <c r="B1484" i="3"/>
  <c r="S1484" i="3" l="1"/>
  <c r="H1485" i="3"/>
  <c r="W1485" i="3"/>
  <c r="C1485" i="3"/>
  <c r="B1485" i="3" s="1"/>
  <c r="D1486" i="3"/>
  <c r="W1486" i="3" l="1"/>
  <c r="C1486" i="3"/>
  <c r="B1486" i="3" s="1"/>
  <c r="D1487" i="3"/>
  <c r="S1485" i="3"/>
  <c r="H1486" i="3"/>
  <c r="S1486" i="3" l="1"/>
  <c r="H1487" i="3"/>
  <c r="C1487" i="3"/>
  <c r="W1487" i="3"/>
  <c r="D1488" i="3"/>
  <c r="B1487" i="3"/>
  <c r="W1488" i="3" l="1"/>
  <c r="C1488" i="3"/>
  <c r="D1489" i="3"/>
  <c r="S1487" i="3"/>
  <c r="H1488" i="3"/>
  <c r="S1488" i="3" l="1"/>
  <c r="H1489" i="3"/>
  <c r="C1489" i="3"/>
  <c r="W1489" i="3"/>
  <c r="D1490" i="3"/>
  <c r="B1488" i="3"/>
  <c r="B1489" i="3" s="1"/>
  <c r="C1490" i="3" l="1"/>
  <c r="B1490" i="3" s="1"/>
  <c r="W1490" i="3"/>
  <c r="D1491" i="3"/>
  <c r="S1489" i="3"/>
  <c r="H1490" i="3"/>
  <c r="S1490" i="3" l="1"/>
  <c r="H1491" i="3"/>
  <c r="C1491" i="3"/>
  <c r="B1491" i="3" s="1"/>
  <c r="W1491" i="3"/>
  <c r="D1492" i="3"/>
  <c r="P1492" i="3" l="1"/>
  <c r="W1492" i="3" s="1"/>
  <c r="C1492" i="3"/>
  <c r="B1492" i="3" s="1"/>
  <c r="D1493" i="3"/>
  <c r="S1491" i="3"/>
  <c r="H1492" i="3"/>
  <c r="H1493" i="3" s="1"/>
  <c r="S1492" i="3" l="1"/>
  <c r="C1493" i="3"/>
  <c r="W1493" i="3"/>
  <c r="D1494" i="3"/>
  <c r="S1493" i="3"/>
  <c r="H1494" i="3"/>
  <c r="S1494" i="3" l="1"/>
  <c r="H1495" i="3"/>
  <c r="C1494" i="3"/>
  <c r="W1494" i="3"/>
  <c r="D1495" i="3"/>
  <c r="B1493" i="3"/>
  <c r="B1494" i="3" s="1"/>
  <c r="W1495" i="3" l="1"/>
  <c r="C1495" i="3"/>
  <c r="D1496" i="3"/>
  <c r="S1495" i="3"/>
  <c r="H1496" i="3"/>
  <c r="S1496" i="3" l="1"/>
  <c r="H1497" i="3"/>
  <c r="C1496" i="3"/>
  <c r="W1496" i="3"/>
  <c r="D1497" i="3"/>
  <c r="B1495" i="3"/>
  <c r="B1496" i="3" l="1"/>
  <c r="W1497" i="3"/>
  <c r="C1497" i="3"/>
  <c r="D1498" i="3"/>
  <c r="S1497" i="3"/>
  <c r="H1498" i="3"/>
  <c r="S1498" i="3" l="1"/>
  <c r="H1499" i="3"/>
  <c r="W1498" i="3"/>
  <c r="C1498" i="3"/>
  <c r="D1499" i="3"/>
  <c r="B1497" i="3"/>
  <c r="B1498" i="3" s="1"/>
  <c r="C1499" i="3" l="1"/>
  <c r="B1499" i="3" s="1"/>
  <c r="W1499" i="3"/>
  <c r="D1500" i="3"/>
  <c r="S1499" i="3"/>
  <c r="H1500" i="3"/>
  <c r="S1500" i="3" l="1"/>
  <c r="H1501" i="3"/>
  <c r="C1500" i="3"/>
  <c r="W1500" i="3"/>
  <c r="D1501" i="3"/>
  <c r="B1500" i="3"/>
  <c r="C1501" i="3" l="1"/>
  <c r="B1501" i="3" s="1"/>
  <c r="W1501" i="3"/>
  <c r="D1502" i="3"/>
  <c r="S1501" i="3"/>
  <c r="H1502" i="3"/>
  <c r="S1502" i="3" l="1"/>
  <c r="H1503" i="3"/>
  <c r="H1504" i="3" s="1"/>
  <c r="C1502" i="3"/>
  <c r="B1502" i="3" s="1"/>
  <c r="W1502" i="3"/>
  <c r="D1503" i="3"/>
  <c r="P1503" i="3" l="1"/>
  <c r="W1503" i="3" s="1"/>
  <c r="C1503" i="3"/>
  <c r="B1503" i="3" s="1"/>
  <c r="D1504" i="3"/>
  <c r="S1504" i="3"/>
  <c r="H1505" i="3"/>
  <c r="S1503" i="3" l="1"/>
  <c r="H1506" i="3"/>
  <c r="C1504" i="3"/>
  <c r="W1504" i="3"/>
  <c r="D1505" i="3"/>
  <c r="B1504" i="3"/>
  <c r="W1505" i="3" l="1"/>
  <c r="C1505" i="3"/>
  <c r="B1505" i="3" s="1"/>
  <c r="D1506" i="3"/>
  <c r="S1506" i="3"/>
  <c r="H1507" i="3"/>
  <c r="S1505" i="3"/>
  <c r="H1508" i="3" l="1"/>
  <c r="C1506" i="3"/>
  <c r="B1506" i="3" s="1"/>
  <c r="W1506" i="3"/>
  <c r="D1507" i="3"/>
  <c r="C1507" i="3" l="1"/>
  <c r="W1507" i="3"/>
  <c r="D1508" i="3"/>
  <c r="B1507" i="3"/>
  <c r="S1508" i="3"/>
  <c r="H1509" i="3"/>
  <c r="S1507" i="3"/>
  <c r="W1508" i="3" l="1"/>
  <c r="C1508" i="3"/>
  <c r="D1509" i="3"/>
  <c r="S1509" i="3"/>
  <c r="H1510" i="3"/>
  <c r="B1508" i="3"/>
  <c r="H1511" i="3" l="1"/>
  <c r="C1509" i="3"/>
  <c r="B1509" i="3" s="1"/>
  <c r="W1509" i="3"/>
  <c r="D1510" i="3"/>
  <c r="C1510" i="3" l="1"/>
  <c r="W1510" i="3"/>
  <c r="D1511" i="3"/>
  <c r="B1510" i="3"/>
  <c r="S1511" i="3"/>
  <c r="H1512" i="3"/>
  <c r="S1510" i="3"/>
  <c r="H1513" i="3" l="1"/>
  <c r="W1511" i="3"/>
  <c r="C1511" i="3"/>
  <c r="B1511" i="3" s="1"/>
  <c r="D1512" i="3"/>
  <c r="C1512" i="3" l="1"/>
  <c r="W1512" i="3"/>
  <c r="D1513" i="3"/>
  <c r="S1513" i="3"/>
  <c r="H1514" i="3"/>
  <c r="B1512" i="3"/>
  <c r="S1512" i="3"/>
  <c r="H1515" i="3" l="1"/>
  <c r="C1513" i="3"/>
  <c r="B1513" i="3" s="1"/>
  <c r="W1513" i="3"/>
  <c r="D1514" i="3"/>
  <c r="W1514" i="3" l="1"/>
  <c r="C1514" i="3"/>
  <c r="D1515" i="3"/>
  <c r="S1515" i="3"/>
  <c r="H1516" i="3"/>
  <c r="H1517" i="3" s="1"/>
  <c r="S1514" i="3"/>
  <c r="H1518" i="3" l="1"/>
  <c r="C1515" i="3"/>
  <c r="W1515" i="3"/>
  <c r="D1516" i="3"/>
  <c r="B1514" i="3"/>
  <c r="B1515" i="3" s="1"/>
  <c r="P1516" i="3" l="1"/>
  <c r="W1516" i="3" s="1"/>
  <c r="S1516" i="3"/>
  <c r="C1516" i="3"/>
  <c r="D1517" i="3"/>
  <c r="H1519" i="3"/>
  <c r="S1517" i="3"/>
  <c r="H1520" i="3" l="1"/>
  <c r="W1517" i="3"/>
  <c r="C1517" i="3"/>
  <c r="D1518" i="3"/>
  <c r="S1518" i="3"/>
  <c r="B1516" i="3"/>
  <c r="B1517" i="3" s="1"/>
  <c r="W1518" i="3" l="1"/>
  <c r="C1518" i="3"/>
  <c r="B1518" i="3" s="1"/>
  <c r="D1519" i="3"/>
  <c r="H1521" i="3"/>
  <c r="S1519" i="3"/>
  <c r="H1522" i="3" l="1"/>
  <c r="W1519" i="3"/>
  <c r="C1519" i="3"/>
  <c r="B1519" i="3" s="1"/>
  <c r="D1520" i="3"/>
  <c r="S1520" i="3" s="1"/>
  <c r="H1523" i="3" l="1"/>
  <c r="C1520" i="3"/>
  <c r="W1520" i="3"/>
  <c r="D1521" i="3"/>
  <c r="W1521" i="3" l="1"/>
  <c r="C1521" i="3"/>
  <c r="D1522" i="3"/>
  <c r="H1524" i="3"/>
  <c r="S1522" i="3"/>
  <c r="B1520" i="3"/>
  <c r="B1521" i="3" l="1"/>
  <c r="S1521" i="3"/>
  <c r="H1525" i="3"/>
  <c r="C1522" i="3"/>
  <c r="B1522" i="3" s="1"/>
  <c r="W1522" i="3"/>
  <c r="D1523" i="3"/>
  <c r="S1523" i="3" s="1"/>
  <c r="H1526" i="3" l="1"/>
  <c r="C1523" i="3"/>
  <c r="W1523" i="3"/>
  <c r="D1524" i="3"/>
  <c r="S1524" i="3" s="1"/>
  <c r="C1524" i="3" l="1"/>
  <c r="W1524" i="3"/>
  <c r="D1525" i="3"/>
  <c r="H1527" i="3"/>
  <c r="S1525" i="3"/>
  <c r="B1523" i="3"/>
  <c r="B1524" i="3" s="1"/>
  <c r="C1525" i="3" l="1"/>
  <c r="B1525" i="3" s="1"/>
  <c r="W1525" i="3"/>
  <c r="D1526" i="3"/>
  <c r="W1526" i="3" l="1"/>
  <c r="C1526" i="3"/>
  <c r="D1527" i="3"/>
  <c r="S1526" i="3"/>
  <c r="C1527" i="3" l="1"/>
  <c r="W1527" i="3"/>
  <c r="D1528" i="3"/>
  <c r="S1527" i="3"/>
  <c r="B1526" i="3"/>
  <c r="B1527" i="3" l="1"/>
  <c r="C1528" i="3"/>
  <c r="W1528" i="3"/>
  <c r="D1529" i="3"/>
  <c r="B1528" i="3"/>
  <c r="H1528" i="3" s="1"/>
  <c r="S1528" i="3" l="1"/>
  <c r="C1529" i="3"/>
  <c r="B1529" i="3" s="1"/>
  <c r="H1529" i="3" s="1"/>
  <c r="W1529" i="3"/>
  <c r="D1530" i="3"/>
  <c r="H1530" i="3" l="1"/>
  <c r="S1530" i="3" s="1"/>
  <c r="S1529" i="3"/>
  <c r="C1530" i="3"/>
  <c r="B1530" i="3" s="1"/>
  <c r="W15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Mertens</author>
    <author>JANECEK</author>
  </authors>
  <commentList>
    <comment ref="F2" authorId="0" shapeId="0" xr:uid="{00000000-0006-0000-0000-000001000000}">
      <text>
        <r>
          <rPr>
            <b/>
            <sz val="9"/>
            <color indexed="81"/>
            <rFont val="Tahoma"/>
            <family val="2"/>
          </rPr>
          <t>Jan Mertens:</t>
        </r>
        <r>
          <rPr>
            <sz val="9"/>
            <color indexed="81"/>
            <rFont val="Tahoma"/>
            <family val="2"/>
          </rPr>
          <t xml:space="preserve">
Only filled in when something arrives
In case of multiple species within the same minute, separate by one space
</t>
        </r>
      </text>
    </comment>
    <comment ref="G2" authorId="0" shapeId="0" xr:uid="{00000000-0006-0000-0000-000002000000}">
      <text>
        <r>
          <rPr>
            <b/>
            <sz val="9"/>
            <color indexed="81"/>
            <rFont val="Tahoma"/>
            <family val="2"/>
          </rPr>
          <t>Jan Mertens:</t>
        </r>
        <r>
          <rPr>
            <sz val="9"/>
            <color indexed="81"/>
            <rFont val="Tahoma"/>
            <family val="2"/>
          </rPr>
          <t xml:space="preserve">
Here you fill the last two numbers of the video file, corresponding with the minute in which the file was created</t>
        </r>
      </text>
    </comment>
    <comment ref="H2" authorId="0" shapeId="0" xr:uid="{00000000-0006-0000-0000-000003000000}">
      <text>
        <r>
          <rPr>
            <b/>
            <sz val="9"/>
            <color indexed="81"/>
            <rFont val="Tahoma"/>
            <family val="2"/>
          </rPr>
          <t>Jan Mertens:</t>
        </r>
        <r>
          <rPr>
            <sz val="9"/>
            <color indexed="81"/>
            <rFont val="Tahoma"/>
            <family val="2"/>
          </rPr>
          <t xml:space="preserve">
Edit the end of the file name by adding the two last digits used as file names by the camera to column G</t>
        </r>
      </text>
    </comment>
    <comment ref="I2" authorId="1" shapeId="0" xr:uid="{00000000-0006-0000-0000-000004000000}">
      <text>
        <r>
          <rPr>
            <b/>
            <sz val="9"/>
            <color indexed="81"/>
            <rFont val="Tahoma"/>
            <family val="2"/>
          </rPr>
          <t>JANECEK:</t>
        </r>
        <r>
          <rPr>
            <sz val="9"/>
            <color indexed="81"/>
            <rFont val="Tahoma"/>
            <family val="2"/>
          </rPr>
          <t xml:space="preserve">
If all is OK. i.e. on the video is at least one flower and there was no camera error etc. -&gt; Put "1"</t>
        </r>
      </text>
    </comment>
    <comment ref="M2" authorId="0" shapeId="0" xr:uid="{00000000-0006-0000-0000-000005000000}">
      <text>
        <r>
          <rPr>
            <b/>
            <sz val="9"/>
            <color indexed="81"/>
            <rFont val="Tahoma"/>
            <family val="2"/>
          </rPr>
          <t>Jan Mertens:</t>
        </r>
        <r>
          <rPr>
            <sz val="9"/>
            <color indexed="81"/>
            <rFont val="Tahoma"/>
            <family val="2"/>
          </rPr>
          <t xml:space="preserve">
If hermaphroditic flowers, or if you can't tell from the recording, use male flowers.</t>
        </r>
      </text>
    </comment>
    <comment ref="O2" authorId="0" shapeId="0" xr:uid="{00000000-0006-0000-0000-000006000000}">
      <text>
        <r>
          <rPr>
            <b/>
            <sz val="9"/>
            <color indexed="81"/>
            <rFont val="Tahoma"/>
            <family val="2"/>
          </rPr>
          <t>Jan Mertens:</t>
        </r>
        <r>
          <rPr>
            <sz val="9"/>
            <color indexed="81"/>
            <rFont val="Tahoma"/>
            <family val="2"/>
          </rPr>
          <t xml:space="preserve">
Multiplier for consecutive videos. Add 1 for each video file the observation remained present</t>
        </r>
      </text>
    </comment>
    <comment ref="P2" authorId="0" shapeId="0" xr:uid="{00000000-0006-0000-0000-000007000000}">
      <text>
        <r>
          <rPr>
            <b/>
            <sz val="9"/>
            <color indexed="81"/>
            <rFont val="Tahoma"/>
            <family val="2"/>
          </rPr>
          <t>Jan Mertens:</t>
        </r>
        <r>
          <rPr>
            <sz val="9"/>
            <color indexed="81"/>
            <rFont val="Tahoma"/>
            <family val="2"/>
          </rPr>
          <t xml:space="preserve">
This is the time of departure as seen on the clock on the video, usually in the left top corner. The hour is filled in automatically, minutes and seconds have to be filled in manually. If the hour is not the same as calculated, change it manually by overriding the fomula.</t>
        </r>
      </text>
    </comment>
    <comment ref="T2" authorId="0" shapeId="0" xr:uid="{00000000-0006-0000-0000-000008000000}">
      <text>
        <r>
          <rPr>
            <b/>
            <sz val="9"/>
            <color indexed="81"/>
            <rFont val="Tahoma"/>
            <family val="2"/>
          </rPr>
          <t>Jan Mertens:</t>
        </r>
        <r>
          <rPr>
            <sz val="9"/>
            <color indexed="81"/>
            <rFont val="Tahoma"/>
            <family val="2"/>
          </rPr>
          <t xml:space="preserve">
Here you fill in the visitor species. If you use a Morphospecies table, add any newly observed morphospecies there, then select it from the dropdown table here.</t>
        </r>
      </text>
    </comment>
    <comment ref="U2" authorId="0" shapeId="0" xr:uid="{00000000-0006-0000-0000-000009000000}">
      <text>
        <r>
          <rPr>
            <b/>
            <sz val="9"/>
            <color indexed="81"/>
            <rFont val="Tahoma"/>
            <family val="2"/>
          </rPr>
          <t>Jan Mertens:</t>
        </r>
        <r>
          <rPr>
            <sz val="9"/>
            <color indexed="81"/>
            <rFont val="Tahoma"/>
            <family val="2"/>
          </rPr>
          <t xml:space="preserve">
If you use the morphospecies table, this will be filled in automatically.</t>
        </r>
      </text>
    </comment>
    <comment ref="V2" authorId="0" shapeId="0" xr:uid="{00000000-0006-0000-0000-00000A000000}">
      <text>
        <r>
          <rPr>
            <b/>
            <sz val="9"/>
            <color indexed="81"/>
            <rFont val="Tahoma"/>
            <family val="2"/>
          </rPr>
          <t>Jan Mertens:</t>
        </r>
        <r>
          <rPr>
            <sz val="9"/>
            <color indexed="81"/>
            <rFont val="Tahoma"/>
            <family val="2"/>
          </rPr>
          <t xml:space="preserve">
If you use the morphospecies table, this will be filled in automatically.</t>
        </r>
      </text>
    </comment>
    <comment ref="W2" authorId="0" shapeId="0" xr:uid="{00000000-0006-0000-0000-00000B000000}">
      <text>
        <r>
          <rPr>
            <b/>
            <sz val="9"/>
            <color indexed="81"/>
            <rFont val="Tahoma"/>
            <family val="2"/>
          </rPr>
          <t>Jan Mertens:</t>
        </r>
        <r>
          <rPr>
            <sz val="9"/>
            <color indexed="81"/>
            <rFont val="Tahoma"/>
            <family val="2"/>
          </rPr>
          <t xml:space="preserve">
This column will check if the time spent on the actions equals the total duration of the visit, if not, it will show up red.</t>
        </r>
      </text>
    </comment>
    <comment ref="X2" authorId="1" shapeId="0" xr:uid="{00000000-0006-0000-0000-00000C000000}">
      <text>
        <r>
          <rPr>
            <b/>
            <sz val="9"/>
            <color indexed="81"/>
            <rFont val="Tahoma"/>
            <family val="2"/>
            <charset val="238"/>
          </rPr>
          <t>JANECEK:</t>
        </r>
        <r>
          <rPr>
            <sz val="9"/>
            <color indexed="81"/>
            <rFont val="Tahoma"/>
            <family val="2"/>
            <charset val="238"/>
          </rPr>
          <t xml:space="preserve">
i.e. number of flowers from which was taken reward (or from which visitor want to take) </t>
        </r>
      </text>
    </comment>
    <comment ref="Z2" authorId="0" shapeId="0" xr:uid="{00000000-0006-0000-0000-00000D000000}">
      <text>
        <r>
          <rPr>
            <b/>
            <sz val="9"/>
            <color indexed="81"/>
            <rFont val="Tahoma"/>
            <family val="2"/>
          </rPr>
          <t>Jan Mertens:</t>
        </r>
        <r>
          <rPr>
            <sz val="9"/>
            <color indexed="81"/>
            <rFont val="Tahoma"/>
            <family val="2"/>
          </rPr>
          <t xml:space="preserve">
Some personal index number to know which individual flower was visited. Multiple flowers are separated by commas!</t>
        </r>
      </text>
    </comment>
    <comment ref="AA2" authorId="0" shapeId="0" xr:uid="{00000000-0006-0000-0000-00000E000000}">
      <text>
        <r>
          <rPr>
            <b/>
            <sz val="9"/>
            <color indexed="81"/>
            <rFont val="Tahoma"/>
            <family val="2"/>
          </rPr>
          <t>Jan Mertens:</t>
        </r>
        <r>
          <rPr>
            <sz val="9"/>
            <color indexed="81"/>
            <rFont val="Tahoma"/>
            <family val="2"/>
          </rPr>
          <t xml:space="preserve">
If present, enter 1, otherwise leave blank</t>
        </r>
      </text>
    </comment>
    <comment ref="AC2" authorId="0" shapeId="0" xr:uid="{00000000-0006-0000-0000-00000F000000}">
      <text>
        <r>
          <rPr>
            <b/>
            <sz val="9"/>
            <color indexed="81"/>
            <rFont val="Tahoma"/>
            <family val="2"/>
          </rPr>
          <t>Jan Mertens:</t>
        </r>
        <r>
          <rPr>
            <sz val="9"/>
            <color indexed="81"/>
            <rFont val="Tahoma"/>
            <family val="2"/>
          </rPr>
          <t xml:space="preserve">
If present, enter 1, otherwise leave blank</t>
        </r>
      </text>
    </comment>
    <comment ref="AE2" authorId="0" shapeId="0" xr:uid="{00000000-0006-0000-0000-000010000000}">
      <text>
        <r>
          <rPr>
            <b/>
            <sz val="9"/>
            <color indexed="81"/>
            <rFont val="Tahoma"/>
            <family val="2"/>
          </rPr>
          <t>Jan Mertens:</t>
        </r>
        <r>
          <rPr>
            <sz val="9"/>
            <color indexed="81"/>
            <rFont val="Tahoma"/>
            <family val="2"/>
          </rPr>
          <t xml:space="preserve">
If present, enter 1, otherwise leave blank</t>
        </r>
      </text>
    </comment>
    <comment ref="AG2" authorId="0" shapeId="0" xr:uid="{00000000-0006-0000-0000-000011000000}">
      <text>
        <r>
          <rPr>
            <b/>
            <sz val="9"/>
            <color indexed="81"/>
            <rFont val="Tahoma"/>
            <family val="2"/>
          </rPr>
          <t>Jan Mertens:</t>
        </r>
        <r>
          <rPr>
            <sz val="9"/>
            <color indexed="81"/>
            <rFont val="Tahoma"/>
            <family val="2"/>
          </rPr>
          <t xml:space="preserve">
If present, enter 1, otherwise leave blank</t>
        </r>
      </text>
    </comment>
    <comment ref="AI2" authorId="1" shapeId="0" xr:uid="{00000000-0006-0000-0000-000012000000}">
      <text>
        <r>
          <rPr>
            <b/>
            <sz val="9"/>
            <color indexed="81"/>
            <rFont val="Tahoma"/>
            <family val="2"/>
            <charset val="238"/>
          </rPr>
          <t>JANECEK:</t>
        </r>
        <r>
          <rPr>
            <sz val="9"/>
            <color indexed="81"/>
            <rFont val="Tahoma"/>
            <family val="2"/>
            <charset val="238"/>
          </rPr>
          <t xml:space="preserve">
Unsuccessful usualy because of absence of nectar or inability to reach the nectar because of short proboscis etc.
If present, enter 1, otherwise leave blank</t>
        </r>
      </text>
    </comment>
    <comment ref="AK2" authorId="0" shapeId="0" xr:uid="{00000000-0006-0000-0000-000013000000}">
      <text>
        <r>
          <rPr>
            <b/>
            <sz val="9"/>
            <color indexed="81"/>
            <rFont val="Tahoma"/>
            <family val="2"/>
          </rPr>
          <t>Jan Mertens:</t>
        </r>
        <r>
          <rPr>
            <sz val="9"/>
            <color indexed="81"/>
            <rFont val="Tahoma"/>
            <family val="2"/>
          </rPr>
          <t xml:space="preserve">
(e.g. petals, sepals)
If present, enter 1, otherwise leave blank</t>
        </r>
      </text>
    </comment>
    <comment ref="AN2" authorId="1" shapeId="0" xr:uid="{00000000-0006-0000-0000-000014000000}">
      <text>
        <r>
          <rPr>
            <b/>
            <sz val="9"/>
            <color indexed="81"/>
            <rFont val="Tahoma"/>
            <family val="2"/>
            <charset val="238"/>
          </rPr>
          <t>JANECEK:</t>
        </r>
        <r>
          <rPr>
            <sz val="9"/>
            <color indexed="81"/>
            <rFont val="Tahoma"/>
            <family val="2"/>
            <charset val="238"/>
          </rPr>
          <t xml:space="preserve">
Visitor creates holes in the flower to achieve the nectar (i.e. does not enter flower  legitimely)</t>
        </r>
      </text>
    </comment>
    <comment ref="AO2" authorId="1" shapeId="0" xr:uid="{00000000-0006-0000-0000-000015000000}">
      <text>
        <r>
          <rPr>
            <b/>
            <sz val="9"/>
            <color indexed="81"/>
            <rFont val="Tahoma"/>
            <family val="2"/>
            <charset val="238"/>
          </rPr>
          <t>JANECEK:</t>
        </r>
        <r>
          <rPr>
            <sz val="9"/>
            <color indexed="81"/>
            <rFont val="Tahoma"/>
            <family val="2"/>
            <charset val="238"/>
          </rPr>
          <t xml:space="preserve">
Visitor is using holes created by Primary robbers to achieve nectar</t>
        </r>
      </text>
    </comment>
    <comment ref="AQ2" authorId="0" shapeId="0" xr:uid="{00000000-0006-0000-0000-000016000000}">
      <text>
        <r>
          <rPr>
            <b/>
            <sz val="9"/>
            <color indexed="81"/>
            <rFont val="Tahoma"/>
            <family val="2"/>
          </rPr>
          <t>Jan Mertens:</t>
        </r>
        <r>
          <rPr>
            <sz val="9"/>
            <color indexed="81"/>
            <rFont val="Tahoma"/>
            <family val="2"/>
          </rPr>
          <t xml:space="preserve">
If present, enter 1, otherwise leave blank
</t>
        </r>
      </text>
    </comment>
    <comment ref="AS2" authorId="0" shapeId="0" xr:uid="{00000000-0006-0000-0000-000017000000}">
      <text>
        <r>
          <rPr>
            <b/>
            <sz val="9"/>
            <color indexed="81"/>
            <rFont val="Tahoma"/>
            <family val="2"/>
          </rPr>
          <t>Jan Mertens:</t>
        </r>
        <r>
          <rPr>
            <sz val="9"/>
            <color indexed="81"/>
            <rFont val="Tahoma"/>
            <family val="2"/>
          </rPr>
          <t xml:space="preserve">
If present, enter 1, otherwise leave blank</t>
        </r>
      </text>
    </comment>
    <comment ref="A3" authorId="0" shapeId="0" xr:uid="{00000000-0006-0000-0000-000018000000}">
      <text>
        <r>
          <rPr>
            <b/>
            <sz val="9"/>
            <color indexed="81"/>
            <rFont val="Tahoma"/>
            <family val="2"/>
          </rPr>
          <t>Jan Mertens:</t>
        </r>
        <r>
          <rPr>
            <sz val="9"/>
            <color indexed="81"/>
            <rFont val="Tahoma"/>
            <family val="2"/>
          </rPr>
          <t xml:space="preserve">
Fill in date, up to the minute on which the recording started</t>
        </r>
      </text>
    </comment>
    <comment ref="G3" authorId="0" shapeId="0" xr:uid="{00000000-0006-0000-0000-000019000000}">
      <text>
        <r>
          <rPr>
            <b/>
            <sz val="9"/>
            <color indexed="81"/>
            <rFont val="Tahoma"/>
            <family val="2"/>
          </rPr>
          <t>Jan Mertens:</t>
        </r>
        <r>
          <rPr>
            <sz val="9"/>
            <color indexed="81"/>
            <rFont val="Tahoma"/>
            <family val="2"/>
          </rPr>
          <t xml:space="preserve">
Files were always split in sections per hour, 30 minutes (so two sections) or 15 minutes (four sections), or 10 minutes (6 sections). Fill the starting minute of these sections here. Leave blank what is not used.</t>
        </r>
      </text>
    </comment>
    <comment ref="J3" authorId="0" shapeId="0" xr:uid="{00000000-0006-0000-0000-00001A000000}">
      <text>
        <r>
          <rPr>
            <b/>
            <sz val="9"/>
            <color indexed="81"/>
            <rFont val="Tahoma"/>
            <family val="2"/>
          </rPr>
          <t>Jan Mertens:</t>
        </r>
        <r>
          <rPr>
            <sz val="9"/>
            <color indexed="81"/>
            <rFont val="Tahoma"/>
            <family val="2"/>
          </rPr>
          <t xml:space="preserve">
Fill in plant genus</t>
        </r>
      </text>
    </comment>
    <comment ref="K3" authorId="0" shapeId="0" xr:uid="{00000000-0006-0000-0000-00001B000000}">
      <text>
        <r>
          <rPr>
            <b/>
            <sz val="9"/>
            <color indexed="81"/>
            <rFont val="Tahoma"/>
            <family val="2"/>
          </rPr>
          <t>Jan Mertens:</t>
        </r>
        <r>
          <rPr>
            <sz val="9"/>
            <color indexed="81"/>
            <rFont val="Tahoma"/>
            <family val="2"/>
          </rPr>
          <t xml:space="preserve">
Fill in plant species</t>
        </r>
      </text>
    </comment>
    <comment ref="L3" authorId="0" shapeId="0" xr:uid="{00000000-0006-0000-0000-00001C000000}">
      <text>
        <r>
          <rPr>
            <b/>
            <sz val="9"/>
            <color indexed="81"/>
            <rFont val="Tahoma"/>
            <family val="2"/>
          </rPr>
          <t>Jan Mertens:</t>
        </r>
        <r>
          <rPr>
            <sz val="9"/>
            <color indexed="81"/>
            <rFont val="Tahoma"/>
            <family val="2"/>
          </rPr>
          <t xml:space="preserve">
Fill in the number of the plant, usually used to separate several individuals of the same species</t>
        </r>
      </text>
    </comment>
    <comment ref="M3" authorId="0" shapeId="0" xr:uid="{00000000-0006-0000-0000-00001D000000}">
      <text>
        <r>
          <rPr>
            <b/>
            <sz val="9"/>
            <color indexed="81"/>
            <rFont val="Tahoma"/>
            <family val="2"/>
          </rPr>
          <t>Jan Mertens:</t>
        </r>
        <r>
          <rPr>
            <sz val="9"/>
            <color indexed="81"/>
            <rFont val="Tahoma"/>
            <family val="2"/>
          </rPr>
          <t xml:space="preserve">
Number of male flowers observed</t>
        </r>
      </text>
    </comment>
    <comment ref="N3" authorId="0" shapeId="0" xr:uid="{00000000-0006-0000-0000-00001E000000}">
      <text>
        <r>
          <rPr>
            <b/>
            <sz val="9"/>
            <color indexed="81"/>
            <rFont val="Tahoma"/>
            <family val="2"/>
          </rPr>
          <t>Jan Mertens:</t>
        </r>
        <r>
          <rPr>
            <sz val="9"/>
            <color indexed="81"/>
            <rFont val="Tahoma"/>
            <family val="2"/>
          </rPr>
          <t xml:space="preserve">
Number of female flowers observed</t>
        </r>
      </text>
    </comment>
    <comment ref="G9" authorId="0" shapeId="0" xr:uid="{00000000-0006-0000-0000-000020000000}">
      <text>
        <r>
          <rPr>
            <b/>
            <sz val="9"/>
            <color indexed="81"/>
            <rFont val="Tahoma"/>
            <family val="2"/>
          </rPr>
          <t>Jan Mertens:</t>
        </r>
        <r>
          <rPr>
            <sz val="9"/>
            <color indexed="81"/>
            <rFont val="Tahoma"/>
            <family val="2"/>
          </rPr>
          <t xml:space="preserve">
This is to correct for the seconds. Here you fill the first second you see when the video starts. This could vary during the day due to small errors by the camera, that's fine.</t>
        </r>
      </text>
    </comment>
  </commentList>
</comments>
</file>

<file path=xl/sharedStrings.xml><?xml version="1.0" encoding="utf-8"?>
<sst xmlns="http://schemas.openxmlformats.org/spreadsheetml/2006/main" count="580" uniqueCount="379">
  <si>
    <t>INSECT ORDER</t>
  </si>
  <si>
    <t>NAME USED</t>
  </si>
  <si>
    <t>PICTURE 1</t>
  </si>
  <si>
    <t>PICTURE 2</t>
  </si>
  <si>
    <t>PICTURE 3</t>
  </si>
  <si>
    <t>RECORDINGS</t>
  </si>
  <si>
    <t>DESCRIPTION</t>
  </si>
  <si>
    <t>*Unknown*</t>
  </si>
  <si>
    <t>Something small</t>
  </si>
  <si>
    <t>Everything too small to be identified up to order level goes here</t>
  </si>
  <si>
    <t>TIME</t>
  </si>
  <si>
    <t>FILES</t>
  </si>
  <si>
    <t>PLANT ID</t>
  </si>
  <si>
    <t>VISITOR BEHAVIOUR (1)</t>
  </si>
  <si>
    <t>CONTACT (1)</t>
  </si>
  <si>
    <t>Year</t>
  </si>
  <si>
    <t>Month</t>
  </si>
  <si>
    <t>Day</t>
  </si>
  <si>
    <t>Hour</t>
  </si>
  <si>
    <t>Min</t>
  </si>
  <si>
    <t>Sec</t>
  </si>
  <si>
    <t>##</t>
  </si>
  <si>
    <t>Video file name</t>
  </si>
  <si>
    <t>Video record present</t>
  </si>
  <si>
    <t>Plant Genus</t>
  </si>
  <si>
    <t>Plant Species</t>
  </si>
  <si>
    <t>Plant Number</t>
  </si>
  <si>
    <t>Number of observed flowers (M | F)</t>
  </si>
  <si>
    <t>Multiplier</t>
  </si>
  <si>
    <t>Exact time of departure</t>
  </si>
  <si>
    <t>T.o.D. in video file</t>
  </si>
  <si>
    <t>Visitor species</t>
  </si>
  <si>
    <t xml:space="preserve">Insect order </t>
  </si>
  <si>
    <t>Sex</t>
  </si>
  <si>
    <t>Number of visited flowers (M | F)</t>
  </si>
  <si>
    <t>Flower number</t>
  </si>
  <si>
    <t>Resting/walking</t>
  </si>
  <si>
    <t>Duration (sec)</t>
  </si>
  <si>
    <t>Flying</t>
  </si>
  <si>
    <t>Feeding on pollen</t>
  </si>
  <si>
    <t xml:space="preserve">Feeding on nectar </t>
  </si>
  <si>
    <t>Unsuccessful nectardrinking attempts</t>
  </si>
  <si>
    <t>Feeding on floral parts</t>
  </si>
  <si>
    <t>Comment (visitor behaviour)</t>
  </si>
  <si>
    <t>Primary Robbing</t>
  </si>
  <si>
    <t>Secondary robbing</t>
  </si>
  <si>
    <t>Contact with anthers</t>
  </si>
  <si>
    <t># flowers with anthers contacted</t>
  </si>
  <si>
    <t>Contact with stigma</t>
  </si>
  <si>
    <t># flowers with stigmas contacted</t>
  </si>
  <si>
    <t>Genus</t>
  </si>
  <si>
    <t>NA</t>
  </si>
  <si>
    <t>AciArv</t>
  </si>
  <si>
    <t>Acinos</t>
  </si>
  <si>
    <t>arvensis</t>
  </si>
  <si>
    <t>Lamiaceae</t>
  </si>
  <si>
    <t>AgrEup</t>
  </si>
  <si>
    <t>Agrimonia</t>
  </si>
  <si>
    <t>eupatoria</t>
  </si>
  <si>
    <t>Rosaceae</t>
  </si>
  <si>
    <t>AchMil</t>
  </si>
  <si>
    <t>Achillea</t>
  </si>
  <si>
    <t>millefolium</t>
  </si>
  <si>
    <t>Asteraceae</t>
  </si>
  <si>
    <t>AllSch</t>
  </si>
  <si>
    <t>Allium</t>
  </si>
  <si>
    <t>schoenoprasum</t>
  </si>
  <si>
    <t>Amaryllidaceae</t>
  </si>
  <si>
    <t>AlyAly</t>
  </si>
  <si>
    <t>Alyssium</t>
  </si>
  <si>
    <t>alysoides</t>
  </si>
  <si>
    <t>Brassicaceae</t>
  </si>
  <si>
    <t>AnaArv</t>
  </si>
  <si>
    <t>Anagalis</t>
  </si>
  <si>
    <t>Primulaceae</t>
  </si>
  <si>
    <t>AntVul</t>
  </si>
  <si>
    <t>Anthyllis</t>
  </si>
  <si>
    <t>vulneraria</t>
  </si>
  <si>
    <t>Fabaceae</t>
  </si>
  <si>
    <t>AraTha</t>
  </si>
  <si>
    <t>Arabidopsis</t>
  </si>
  <si>
    <t>thaliana</t>
  </si>
  <si>
    <t>AraHir</t>
  </si>
  <si>
    <t>Arabis</t>
  </si>
  <si>
    <t>hirsuta</t>
  </si>
  <si>
    <t>AreSer</t>
  </si>
  <si>
    <t>Arenaria</t>
  </si>
  <si>
    <t>serpyllifolia</t>
  </si>
  <si>
    <t>Caryophyllaceae</t>
  </si>
  <si>
    <t>AspCyn</t>
  </si>
  <si>
    <t>Asperula</t>
  </si>
  <si>
    <t>cynanchica</t>
  </si>
  <si>
    <t>Rubiaceae</t>
  </si>
  <si>
    <t>AstGly</t>
  </si>
  <si>
    <t>Astragalus</t>
  </si>
  <si>
    <t>glycyphyllos</t>
  </si>
  <si>
    <t>BarAlp</t>
  </si>
  <si>
    <t>Bartsia</t>
  </si>
  <si>
    <t>alpina</t>
  </si>
  <si>
    <t>Orobanchaceae</t>
  </si>
  <si>
    <t>CamPat</t>
  </si>
  <si>
    <t>Campanula</t>
  </si>
  <si>
    <t>patula</t>
  </si>
  <si>
    <t>Campanulaceae</t>
  </si>
  <si>
    <t>CamRot</t>
  </si>
  <si>
    <t>rotundifolia</t>
  </si>
  <si>
    <t>CapBur</t>
  </si>
  <si>
    <t>Capsella</t>
  </si>
  <si>
    <t>bursa-pastoris</t>
  </si>
  <si>
    <t>CenSca</t>
  </si>
  <si>
    <t>Centaurea</t>
  </si>
  <si>
    <t>scabiosa</t>
  </si>
  <si>
    <t>CenEry</t>
  </si>
  <si>
    <t>Centaurium</t>
  </si>
  <si>
    <t>erythraea</t>
  </si>
  <si>
    <t>Gentianaceae</t>
  </si>
  <si>
    <t>CerArv</t>
  </si>
  <si>
    <t>Cerastium</t>
  </si>
  <si>
    <t>arvense</t>
  </si>
  <si>
    <t>CerGlo</t>
  </si>
  <si>
    <t>glomeratum</t>
  </si>
  <si>
    <t>CerGlu</t>
  </si>
  <si>
    <t>glutinosum</t>
  </si>
  <si>
    <t>CerHol</t>
  </si>
  <si>
    <t>holosteoides</t>
  </si>
  <si>
    <t>ConArv</t>
  </si>
  <si>
    <t>Convolvulus</t>
  </si>
  <si>
    <t>Convolvulaceae</t>
  </si>
  <si>
    <t>CorSue</t>
  </si>
  <si>
    <t>Cornus</t>
  </si>
  <si>
    <t>suecica</t>
  </si>
  <si>
    <t>Cornaceae</t>
  </si>
  <si>
    <t>CorVar</t>
  </si>
  <si>
    <t>Coronilla</t>
  </si>
  <si>
    <t>varia</t>
  </si>
  <si>
    <t>CynOff</t>
  </si>
  <si>
    <t>Cynoglossum</t>
  </si>
  <si>
    <t>officinale</t>
  </si>
  <si>
    <t>Boraginaceae</t>
  </si>
  <si>
    <t>DauCar</t>
  </si>
  <si>
    <t>Daucus</t>
  </si>
  <si>
    <t>carota</t>
  </si>
  <si>
    <t>Apiaceae</t>
  </si>
  <si>
    <t>DesSop</t>
  </si>
  <si>
    <t>Descurainia</t>
  </si>
  <si>
    <t>sophia</t>
  </si>
  <si>
    <t>DiaDel</t>
  </si>
  <si>
    <t>Dianthus</t>
  </si>
  <si>
    <t>deltoides</t>
  </si>
  <si>
    <t>EchVul</t>
  </si>
  <si>
    <t>Echium</t>
  </si>
  <si>
    <t>vulgare</t>
  </si>
  <si>
    <t>EriAnn</t>
  </si>
  <si>
    <t>Erigeron</t>
  </si>
  <si>
    <t>annuus</t>
  </si>
  <si>
    <t>EryDur</t>
  </si>
  <si>
    <t>Erysimum</t>
  </si>
  <si>
    <t>durum</t>
  </si>
  <si>
    <t>EupCyp</t>
  </si>
  <si>
    <t>Euphorbia</t>
  </si>
  <si>
    <t>cyparissias</t>
  </si>
  <si>
    <t>Euphorbiaceae</t>
  </si>
  <si>
    <t>EupHel</t>
  </si>
  <si>
    <t>helioscopia</t>
  </si>
  <si>
    <t>FilUlm</t>
  </si>
  <si>
    <t>Filipendula</t>
  </si>
  <si>
    <t>ulmaria</t>
  </si>
  <si>
    <t>FraVir</t>
  </si>
  <si>
    <t>Fragaria</t>
  </si>
  <si>
    <t>viridis</t>
  </si>
  <si>
    <t>GalAlb</t>
  </si>
  <si>
    <t>Galium</t>
  </si>
  <si>
    <t>album</t>
  </si>
  <si>
    <t>GalVer</t>
  </si>
  <si>
    <t>verum</t>
  </si>
  <si>
    <t>GerPus</t>
  </si>
  <si>
    <t>Geranium</t>
  </si>
  <si>
    <t>pusillum</t>
  </si>
  <si>
    <t>Geraniaceae</t>
  </si>
  <si>
    <t>GerSyl</t>
  </si>
  <si>
    <t>sylvaticum</t>
  </si>
  <si>
    <t>GeuRiv</t>
  </si>
  <si>
    <t>Geum</t>
  </si>
  <si>
    <t>rivale</t>
  </si>
  <si>
    <t>GleHed</t>
  </si>
  <si>
    <t>Glechoma</t>
  </si>
  <si>
    <t>hederacea</t>
  </si>
  <si>
    <t>GymCon</t>
  </si>
  <si>
    <t>Gymnadenia</t>
  </si>
  <si>
    <t>conopsea</t>
  </si>
  <si>
    <t>Orchidaceae</t>
  </si>
  <si>
    <t>HieSpp</t>
  </si>
  <si>
    <t>Hieracium</t>
  </si>
  <si>
    <t>spp</t>
  </si>
  <si>
    <t>HypPer</t>
  </si>
  <si>
    <t>Hypericum</t>
  </si>
  <si>
    <t>perforatum</t>
  </si>
  <si>
    <t>Hypericaceae</t>
  </si>
  <si>
    <t>KnaArv</t>
  </si>
  <si>
    <t>Knautia</t>
  </si>
  <si>
    <t>Caprifoliaceae</t>
  </si>
  <si>
    <t>LamPur</t>
  </si>
  <si>
    <t>Lamium</t>
  </si>
  <si>
    <t>purpureus</t>
  </si>
  <si>
    <t>LatPra</t>
  </si>
  <si>
    <t>Lathyrus</t>
  </si>
  <si>
    <t>pratensis</t>
  </si>
  <si>
    <t>LatTub</t>
  </si>
  <si>
    <t>tuberosus</t>
  </si>
  <si>
    <t>LepCam</t>
  </si>
  <si>
    <t>Lepidium</t>
  </si>
  <si>
    <t>campestre</t>
  </si>
  <si>
    <t>LeuAlb</t>
  </si>
  <si>
    <t>Leucanthemum</t>
  </si>
  <si>
    <t>LinBor</t>
  </si>
  <si>
    <t>Linnaea</t>
  </si>
  <si>
    <t>borealis</t>
  </si>
  <si>
    <t>LinCat</t>
  </si>
  <si>
    <t>Linum</t>
  </si>
  <si>
    <t>catharticum</t>
  </si>
  <si>
    <t>Linaceae</t>
  </si>
  <si>
    <t>LisCor</t>
  </si>
  <si>
    <t>Listera</t>
  </si>
  <si>
    <t>cordata</t>
  </si>
  <si>
    <t>LotCor</t>
  </si>
  <si>
    <t>Lotus</t>
  </si>
  <si>
    <t>corniculatus</t>
  </si>
  <si>
    <t>MalSpp</t>
  </si>
  <si>
    <t>Malus</t>
  </si>
  <si>
    <t>spp.</t>
  </si>
  <si>
    <t>MedFal</t>
  </si>
  <si>
    <t>Medicago</t>
  </si>
  <si>
    <t>falcata</t>
  </si>
  <si>
    <t>MedLup</t>
  </si>
  <si>
    <t>lupulina</t>
  </si>
  <si>
    <t>MelOff</t>
  </si>
  <si>
    <t>Melilotus</t>
  </si>
  <si>
    <t>officinalis</t>
  </si>
  <si>
    <t>MelSyl</t>
  </si>
  <si>
    <t>Melanpyrum</t>
  </si>
  <si>
    <t>MyoArv</t>
  </si>
  <si>
    <t>Myosotis</t>
  </si>
  <si>
    <t>MyoPar</t>
  </si>
  <si>
    <t>parsiflora</t>
  </si>
  <si>
    <t>MyoRam</t>
  </si>
  <si>
    <t>ramosissima</t>
  </si>
  <si>
    <t>ParPal</t>
  </si>
  <si>
    <t>Parnassia</t>
  </si>
  <si>
    <t>palustris</t>
  </si>
  <si>
    <t>Celastraceae</t>
  </si>
  <si>
    <t>PinVul</t>
  </si>
  <si>
    <t>Pinguicula</t>
  </si>
  <si>
    <t>vulgaris</t>
  </si>
  <si>
    <t>Lentibulariaceae</t>
  </si>
  <si>
    <t>PolVul</t>
  </si>
  <si>
    <t>Polygala</t>
  </si>
  <si>
    <t>Polygalaceae</t>
  </si>
  <si>
    <t>PolViv</t>
  </si>
  <si>
    <t>Polygonum</t>
  </si>
  <si>
    <t>viviparum</t>
  </si>
  <si>
    <t>Polygonaceae</t>
  </si>
  <si>
    <t>PotArg</t>
  </si>
  <si>
    <t>Potentilla</t>
  </si>
  <si>
    <t>argentea</t>
  </si>
  <si>
    <t>PotHep</t>
  </si>
  <si>
    <t>heptaphylla</t>
  </si>
  <si>
    <t>PotPal</t>
  </si>
  <si>
    <t>PotRep</t>
  </si>
  <si>
    <t>reptans</t>
  </si>
  <si>
    <t>PotVer</t>
  </si>
  <si>
    <t>verna</t>
  </si>
  <si>
    <t>PruSpi</t>
  </si>
  <si>
    <t>Prunus</t>
  </si>
  <si>
    <t>spinosa</t>
  </si>
  <si>
    <t>PyrMin</t>
  </si>
  <si>
    <t>Pyrola</t>
  </si>
  <si>
    <t>minor</t>
  </si>
  <si>
    <t>Ericaceae</t>
  </si>
  <si>
    <t>PyrRot</t>
  </si>
  <si>
    <t>PyrPyr</t>
  </si>
  <si>
    <t>Pyrus</t>
  </si>
  <si>
    <t>pyraster</t>
  </si>
  <si>
    <t>RanAcr</t>
  </si>
  <si>
    <t>Ranunculus</t>
  </si>
  <si>
    <t>acris</t>
  </si>
  <si>
    <t>Ranunculaceae</t>
  </si>
  <si>
    <t>RanBul</t>
  </si>
  <si>
    <t>bulbifera</t>
  </si>
  <si>
    <t>RubSpp</t>
  </si>
  <si>
    <t>Rubus</t>
  </si>
  <si>
    <t>RosCan</t>
  </si>
  <si>
    <t>Rosa</t>
  </si>
  <si>
    <t>canina</t>
  </si>
  <si>
    <t>RosSpp</t>
  </si>
  <si>
    <t>SalPra</t>
  </si>
  <si>
    <t>Salvia</t>
  </si>
  <si>
    <t>SanMin</t>
  </si>
  <si>
    <t>Sanguisorba</t>
  </si>
  <si>
    <t>SauAlp</t>
  </si>
  <si>
    <t>Saussurea</t>
  </si>
  <si>
    <t>SaxAiz</t>
  </si>
  <si>
    <t>Saxifraga</t>
  </si>
  <si>
    <t>aizoides</t>
  </si>
  <si>
    <t>Saxifragaceae</t>
  </si>
  <si>
    <t>SenVul</t>
  </si>
  <si>
    <t>Senecio</t>
  </si>
  <si>
    <t>SilLat</t>
  </si>
  <si>
    <t>Silene</t>
  </si>
  <si>
    <t>latifolia</t>
  </si>
  <si>
    <t>SilVul</t>
  </si>
  <si>
    <t>SolVir</t>
  </si>
  <si>
    <t>Solidago</t>
  </si>
  <si>
    <t>virgaurea</t>
  </si>
  <si>
    <t>SteGra</t>
  </si>
  <si>
    <t>Stellaria</t>
  </si>
  <si>
    <t>graminea</t>
  </si>
  <si>
    <t>SteMed</t>
  </si>
  <si>
    <t>media</t>
  </si>
  <si>
    <t>TarRud</t>
  </si>
  <si>
    <t>Taraxacum</t>
  </si>
  <si>
    <t>sect. ruderalia</t>
  </si>
  <si>
    <t>ThlArv</t>
  </si>
  <si>
    <t>Thlaspi</t>
  </si>
  <si>
    <t>TriCam</t>
  </si>
  <si>
    <t>Trifolium</t>
  </si>
  <si>
    <t>TriDub</t>
  </si>
  <si>
    <t>dubium</t>
  </si>
  <si>
    <t>TriMar</t>
  </si>
  <si>
    <t>Tripleurospermum</t>
  </si>
  <si>
    <t>maritimum</t>
  </si>
  <si>
    <t>TriMed</t>
  </si>
  <si>
    <t>medium</t>
  </si>
  <si>
    <t>TriPra</t>
  </si>
  <si>
    <t>pratense</t>
  </si>
  <si>
    <t>TriRep</t>
  </si>
  <si>
    <t>repens</t>
  </si>
  <si>
    <t>VacVit</t>
  </si>
  <si>
    <t>Vaccinium</t>
  </si>
  <si>
    <t>vitis-ideae</t>
  </si>
  <si>
    <t>VerArv</t>
  </si>
  <si>
    <t>Veronica</t>
  </si>
  <si>
    <t>Plantaginaceae</t>
  </si>
  <si>
    <t>VerCha</t>
  </si>
  <si>
    <t>chamaedrys</t>
  </si>
  <si>
    <t>VerPer</t>
  </si>
  <si>
    <t>persica</t>
  </si>
  <si>
    <t>VerPro</t>
  </si>
  <si>
    <t>prostrata</t>
  </si>
  <si>
    <t>VerSer</t>
  </si>
  <si>
    <t>VioArv</t>
  </si>
  <si>
    <t>Viola</t>
  </si>
  <si>
    <t>Violaceae</t>
  </si>
  <si>
    <t>VioEpi</t>
  </si>
  <si>
    <t>epipsila</t>
  </si>
  <si>
    <t>VicAng</t>
  </si>
  <si>
    <t>Vicia</t>
  </si>
  <si>
    <t>angustifolia</t>
  </si>
  <si>
    <t>VicCra</t>
  </si>
  <si>
    <t>cracca</t>
  </si>
  <si>
    <t>VicHir</t>
  </si>
  <si>
    <t>VicVel</t>
  </si>
  <si>
    <t>velosa</t>
  </si>
  <si>
    <t>species</t>
  </si>
  <si>
    <t>Family</t>
  </si>
  <si>
    <t>Shorcut</t>
  </si>
  <si>
    <t>May</t>
  </si>
  <si>
    <t>Lavandula</t>
  </si>
  <si>
    <t>stoechas</t>
  </si>
  <si>
    <t>little white bug</t>
  </si>
  <si>
    <t>bee</t>
  </si>
  <si>
    <t>ant</t>
  </si>
  <si>
    <t>big bee</t>
  </si>
  <si>
    <t>bug</t>
  </si>
  <si>
    <t>58+V215+Q221</t>
  </si>
  <si>
    <t>spider</t>
  </si>
  <si>
    <t xml:space="preserve">bee </t>
  </si>
  <si>
    <t>small fly</t>
  </si>
  <si>
    <t>the spider ate it</t>
  </si>
  <si>
    <t>little fly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</si>
</sst>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00"/>
    <numFmt numFmtId="166" formatCode="[$-F400]h:mm:ss\ AM/PM"/>
  </numFmts>
  <fonts count="20"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charset val="238"/>
      <scheme val="minor"/>
    </font>
    <font>
      <b/>
      <sz val="11"/>
      <color theme="1"/>
      <name val="Calibri"/>
      <scheme val="minor"/>
    </font>
    <font>
      <b/>
      <sz val="11"/>
      <name val="Calibri"/>
      <family val="2"/>
      <scheme val="minor"/>
    </font>
    <font>
      <sz val="11"/>
      <color rgb="FFC00000"/>
      <name val="Calibri"/>
      <family val="2"/>
      <scheme val="minor"/>
    </font>
    <font>
      <sz val="11"/>
      <color rgb="FFFFFF00"/>
      <name val="Calibri"/>
      <family val="2"/>
      <scheme val="minor"/>
    </font>
    <font>
      <i/>
      <sz val="11"/>
      <color theme="1"/>
      <name val="Calibri"/>
      <family val="2"/>
      <scheme val="minor"/>
    </font>
    <font>
      <b/>
      <sz val="11"/>
      <color rgb="FFFFFF00"/>
      <name val="Calibri"/>
      <family val="2"/>
      <scheme val="minor"/>
    </font>
    <font>
      <sz val="11"/>
      <color theme="0"/>
      <name val="Calibri"/>
      <family val="2"/>
      <charset val="238"/>
      <scheme val="minor"/>
    </font>
    <font>
      <b/>
      <sz val="9"/>
      <color indexed="81"/>
      <name val="Tahoma"/>
      <family val="2"/>
    </font>
    <font>
      <sz val="9"/>
      <color indexed="81"/>
      <name val="Tahoma"/>
      <family val="2"/>
    </font>
    <font>
      <b/>
      <sz val="9"/>
      <color indexed="81"/>
      <name val="Tahoma"/>
      <family val="2"/>
      <charset val="238"/>
    </font>
    <font>
      <sz val="9"/>
      <color indexed="81"/>
      <name val="Tahoma"/>
      <family val="2"/>
      <charset val="238"/>
    </font>
    <font>
      <sz val="12"/>
      <color theme="1"/>
      <name val="Calibri"/>
      <family val="2"/>
      <scheme val="minor"/>
    </font>
    <font>
      <sz val="10"/>
      <color theme="1"/>
      <name val="Arial"/>
      <family val="2"/>
    </font>
  </fonts>
  <fills count="20">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tint="-0.499984740745262"/>
        <bgColor indexed="64"/>
      </patternFill>
    </fill>
    <fill>
      <patternFill patternType="solid">
        <fgColor theme="4" tint="0.59999389629810485"/>
        <bgColor indexed="64"/>
      </patternFill>
    </fill>
    <fill>
      <patternFill patternType="solid">
        <fgColor theme="2" tint="-9.9978637043366805E-2"/>
        <bgColor indexed="64"/>
      </patternFill>
    </fill>
  </fills>
  <borders count="32">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theme="0"/>
      </left>
      <right style="medium">
        <color theme="0"/>
      </right>
      <top style="medium">
        <color theme="0"/>
      </top>
      <bottom style="medium">
        <color theme="0"/>
      </bottom>
      <diagonal/>
    </border>
    <border>
      <left style="thin">
        <color indexed="64"/>
      </left>
      <right style="thin">
        <color indexed="64"/>
      </right>
      <top style="thin">
        <color indexed="64"/>
      </top>
      <bottom style="medium">
        <color indexed="64"/>
      </bottom>
      <diagonal/>
    </border>
    <border>
      <left style="hair">
        <color indexed="64"/>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6" fillId="0" borderId="0"/>
  </cellStyleXfs>
  <cellXfs count="138">
    <xf numFmtId="0" fontId="0" fillId="0" borderId="0" xfId="0"/>
    <xf numFmtId="0" fontId="4" fillId="0" borderId="1" xfId="0" applyFont="1" applyBorder="1" applyAlignment="1">
      <alignment horizontal="center" vertical="center"/>
    </xf>
    <xf numFmtId="0" fontId="7"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4" fillId="3" borderId="4" xfId="0" applyFont="1" applyFill="1" applyBorder="1" applyAlignment="1">
      <alignment horizontal="center" vertical="center"/>
    </xf>
    <xf numFmtId="0" fontId="3" fillId="5" borderId="7" xfId="0" applyFont="1" applyFill="1" applyBorder="1" applyAlignment="1">
      <alignment horizontal="center" vertical="center"/>
    </xf>
    <xf numFmtId="0" fontId="3" fillId="7" borderId="0" xfId="0" applyFont="1" applyFill="1" applyAlignment="1">
      <alignment horizontal="center" vertical="center"/>
    </xf>
    <xf numFmtId="0" fontId="4" fillId="7" borderId="0" xfId="0" applyFont="1" applyFill="1" applyAlignment="1">
      <alignment horizontal="center" vertical="center"/>
    </xf>
    <xf numFmtId="0" fontId="4" fillId="0" borderId="0" xfId="0" applyFont="1" applyAlignment="1">
      <alignment horizontal="center" vertical="center"/>
    </xf>
    <xf numFmtId="0" fontId="4" fillId="2" borderId="8" xfId="0" applyFont="1" applyFill="1" applyBorder="1" applyAlignment="1">
      <alignment horizontal="center" vertical="center"/>
    </xf>
    <xf numFmtId="164" fontId="4" fillId="2" borderId="8" xfId="0" applyNumberFormat="1" applyFont="1" applyFill="1" applyBorder="1" applyAlignment="1">
      <alignment horizontal="center" vertical="center"/>
    </xf>
    <xf numFmtId="164" fontId="4" fillId="2" borderId="9" xfId="0" applyNumberFormat="1" applyFont="1" applyFill="1" applyBorder="1" applyAlignment="1">
      <alignment horizontal="center" vertical="center"/>
    </xf>
    <xf numFmtId="165" fontId="8" fillId="2" borderId="8" xfId="0" applyNumberFormat="1" applyFont="1" applyFill="1" applyBorder="1" applyAlignment="1">
      <alignment horizontal="center" vertical="center"/>
    </xf>
    <xf numFmtId="164" fontId="8" fillId="3" borderId="10" xfId="0" applyNumberFormat="1"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3" fillId="5" borderId="0" xfId="0" applyFont="1" applyFill="1" applyAlignment="1">
      <alignment horizontal="center" vertical="center" wrapText="1"/>
    </xf>
    <xf numFmtId="0" fontId="4" fillId="8" borderId="12"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3" fillId="7" borderId="0" xfId="0" applyFont="1" applyFill="1" applyAlignment="1">
      <alignment horizontal="center" vertical="center" wrapText="1"/>
    </xf>
    <xf numFmtId="0" fontId="4" fillId="10" borderId="12"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4" fillId="13" borderId="12" xfId="0" applyFont="1" applyFill="1" applyBorder="1" applyAlignment="1">
      <alignment horizontal="center" vertical="center" wrapText="1"/>
    </xf>
    <xf numFmtId="0" fontId="4" fillId="7" borderId="0" xfId="0" applyFont="1" applyFill="1" applyAlignment="1">
      <alignment horizontal="center" vertical="center" wrapText="1"/>
    </xf>
    <xf numFmtId="0" fontId="4" fillId="14" borderId="12" xfId="0" applyFont="1" applyFill="1" applyBorder="1" applyAlignment="1">
      <alignment horizontal="center" vertical="center" wrapText="1"/>
    </xf>
    <xf numFmtId="0" fontId="4" fillId="15" borderId="12" xfId="0" applyFont="1" applyFill="1" applyBorder="1" applyAlignment="1">
      <alignment horizontal="center" vertical="center" wrapText="1"/>
    </xf>
    <xf numFmtId="0" fontId="4" fillId="0" borderId="0" xfId="0" applyFont="1" applyAlignment="1">
      <alignment horizontal="center" vertical="center" wrapText="1"/>
    </xf>
    <xf numFmtId="0" fontId="0" fillId="9" borderId="18" xfId="0" applyFill="1" applyBorder="1" applyAlignment="1">
      <alignment horizontal="center" vertical="center"/>
    </xf>
    <xf numFmtId="0" fontId="0" fillId="9" borderId="7" xfId="0" applyFill="1" applyBorder="1" applyAlignment="1">
      <alignment horizontal="center" vertical="center"/>
    </xf>
    <xf numFmtId="164" fontId="0" fillId="9" borderId="7" xfId="0" applyNumberFormat="1" applyFill="1" applyBorder="1" applyAlignment="1">
      <alignment horizontal="center" vertical="center"/>
    </xf>
    <xf numFmtId="164" fontId="4" fillId="9" borderId="7" xfId="0" applyNumberFormat="1" applyFont="1" applyFill="1" applyBorder="1" applyAlignment="1">
      <alignment horizontal="center" vertical="center"/>
    </xf>
    <xf numFmtId="164" fontId="2" fillId="9" borderId="19" xfId="0" applyNumberFormat="1" applyFont="1" applyFill="1" applyBorder="1" applyAlignment="1">
      <alignment horizontal="center" vertical="center"/>
    </xf>
    <xf numFmtId="165" fontId="9" fillId="2" borderId="20" xfId="0" applyNumberFormat="1" applyFont="1" applyFill="1" applyBorder="1" applyAlignment="1">
      <alignment horizontal="center" vertical="center"/>
    </xf>
    <xf numFmtId="164" fontId="10" fillId="12" borderId="21"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3" borderId="20" xfId="0" applyFill="1" applyBorder="1" applyAlignment="1">
      <alignment horizontal="center" vertical="center"/>
    </xf>
    <xf numFmtId="0" fontId="11" fillId="13" borderId="18" xfId="0" applyFont="1" applyFill="1" applyBorder="1" applyAlignment="1">
      <alignment horizontal="center" vertical="center"/>
    </xf>
    <xf numFmtId="0" fontId="11" fillId="13" borderId="7" xfId="0" applyFont="1" applyFill="1" applyBorder="1" applyAlignment="1">
      <alignment horizontal="center" vertical="center"/>
    </xf>
    <xf numFmtId="0" fontId="0" fillId="13" borderId="7" xfId="0" applyFill="1" applyBorder="1" applyAlignment="1">
      <alignment horizontal="center" vertical="center"/>
    </xf>
    <xf numFmtId="0" fontId="0" fillId="13" borderId="22" xfId="0" applyFill="1" applyBorder="1" applyAlignment="1">
      <alignment horizontal="center" vertical="center"/>
    </xf>
    <xf numFmtId="0" fontId="5" fillId="5" borderId="0" xfId="0" applyFont="1" applyFill="1" applyAlignment="1">
      <alignment horizontal="center" vertical="center"/>
    </xf>
    <xf numFmtId="0" fontId="0" fillId="8" borderId="23" xfId="0" applyFill="1" applyBorder="1" applyAlignment="1">
      <alignment horizontal="center" vertical="center"/>
    </xf>
    <xf numFmtId="164" fontId="0" fillId="16" borderId="24" xfId="0" applyNumberFormat="1" applyFill="1" applyBorder="1" applyAlignment="1">
      <alignment horizontal="center" vertical="center"/>
    </xf>
    <xf numFmtId="164" fontId="0" fillId="16" borderId="23" xfId="0" applyNumberFormat="1" applyFill="1" applyBorder="1" applyAlignment="1">
      <alignment horizontal="center" vertical="center"/>
    </xf>
    <xf numFmtId="164" fontId="0" fillId="8" borderId="25" xfId="0" applyNumberFormat="1" applyFill="1" applyBorder="1" applyAlignment="1">
      <alignment horizontal="center" vertical="center"/>
    </xf>
    <xf numFmtId="0" fontId="0" fillId="16" borderId="23" xfId="0" applyFill="1" applyBorder="1" applyAlignment="1">
      <alignment horizontal="center" vertical="center"/>
    </xf>
    <xf numFmtId="0" fontId="5" fillId="7" borderId="0" xfId="0" applyFont="1" applyFill="1" applyAlignment="1">
      <alignment horizontal="center" vertical="center"/>
    </xf>
    <xf numFmtId="0" fontId="0" fillId="9" borderId="23" xfId="0" applyFill="1" applyBorder="1" applyAlignment="1">
      <alignment horizontal="center" vertical="center"/>
    </xf>
    <xf numFmtId="0" fontId="0" fillId="10" borderId="23" xfId="0" applyFill="1" applyBorder="1" applyAlignment="1">
      <alignment horizontal="center" vertical="center"/>
    </xf>
    <xf numFmtId="0" fontId="0" fillId="11" borderId="23" xfId="0" applyFill="1" applyBorder="1" applyAlignment="1">
      <alignment horizontal="center" vertical="center"/>
    </xf>
    <xf numFmtId="0" fontId="0" fillId="12" borderId="23" xfId="0" applyFill="1" applyBorder="1" applyAlignment="1">
      <alignment horizontal="left" vertical="center"/>
    </xf>
    <xf numFmtId="0" fontId="0" fillId="13" borderId="23" xfId="0" applyFill="1" applyBorder="1" applyAlignment="1">
      <alignment horizontal="center" vertical="center"/>
    </xf>
    <xf numFmtId="0" fontId="0" fillId="7" borderId="0" xfId="0" applyFill="1" applyAlignment="1">
      <alignment horizontal="center" vertical="center"/>
    </xf>
    <xf numFmtId="0" fontId="0" fillId="14" borderId="23" xfId="0" applyFill="1" applyBorder="1" applyAlignment="1">
      <alignment horizontal="center" vertical="center"/>
    </xf>
    <xf numFmtId="0" fontId="0" fillId="15" borderId="23" xfId="0" applyFill="1" applyBorder="1" applyAlignment="1">
      <alignment horizontal="center" vertical="center"/>
    </xf>
    <xf numFmtId="0" fontId="0" fillId="2" borderId="12" xfId="0" applyFill="1" applyBorder="1" applyAlignment="1">
      <alignment horizontal="center" vertical="center"/>
    </xf>
    <xf numFmtId="164" fontId="0" fillId="2" borderId="12" xfId="0" applyNumberFormat="1" applyFill="1" applyBorder="1" applyAlignment="1">
      <alignment horizontal="center" vertical="center"/>
    </xf>
    <xf numFmtId="164" fontId="4" fillId="2" borderId="12" xfId="0" applyNumberFormat="1" applyFont="1" applyFill="1" applyBorder="1" applyAlignment="1">
      <alignment horizontal="center" vertical="center"/>
    </xf>
    <xf numFmtId="164" fontId="2" fillId="2" borderId="16" xfId="0" applyNumberFormat="1" applyFont="1" applyFill="1" applyBorder="1" applyAlignment="1">
      <alignment horizontal="center" vertical="center"/>
    </xf>
    <xf numFmtId="165" fontId="9" fillId="2" borderId="24" xfId="0" applyNumberFormat="1" applyFont="1" applyFill="1" applyBorder="1" applyAlignment="1">
      <alignment horizontal="center" vertical="center"/>
    </xf>
    <xf numFmtId="164" fontId="10" fillId="12" borderId="26"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11" fillId="4" borderId="12" xfId="0" applyFont="1" applyFill="1" applyBorder="1" applyAlignment="1">
      <alignment horizontal="center" vertical="center"/>
    </xf>
    <xf numFmtId="0" fontId="0" fillId="4" borderId="12" xfId="0" applyFill="1" applyBorder="1" applyAlignment="1">
      <alignment horizontal="center" vertical="center"/>
    </xf>
    <xf numFmtId="0" fontId="0" fillId="2" borderId="23" xfId="0" applyFill="1" applyBorder="1" applyAlignment="1">
      <alignment horizontal="center" vertical="center"/>
    </xf>
    <xf numFmtId="164" fontId="0" fillId="2" borderId="23" xfId="0" applyNumberFormat="1" applyFill="1" applyBorder="1" applyAlignment="1">
      <alignment horizontal="center" vertical="center"/>
    </xf>
    <xf numFmtId="164" fontId="4" fillId="2" borderId="23" xfId="0" applyNumberFormat="1" applyFont="1" applyFill="1" applyBorder="1" applyAlignment="1">
      <alignment horizontal="center" vertical="center"/>
    </xf>
    <xf numFmtId="164" fontId="2" fillId="2" borderId="24" xfId="0" applyNumberFormat="1" applyFont="1" applyFill="1" applyBorder="1" applyAlignment="1">
      <alignment horizontal="center" vertical="center"/>
    </xf>
    <xf numFmtId="0" fontId="11" fillId="4" borderId="23" xfId="0" applyFont="1" applyFill="1" applyBorder="1" applyAlignment="1">
      <alignment horizontal="center" vertical="center"/>
    </xf>
    <xf numFmtId="0" fontId="0" fillId="4" borderId="23" xfId="0" applyFill="1" applyBorder="1" applyAlignment="1">
      <alignment horizontal="center" vertical="center"/>
    </xf>
    <xf numFmtId="164" fontId="10" fillId="12" borderId="27" xfId="0" applyNumberFormat="1" applyFont="1" applyFill="1" applyBorder="1" applyAlignment="1">
      <alignment horizontal="center" vertical="center"/>
    </xf>
    <xf numFmtId="165" fontId="9" fillId="2" borderId="23" xfId="0" applyNumberFormat="1" applyFont="1" applyFill="1" applyBorder="1" applyAlignment="1">
      <alignment horizontal="center" vertical="center"/>
    </xf>
    <xf numFmtId="164" fontId="12" fillId="17" borderId="28" xfId="0" applyNumberFormat="1" applyFont="1" applyFill="1" applyBorder="1" applyAlignment="1">
      <alignment horizontal="center" vertical="center"/>
    </xf>
    <xf numFmtId="164" fontId="13" fillId="3" borderId="0" xfId="0" applyNumberFormat="1" applyFont="1" applyFill="1" applyAlignment="1">
      <alignment horizontal="center" vertical="center"/>
    </xf>
    <xf numFmtId="164" fontId="0" fillId="3" borderId="0" xfId="0" applyNumberFormat="1" applyFill="1" applyAlignment="1">
      <alignment horizontal="center" vertical="center"/>
    </xf>
    <xf numFmtId="0" fontId="0" fillId="12" borderId="23" xfId="0" quotePrefix="1" applyFill="1" applyBorder="1" applyAlignment="1">
      <alignment horizontal="left" vertical="center"/>
    </xf>
    <xf numFmtId="166" fontId="0" fillId="16" borderId="23" xfId="0" applyNumberFormat="1" applyFill="1" applyBorder="1" applyAlignment="1">
      <alignment horizontal="center" vertical="center"/>
    </xf>
    <xf numFmtId="0" fontId="0" fillId="2" borderId="29" xfId="0" applyFill="1" applyBorder="1" applyAlignment="1">
      <alignment horizontal="center" vertical="center"/>
    </xf>
    <xf numFmtId="164" fontId="0" fillId="2" borderId="29" xfId="0" applyNumberFormat="1" applyFill="1" applyBorder="1" applyAlignment="1">
      <alignment horizontal="center" vertical="center"/>
    </xf>
    <xf numFmtId="164" fontId="4" fillId="2" borderId="29" xfId="0" applyNumberFormat="1" applyFont="1" applyFill="1" applyBorder="1" applyAlignment="1">
      <alignment horizontal="center" vertical="center"/>
    </xf>
    <xf numFmtId="165" fontId="9" fillId="2" borderId="29"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0" fontId="0" fillId="3" borderId="29" xfId="0" applyFill="1" applyBorder="1" applyAlignment="1">
      <alignment horizontal="center" vertical="center"/>
    </xf>
    <xf numFmtId="0" fontId="11" fillId="4" borderId="29" xfId="0" applyFont="1" applyFill="1" applyBorder="1" applyAlignment="1">
      <alignment horizontal="center" vertical="center"/>
    </xf>
    <xf numFmtId="0" fontId="0" fillId="4" borderId="7" xfId="0" applyFill="1" applyBorder="1" applyAlignment="1">
      <alignment horizontal="center" vertical="center"/>
    </xf>
    <xf numFmtId="0" fontId="5" fillId="5" borderId="1" xfId="0" applyFont="1" applyFill="1" applyBorder="1" applyAlignment="1">
      <alignment horizontal="center" vertical="center"/>
    </xf>
    <xf numFmtId="0" fontId="0" fillId="8" borderId="29" xfId="0" applyFill="1" applyBorder="1" applyAlignment="1">
      <alignment horizontal="center" vertical="center"/>
    </xf>
    <xf numFmtId="164" fontId="0" fillId="16" borderId="3" xfId="0" applyNumberFormat="1" applyFill="1" applyBorder="1" applyAlignment="1">
      <alignment horizontal="center" vertical="center"/>
    </xf>
    <xf numFmtId="164" fontId="0" fillId="16" borderId="29" xfId="0" applyNumberFormat="1" applyFill="1" applyBorder="1" applyAlignment="1">
      <alignment horizontal="center" vertical="center"/>
    </xf>
    <xf numFmtId="164" fontId="0" fillId="8" borderId="5" xfId="0" applyNumberFormat="1" applyFill="1" applyBorder="1" applyAlignment="1">
      <alignment horizontal="center" vertical="center"/>
    </xf>
    <xf numFmtId="0" fontId="0" fillId="16" borderId="29" xfId="0" applyFill="1" applyBorder="1" applyAlignment="1">
      <alignment horizontal="center" vertical="center"/>
    </xf>
    <xf numFmtId="0" fontId="0" fillId="9" borderId="29" xfId="0" applyFill="1" applyBorder="1" applyAlignment="1">
      <alignment horizontal="center" vertical="center"/>
    </xf>
    <xf numFmtId="0" fontId="0" fillId="10" borderId="29" xfId="0" applyFill="1" applyBorder="1" applyAlignment="1">
      <alignment horizontal="center" vertical="center"/>
    </xf>
    <xf numFmtId="0" fontId="0" fillId="11" borderId="29" xfId="0" applyFill="1" applyBorder="1" applyAlignment="1">
      <alignment horizontal="center" vertical="center"/>
    </xf>
    <xf numFmtId="0" fontId="0" fillId="12" borderId="29" xfId="0" applyFill="1" applyBorder="1" applyAlignment="1">
      <alignment horizontal="left" vertical="center"/>
    </xf>
    <xf numFmtId="0" fontId="0" fillId="13" borderId="29" xfId="0" applyFill="1" applyBorder="1" applyAlignment="1">
      <alignment horizontal="center" vertical="center"/>
    </xf>
    <xf numFmtId="0" fontId="0" fillId="7" borderId="1" xfId="0" applyFill="1" applyBorder="1" applyAlignment="1">
      <alignment horizontal="center" vertical="center"/>
    </xf>
    <xf numFmtId="0" fontId="0" fillId="14" borderId="29" xfId="0" applyFill="1" applyBorder="1" applyAlignment="1">
      <alignment horizontal="center" vertical="center"/>
    </xf>
    <xf numFmtId="0" fontId="0" fillId="15" borderId="29" xfId="0" applyFill="1" applyBorder="1" applyAlignment="1">
      <alignment horizontal="center" vertical="center"/>
    </xf>
    <xf numFmtId="0" fontId="5" fillId="0" borderId="0" xfId="0" applyFont="1"/>
    <xf numFmtId="164" fontId="0" fillId="0" borderId="0" xfId="0" applyNumberFormat="1"/>
    <xf numFmtId="0" fontId="0" fillId="0" borderId="30" xfId="0" applyBorder="1"/>
    <xf numFmtId="0" fontId="0" fillId="0" borderId="0" xfId="0" applyAlignment="1">
      <alignment horizontal="left" vertical="center"/>
    </xf>
    <xf numFmtId="0" fontId="7" fillId="0" borderId="1" xfId="0" applyFont="1" applyBorder="1" applyAlignment="1">
      <alignment horizontal="center" vertical="center" wrapText="1"/>
    </xf>
    <xf numFmtId="0" fontId="6" fillId="0" borderId="0" xfId="1" applyAlignment="1">
      <alignment horizontal="left" vertical="center" wrapText="1"/>
    </xf>
    <xf numFmtId="0" fontId="0" fillId="0" borderId="0" xfId="0" applyAlignment="1">
      <alignment horizontal="left" vertical="center" wrapText="1"/>
    </xf>
    <xf numFmtId="0" fontId="4" fillId="4" borderId="8"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9" borderId="0" xfId="0" applyFill="1"/>
    <xf numFmtId="0" fontId="18" fillId="18" borderId="31" xfId="0" applyFont="1" applyFill="1" applyBorder="1" applyAlignment="1">
      <alignment wrapText="1"/>
    </xf>
    <xf numFmtId="0" fontId="0" fillId="13" borderId="0" xfId="0" applyFill="1"/>
    <xf numFmtId="0" fontId="18" fillId="19" borderId="31" xfId="0" applyFont="1" applyFill="1" applyBorder="1" applyAlignment="1">
      <alignment wrapText="1"/>
    </xf>
    <xf numFmtId="0" fontId="19" fillId="19" borderId="31" xfId="0" applyFont="1" applyFill="1" applyBorder="1" applyAlignment="1">
      <alignment wrapText="1"/>
    </xf>
    <xf numFmtId="0" fontId="1" fillId="19" borderId="31" xfId="0" applyFont="1" applyFill="1" applyBorder="1" applyAlignment="1">
      <alignment wrapText="1"/>
    </xf>
    <xf numFmtId="0" fontId="4" fillId="4" borderId="8" xfId="0" applyFont="1" applyFill="1" applyBorder="1" applyAlignment="1">
      <alignment horizontal="center" vertical="center" wrapText="1"/>
    </xf>
    <xf numFmtId="0" fontId="4" fillId="8" borderId="13" xfId="0" applyFont="1" applyFill="1" applyBorder="1" applyAlignment="1">
      <alignment horizontal="center" vertical="center" wrapText="1"/>
    </xf>
    <xf numFmtId="0" fontId="4" fillId="8" borderId="14" xfId="0" applyFont="1" applyFill="1" applyBorder="1" applyAlignment="1">
      <alignment horizontal="center" vertical="center" wrapText="1"/>
    </xf>
    <xf numFmtId="0" fontId="4" fillId="8" borderId="15"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5"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6"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cellXfs>
  <cellStyles count="2">
    <cellStyle name="Normal" xfId="0" builtinId="0"/>
    <cellStyle name="Normal 2" xfId="1" xr:uid="{00000000-0005-0000-0000-000000000000}"/>
  </cellStyles>
  <dxfs count="2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6" tint="0.39994506668294322"/>
      </font>
    </dxf>
    <dxf>
      <font>
        <color theme="6" tint="0.39994506668294322"/>
      </font>
    </dxf>
    <dxf>
      <font>
        <color theme="0" tint="-0.34998626667073579"/>
      </font>
    </dxf>
    <dxf>
      <font>
        <color theme="6" tint="0.39994506668294322"/>
      </font>
    </dxf>
    <dxf>
      <font>
        <color theme="6" tint="0.39994506668294322"/>
      </font>
    </dxf>
    <dxf>
      <fill>
        <patternFill>
          <bgColor rgb="FFC00000"/>
        </patternFill>
      </fill>
    </dxf>
    <dxf>
      <fill>
        <patternFill>
          <bgColor rgb="FF66FF33"/>
        </patternFill>
      </fill>
    </dxf>
    <dxf>
      <font>
        <color theme="0" tint="-0.34998626667073579"/>
      </font>
    </dxf>
    <dxf>
      <font>
        <color theme="0" tint="-0.34998626667073579"/>
      </font>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border diagonalUp="0" diagonalDown="0">
        <left style="thin">
          <color indexed="64"/>
        </left>
        <right/>
        <top style="thin">
          <color indexed="64"/>
        </top>
        <bottom style="medium">
          <color indexed="64"/>
        </bottom>
      </border>
    </dxf>
    <dxf>
      <alignment horizontal="center" vertical="center" textRotation="0" indent="0" justifyLastLine="0" shrinkToFit="0" readingOrder="0"/>
    </dxf>
    <dxf>
      <border outline="0">
        <bottom style="medium">
          <color indexed="64"/>
        </bottom>
      </border>
    </dxf>
    <dxf>
      <font>
        <b/>
        <i val="0"/>
        <strike val="0"/>
        <condense val="0"/>
        <extend val="0"/>
        <outline val="0"/>
        <shadow val="0"/>
        <u val="none"/>
        <vertAlign val="baseline"/>
        <sz val="11"/>
        <color theme="1"/>
        <name val="Calibri"/>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VISITORS" displayName="VISITORS" ref="A1:G13" totalsRowShown="0" headerRowDxfId="25" dataDxfId="23" headerRowBorderDxfId="24" tableBorderDxfId="22">
  <autoFilter ref="A1:G13" xr:uid="{00000000-0009-0000-0100-000001000000}"/>
  <tableColumns count="7">
    <tableColumn id="1" xr3:uid="{00000000-0010-0000-0000-000001000000}" name="INSECT ORDER" dataDxfId="21"/>
    <tableColumn id="2" xr3:uid="{00000000-0010-0000-0000-000002000000}" name="NAME USED" dataDxfId="20"/>
    <tableColumn id="3" xr3:uid="{00000000-0010-0000-0000-000003000000}" name="PICTURE 1" dataDxfId="19"/>
    <tableColumn id="4" xr3:uid="{00000000-0010-0000-0000-000004000000}" name="PICTURE 2" dataDxfId="18"/>
    <tableColumn id="5" xr3:uid="{00000000-0010-0000-0000-000005000000}" name="PICTURE 3" dataDxfId="17"/>
    <tableColumn id="6" xr3:uid="{00000000-0010-0000-0000-000006000000}" name="RECORDINGS" dataDxfId="16"/>
    <tableColumn id="7" xr3:uid="{00000000-0010-0000-0000-000007000000}" name="DESCRIPTION" dataDxfId="1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AT1531"/>
  <sheetViews>
    <sheetView tabSelected="1" zoomScale="85" zoomScaleNormal="85" workbookViewId="0">
      <pane xSplit="6" ySplit="2" topLeftCell="H20" activePane="bottomRight" state="frozen"/>
      <selection pane="topRight" activeCell="G1" sqref="G1"/>
      <selection pane="bottomLeft" activeCell="A3" sqref="A3"/>
      <selection pane="bottomRight" activeCell="P2" sqref="P1:S1048576"/>
    </sheetView>
  </sheetViews>
  <sheetFormatPr defaultColWidth="5" defaultRowHeight="15" x14ac:dyDescent="0.25"/>
  <cols>
    <col min="1" max="1" width="5.5703125" customWidth="1"/>
    <col min="2" max="2" width="8.140625" customWidth="1"/>
    <col min="3" max="3" width="5" style="103" customWidth="1"/>
    <col min="4" max="5" width="5" customWidth="1"/>
    <col min="6" max="6" width="6.140625" customWidth="1"/>
    <col min="7" max="7" width="2" hidden="1" customWidth="1"/>
    <col min="8" max="8" width="25.85546875" customWidth="1"/>
    <col min="10" max="10" width="12.85546875" customWidth="1"/>
    <col min="11" max="11" width="11.85546875" customWidth="1"/>
    <col min="15" max="15" width="5" style="102"/>
    <col min="16" max="16" width="3.42578125" customWidth="1"/>
    <col min="17" max="18" width="3.42578125" style="103" customWidth="1"/>
    <col min="19" max="19" width="8.140625" style="104" hidden="1" customWidth="1"/>
    <col min="20" max="20" width="18.85546875" customWidth="1"/>
    <col min="21" max="21" width="13.140625" customWidth="1"/>
    <col min="22" max="22" width="5" hidden="1" customWidth="1"/>
    <col min="23" max="23" width="3" style="102" customWidth="1"/>
    <col min="26" max="38" width="0" hidden="1" customWidth="1"/>
    <col min="39" max="39" width="58" customWidth="1"/>
    <col min="40" max="46" width="0" hidden="1" customWidth="1"/>
  </cols>
  <sheetData>
    <row r="1" spans="1:46" s="9" customFormat="1" ht="15.75" thickBot="1" x14ac:dyDescent="0.3">
      <c r="A1" s="127" t="s">
        <v>10</v>
      </c>
      <c r="B1" s="128"/>
      <c r="C1" s="128"/>
      <c r="D1" s="128"/>
      <c r="E1" s="128"/>
      <c r="F1" s="129"/>
      <c r="G1" s="5"/>
      <c r="H1" s="130" t="s">
        <v>11</v>
      </c>
      <c r="I1" s="131"/>
      <c r="J1" s="132" t="s">
        <v>12</v>
      </c>
      <c r="K1" s="133"/>
      <c r="L1" s="133"/>
      <c r="M1" s="133"/>
      <c r="N1" s="134"/>
      <c r="O1" s="6"/>
      <c r="P1" s="136"/>
      <c r="Q1" s="136"/>
      <c r="R1" s="136"/>
      <c r="S1" s="136"/>
      <c r="T1" s="136"/>
      <c r="U1" s="136"/>
      <c r="V1" s="137"/>
      <c r="W1" s="7"/>
      <c r="X1" s="135" t="s">
        <v>13</v>
      </c>
      <c r="Y1" s="136"/>
      <c r="Z1" s="136"/>
      <c r="AA1" s="136"/>
      <c r="AB1" s="136"/>
      <c r="AC1" s="136"/>
      <c r="AD1" s="136"/>
      <c r="AE1" s="136"/>
      <c r="AF1" s="136"/>
      <c r="AG1" s="136"/>
      <c r="AH1" s="136"/>
      <c r="AI1" s="136"/>
      <c r="AJ1" s="136"/>
      <c r="AK1" s="136"/>
      <c r="AL1" s="136"/>
      <c r="AM1" s="136"/>
      <c r="AN1" s="136"/>
      <c r="AO1" s="137"/>
      <c r="AP1" s="8"/>
      <c r="AQ1" s="125" t="s">
        <v>14</v>
      </c>
      <c r="AR1" s="126"/>
      <c r="AS1" s="126"/>
      <c r="AT1" s="126"/>
    </row>
    <row r="2" spans="1:46" s="28" customFormat="1" ht="105" customHeight="1" thickBot="1" x14ac:dyDescent="0.3">
      <c r="A2" s="10" t="s">
        <v>15</v>
      </c>
      <c r="B2" s="10" t="s">
        <v>16</v>
      </c>
      <c r="C2" s="11" t="s">
        <v>17</v>
      </c>
      <c r="D2" s="11" t="s">
        <v>18</v>
      </c>
      <c r="E2" s="12" t="s">
        <v>19</v>
      </c>
      <c r="F2" s="13" t="s">
        <v>20</v>
      </c>
      <c r="G2" s="14" t="s">
        <v>21</v>
      </c>
      <c r="H2" s="15" t="s">
        <v>22</v>
      </c>
      <c r="I2" s="16" t="s">
        <v>23</v>
      </c>
      <c r="J2" s="109" t="s">
        <v>24</v>
      </c>
      <c r="K2" s="109" t="s">
        <v>25</v>
      </c>
      <c r="L2" s="109" t="s">
        <v>26</v>
      </c>
      <c r="M2" s="119" t="s">
        <v>27</v>
      </c>
      <c r="N2" s="119"/>
      <c r="O2" s="17" t="s">
        <v>28</v>
      </c>
      <c r="P2" s="120" t="s">
        <v>29</v>
      </c>
      <c r="Q2" s="121"/>
      <c r="R2" s="122"/>
      <c r="S2" s="19" t="s">
        <v>30</v>
      </c>
      <c r="T2" s="18" t="s">
        <v>31</v>
      </c>
      <c r="U2" s="18" t="s">
        <v>32</v>
      </c>
      <c r="V2" s="18" t="s">
        <v>33</v>
      </c>
      <c r="W2" s="20"/>
      <c r="X2" s="123" t="s">
        <v>34</v>
      </c>
      <c r="Y2" s="124"/>
      <c r="Z2" s="110" t="s">
        <v>35</v>
      </c>
      <c r="AA2" s="21" t="s">
        <v>36</v>
      </c>
      <c r="AB2" s="22" t="s">
        <v>37</v>
      </c>
      <c r="AC2" s="21" t="s">
        <v>38</v>
      </c>
      <c r="AD2" s="22" t="s">
        <v>37</v>
      </c>
      <c r="AE2" s="21" t="s">
        <v>39</v>
      </c>
      <c r="AF2" s="22" t="s">
        <v>37</v>
      </c>
      <c r="AG2" s="21" t="s">
        <v>40</v>
      </c>
      <c r="AH2" s="22" t="s">
        <v>37</v>
      </c>
      <c r="AI2" s="21" t="s">
        <v>41</v>
      </c>
      <c r="AJ2" s="22" t="s">
        <v>37</v>
      </c>
      <c r="AK2" s="21" t="s">
        <v>42</v>
      </c>
      <c r="AL2" s="22" t="s">
        <v>37</v>
      </c>
      <c r="AM2" s="23" t="s">
        <v>43</v>
      </c>
      <c r="AN2" s="24" t="s">
        <v>44</v>
      </c>
      <c r="AO2" s="24" t="s">
        <v>45</v>
      </c>
      <c r="AP2" s="25"/>
      <c r="AQ2" s="26" t="s">
        <v>46</v>
      </c>
      <c r="AR2" s="27" t="s">
        <v>47</v>
      </c>
      <c r="AS2" s="26" t="s">
        <v>48</v>
      </c>
      <c r="AT2" s="27" t="s">
        <v>49</v>
      </c>
    </row>
    <row r="3" spans="1:46" s="3" customFormat="1" ht="15.75" thickBot="1" x14ac:dyDescent="0.3">
      <c r="A3" s="29">
        <v>2022</v>
      </c>
      <c r="B3" s="30" t="s">
        <v>365</v>
      </c>
      <c r="C3" s="31">
        <v>24</v>
      </c>
      <c r="D3" s="32">
        <v>8</v>
      </c>
      <c r="E3" s="33">
        <v>44</v>
      </c>
      <c r="F3" s="34"/>
      <c r="G3" s="35"/>
      <c r="H3" s="36" t="e">
        <f>CONCATENATE(LEFT(J3,3),LEFT(K3,3),L3,"_",A3,TEXT(MONTH(DATEVALUE(B3&amp;" 1")),"00"),TEXT(IF(AND(E3&lt;G3, D3=0), C3-1, C3),"00"),"_",TEXT(IF(E3&lt;G3, IF(D3-1=-1, 23, D3-1), D3), "00"),"_",TEXT(G3,"00"))</f>
        <v>#VALUE!</v>
      </c>
      <c r="I3" s="37">
        <v>1</v>
      </c>
      <c r="J3" s="38" t="s">
        <v>366</v>
      </c>
      <c r="K3" s="39" t="s">
        <v>367</v>
      </c>
      <c r="L3" s="40">
        <v>2</v>
      </c>
      <c r="M3" s="40">
        <v>13</v>
      </c>
      <c r="N3" s="41">
        <v>0</v>
      </c>
      <c r="O3" s="42"/>
      <c r="P3" s="43" t="e">
        <f>TEXT(IF(#REF!=1,$D3,""),"00")</f>
        <v>#REF!</v>
      </c>
      <c r="Q3" s="44"/>
      <c r="R3" s="45"/>
      <c r="S3" s="46" t="e">
        <f>IF(O3=0,TEXT(TIME(P3,Q3,R3)-TIME($D3,$E3,LEFT($F3,2))+TIME(0,LEFT(#REF!,2),RIGHT(#REF!,2)),"mm:ss"),TEXT(TIME(P3,Q3,R3)-TIME($D3,$E3,LEFT($F3,2))+TIME(0,LEFT(#REF!,2),RIGHT(#REF!,2))-TIME(0,($G$10*O3),0),"mm:ss"))</f>
        <v>#REF!</v>
      </c>
      <c r="T3" s="47"/>
      <c r="U3" s="43" t="e">
        <f>INDEX(VISITORS[INSECT ORDER], MATCH(T3,VISITORS[NAME USED],0))</f>
        <v>#N/A</v>
      </c>
      <c r="V3" s="43" t="e">
        <f>IF(U3&lt;&gt;0,"NA","")</f>
        <v>#N/A</v>
      </c>
      <c r="W3" s="48" t="e">
        <f>IF(SUM(AB3,AD3,AF3,AH3,AJ3,AL3)=#REF!,,"")</f>
        <v>#REF!</v>
      </c>
      <c r="X3" s="49" t="e">
        <f>IF(#REF!=1,1,"")</f>
        <v>#REF!</v>
      </c>
      <c r="Y3" s="49"/>
      <c r="Z3" s="49"/>
      <c r="AA3" s="50" t="str">
        <f>IF(OR(T3="Something small"),1,"")</f>
        <v/>
      </c>
      <c r="AB3" s="51" t="str">
        <f>IF(AA3=1,#REF!,"")</f>
        <v/>
      </c>
      <c r="AC3" s="50"/>
      <c r="AD3" s="51" t="str">
        <f>IF(AC3=1,#REF!,"")</f>
        <v/>
      </c>
      <c r="AE3" s="50"/>
      <c r="AF3" s="51" t="str">
        <f>IF(AE3=1,#REF!,"")</f>
        <v/>
      </c>
      <c r="AG3" s="50"/>
      <c r="AH3" s="51" t="str">
        <f>IF(AG3=1,#REF!,"")</f>
        <v/>
      </c>
      <c r="AI3" s="50"/>
      <c r="AJ3" s="51" t="str">
        <f>IF(AI3=1,#REF!,"")</f>
        <v/>
      </c>
      <c r="AK3" s="50"/>
      <c r="AL3" s="51" t="str">
        <f>IF(AK3=1,#REF!,"")</f>
        <v/>
      </c>
      <c r="AM3" s="52"/>
      <c r="AN3" s="53"/>
      <c r="AO3" s="53"/>
      <c r="AP3" s="54"/>
      <c r="AQ3" s="55" t="e">
        <f>IF(#REF!=1,0,"")</f>
        <v>#REF!</v>
      </c>
      <c r="AR3" s="56" t="e">
        <f t="shared" ref="AR3:AR66" si="0">IF(AQ3=1,X3,"")</f>
        <v>#REF!</v>
      </c>
      <c r="AS3" s="55" t="e">
        <f>IF(#REF!=1,0,"")</f>
        <v>#REF!</v>
      </c>
      <c r="AT3" s="56" t="e">
        <f t="shared" ref="AT3:AT66" si="1">IF(AS3=1,X3,"")</f>
        <v>#REF!</v>
      </c>
    </row>
    <row r="4" spans="1:46" s="3" customFormat="1" x14ac:dyDescent="0.25">
      <c r="A4" s="57">
        <f t="shared" ref="A4:A67" si="2">A3</f>
        <v>2022</v>
      </c>
      <c r="B4" s="57" t="str">
        <f t="shared" ref="B4:B67" si="3">IF(C3-C4&gt;0, TEXT(DATE(2016,(MONTH(DATEVALUE(B3&amp;"1"))+1),1),"mmm"), B3)</f>
        <v>May</v>
      </c>
      <c r="C4" s="58">
        <f>IF(AND(D4=0, E4=0), IF(TEXT(C3,"dd")=TEXT(EOMONTH(DATE(A3,MONTH(DATEVALUE(B3&amp;"1")),C3),0), "dd"), 1, C3+1), C3)</f>
        <v>24</v>
      </c>
      <c r="D4" s="59">
        <f t="shared" ref="D4:D67" si="4">IF(IF(E3=59,D3+1,D3)=24,0,IF(E3=59,D3+1,D3))</f>
        <v>8</v>
      </c>
      <c r="E4" s="60">
        <f t="shared" ref="E4:E67" si="5">IF(E3&lt;59,E3+1,0)</f>
        <v>45</v>
      </c>
      <c r="F4" s="61"/>
      <c r="G4" s="62"/>
      <c r="H4" s="63" t="e">
        <f>IF(AND(OR(E3=$G$3,E3=$G$4,E3=$G$5,E3=$G$6,E3=$G$7,E3=$G$8),E3&lt;&gt;RIGHT(H3,2)),CONCATENATE(LEFT(J4,3),LEFT(K4,3),L4,"_",A4,TEXT(MONTH(DATEVALUE(B4&amp;"1")),"00"),TEXT(C4,"00"),"_",TEXT(D4,"00"),"_",TEXT(E3,"00")),IF(AND(OR(E4=$G$3,E4=$G$4,E4=$G$5,E4=$G$6,E4=$G$7,E4=$G$8),OR(F4="",F4&gt;$G$9-1)),CONCATENATE(LEFT(J4,3),LEFT(K4,3),L4,"_",A4,TEXT(MONTH(DATEVALUE(B4&amp;"1")),"00"),TEXT(C4,"00"),"_",TEXT(D4,"00"),"_",TEXT(E4,"00")),H3))</f>
        <v>#VALUE!</v>
      </c>
      <c r="I4" s="64">
        <f>I3</f>
        <v>1</v>
      </c>
      <c r="J4" s="65" t="str">
        <f t="shared" ref="J4:N19" si="6">J3</f>
        <v>Lavandula</v>
      </c>
      <c r="K4" s="65" t="str">
        <f t="shared" si="6"/>
        <v>stoechas</v>
      </c>
      <c r="L4" s="66">
        <f t="shared" si="6"/>
        <v>2</v>
      </c>
      <c r="M4" s="66">
        <f t="shared" si="6"/>
        <v>13</v>
      </c>
      <c r="N4" s="66">
        <f t="shared" si="6"/>
        <v>0</v>
      </c>
      <c r="O4" s="42"/>
      <c r="P4" s="43" t="e">
        <f>TEXT(IF(#REF!=1,D4,""),"00")</f>
        <v>#REF!</v>
      </c>
      <c r="Q4" s="44"/>
      <c r="R4" s="45"/>
      <c r="S4" s="46" t="e">
        <f>IF(O4=0,TEXT(TIME(P4,Q4,R4)-TIME(D4,E4,RIGHT(F4,2))+TIME(0,LEFT(#REF!,2),RIGHT(#REF!,2)),"mm:ss"),TEXT(TIME(P4,Q4,R4)-TIME(D4,E4,RIGHT(F4,2))+TIME(0,LEFT(#REF!,2),RIGHT(#REF!,2))-TIME(0,($G$10*O4),0),"mm:ss"))</f>
        <v>#REF!</v>
      </c>
      <c r="T4" s="47"/>
      <c r="U4" s="43" t="e">
        <f>INDEX(VISITORS[INSECT ORDER], MATCH(T4,VISITORS[NAME USED],0))</f>
        <v>#N/A</v>
      </c>
      <c r="V4" s="43" t="e">
        <f t="shared" ref="V4:V67" si="7">IF(U4&lt;&gt;0,"NA","")</f>
        <v>#N/A</v>
      </c>
      <c r="W4" s="48" t="e">
        <f>IF(SUM(AB4,AD4,AF4,AH4,AJ4,AL4)=#REF!,,"")</f>
        <v>#REF!</v>
      </c>
      <c r="X4" s="49" t="e">
        <f>IF(#REF!=1,1,"")</f>
        <v>#REF!</v>
      </c>
      <c r="Y4" s="49"/>
      <c r="Z4" s="49"/>
      <c r="AA4" s="50" t="str">
        <f t="shared" ref="AA4:AA67" si="8">IF(OR(T4="Something small"),1,"")</f>
        <v/>
      </c>
      <c r="AB4" s="51" t="str">
        <f>IF(AA4=1,#REF!,"")</f>
        <v/>
      </c>
      <c r="AC4" s="50"/>
      <c r="AD4" s="51" t="str">
        <f>IF(AC4=1,#REF!,"")</f>
        <v/>
      </c>
      <c r="AE4" s="50"/>
      <c r="AF4" s="51" t="str">
        <f>IF(AE4=1,#REF!,"")</f>
        <v/>
      </c>
      <c r="AG4" s="50"/>
      <c r="AH4" s="51" t="str">
        <f>IF(AG4=1,#REF!,"")</f>
        <v/>
      </c>
      <c r="AI4" s="50"/>
      <c r="AJ4" s="51" t="str">
        <f>IF(AI4=1,#REF!,"")</f>
        <v/>
      </c>
      <c r="AK4" s="50"/>
      <c r="AL4" s="51" t="str">
        <f>IF(AK4=1,#REF!,"")</f>
        <v/>
      </c>
      <c r="AM4" s="52"/>
      <c r="AN4" s="53"/>
      <c r="AO4" s="53"/>
      <c r="AP4" s="54"/>
      <c r="AQ4" s="55" t="e">
        <f>IF(#REF!=1,0,"")</f>
        <v>#REF!</v>
      </c>
      <c r="AR4" s="56" t="e">
        <f t="shared" si="0"/>
        <v>#REF!</v>
      </c>
      <c r="AS4" s="55" t="e">
        <f>IF(#REF!=1,0,"")</f>
        <v>#REF!</v>
      </c>
      <c r="AT4" s="56" t="e">
        <f t="shared" si="1"/>
        <v>#REF!</v>
      </c>
    </row>
    <row r="5" spans="1:46" s="3" customFormat="1" x14ac:dyDescent="0.25">
      <c r="A5" s="67">
        <f t="shared" si="2"/>
        <v>2022</v>
      </c>
      <c r="B5" s="67" t="str">
        <f t="shared" si="3"/>
        <v>May</v>
      </c>
      <c r="C5" s="68">
        <f t="shared" ref="C5:C68" si="9">IF(AND(D5=0, E5=0), IF(TEXT(C4,"dd")=TEXT(EOMONTH(DATE(A4,MONTH(DATEVALUE(B4&amp;"1")),C4),0), "dd"), 1, C4+1), C4)</f>
        <v>24</v>
      </c>
      <c r="D5" s="69">
        <f t="shared" si="4"/>
        <v>8</v>
      </c>
      <c r="E5" s="70">
        <f t="shared" si="5"/>
        <v>46</v>
      </c>
      <c r="F5" s="61"/>
      <c r="G5" s="62"/>
      <c r="H5" s="63" t="e">
        <f t="shared" ref="H5:H68" si="10">IF(AND(OR(E4=$G$3,E4=$G$4,E4=$G$5,E4=$G$6,E4=$G$7,E4=$G$8),E4&lt;&gt;RIGHT(H4,2)),CONCATENATE(LEFT(J5,3),LEFT(K5,3),L5,"_",A5,TEXT(MONTH(DATEVALUE(B5&amp;"1")),"00"),TEXT(C5,"00"),"_",TEXT(D5,"00"),"_",TEXT(E4,"00")),IF(AND(OR(E5=$G$3,E5=$G$4,E5=$G$5,E5=$G$6,E5=$G$7,E5=$G$8),OR(F5="",F5&gt;$G$9-1)),CONCATENATE(LEFT(J5,3),LEFT(K5,3),L5,"_",A5,TEXT(MONTH(DATEVALUE(B5&amp;"1")),"00"),TEXT(C5,"00"),"_",TEXT(D5,"00"),"_",TEXT(E5,"00")),H4))</f>
        <v>#VALUE!</v>
      </c>
      <c r="I5" s="64">
        <f t="shared" ref="I5:N20" si="11">I4</f>
        <v>1</v>
      </c>
      <c r="J5" s="71" t="str">
        <f t="shared" si="6"/>
        <v>Lavandula</v>
      </c>
      <c r="K5" s="71" t="str">
        <f t="shared" si="6"/>
        <v>stoechas</v>
      </c>
      <c r="L5" s="72">
        <f t="shared" si="6"/>
        <v>2</v>
      </c>
      <c r="M5" s="72">
        <f t="shared" si="6"/>
        <v>13</v>
      </c>
      <c r="N5" s="66">
        <f t="shared" si="6"/>
        <v>0</v>
      </c>
      <c r="O5" s="42"/>
      <c r="P5" s="43" t="e">
        <f>TEXT(IF(#REF!=1,D5,""),"00")</f>
        <v>#REF!</v>
      </c>
      <c r="Q5" s="44"/>
      <c r="R5" s="45"/>
      <c r="S5" s="46" t="e">
        <f>IF(O5=0,TEXT(TIME(P5,Q5,R5)-TIME(D5,E5,RIGHT(F5,2))+TIME(0,LEFT(#REF!,2),RIGHT(#REF!,2)),"mm:ss"),TEXT(TIME(P5,Q5,R5)-TIME(D5,E5,RIGHT(F5,2))+TIME(0,LEFT(#REF!,2),RIGHT(#REF!,2))-TIME(0,($G$10*O5),0),"mm:ss"))</f>
        <v>#REF!</v>
      </c>
      <c r="T5" s="47"/>
      <c r="U5" s="43" t="e">
        <f>INDEX(VISITORS[INSECT ORDER], MATCH(T5,VISITORS[NAME USED],0))</f>
        <v>#N/A</v>
      </c>
      <c r="V5" s="43" t="e">
        <f t="shared" si="7"/>
        <v>#N/A</v>
      </c>
      <c r="W5" s="48" t="e">
        <f>IF(SUM(AB5,AD5,AF5,AH5,AJ5,AL5)=#REF!,,"")</f>
        <v>#REF!</v>
      </c>
      <c r="X5" s="49" t="e">
        <f>IF(#REF!=1,1,"")</f>
        <v>#REF!</v>
      </c>
      <c r="Y5" s="49"/>
      <c r="Z5" s="49"/>
      <c r="AA5" s="50" t="str">
        <f t="shared" si="8"/>
        <v/>
      </c>
      <c r="AB5" s="51" t="str">
        <f>IF(AA5=1,#REF!,"")</f>
        <v/>
      </c>
      <c r="AC5" s="50"/>
      <c r="AD5" s="51" t="str">
        <f>IF(AC5=1,#REF!,"")</f>
        <v/>
      </c>
      <c r="AE5" s="50"/>
      <c r="AF5" s="51" t="str">
        <f>IF(AE5=1,#REF!,"")</f>
        <v/>
      </c>
      <c r="AG5" s="50"/>
      <c r="AH5" s="51" t="str">
        <f>IF(AG5=1,#REF!,"")</f>
        <v/>
      </c>
      <c r="AI5" s="50"/>
      <c r="AJ5" s="51" t="str">
        <f>IF(AI5=1,#REF!,"")</f>
        <v/>
      </c>
      <c r="AK5" s="50"/>
      <c r="AL5" s="51" t="str">
        <f>IF(AK5=1,#REF!,"")</f>
        <v/>
      </c>
      <c r="AM5" s="52"/>
      <c r="AN5" s="53"/>
      <c r="AO5" s="53"/>
      <c r="AP5" s="54"/>
      <c r="AQ5" s="55" t="e">
        <f>IF(#REF!=1,0,"")</f>
        <v>#REF!</v>
      </c>
      <c r="AR5" s="56" t="e">
        <f t="shared" si="0"/>
        <v>#REF!</v>
      </c>
      <c r="AS5" s="55" t="e">
        <f>IF(#REF!=1,0,"")</f>
        <v>#REF!</v>
      </c>
      <c r="AT5" s="56" t="e">
        <f t="shared" si="1"/>
        <v>#REF!</v>
      </c>
    </row>
    <row r="6" spans="1:46" s="3" customFormat="1" x14ac:dyDescent="0.25">
      <c r="A6" s="67">
        <f t="shared" si="2"/>
        <v>2022</v>
      </c>
      <c r="B6" s="67" t="str">
        <f t="shared" si="3"/>
        <v>May</v>
      </c>
      <c r="C6" s="68">
        <f t="shared" si="9"/>
        <v>24</v>
      </c>
      <c r="D6" s="69">
        <f t="shared" si="4"/>
        <v>8</v>
      </c>
      <c r="E6" s="70">
        <f t="shared" si="5"/>
        <v>47</v>
      </c>
      <c r="F6" s="61"/>
      <c r="G6" s="62"/>
      <c r="H6" s="63" t="e">
        <f t="shared" si="10"/>
        <v>#VALUE!</v>
      </c>
      <c r="I6" s="64">
        <f t="shared" si="11"/>
        <v>1</v>
      </c>
      <c r="J6" s="71" t="str">
        <f t="shared" si="6"/>
        <v>Lavandula</v>
      </c>
      <c r="K6" s="71" t="str">
        <f t="shared" si="6"/>
        <v>stoechas</v>
      </c>
      <c r="L6" s="72">
        <f t="shared" si="6"/>
        <v>2</v>
      </c>
      <c r="M6" s="72">
        <f t="shared" si="6"/>
        <v>13</v>
      </c>
      <c r="N6" s="66">
        <f t="shared" si="6"/>
        <v>0</v>
      </c>
      <c r="O6" s="42"/>
      <c r="P6" s="43" t="e">
        <f>TEXT(IF(#REF!=1,D6,""),"00")</f>
        <v>#REF!</v>
      </c>
      <c r="Q6" s="44"/>
      <c r="R6" s="45"/>
      <c r="S6" s="46" t="e">
        <f>IF(O6=0,TEXT(TIME(P6,Q6,R6)-TIME(D6,E6,RIGHT(F6,2))+TIME(0,LEFT(#REF!,2),RIGHT(#REF!,2)),"mm:ss"),TEXT(TIME(P6,Q6,R6)-TIME(D6,E6,RIGHT(F6,2))+TIME(0,LEFT(#REF!,2),RIGHT(#REF!,2))-TIME(0,($G$10*O6),0),"mm:ss"))</f>
        <v>#REF!</v>
      </c>
      <c r="T6" s="47"/>
      <c r="U6" s="43" t="e">
        <f>INDEX(VISITORS[INSECT ORDER], MATCH(T6,VISITORS[NAME USED],0))</f>
        <v>#N/A</v>
      </c>
      <c r="V6" s="43" t="e">
        <f t="shared" si="7"/>
        <v>#N/A</v>
      </c>
      <c r="W6" s="48" t="e">
        <f>IF(SUM(AB6,AD6,AF6,AH6,AJ6,AL6)=#REF!,,"")</f>
        <v>#REF!</v>
      </c>
      <c r="X6" s="49" t="e">
        <f>IF(#REF!=1,1,"")</f>
        <v>#REF!</v>
      </c>
      <c r="Y6" s="49"/>
      <c r="Z6" s="49"/>
      <c r="AA6" s="50" t="str">
        <f t="shared" si="8"/>
        <v/>
      </c>
      <c r="AB6" s="51" t="str">
        <f>IF(AA6=1,#REF!,"")</f>
        <v/>
      </c>
      <c r="AC6" s="50"/>
      <c r="AD6" s="51" t="str">
        <f>IF(AC6=1,#REF!,"")</f>
        <v/>
      </c>
      <c r="AE6" s="50"/>
      <c r="AF6" s="51" t="str">
        <f>IF(AE6=1,#REF!,"")</f>
        <v/>
      </c>
      <c r="AG6" s="50"/>
      <c r="AH6" s="51" t="str">
        <f>IF(AG6=1,#REF!,"")</f>
        <v/>
      </c>
      <c r="AI6" s="50"/>
      <c r="AJ6" s="51" t="str">
        <f>IF(AI6=1,#REF!,"")</f>
        <v/>
      </c>
      <c r="AK6" s="50"/>
      <c r="AL6" s="51" t="str">
        <f>IF(AK6=1,#REF!,"")</f>
        <v/>
      </c>
      <c r="AM6" s="52"/>
      <c r="AN6" s="53"/>
      <c r="AO6" s="53"/>
      <c r="AP6" s="54"/>
      <c r="AQ6" s="55" t="e">
        <f>IF(#REF!=1,0,"")</f>
        <v>#REF!</v>
      </c>
      <c r="AR6" s="56" t="e">
        <f t="shared" si="0"/>
        <v>#REF!</v>
      </c>
      <c r="AS6" s="55" t="e">
        <f>IF(#REF!=1,0,"")</f>
        <v>#REF!</v>
      </c>
      <c r="AT6" s="56" t="e">
        <f t="shared" si="1"/>
        <v>#REF!</v>
      </c>
    </row>
    <row r="7" spans="1:46" s="3" customFormat="1" x14ac:dyDescent="0.25">
      <c r="A7" s="67">
        <f t="shared" si="2"/>
        <v>2022</v>
      </c>
      <c r="B7" s="67" t="str">
        <f t="shared" si="3"/>
        <v>May</v>
      </c>
      <c r="C7" s="68">
        <f t="shared" si="9"/>
        <v>24</v>
      </c>
      <c r="D7" s="69">
        <f t="shared" si="4"/>
        <v>8</v>
      </c>
      <c r="E7" s="70">
        <f t="shared" si="5"/>
        <v>48</v>
      </c>
      <c r="F7" s="61"/>
      <c r="G7" s="62" t="s">
        <v>51</v>
      </c>
      <c r="H7" s="63" t="e">
        <f t="shared" si="10"/>
        <v>#VALUE!</v>
      </c>
      <c r="I7" s="64">
        <f t="shared" si="11"/>
        <v>1</v>
      </c>
      <c r="J7" s="71" t="str">
        <f t="shared" si="6"/>
        <v>Lavandula</v>
      </c>
      <c r="K7" s="71" t="str">
        <f t="shared" si="6"/>
        <v>stoechas</v>
      </c>
      <c r="L7" s="72">
        <f t="shared" si="6"/>
        <v>2</v>
      </c>
      <c r="M7" s="72">
        <f t="shared" si="6"/>
        <v>13</v>
      </c>
      <c r="N7" s="66">
        <f t="shared" si="6"/>
        <v>0</v>
      </c>
      <c r="O7" s="42"/>
      <c r="P7" s="43" t="e">
        <f>TEXT(IF(#REF!=1,D7,""),"00")</f>
        <v>#REF!</v>
      </c>
      <c r="Q7" s="44"/>
      <c r="R7" s="45"/>
      <c r="S7" s="46" t="e">
        <f>IF(O7=0,TEXT(TIME(P7,Q7,R7)-TIME(D7,E7,RIGHT(F7,2))+TIME(0,LEFT(#REF!,2),RIGHT(#REF!,2)),"mm:ss"),TEXT(TIME(P7,Q7,R7)-TIME(D7,E7,RIGHT(F7,2))+TIME(0,LEFT(#REF!,2),RIGHT(#REF!,2))-TIME(0,($G$10*O7),0),"mm:ss"))</f>
        <v>#REF!</v>
      </c>
      <c r="T7" s="47"/>
      <c r="U7" s="43" t="e">
        <f>INDEX(VISITORS[INSECT ORDER], MATCH(T7,VISITORS[NAME USED],0))</f>
        <v>#N/A</v>
      </c>
      <c r="V7" s="43" t="e">
        <f t="shared" si="7"/>
        <v>#N/A</v>
      </c>
      <c r="W7" s="48" t="e">
        <f>IF(SUM(AB7,AD7,AF7,AH7,AJ7,AL7)=#REF!,,"")</f>
        <v>#REF!</v>
      </c>
      <c r="X7" s="49" t="e">
        <f>IF(#REF!=1,1,"")</f>
        <v>#REF!</v>
      </c>
      <c r="Y7" s="49"/>
      <c r="Z7" s="49"/>
      <c r="AA7" s="50" t="str">
        <f t="shared" si="8"/>
        <v/>
      </c>
      <c r="AB7" s="51" t="str">
        <f>IF(AA7=1,#REF!,"")</f>
        <v/>
      </c>
      <c r="AC7" s="50"/>
      <c r="AD7" s="51" t="str">
        <f>IF(AC7=1,#REF!,"")</f>
        <v/>
      </c>
      <c r="AE7" s="50"/>
      <c r="AF7" s="51" t="str">
        <f>IF(AE7=1,#REF!,"")</f>
        <v/>
      </c>
      <c r="AG7" s="50"/>
      <c r="AH7" s="51" t="str">
        <f>IF(AG7=1,#REF!,"")</f>
        <v/>
      </c>
      <c r="AI7" s="50"/>
      <c r="AJ7" s="51" t="str">
        <f>IF(AI7=1,#REF!,"")</f>
        <v/>
      </c>
      <c r="AK7" s="50"/>
      <c r="AL7" s="51" t="str">
        <f>IF(AK7=1,#REF!,"")</f>
        <v/>
      </c>
      <c r="AM7" s="52"/>
      <c r="AN7" s="53"/>
      <c r="AO7" s="53"/>
      <c r="AP7" s="54"/>
      <c r="AQ7" s="55" t="e">
        <f>IF(#REF!=1,0,"")</f>
        <v>#REF!</v>
      </c>
      <c r="AR7" s="56" t="e">
        <f t="shared" si="0"/>
        <v>#REF!</v>
      </c>
      <c r="AS7" s="55" t="e">
        <f>IF(#REF!=1,0,"")</f>
        <v>#REF!</v>
      </c>
      <c r="AT7" s="56" t="e">
        <f t="shared" si="1"/>
        <v>#REF!</v>
      </c>
    </row>
    <row r="8" spans="1:46" s="3" customFormat="1" ht="15.75" thickBot="1" x14ac:dyDescent="0.3">
      <c r="A8" s="67">
        <f t="shared" si="2"/>
        <v>2022</v>
      </c>
      <c r="B8" s="67" t="str">
        <f t="shared" si="3"/>
        <v>May</v>
      </c>
      <c r="C8" s="68">
        <f t="shared" si="9"/>
        <v>24</v>
      </c>
      <c r="D8" s="69">
        <f t="shared" si="4"/>
        <v>8</v>
      </c>
      <c r="E8" s="70">
        <f t="shared" si="5"/>
        <v>49</v>
      </c>
      <c r="F8" s="61"/>
      <c r="G8" s="73" t="s">
        <v>51</v>
      </c>
      <c r="H8" s="63" t="e">
        <f t="shared" si="10"/>
        <v>#VALUE!</v>
      </c>
      <c r="I8" s="64">
        <f t="shared" si="11"/>
        <v>1</v>
      </c>
      <c r="J8" s="71" t="str">
        <f t="shared" si="6"/>
        <v>Lavandula</v>
      </c>
      <c r="K8" s="71" t="str">
        <f t="shared" si="6"/>
        <v>stoechas</v>
      </c>
      <c r="L8" s="72">
        <f t="shared" si="6"/>
        <v>2</v>
      </c>
      <c r="M8" s="72">
        <f t="shared" si="6"/>
        <v>13</v>
      </c>
      <c r="N8" s="66">
        <f t="shared" si="6"/>
        <v>0</v>
      </c>
      <c r="O8" s="42"/>
      <c r="P8" s="43" t="e">
        <f>TEXT(IF(#REF!=1,D8,""),"00")</f>
        <v>#REF!</v>
      </c>
      <c r="Q8" s="44"/>
      <c r="R8" s="45"/>
      <c r="S8" s="46" t="e">
        <f>IF(O8=0,TEXT(TIME(P8,Q8,R8)-TIME(D8,E8,RIGHT(F8,2))+TIME(0,LEFT(#REF!,2),RIGHT(#REF!,2)),"mm:ss"),TEXT(TIME(P8,Q8,R8)-TIME(D8,E8,RIGHT(F8,2))+TIME(0,LEFT(#REF!,2),RIGHT(#REF!,2))-TIME(0,($G$10*O8),0),"mm:ss"))</f>
        <v>#REF!</v>
      </c>
      <c r="T8" s="47"/>
      <c r="U8" s="43" t="e">
        <f>INDEX(VISITORS[INSECT ORDER], MATCH(T8,VISITORS[NAME USED],0))</f>
        <v>#N/A</v>
      </c>
      <c r="V8" s="43" t="e">
        <f t="shared" si="7"/>
        <v>#N/A</v>
      </c>
      <c r="W8" s="48" t="e">
        <f>IF(SUM(AB8,AD8,AF8,AH8,AJ8,AL8)=#REF!,,"")</f>
        <v>#REF!</v>
      </c>
      <c r="X8" s="49" t="e">
        <f>IF(#REF!=1,1,"")</f>
        <v>#REF!</v>
      </c>
      <c r="Y8" s="49"/>
      <c r="Z8" s="49"/>
      <c r="AA8" s="50" t="str">
        <f t="shared" si="8"/>
        <v/>
      </c>
      <c r="AB8" s="51" t="str">
        <f>IF(AA8=1,#REF!,"")</f>
        <v/>
      </c>
      <c r="AC8" s="50"/>
      <c r="AD8" s="51" t="str">
        <f>IF(AC8=1,#REF!,"")</f>
        <v/>
      </c>
      <c r="AE8" s="50"/>
      <c r="AF8" s="51" t="str">
        <f>IF(AE8=1,#REF!,"")</f>
        <v/>
      </c>
      <c r="AG8" s="50"/>
      <c r="AH8" s="51" t="str">
        <f>IF(AG8=1,#REF!,"")</f>
        <v/>
      </c>
      <c r="AI8" s="50"/>
      <c r="AJ8" s="51" t="str">
        <f>IF(AI8=1,#REF!,"")</f>
        <v/>
      </c>
      <c r="AK8" s="50"/>
      <c r="AL8" s="51" t="str">
        <f>IF(AK8=1,#REF!,"")</f>
        <v/>
      </c>
      <c r="AM8" s="52"/>
      <c r="AN8" s="53"/>
      <c r="AO8" s="53"/>
      <c r="AP8" s="54"/>
      <c r="AQ8" s="55" t="e">
        <f>IF(#REF!=1,0,"")</f>
        <v>#REF!</v>
      </c>
      <c r="AR8" s="56" t="e">
        <f t="shared" si="0"/>
        <v>#REF!</v>
      </c>
      <c r="AS8" s="55" t="e">
        <f>IF(#REF!=1,0,"")</f>
        <v>#REF!</v>
      </c>
      <c r="AT8" s="56" t="e">
        <f t="shared" si="1"/>
        <v>#REF!</v>
      </c>
    </row>
    <row r="9" spans="1:46" s="3" customFormat="1" ht="15.75" thickBot="1" x14ac:dyDescent="0.3">
      <c r="A9" s="67">
        <f t="shared" si="2"/>
        <v>2022</v>
      </c>
      <c r="B9" s="67" t="str">
        <f t="shared" si="3"/>
        <v>May</v>
      </c>
      <c r="C9" s="68">
        <f t="shared" si="9"/>
        <v>24</v>
      </c>
      <c r="D9" s="69">
        <f t="shared" si="4"/>
        <v>8</v>
      </c>
      <c r="E9" s="60">
        <f t="shared" si="5"/>
        <v>50</v>
      </c>
      <c r="F9" s="74"/>
      <c r="G9" s="75">
        <v>0</v>
      </c>
      <c r="H9" s="63" t="e">
        <f t="shared" si="10"/>
        <v>#VALUE!</v>
      </c>
      <c r="I9" s="64">
        <f t="shared" si="11"/>
        <v>1</v>
      </c>
      <c r="J9" s="71" t="str">
        <f t="shared" si="6"/>
        <v>Lavandula</v>
      </c>
      <c r="K9" s="71" t="str">
        <f t="shared" si="6"/>
        <v>stoechas</v>
      </c>
      <c r="L9" s="72">
        <f t="shared" si="6"/>
        <v>2</v>
      </c>
      <c r="M9" s="66">
        <f t="shared" ref="M9" si="12">M8</f>
        <v>13</v>
      </c>
      <c r="N9" s="66">
        <f t="shared" si="6"/>
        <v>0</v>
      </c>
      <c r="O9" s="42"/>
      <c r="P9" s="43" t="e">
        <f>TEXT(IF(#REF!=1,D9,""),"00")</f>
        <v>#REF!</v>
      </c>
      <c r="Q9" s="44"/>
      <c r="R9" s="45"/>
      <c r="S9" s="46" t="e">
        <f>IF(O9=0,TEXT(TIME(P9,Q9,R9)-TIME(D9,E9,RIGHT(F9,2))+TIME(0,LEFT(#REF!,2),RIGHT(#REF!,2)),"mm:ss"),TEXT(TIME(P9,Q9,R9)-TIME(D9,E9,RIGHT(F9,2))+TIME(0,LEFT(#REF!,2),RIGHT(#REF!,2))-TIME(0,($G$10*O9),0),"mm:ss"))</f>
        <v>#REF!</v>
      </c>
      <c r="T9" s="47"/>
      <c r="U9" s="43" t="e">
        <f>INDEX(VISITORS[INSECT ORDER], MATCH(T9,VISITORS[NAME USED],0))</f>
        <v>#N/A</v>
      </c>
      <c r="V9" s="43" t="e">
        <f t="shared" si="7"/>
        <v>#N/A</v>
      </c>
      <c r="W9" s="48" t="e">
        <f>IF(SUM(AB9,AD9,AF9,AH9,AJ9,AL9)=#REF!,,"")</f>
        <v>#REF!</v>
      </c>
      <c r="X9" s="49" t="e">
        <f>IF(#REF!=1,1,"")</f>
        <v>#REF!</v>
      </c>
      <c r="Y9" s="49"/>
      <c r="Z9" s="49"/>
      <c r="AA9" s="50" t="str">
        <f t="shared" si="8"/>
        <v/>
      </c>
      <c r="AB9" s="51" t="str">
        <f>IF(AA9=1,#REF!,"")</f>
        <v/>
      </c>
      <c r="AC9" s="50"/>
      <c r="AD9" s="51" t="str">
        <f>IF(AC9=1,#REF!,"")</f>
        <v/>
      </c>
      <c r="AE9" s="50"/>
      <c r="AF9" s="51" t="str">
        <f>IF(AE9=1,#REF!,"")</f>
        <v/>
      </c>
      <c r="AG9" s="50"/>
      <c r="AH9" s="51" t="str">
        <f>IF(AG9=1,#REF!,"")</f>
        <v/>
      </c>
      <c r="AI9" s="50"/>
      <c r="AJ9" s="51" t="str">
        <f>IF(AI9=1,#REF!,"")</f>
        <v/>
      </c>
      <c r="AK9" s="50"/>
      <c r="AL9" s="51" t="str">
        <f>IF(AK9=1,#REF!,"")</f>
        <v/>
      </c>
      <c r="AM9" s="52"/>
      <c r="AN9" s="53"/>
      <c r="AO9" s="53"/>
      <c r="AP9" s="54"/>
      <c r="AQ9" s="55" t="e">
        <f>IF(#REF!=1,0,"")</f>
        <v>#REF!</v>
      </c>
      <c r="AR9" s="56" t="e">
        <f t="shared" si="0"/>
        <v>#REF!</v>
      </c>
      <c r="AS9" s="55" t="e">
        <f>IF(#REF!=1,0,"")</f>
        <v>#REF!</v>
      </c>
      <c r="AT9" s="56" t="e">
        <f t="shared" si="1"/>
        <v>#REF!</v>
      </c>
    </row>
    <row r="10" spans="1:46" s="3" customFormat="1" x14ac:dyDescent="0.25">
      <c r="A10" s="67">
        <f t="shared" si="2"/>
        <v>2022</v>
      </c>
      <c r="B10" s="67" t="str">
        <f t="shared" si="3"/>
        <v>May</v>
      </c>
      <c r="C10" s="68">
        <f t="shared" si="9"/>
        <v>24</v>
      </c>
      <c r="D10" s="69">
        <f t="shared" si="4"/>
        <v>8</v>
      </c>
      <c r="E10" s="70">
        <f t="shared" si="5"/>
        <v>51</v>
      </c>
      <c r="F10" s="74"/>
      <c r="G10" s="76">
        <f>IF(G4&lt;G3, ABS(G3-(G4+60)), ABS(G3-G4))</f>
        <v>0</v>
      </c>
      <c r="H10" s="63" t="e">
        <f t="shared" si="10"/>
        <v>#VALUE!</v>
      </c>
      <c r="I10" s="64">
        <f t="shared" si="11"/>
        <v>1</v>
      </c>
      <c r="J10" s="71" t="str">
        <f t="shared" si="6"/>
        <v>Lavandula</v>
      </c>
      <c r="K10" s="71" t="str">
        <f t="shared" si="6"/>
        <v>stoechas</v>
      </c>
      <c r="L10" s="66">
        <f t="shared" ref="L10:M10" si="13">L9</f>
        <v>2</v>
      </c>
      <c r="M10" s="72">
        <f t="shared" si="13"/>
        <v>13</v>
      </c>
      <c r="N10" s="66">
        <f t="shared" si="6"/>
        <v>0</v>
      </c>
      <c r="O10" s="42"/>
      <c r="P10" s="43" t="e">
        <f>TEXT(IF(#REF!=1,D10,""),"00")</f>
        <v>#REF!</v>
      </c>
      <c r="Q10" s="44"/>
      <c r="R10" s="45"/>
      <c r="S10" s="46" t="e">
        <f>IF(O10=0,TEXT(TIME(P10,Q10,R10)-TIME(D10,E10,RIGHT(F10,2))+TIME(0,LEFT(#REF!,2),RIGHT(#REF!,2)),"mm:ss"),TEXT(TIME(P10,Q10,R10)-TIME(D10,E10,RIGHT(F10,2))+TIME(0,LEFT(#REF!,2),RIGHT(#REF!,2))-TIME(0,($G$10*O10),0),"mm:ss"))</f>
        <v>#REF!</v>
      </c>
      <c r="T10" s="47"/>
      <c r="U10" s="43" t="e">
        <f>INDEX(VISITORS[INSECT ORDER], MATCH(T10,VISITORS[NAME USED],0))</f>
        <v>#N/A</v>
      </c>
      <c r="V10" s="43" t="e">
        <f t="shared" si="7"/>
        <v>#N/A</v>
      </c>
      <c r="W10" s="48" t="e">
        <f>IF(SUM(AB10,AD10,AF10,AH10,AJ10,AL10)=#REF!,,"")</f>
        <v>#REF!</v>
      </c>
      <c r="X10" s="49" t="e">
        <f>IF(#REF!=1,1,"")</f>
        <v>#REF!</v>
      </c>
      <c r="Y10" s="49"/>
      <c r="Z10" s="49"/>
      <c r="AA10" s="50" t="str">
        <f t="shared" si="8"/>
        <v/>
      </c>
      <c r="AB10" s="51" t="str">
        <f>IF(AA10=1,#REF!,"")</f>
        <v/>
      </c>
      <c r="AC10" s="50"/>
      <c r="AD10" s="51" t="str">
        <f>IF(AC10=1,#REF!,"")</f>
        <v/>
      </c>
      <c r="AE10" s="50"/>
      <c r="AF10" s="51" t="str">
        <f>IF(AE10=1,#REF!,"")</f>
        <v/>
      </c>
      <c r="AG10" s="50"/>
      <c r="AH10" s="51" t="str">
        <f>IF(AG10=1,#REF!,"")</f>
        <v/>
      </c>
      <c r="AI10" s="50"/>
      <c r="AJ10" s="51" t="str">
        <f>IF(AI10=1,#REF!,"")</f>
        <v/>
      </c>
      <c r="AK10" s="50"/>
      <c r="AL10" s="51" t="str">
        <f>IF(AK10=1,#REF!,"")</f>
        <v/>
      </c>
      <c r="AM10" s="52"/>
      <c r="AN10" s="53"/>
      <c r="AO10" s="53"/>
      <c r="AP10" s="54"/>
      <c r="AQ10" s="55" t="e">
        <f>IF(#REF!=1,0,"")</f>
        <v>#REF!</v>
      </c>
      <c r="AR10" s="56" t="e">
        <f t="shared" si="0"/>
        <v>#REF!</v>
      </c>
      <c r="AS10" s="55" t="e">
        <f>IF(#REF!=1,0,"")</f>
        <v>#REF!</v>
      </c>
      <c r="AT10" s="56" t="e">
        <f t="shared" si="1"/>
        <v>#REF!</v>
      </c>
    </row>
    <row r="11" spans="1:46" s="3" customFormat="1" x14ac:dyDescent="0.25">
      <c r="A11" s="67">
        <f t="shared" si="2"/>
        <v>2022</v>
      </c>
      <c r="B11" s="67" t="str">
        <f t="shared" si="3"/>
        <v>May</v>
      </c>
      <c r="C11" s="68">
        <f t="shared" si="9"/>
        <v>24</v>
      </c>
      <c r="D11" s="69">
        <f t="shared" si="4"/>
        <v>8</v>
      </c>
      <c r="E11" s="70">
        <f t="shared" si="5"/>
        <v>52</v>
      </c>
      <c r="F11" s="74"/>
      <c r="G11" s="77"/>
      <c r="H11" s="63" t="e">
        <f t="shared" si="10"/>
        <v>#VALUE!</v>
      </c>
      <c r="I11" s="64">
        <f t="shared" si="11"/>
        <v>1</v>
      </c>
      <c r="J11" s="71" t="str">
        <f t="shared" si="6"/>
        <v>Lavandula</v>
      </c>
      <c r="K11" s="71" t="str">
        <f t="shared" si="6"/>
        <v>stoechas</v>
      </c>
      <c r="L11" s="72">
        <f t="shared" ref="L11:M11" si="14">L10</f>
        <v>2</v>
      </c>
      <c r="M11" s="72">
        <f t="shared" si="14"/>
        <v>13</v>
      </c>
      <c r="N11" s="66">
        <f t="shared" si="6"/>
        <v>0</v>
      </c>
      <c r="O11" s="42"/>
      <c r="P11" s="43" t="e">
        <f>TEXT(IF(#REF!=1,D11,""),"00")</f>
        <v>#REF!</v>
      </c>
      <c r="Q11" s="44"/>
      <c r="R11" s="45"/>
      <c r="S11" s="46" t="e">
        <f>IF(O11=0,TEXT(TIME(P11,Q11,R11)-TIME(D11,E11,RIGHT(F11,2))+TIME(0,LEFT(#REF!,2),RIGHT(#REF!,2)),"mm:ss"),TEXT(TIME(P11,Q11,R11)-TIME(D11,E11,RIGHT(F11,2))+TIME(0,LEFT(#REF!,2),RIGHT(#REF!,2))-TIME(0,($G$10*O11),0),"mm:ss"))</f>
        <v>#REF!</v>
      </c>
      <c r="T11" s="47"/>
      <c r="U11" s="43" t="e">
        <f>INDEX(VISITORS[INSECT ORDER], MATCH(T11,VISITORS[NAME USED],0))</f>
        <v>#N/A</v>
      </c>
      <c r="V11" s="43" t="e">
        <f t="shared" si="7"/>
        <v>#N/A</v>
      </c>
      <c r="W11" s="48" t="e">
        <f>IF(SUM(AB11,AD11,AF11,AH11,AJ11,AL11)=#REF!,,"")</f>
        <v>#REF!</v>
      </c>
      <c r="X11" s="49" t="e">
        <f>IF(#REF!=1,1,"")</f>
        <v>#REF!</v>
      </c>
      <c r="Y11" s="49"/>
      <c r="Z11" s="49"/>
      <c r="AA11" s="50" t="str">
        <f t="shared" si="8"/>
        <v/>
      </c>
      <c r="AB11" s="51" t="str">
        <f>IF(AA11=1,#REF!,"")</f>
        <v/>
      </c>
      <c r="AC11" s="50"/>
      <c r="AD11" s="51" t="str">
        <f>IF(AC11=1,#REF!,"")</f>
        <v/>
      </c>
      <c r="AE11" s="50"/>
      <c r="AF11" s="51" t="str">
        <f>IF(AE11=1,#REF!,"")</f>
        <v/>
      </c>
      <c r="AG11" s="50"/>
      <c r="AH11" s="51" t="str">
        <f>IF(AG11=1,#REF!,"")</f>
        <v/>
      </c>
      <c r="AI11" s="50"/>
      <c r="AJ11" s="51" t="str">
        <f>IF(AI11=1,#REF!,"")</f>
        <v/>
      </c>
      <c r="AK11" s="50"/>
      <c r="AL11" s="51" t="str">
        <f>IF(AK11=1,#REF!,"")</f>
        <v/>
      </c>
      <c r="AM11" s="52"/>
      <c r="AN11" s="53"/>
      <c r="AO11" s="53"/>
      <c r="AP11" s="54"/>
      <c r="AQ11" s="55" t="e">
        <f>IF(#REF!=1,0,"")</f>
        <v>#REF!</v>
      </c>
      <c r="AR11" s="56" t="e">
        <f t="shared" si="0"/>
        <v>#REF!</v>
      </c>
      <c r="AS11" s="55" t="e">
        <f>IF(#REF!=1,0,"")</f>
        <v>#REF!</v>
      </c>
      <c r="AT11" s="56" t="e">
        <f t="shared" si="1"/>
        <v>#REF!</v>
      </c>
    </row>
    <row r="12" spans="1:46" s="3" customFormat="1" x14ac:dyDescent="0.25">
      <c r="A12" s="67">
        <f t="shared" si="2"/>
        <v>2022</v>
      </c>
      <c r="B12" s="67" t="str">
        <f t="shared" si="3"/>
        <v>May</v>
      </c>
      <c r="C12" s="68">
        <f t="shared" si="9"/>
        <v>24</v>
      </c>
      <c r="D12" s="69">
        <f t="shared" si="4"/>
        <v>8</v>
      </c>
      <c r="E12" s="70">
        <f t="shared" si="5"/>
        <v>53</v>
      </c>
      <c r="F12" s="74"/>
      <c r="G12" s="77"/>
      <c r="H12" s="63" t="e">
        <f t="shared" si="10"/>
        <v>#VALUE!</v>
      </c>
      <c r="I12" s="64">
        <f t="shared" si="11"/>
        <v>1</v>
      </c>
      <c r="J12" s="71" t="str">
        <f t="shared" si="6"/>
        <v>Lavandula</v>
      </c>
      <c r="K12" s="71" t="str">
        <f t="shared" si="6"/>
        <v>stoechas</v>
      </c>
      <c r="L12" s="72">
        <f t="shared" ref="L12:M12" si="15">L11</f>
        <v>2</v>
      </c>
      <c r="M12" s="72">
        <f t="shared" si="15"/>
        <v>13</v>
      </c>
      <c r="N12" s="66">
        <f t="shared" si="6"/>
        <v>0</v>
      </c>
      <c r="O12" s="42"/>
      <c r="P12" s="43" t="e">
        <f>TEXT(IF(#REF!=1,D12,""),"00")</f>
        <v>#REF!</v>
      </c>
      <c r="Q12" s="44"/>
      <c r="R12" s="45"/>
      <c r="S12" s="46" t="e">
        <f>IF(O12=0,TEXT(TIME(P12,Q12,R12)-TIME(D12,E12,RIGHT(F12,2))+TIME(0,LEFT(#REF!,2),RIGHT(#REF!,2)),"mm:ss"),TEXT(TIME(P12,Q12,R12)-TIME(D12,E12,RIGHT(F12,2))+TIME(0,LEFT(#REF!,2),RIGHT(#REF!,2))-TIME(0,($G$10*O12),0),"mm:ss"))</f>
        <v>#REF!</v>
      </c>
      <c r="T12" s="47"/>
      <c r="U12" s="43" t="e">
        <f>INDEX(VISITORS[INSECT ORDER], MATCH(T12,VISITORS[NAME USED],0))</f>
        <v>#N/A</v>
      </c>
      <c r="V12" s="43" t="e">
        <f t="shared" si="7"/>
        <v>#N/A</v>
      </c>
      <c r="W12" s="48" t="e">
        <f>IF(SUM(AB12,AD12,AF12,AH12,AJ12,AL12)=#REF!,,"")</f>
        <v>#REF!</v>
      </c>
      <c r="X12" s="49" t="e">
        <f>IF(#REF!=1,1,"")</f>
        <v>#REF!</v>
      </c>
      <c r="Y12" s="49"/>
      <c r="Z12" s="49"/>
      <c r="AA12" s="50" t="str">
        <f t="shared" si="8"/>
        <v/>
      </c>
      <c r="AB12" s="51" t="str">
        <f>IF(AA12=1,#REF!,"")</f>
        <v/>
      </c>
      <c r="AC12" s="50"/>
      <c r="AD12" s="51" t="str">
        <f>IF(AC12=1,#REF!,"")</f>
        <v/>
      </c>
      <c r="AE12" s="50"/>
      <c r="AF12" s="51" t="str">
        <f>IF(AE12=1,#REF!,"")</f>
        <v/>
      </c>
      <c r="AG12" s="50"/>
      <c r="AH12" s="51" t="str">
        <f>IF(AG12=1,#REF!,"")</f>
        <v/>
      </c>
      <c r="AI12" s="50"/>
      <c r="AJ12" s="51" t="str">
        <f>IF(AI12=1,#REF!,"")</f>
        <v/>
      </c>
      <c r="AK12" s="50"/>
      <c r="AL12" s="51" t="str">
        <f>IF(AK12=1,#REF!,"")</f>
        <v/>
      </c>
      <c r="AM12" s="52"/>
      <c r="AN12" s="53"/>
      <c r="AO12" s="53"/>
      <c r="AP12" s="54"/>
      <c r="AQ12" s="55" t="e">
        <f>IF(#REF!=1,0,"")</f>
        <v>#REF!</v>
      </c>
      <c r="AR12" s="56" t="e">
        <f t="shared" si="0"/>
        <v>#REF!</v>
      </c>
      <c r="AS12" s="55" t="e">
        <f>IF(#REF!=1,0,"")</f>
        <v>#REF!</v>
      </c>
      <c r="AT12" s="56" t="e">
        <f t="shared" si="1"/>
        <v>#REF!</v>
      </c>
    </row>
    <row r="13" spans="1:46" s="3" customFormat="1" x14ac:dyDescent="0.25">
      <c r="A13" s="67">
        <f t="shared" si="2"/>
        <v>2022</v>
      </c>
      <c r="B13" s="67" t="str">
        <f t="shared" si="3"/>
        <v>May</v>
      </c>
      <c r="C13" s="68">
        <f t="shared" si="9"/>
        <v>24</v>
      </c>
      <c r="D13" s="69">
        <f t="shared" si="4"/>
        <v>8</v>
      </c>
      <c r="E13" s="70">
        <f t="shared" si="5"/>
        <v>54</v>
      </c>
      <c r="F13" s="74"/>
      <c r="G13" s="77"/>
      <c r="H13" s="63" t="e">
        <f t="shared" si="10"/>
        <v>#VALUE!</v>
      </c>
      <c r="I13" s="64">
        <f t="shared" si="11"/>
        <v>1</v>
      </c>
      <c r="J13" s="71" t="str">
        <f t="shared" si="6"/>
        <v>Lavandula</v>
      </c>
      <c r="K13" s="71" t="str">
        <f t="shared" si="6"/>
        <v>stoechas</v>
      </c>
      <c r="L13" s="72">
        <f t="shared" ref="L13:M13" si="16">L12</f>
        <v>2</v>
      </c>
      <c r="M13" s="72">
        <f t="shared" si="16"/>
        <v>13</v>
      </c>
      <c r="N13" s="66">
        <f t="shared" si="6"/>
        <v>0</v>
      </c>
      <c r="O13" s="42"/>
      <c r="P13" s="43" t="e">
        <f>TEXT(IF(#REF!=1,D13,""),"00")</f>
        <v>#REF!</v>
      </c>
      <c r="Q13" s="44"/>
      <c r="R13" s="45"/>
      <c r="S13" s="46" t="e">
        <f>IF(O13=0,TEXT(TIME(P13,Q13,R13)-TIME(D13,E13,RIGHT(F13,2))+TIME(0,LEFT(#REF!,2),RIGHT(#REF!,2)),"mm:ss"),TEXT(TIME(P13,Q13,R13)-TIME(D13,E13,RIGHT(F13,2))+TIME(0,LEFT(#REF!,2),RIGHT(#REF!,2))-TIME(0,($G$10*O13),0),"mm:ss"))</f>
        <v>#REF!</v>
      </c>
      <c r="T13" s="47"/>
      <c r="U13" s="43" t="e">
        <f>INDEX(VISITORS[INSECT ORDER], MATCH(T13,VISITORS[NAME USED],0))</f>
        <v>#N/A</v>
      </c>
      <c r="V13" s="43" t="e">
        <f t="shared" si="7"/>
        <v>#N/A</v>
      </c>
      <c r="W13" s="48" t="e">
        <f>IF(SUM(AB13,AD13,AF13,AH13,AJ13,AL13)=#REF!,,"")</f>
        <v>#REF!</v>
      </c>
      <c r="X13" s="49" t="e">
        <f>IF(#REF!=1,1,"")</f>
        <v>#REF!</v>
      </c>
      <c r="Y13" s="49"/>
      <c r="Z13" s="49"/>
      <c r="AA13" s="50" t="str">
        <f t="shared" si="8"/>
        <v/>
      </c>
      <c r="AB13" s="51" t="str">
        <f>IF(AA13=1,#REF!,"")</f>
        <v/>
      </c>
      <c r="AC13" s="50"/>
      <c r="AD13" s="51" t="str">
        <f>IF(AC13=1,#REF!,"")</f>
        <v/>
      </c>
      <c r="AE13" s="50"/>
      <c r="AF13" s="51" t="str">
        <f>IF(AE13=1,#REF!,"")</f>
        <v/>
      </c>
      <c r="AG13" s="50"/>
      <c r="AH13" s="51" t="str">
        <f>IF(AG13=1,#REF!,"")</f>
        <v/>
      </c>
      <c r="AI13" s="50"/>
      <c r="AJ13" s="51" t="str">
        <f>IF(AI13=1,#REF!,"")</f>
        <v/>
      </c>
      <c r="AK13" s="50"/>
      <c r="AL13" s="51" t="str">
        <f>IF(AK13=1,#REF!,"")</f>
        <v/>
      </c>
      <c r="AM13" s="52"/>
      <c r="AN13" s="53"/>
      <c r="AO13" s="53"/>
      <c r="AP13" s="54"/>
      <c r="AQ13" s="55" t="e">
        <f>IF(#REF!=1,0,"")</f>
        <v>#REF!</v>
      </c>
      <c r="AR13" s="56" t="e">
        <f t="shared" si="0"/>
        <v>#REF!</v>
      </c>
      <c r="AS13" s="55" t="e">
        <f>IF(#REF!=1,0,"")</f>
        <v>#REF!</v>
      </c>
      <c r="AT13" s="56" t="e">
        <f t="shared" si="1"/>
        <v>#REF!</v>
      </c>
    </row>
    <row r="14" spans="1:46" s="3" customFormat="1" x14ac:dyDescent="0.25">
      <c r="A14" s="67">
        <f t="shared" si="2"/>
        <v>2022</v>
      </c>
      <c r="B14" s="67" t="str">
        <f t="shared" si="3"/>
        <v>May</v>
      </c>
      <c r="C14" s="68">
        <f t="shared" si="9"/>
        <v>24</v>
      </c>
      <c r="D14" s="69">
        <f t="shared" si="4"/>
        <v>8</v>
      </c>
      <c r="E14" s="60">
        <f t="shared" si="5"/>
        <v>55</v>
      </c>
      <c r="F14" s="74"/>
      <c r="G14" s="77"/>
      <c r="H14" s="63" t="e">
        <f t="shared" si="10"/>
        <v>#VALUE!</v>
      </c>
      <c r="I14" s="64">
        <f t="shared" si="11"/>
        <v>1</v>
      </c>
      <c r="J14" s="71" t="str">
        <f t="shared" si="6"/>
        <v>Lavandula</v>
      </c>
      <c r="K14" s="71" t="str">
        <f t="shared" si="6"/>
        <v>stoechas</v>
      </c>
      <c r="L14" s="72">
        <f t="shared" ref="L14:M14" si="17">L13</f>
        <v>2</v>
      </c>
      <c r="M14" s="66">
        <f t="shared" si="17"/>
        <v>13</v>
      </c>
      <c r="N14" s="66">
        <f t="shared" si="6"/>
        <v>0</v>
      </c>
      <c r="O14" s="42"/>
      <c r="P14" s="43" t="e">
        <f>TEXT(IF(#REF!=1,D14,""),"00")</f>
        <v>#REF!</v>
      </c>
      <c r="Q14" s="44"/>
      <c r="R14" s="45"/>
      <c r="S14" s="46" t="e">
        <f>IF(O14=0,TEXT(TIME(P14,Q14,R14)-TIME(D14,E14,RIGHT(F14,2))+TIME(0,LEFT(#REF!,2),RIGHT(#REF!,2)),"mm:ss"),TEXT(TIME(P14,Q14,R14)-TIME(D14,E14,RIGHT(F14,2))+TIME(0,LEFT(#REF!,2),RIGHT(#REF!,2))-TIME(0,($G$10*O14),0),"mm:ss"))</f>
        <v>#REF!</v>
      </c>
      <c r="T14" s="47"/>
      <c r="U14" s="43" t="e">
        <f>INDEX(VISITORS[INSECT ORDER], MATCH(T14,VISITORS[NAME USED],0))</f>
        <v>#N/A</v>
      </c>
      <c r="V14" s="43" t="e">
        <f t="shared" si="7"/>
        <v>#N/A</v>
      </c>
      <c r="W14" s="48" t="e">
        <f>IF(SUM(AB14,AD14,AF14,AH14,AJ14,AL14)=#REF!,,"")</f>
        <v>#REF!</v>
      </c>
      <c r="X14" s="49" t="e">
        <f>IF(#REF!=1,1,"")</f>
        <v>#REF!</v>
      </c>
      <c r="Y14" s="49"/>
      <c r="Z14" s="49"/>
      <c r="AA14" s="50" t="str">
        <f t="shared" si="8"/>
        <v/>
      </c>
      <c r="AB14" s="51" t="str">
        <f>IF(AA14=1,#REF!,"")</f>
        <v/>
      </c>
      <c r="AC14" s="50"/>
      <c r="AD14" s="51" t="str">
        <f>IF(AC14=1,#REF!,"")</f>
        <v/>
      </c>
      <c r="AE14" s="50"/>
      <c r="AF14" s="51" t="str">
        <f>IF(AE14=1,#REF!,"")</f>
        <v/>
      </c>
      <c r="AG14" s="50"/>
      <c r="AH14" s="51" t="str">
        <f>IF(AG14=1,#REF!,"")</f>
        <v/>
      </c>
      <c r="AI14" s="50"/>
      <c r="AJ14" s="51" t="str">
        <f>IF(AI14=1,#REF!,"")</f>
        <v/>
      </c>
      <c r="AK14" s="50"/>
      <c r="AL14" s="51" t="str">
        <f>IF(AK14=1,#REF!,"")</f>
        <v/>
      </c>
      <c r="AM14" s="52"/>
      <c r="AN14" s="53"/>
      <c r="AO14" s="53"/>
      <c r="AP14" s="54"/>
      <c r="AQ14" s="55" t="e">
        <f>IF(#REF!=1,0,"")</f>
        <v>#REF!</v>
      </c>
      <c r="AR14" s="56" t="e">
        <f t="shared" si="0"/>
        <v>#REF!</v>
      </c>
      <c r="AS14" s="55" t="e">
        <f>IF(#REF!=1,0,"")</f>
        <v>#REF!</v>
      </c>
      <c r="AT14" s="56" t="e">
        <f t="shared" si="1"/>
        <v>#REF!</v>
      </c>
    </row>
    <row r="15" spans="1:46" s="3" customFormat="1" x14ac:dyDescent="0.25">
      <c r="A15" s="67">
        <f t="shared" si="2"/>
        <v>2022</v>
      </c>
      <c r="B15" s="67" t="str">
        <f t="shared" si="3"/>
        <v>May</v>
      </c>
      <c r="C15" s="68">
        <f t="shared" si="9"/>
        <v>24</v>
      </c>
      <c r="D15" s="69">
        <f t="shared" si="4"/>
        <v>8</v>
      </c>
      <c r="E15" s="70">
        <f t="shared" si="5"/>
        <v>56</v>
      </c>
      <c r="F15" s="74"/>
      <c r="G15" s="77"/>
      <c r="H15" s="63" t="e">
        <f t="shared" si="10"/>
        <v>#VALUE!</v>
      </c>
      <c r="I15" s="64">
        <f t="shared" si="11"/>
        <v>1</v>
      </c>
      <c r="J15" s="71" t="str">
        <f t="shared" si="6"/>
        <v>Lavandula</v>
      </c>
      <c r="K15" s="71" t="str">
        <f t="shared" si="6"/>
        <v>stoechas</v>
      </c>
      <c r="L15" s="72">
        <f t="shared" ref="L15:M15" si="18">L14</f>
        <v>2</v>
      </c>
      <c r="M15" s="72">
        <f t="shared" si="18"/>
        <v>13</v>
      </c>
      <c r="N15" s="66">
        <f t="shared" si="6"/>
        <v>0</v>
      </c>
      <c r="O15" s="42"/>
      <c r="P15" s="43" t="e">
        <f>TEXT(IF(#REF!=1,D15,""),"00")</f>
        <v>#REF!</v>
      </c>
      <c r="Q15" s="44"/>
      <c r="R15" s="45"/>
      <c r="S15" s="46" t="e">
        <f>IF(O15=0,TEXT(TIME(P15,Q15,R15)-TIME(D15,E15,RIGHT(F15,2))+TIME(0,LEFT(#REF!,2),RIGHT(#REF!,2)),"mm:ss"),TEXT(TIME(P15,Q15,R15)-TIME(D15,E15,RIGHT(F15,2))+TIME(0,LEFT(#REF!,2),RIGHT(#REF!,2))-TIME(0,($G$10*O15),0),"mm:ss"))</f>
        <v>#REF!</v>
      </c>
      <c r="T15" s="47"/>
      <c r="U15" s="43" t="e">
        <f>INDEX(VISITORS[INSECT ORDER], MATCH(T15,VISITORS[NAME USED],0))</f>
        <v>#N/A</v>
      </c>
      <c r="V15" s="43" t="e">
        <f t="shared" si="7"/>
        <v>#N/A</v>
      </c>
      <c r="W15" s="48" t="e">
        <f>IF(SUM(AB15,AD15,AF15,AH15,AJ15,AL15)=#REF!,,"")</f>
        <v>#REF!</v>
      </c>
      <c r="X15" s="49" t="e">
        <f>IF(#REF!=1,1,"")</f>
        <v>#REF!</v>
      </c>
      <c r="Y15" s="49"/>
      <c r="Z15" s="49"/>
      <c r="AA15" s="50" t="str">
        <f t="shared" si="8"/>
        <v/>
      </c>
      <c r="AB15" s="51" t="str">
        <f>IF(AA15=1,#REF!,"")</f>
        <v/>
      </c>
      <c r="AC15" s="50"/>
      <c r="AD15" s="51" t="str">
        <f>IF(AC15=1,#REF!,"")</f>
        <v/>
      </c>
      <c r="AE15" s="50"/>
      <c r="AF15" s="51" t="str">
        <f>IF(AE15=1,#REF!,"")</f>
        <v/>
      </c>
      <c r="AG15" s="50"/>
      <c r="AH15" s="51" t="str">
        <f>IF(AG15=1,#REF!,"")</f>
        <v/>
      </c>
      <c r="AI15" s="50"/>
      <c r="AJ15" s="51" t="str">
        <f>IF(AI15=1,#REF!,"")</f>
        <v/>
      </c>
      <c r="AK15" s="50"/>
      <c r="AL15" s="51" t="str">
        <f>IF(AK15=1,#REF!,"")</f>
        <v/>
      </c>
      <c r="AM15" s="52"/>
      <c r="AN15" s="53"/>
      <c r="AO15" s="53"/>
      <c r="AP15" s="54"/>
      <c r="AQ15" s="55" t="e">
        <f>IF(#REF!=1,0,"")</f>
        <v>#REF!</v>
      </c>
      <c r="AR15" s="56" t="e">
        <f t="shared" si="0"/>
        <v>#REF!</v>
      </c>
      <c r="AS15" s="55" t="e">
        <f>IF(#REF!=1,0,"")</f>
        <v>#REF!</v>
      </c>
      <c r="AT15" s="56" t="e">
        <f t="shared" si="1"/>
        <v>#REF!</v>
      </c>
    </row>
    <row r="16" spans="1:46" s="3" customFormat="1" x14ac:dyDescent="0.25">
      <c r="A16" s="67">
        <f t="shared" si="2"/>
        <v>2022</v>
      </c>
      <c r="B16" s="67" t="str">
        <f t="shared" si="3"/>
        <v>May</v>
      </c>
      <c r="C16" s="68">
        <f t="shared" si="9"/>
        <v>24</v>
      </c>
      <c r="D16" s="69">
        <f t="shared" si="4"/>
        <v>8</v>
      </c>
      <c r="E16" s="70">
        <f t="shared" si="5"/>
        <v>57</v>
      </c>
      <c r="F16" s="74"/>
      <c r="G16" s="77"/>
      <c r="H16" s="63" t="e">
        <f t="shared" si="10"/>
        <v>#VALUE!</v>
      </c>
      <c r="I16" s="64">
        <f t="shared" si="11"/>
        <v>1</v>
      </c>
      <c r="J16" s="71" t="str">
        <f t="shared" si="6"/>
        <v>Lavandula</v>
      </c>
      <c r="K16" s="71" t="str">
        <f t="shared" si="6"/>
        <v>stoechas</v>
      </c>
      <c r="L16" s="66">
        <f t="shared" ref="L16:M16" si="19">L15</f>
        <v>2</v>
      </c>
      <c r="M16" s="72">
        <f t="shared" si="19"/>
        <v>13</v>
      </c>
      <c r="N16" s="66">
        <f t="shared" si="6"/>
        <v>0</v>
      </c>
      <c r="O16" s="42"/>
      <c r="P16" s="43" t="e">
        <f>TEXT(IF(#REF!=1,D16,""),"00")</f>
        <v>#REF!</v>
      </c>
      <c r="Q16" s="44"/>
      <c r="R16" s="45"/>
      <c r="S16" s="46" t="e">
        <f>IF(O16=0,TEXT(TIME(P16,Q16,R16)-TIME(D16,E16,RIGHT(F16,2))+TIME(0,LEFT(#REF!,2),RIGHT(#REF!,2)),"mm:ss"),TEXT(TIME(P16,Q16,R16)-TIME(D16,E16,RIGHT(F16,2))+TIME(0,LEFT(#REF!,2),RIGHT(#REF!,2))-TIME(0,($G$10*O16),0),"mm:ss"))</f>
        <v>#REF!</v>
      </c>
      <c r="T16" s="47"/>
      <c r="U16" s="43" t="e">
        <f>INDEX(VISITORS[INSECT ORDER], MATCH(T16,VISITORS[NAME USED],0))</f>
        <v>#N/A</v>
      </c>
      <c r="V16" s="43" t="e">
        <f t="shared" si="7"/>
        <v>#N/A</v>
      </c>
      <c r="W16" s="48" t="e">
        <f>IF(SUM(AB16,AD16,AF16,AH16,AJ16,AL16)=#REF!,,"")</f>
        <v>#REF!</v>
      </c>
      <c r="X16" s="49" t="e">
        <f>IF(#REF!=1,1,"")</f>
        <v>#REF!</v>
      </c>
      <c r="Y16" s="49"/>
      <c r="Z16" s="49"/>
      <c r="AA16" s="50" t="str">
        <f t="shared" si="8"/>
        <v/>
      </c>
      <c r="AB16" s="51" t="str">
        <f>IF(AA16=1,#REF!,"")</f>
        <v/>
      </c>
      <c r="AC16" s="50"/>
      <c r="AD16" s="51" t="str">
        <f>IF(AC16=1,#REF!,"")</f>
        <v/>
      </c>
      <c r="AE16" s="50"/>
      <c r="AF16" s="51" t="str">
        <f>IF(AE16=1,#REF!,"")</f>
        <v/>
      </c>
      <c r="AG16" s="50"/>
      <c r="AH16" s="51" t="str">
        <f>IF(AG16=1,#REF!,"")</f>
        <v/>
      </c>
      <c r="AI16" s="50"/>
      <c r="AJ16" s="51" t="str">
        <f>IF(AI16=1,#REF!,"")</f>
        <v/>
      </c>
      <c r="AK16" s="50"/>
      <c r="AL16" s="51" t="str">
        <f>IF(AK16=1,#REF!,"")</f>
        <v/>
      </c>
      <c r="AM16" s="52"/>
      <c r="AN16" s="53"/>
      <c r="AO16" s="53"/>
      <c r="AP16" s="54"/>
      <c r="AQ16" s="55" t="e">
        <f>IF(#REF!=1,0,"")</f>
        <v>#REF!</v>
      </c>
      <c r="AR16" s="56" t="e">
        <f t="shared" si="0"/>
        <v>#REF!</v>
      </c>
      <c r="AS16" s="55" t="e">
        <f>IF(#REF!=1,0,"")</f>
        <v>#REF!</v>
      </c>
      <c r="AT16" s="56" t="e">
        <f t="shared" si="1"/>
        <v>#REF!</v>
      </c>
    </row>
    <row r="17" spans="1:46" s="3" customFormat="1" x14ac:dyDescent="0.25">
      <c r="A17" s="67">
        <f t="shared" si="2"/>
        <v>2022</v>
      </c>
      <c r="B17" s="67" t="str">
        <f t="shared" si="3"/>
        <v>May</v>
      </c>
      <c r="C17" s="68">
        <f t="shared" si="9"/>
        <v>24</v>
      </c>
      <c r="D17" s="69">
        <f t="shared" si="4"/>
        <v>8</v>
      </c>
      <c r="E17" s="70">
        <f t="shared" si="5"/>
        <v>58</v>
      </c>
      <c r="F17" s="74"/>
      <c r="G17" s="77"/>
      <c r="H17" s="63" t="e">
        <f t="shared" si="10"/>
        <v>#VALUE!</v>
      </c>
      <c r="I17" s="64">
        <f t="shared" si="11"/>
        <v>1</v>
      </c>
      <c r="J17" s="71" t="str">
        <f t="shared" si="6"/>
        <v>Lavandula</v>
      </c>
      <c r="K17" s="71" t="str">
        <f t="shared" si="6"/>
        <v>stoechas</v>
      </c>
      <c r="L17" s="72">
        <f t="shared" ref="L17:M17" si="20">L16</f>
        <v>2</v>
      </c>
      <c r="M17" s="72">
        <f t="shared" si="20"/>
        <v>13</v>
      </c>
      <c r="N17" s="66">
        <f t="shared" si="6"/>
        <v>0</v>
      </c>
      <c r="O17" s="42"/>
      <c r="P17" s="43" t="e">
        <f>TEXT(IF(#REF!=1,D17,""),"00")</f>
        <v>#REF!</v>
      </c>
      <c r="Q17" s="44"/>
      <c r="R17" s="45"/>
      <c r="S17" s="46" t="e">
        <f>IF(O17=0,TEXT(TIME(P17,Q17,R17)-TIME(D17,E17,RIGHT(F17,2))+TIME(0,LEFT(#REF!,2),RIGHT(#REF!,2)),"mm:ss"),TEXT(TIME(P17,Q17,R17)-TIME(D17,E17,RIGHT(F17,2))+TIME(0,LEFT(#REF!,2),RIGHT(#REF!,2))-TIME(0,($G$10*O17),0),"mm:ss"))</f>
        <v>#REF!</v>
      </c>
      <c r="T17" s="47"/>
      <c r="U17" s="43" t="e">
        <f>INDEX(VISITORS[INSECT ORDER], MATCH(T17,VISITORS[NAME USED],0))</f>
        <v>#N/A</v>
      </c>
      <c r="V17" s="43" t="e">
        <f t="shared" si="7"/>
        <v>#N/A</v>
      </c>
      <c r="W17" s="48" t="e">
        <f>IF(SUM(AB17,AD17,AF17,AH17,AJ17,AL17)=#REF!,,"")</f>
        <v>#REF!</v>
      </c>
      <c r="X17" s="49" t="e">
        <f>IF(#REF!=1,1,"")</f>
        <v>#REF!</v>
      </c>
      <c r="Y17" s="49"/>
      <c r="Z17" s="49"/>
      <c r="AA17" s="50" t="str">
        <f t="shared" si="8"/>
        <v/>
      </c>
      <c r="AB17" s="51" t="str">
        <f>IF(AA17=1,#REF!,"")</f>
        <v/>
      </c>
      <c r="AC17" s="50"/>
      <c r="AD17" s="51" t="str">
        <f>IF(AC17=1,#REF!,"")</f>
        <v/>
      </c>
      <c r="AE17" s="50"/>
      <c r="AF17" s="51" t="str">
        <f>IF(AE17=1,#REF!,"")</f>
        <v/>
      </c>
      <c r="AG17" s="50"/>
      <c r="AH17" s="51" t="str">
        <f>IF(AG17=1,#REF!,"")</f>
        <v/>
      </c>
      <c r="AI17" s="50"/>
      <c r="AJ17" s="51" t="str">
        <f>IF(AI17=1,#REF!,"")</f>
        <v/>
      </c>
      <c r="AK17" s="50"/>
      <c r="AL17" s="51" t="str">
        <f>IF(AK17=1,#REF!,"")</f>
        <v/>
      </c>
      <c r="AM17" s="52"/>
      <c r="AN17" s="53"/>
      <c r="AO17" s="53"/>
      <c r="AP17" s="54"/>
      <c r="AQ17" s="55" t="e">
        <f>IF(#REF!=1,0,"")</f>
        <v>#REF!</v>
      </c>
      <c r="AR17" s="56" t="e">
        <f t="shared" si="0"/>
        <v>#REF!</v>
      </c>
      <c r="AS17" s="55" t="e">
        <f>IF(#REF!=1,0,"")</f>
        <v>#REF!</v>
      </c>
      <c r="AT17" s="56" t="e">
        <f t="shared" si="1"/>
        <v>#REF!</v>
      </c>
    </row>
    <row r="18" spans="1:46" s="3" customFormat="1" x14ac:dyDescent="0.25">
      <c r="A18" s="67">
        <f t="shared" si="2"/>
        <v>2022</v>
      </c>
      <c r="B18" s="67" t="str">
        <f t="shared" si="3"/>
        <v>May</v>
      </c>
      <c r="C18" s="68">
        <f t="shared" si="9"/>
        <v>24</v>
      </c>
      <c r="D18" s="69">
        <f t="shared" si="4"/>
        <v>8</v>
      </c>
      <c r="E18" s="70">
        <f t="shared" si="5"/>
        <v>59</v>
      </c>
      <c r="F18" s="74"/>
      <c r="G18" s="77"/>
      <c r="H18" s="63" t="e">
        <f t="shared" si="10"/>
        <v>#VALUE!</v>
      </c>
      <c r="I18" s="64">
        <f t="shared" si="11"/>
        <v>1</v>
      </c>
      <c r="J18" s="71" t="str">
        <f t="shared" si="6"/>
        <v>Lavandula</v>
      </c>
      <c r="K18" s="71" t="str">
        <f t="shared" si="6"/>
        <v>stoechas</v>
      </c>
      <c r="L18" s="72">
        <f t="shared" ref="L18:M18" si="21">L17</f>
        <v>2</v>
      </c>
      <c r="M18" s="72">
        <f t="shared" si="21"/>
        <v>13</v>
      </c>
      <c r="N18" s="66">
        <f t="shared" si="6"/>
        <v>0</v>
      </c>
      <c r="O18" s="42"/>
      <c r="P18" s="43" t="e">
        <f>TEXT(IF(#REF!=1,D18,""),"00")</f>
        <v>#REF!</v>
      </c>
      <c r="Q18" s="44"/>
      <c r="R18" s="45"/>
      <c r="S18" s="46" t="e">
        <f>IF(O18=0,TEXT(TIME(P18,Q18,R18)-TIME(D18,E18,RIGHT(F18,2))+TIME(0,LEFT(#REF!,2),RIGHT(#REF!,2)),"mm:ss"),TEXT(TIME(P18,Q18,R18)-TIME(D18,E18,RIGHT(F18,2))+TIME(0,LEFT(#REF!,2),RIGHT(#REF!,2))-TIME(0,($G$10*O18),0),"mm:ss"))</f>
        <v>#REF!</v>
      </c>
      <c r="T18" s="47"/>
      <c r="U18" s="43" t="e">
        <f>INDEX(VISITORS[INSECT ORDER], MATCH(T18,VISITORS[NAME USED],0))</f>
        <v>#N/A</v>
      </c>
      <c r="V18" s="43" t="e">
        <f t="shared" si="7"/>
        <v>#N/A</v>
      </c>
      <c r="W18" s="48" t="e">
        <f>IF(SUM(AB18,AD18,AF18,AH18,AJ18,AL18)=#REF!,,"")</f>
        <v>#REF!</v>
      </c>
      <c r="X18" s="49" t="e">
        <f>IF(#REF!=1,1,"")</f>
        <v>#REF!</v>
      </c>
      <c r="Y18" s="49"/>
      <c r="Z18" s="49"/>
      <c r="AA18" s="50" t="str">
        <f t="shared" si="8"/>
        <v/>
      </c>
      <c r="AB18" s="51" t="str">
        <f>IF(AA18=1,#REF!,"")</f>
        <v/>
      </c>
      <c r="AC18" s="50"/>
      <c r="AD18" s="51" t="str">
        <f>IF(AC18=1,#REF!,"")</f>
        <v/>
      </c>
      <c r="AE18" s="50"/>
      <c r="AF18" s="51" t="str">
        <f>IF(AE18=1,#REF!,"")</f>
        <v/>
      </c>
      <c r="AG18" s="50"/>
      <c r="AH18" s="51" t="str">
        <f>IF(AG18=1,#REF!,"")</f>
        <v/>
      </c>
      <c r="AI18" s="50"/>
      <c r="AJ18" s="51" t="str">
        <f>IF(AI18=1,#REF!,"")</f>
        <v/>
      </c>
      <c r="AK18" s="50"/>
      <c r="AL18" s="51" t="str">
        <f>IF(AK18=1,#REF!,"")</f>
        <v/>
      </c>
      <c r="AM18" s="52"/>
      <c r="AN18" s="53"/>
      <c r="AO18" s="53"/>
      <c r="AP18" s="54"/>
      <c r="AQ18" s="55" t="e">
        <f>IF(#REF!=1,0,"")</f>
        <v>#REF!</v>
      </c>
      <c r="AR18" s="56" t="e">
        <f t="shared" si="0"/>
        <v>#REF!</v>
      </c>
      <c r="AS18" s="55" t="e">
        <f>IF(#REF!=1,0,"")</f>
        <v>#REF!</v>
      </c>
      <c r="AT18" s="56" t="e">
        <f t="shared" si="1"/>
        <v>#REF!</v>
      </c>
    </row>
    <row r="19" spans="1:46" s="3" customFormat="1" x14ac:dyDescent="0.25">
      <c r="A19" s="67">
        <f t="shared" si="2"/>
        <v>2022</v>
      </c>
      <c r="B19" s="67" t="str">
        <f t="shared" si="3"/>
        <v>May</v>
      </c>
      <c r="C19" s="68">
        <f t="shared" si="9"/>
        <v>24</v>
      </c>
      <c r="D19" s="69">
        <f t="shared" si="4"/>
        <v>9</v>
      </c>
      <c r="E19" s="60">
        <f t="shared" si="5"/>
        <v>0</v>
      </c>
      <c r="F19" s="74"/>
      <c r="G19" s="77"/>
      <c r="H19" s="63" t="e">
        <f t="shared" si="10"/>
        <v>#VALUE!</v>
      </c>
      <c r="I19" s="64">
        <f t="shared" si="11"/>
        <v>1</v>
      </c>
      <c r="J19" s="71" t="str">
        <f t="shared" si="6"/>
        <v>Lavandula</v>
      </c>
      <c r="K19" s="71" t="str">
        <f t="shared" si="6"/>
        <v>stoechas</v>
      </c>
      <c r="L19" s="72">
        <f t="shared" ref="L19:M19" si="22">L18</f>
        <v>2</v>
      </c>
      <c r="M19" s="66">
        <f t="shared" si="22"/>
        <v>13</v>
      </c>
      <c r="N19" s="66">
        <f t="shared" si="6"/>
        <v>0</v>
      </c>
      <c r="O19" s="42"/>
      <c r="P19" s="43" t="e">
        <f>TEXT(IF(#REF!=1,D19,""),"00")</f>
        <v>#REF!</v>
      </c>
      <c r="Q19" s="44"/>
      <c r="R19" s="45"/>
      <c r="S19" s="46" t="e">
        <f>IF(O19=0,TEXT(TIME(P19,Q19,R19)-TIME(D19,E19,RIGHT(F19,2))+TIME(0,LEFT(#REF!,2),RIGHT(#REF!,2)),"mm:ss"),TEXT(TIME(P19,Q19,R19)-TIME(D19,E19,RIGHT(F19,2))+TIME(0,LEFT(#REF!,2),RIGHT(#REF!,2))-TIME(0,($G$10*O19),0),"mm:ss"))</f>
        <v>#REF!</v>
      </c>
      <c r="T19" s="47"/>
      <c r="U19" s="43" t="e">
        <f>INDEX(VISITORS[INSECT ORDER], MATCH(T19,VISITORS[NAME USED],0))</f>
        <v>#N/A</v>
      </c>
      <c r="V19" s="43" t="e">
        <f t="shared" si="7"/>
        <v>#N/A</v>
      </c>
      <c r="W19" s="48" t="e">
        <f>IF(SUM(AB19,AD19,AF19,AH19,AJ19,AL19)=#REF!,,"")</f>
        <v>#REF!</v>
      </c>
      <c r="X19" s="49" t="e">
        <f>IF(#REF!=1,1,"")</f>
        <v>#REF!</v>
      </c>
      <c r="Y19" s="49"/>
      <c r="Z19" s="49"/>
      <c r="AA19" s="50" t="str">
        <f t="shared" si="8"/>
        <v/>
      </c>
      <c r="AB19" s="51" t="str">
        <f>IF(AA19=1,#REF!,"")</f>
        <v/>
      </c>
      <c r="AC19" s="50"/>
      <c r="AD19" s="51" t="str">
        <f>IF(AC19=1,#REF!,"")</f>
        <v/>
      </c>
      <c r="AE19" s="50"/>
      <c r="AF19" s="51" t="str">
        <f>IF(AE19=1,#REF!,"")</f>
        <v/>
      </c>
      <c r="AG19" s="50"/>
      <c r="AH19" s="51" t="str">
        <f>IF(AG19=1,#REF!,"")</f>
        <v/>
      </c>
      <c r="AI19" s="50"/>
      <c r="AJ19" s="51" t="str">
        <f>IF(AI19=1,#REF!,"")</f>
        <v/>
      </c>
      <c r="AK19" s="50"/>
      <c r="AL19" s="51" t="str">
        <f>IF(AK19=1,#REF!,"")</f>
        <v/>
      </c>
      <c r="AM19" s="52"/>
      <c r="AN19" s="53"/>
      <c r="AO19" s="53"/>
      <c r="AP19" s="54"/>
      <c r="AQ19" s="55" t="e">
        <f>IF(#REF!=1,0,"")</f>
        <v>#REF!</v>
      </c>
      <c r="AR19" s="56" t="e">
        <f t="shared" si="0"/>
        <v>#REF!</v>
      </c>
      <c r="AS19" s="55" t="e">
        <f>IF(#REF!=1,0,"")</f>
        <v>#REF!</v>
      </c>
      <c r="AT19" s="56" t="e">
        <f t="shared" si="1"/>
        <v>#REF!</v>
      </c>
    </row>
    <row r="20" spans="1:46" s="3" customFormat="1" x14ac:dyDescent="0.25">
      <c r="A20" s="67">
        <f t="shared" si="2"/>
        <v>2022</v>
      </c>
      <c r="B20" s="67" t="str">
        <f t="shared" si="3"/>
        <v>May</v>
      </c>
      <c r="C20" s="68">
        <f t="shared" si="9"/>
        <v>24</v>
      </c>
      <c r="D20" s="69">
        <f t="shared" si="4"/>
        <v>9</v>
      </c>
      <c r="E20" s="70">
        <f t="shared" si="5"/>
        <v>1</v>
      </c>
      <c r="F20" s="74">
        <v>14</v>
      </c>
      <c r="G20" s="77"/>
      <c r="H20" s="63" t="e">
        <f t="shared" si="10"/>
        <v>#VALUE!</v>
      </c>
      <c r="I20" s="64">
        <f t="shared" si="11"/>
        <v>1</v>
      </c>
      <c r="J20" s="71" t="str">
        <f t="shared" si="11"/>
        <v>Lavandula</v>
      </c>
      <c r="K20" s="71" t="str">
        <f t="shared" si="11"/>
        <v>stoechas</v>
      </c>
      <c r="L20" s="72">
        <f t="shared" si="11"/>
        <v>2</v>
      </c>
      <c r="M20" s="72">
        <f t="shared" si="11"/>
        <v>13</v>
      </c>
      <c r="N20" s="66">
        <f t="shared" si="11"/>
        <v>0</v>
      </c>
      <c r="O20" s="42"/>
      <c r="P20" s="43" t="e">
        <f>TEXT(IF(#REF!=1,D20,""),"00")</f>
        <v>#REF!</v>
      </c>
      <c r="Q20" s="44">
        <v>4</v>
      </c>
      <c r="R20" s="45">
        <v>35</v>
      </c>
      <c r="S20" s="46" t="e">
        <f>IF(O20=0,TEXT(TIME(P20,Q20,R20)-TIME(D20,E20,RIGHT(F20,2))+TIME(0,LEFT(#REF!,2),RIGHT(#REF!,2)),"mm:ss"),TEXT(TIME(P20,Q20,R20)-TIME(D20,E20,RIGHT(F20,2))+TIME(0,LEFT(#REF!,2),RIGHT(#REF!,2))-TIME(0,($G$10*O20),0),"mm:ss"))</f>
        <v>#REF!</v>
      </c>
      <c r="T20" s="47" t="s">
        <v>368</v>
      </c>
      <c r="U20" s="43" t="e">
        <f>INDEX(VISITORS[INSECT ORDER], MATCH(T20,VISITORS[NAME USED],0))</f>
        <v>#N/A</v>
      </c>
      <c r="V20" s="43" t="e">
        <f t="shared" si="7"/>
        <v>#N/A</v>
      </c>
      <c r="W20" s="48" t="e">
        <f>IF(SUM(AB20,AD20,AF20,AH20,AJ20,AL20)=#REF!,,"")</f>
        <v>#REF!</v>
      </c>
      <c r="X20" s="49" t="e">
        <f>IF(#REF!=1,1,"")</f>
        <v>#REF!</v>
      </c>
      <c r="Y20" s="49"/>
      <c r="Z20" s="49"/>
      <c r="AA20" s="50" t="str">
        <f t="shared" si="8"/>
        <v/>
      </c>
      <c r="AB20" s="51" t="str">
        <f>IF(AA20=1,#REF!,"")</f>
        <v/>
      </c>
      <c r="AC20" s="50"/>
      <c r="AD20" s="51" t="str">
        <f>IF(AC20=1,#REF!,"")</f>
        <v/>
      </c>
      <c r="AE20" s="50"/>
      <c r="AF20" s="51" t="str">
        <f>IF(AE20=1,#REF!,"")</f>
        <v/>
      </c>
      <c r="AG20" s="50"/>
      <c r="AH20" s="51" t="str">
        <f>IF(AG20=1,#REF!,"")</f>
        <v/>
      </c>
      <c r="AI20" s="50"/>
      <c r="AJ20" s="51" t="str">
        <f>IF(AI20=1,#REF!,"")</f>
        <v/>
      </c>
      <c r="AK20" s="50"/>
      <c r="AL20" s="51" t="str">
        <f>IF(AK20=1,#REF!,"")</f>
        <v/>
      </c>
      <c r="AM20" s="78"/>
      <c r="AN20" s="53"/>
      <c r="AO20" s="53"/>
      <c r="AP20" s="54"/>
      <c r="AQ20" s="55" t="e">
        <f>IF(#REF!=1,0,"")</f>
        <v>#REF!</v>
      </c>
      <c r="AR20" s="56" t="e">
        <f t="shared" si="0"/>
        <v>#REF!</v>
      </c>
      <c r="AS20" s="55" t="e">
        <f>IF(#REF!=1,0,"")</f>
        <v>#REF!</v>
      </c>
      <c r="AT20" s="56" t="e">
        <f t="shared" si="1"/>
        <v>#REF!</v>
      </c>
    </row>
    <row r="21" spans="1:46" s="3" customFormat="1" x14ac:dyDescent="0.25">
      <c r="A21" s="67">
        <f t="shared" si="2"/>
        <v>2022</v>
      </c>
      <c r="B21" s="67" t="str">
        <f t="shared" si="3"/>
        <v>May</v>
      </c>
      <c r="C21" s="68">
        <f t="shared" si="9"/>
        <v>24</v>
      </c>
      <c r="D21" s="69">
        <f t="shared" si="4"/>
        <v>9</v>
      </c>
      <c r="E21" s="70">
        <f t="shared" si="5"/>
        <v>2</v>
      </c>
      <c r="F21" s="74"/>
      <c r="G21" s="77"/>
      <c r="H21" s="63" t="e">
        <f t="shared" si="10"/>
        <v>#VALUE!</v>
      </c>
      <c r="I21" s="64">
        <f t="shared" ref="I21:N36" si="23">I20</f>
        <v>1</v>
      </c>
      <c r="J21" s="71" t="str">
        <f t="shared" si="23"/>
        <v>Lavandula</v>
      </c>
      <c r="K21" s="71" t="str">
        <f t="shared" si="23"/>
        <v>stoechas</v>
      </c>
      <c r="L21" s="72">
        <f t="shared" si="23"/>
        <v>2</v>
      </c>
      <c r="M21" s="72">
        <f t="shared" si="23"/>
        <v>13</v>
      </c>
      <c r="N21" s="66">
        <f t="shared" si="23"/>
        <v>0</v>
      </c>
      <c r="O21" s="42"/>
      <c r="P21" s="43" t="e">
        <f>TEXT(IF(#REF!=1,D21,""),"00")</f>
        <v>#REF!</v>
      </c>
      <c r="Q21" s="44"/>
      <c r="R21" s="45"/>
      <c r="S21" s="46" t="e">
        <f>IF(O21=0,TEXT(TIME(P21,Q21,R21)-TIME(D21,E21,RIGHT(F21,2))+TIME(0,LEFT(#REF!,2),RIGHT(#REF!,2)),"mm:ss"),TEXT(TIME(P21,Q21,R21)-TIME(D21,E21,RIGHT(F21,2))+TIME(0,LEFT(#REF!,2),RIGHT(#REF!,2))-TIME(0,($G$10*O21),0),"mm:ss"))</f>
        <v>#REF!</v>
      </c>
      <c r="T21" s="47"/>
      <c r="U21" s="43" t="e">
        <f>INDEX(VISITORS[INSECT ORDER], MATCH(T21,VISITORS[NAME USED],0))</f>
        <v>#N/A</v>
      </c>
      <c r="V21" s="43" t="e">
        <f t="shared" si="7"/>
        <v>#N/A</v>
      </c>
      <c r="W21" s="48" t="e">
        <f>IF(SUM(AB21,AD21,AF21,AH21,AJ21,AL21)=#REF!,,"")</f>
        <v>#REF!</v>
      </c>
      <c r="X21" s="49" t="e">
        <f>IF(#REF!=1,1,"")</f>
        <v>#REF!</v>
      </c>
      <c r="Y21" s="49"/>
      <c r="Z21" s="49"/>
      <c r="AA21" s="50" t="str">
        <f t="shared" si="8"/>
        <v/>
      </c>
      <c r="AB21" s="51" t="str">
        <f>IF(AA21=1,#REF!,"")</f>
        <v/>
      </c>
      <c r="AC21" s="50"/>
      <c r="AD21" s="51" t="str">
        <f>IF(AC21=1,#REF!,"")</f>
        <v/>
      </c>
      <c r="AE21" s="50"/>
      <c r="AF21" s="51" t="str">
        <f>IF(AE21=1,#REF!,"")</f>
        <v/>
      </c>
      <c r="AG21" s="50"/>
      <c r="AH21" s="51" t="str">
        <f>IF(AG21=1,#REF!,"")</f>
        <v/>
      </c>
      <c r="AI21" s="50"/>
      <c r="AJ21" s="51" t="str">
        <f>IF(AI21=1,#REF!,"")</f>
        <v/>
      </c>
      <c r="AK21" s="50"/>
      <c r="AL21" s="51" t="str">
        <f>IF(AK21=1,#REF!,"")</f>
        <v/>
      </c>
      <c r="AM21" s="52"/>
      <c r="AN21" s="53"/>
      <c r="AO21" s="53"/>
      <c r="AP21" s="54"/>
      <c r="AQ21" s="55" t="e">
        <f>IF(#REF!=1,0,"")</f>
        <v>#REF!</v>
      </c>
      <c r="AR21" s="56" t="e">
        <f t="shared" si="0"/>
        <v>#REF!</v>
      </c>
      <c r="AS21" s="55" t="e">
        <f>IF(#REF!=1,0,"")</f>
        <v>#REF!</v>
      </c>
      <c r="AT21" s="56" t="e">
        <f t="shared" si="1"/>
        <v>#REF!</v>
      </c>
    </row>
    <row r="22" spans="1:46" s="3" customFormat="1" x14ac:dyDescent="0.25">
      <c r="A22" s="67">
        <f t="shared" si="2"/>
        <v>2022</v>
      </c>
      <c r="B22" s="67" t="str">
        <f t="shared" si="3"/>
        <v>May</v>
      </c>
      <c r="C22" s="68">
        <f t="shared" si="9"/>
        <v>24</v>
      </c>
      <c r="D22" s="69">
        <f t="shared" si="4"/>
        <v>9</v>
      </c>
      <c r="E22" s="70">
        <f t="shared" si="5"/>
        <v>3</v>
      </c>
      <c r="F22" s="74"/>
      <c r="G22" s="77"/>
      <c r="H22" s="63" t="e">
        <f t="shared" si="10"/>
        <v>#VALUE!</v>
      </c>
      <c r="I22" s="64">
        <f t="shared" si="23"/>
        <v>1</v>
      </c>
      <c r="J22" s="71" t="str">
        <f t="shared" si="23"/>
        <v>Lavandula</v>
      </c>
      <c r="K22" s="71" t="str">
        <f t="shared" si="23"/>
        <v>stoechas</v>
      </c>
      <c r="L22" s="66">
        <f t="shared" si="23"/>
        <v>2</v>
      </c>
      <c r="M22" s="72">
        <f t="shared" si="23"/>
        <v>13</v>
      </c>
      <c r="N22" s="66">
        <f t="shared" si="23"/>
        <v>0</v>
      </c>
      <c r="O22" s="42"/>
      <c r="P22" s="43" t="e">
        <f>TEXT(IF(#REF!=1,D22,""),"00")</f>
        <v>#REF!</v>
      </c>
      <c r="Q22" s="44"/>
      <c r="R22" s="45"/>
      <c r="S22" s="46" t="e">
        <f>IF(O22=0,TEXT(TIME(P22,Q22,R22)-TIME(D22,E22,RIGHT(F22,2))+TIME(0,LEFT(#REF!,2),RIGHT(#REF!,2)),"mm:ss"),TEXT(TIME(P22,Q22,R22)-TIME(D22,E22,RIGHT(F22,2))+TIME(0,LEFT(#REF!,2),RIGHT(#REF!,2))-TIME(0,($G$10*O22),0),"mm:ss"))</f>
        <v>#REF!</v>
      </c>
      <c r="T22" s="47"/>
      <c r="U22" s="43" t="e">
        <f>INDEX(VISITORS[INSECT ORDER], MATCH(T22,VISITORS[NAME USED],0))</f>
        <v>#N/A</v>
      </c>
      <c r="V22" s="43" t="e">
        <f t="shared" si="7"/>
        <v>#N/A</v>
      </c>
      <c r="W22" s="48" t="e">
        <f>IF(SUM(AB22,AD22,AF22,AH22,AJ22,AL22)=#REF!,,"")</f>
        <v>#REF!</v>
      </c>
      <c r="X22" s="49" t="e">
        <f>IF(#REF!=1,1,"")</f>
        <v>#REF!</v>
      </c>
      <c r="Y22" s="49"/>
      <c r="Z22" s="49"/>
      <c r="AA22" s="50" t="str">
        <f t="shared" si="8"/>
        <v/>
      </c>
      <c r="AB22" s="51" t="str">
        <f>IF(AA22=1,#REF!,"")</f>
        <v/>
      </c>
      <c r="AC22" s="50"/>
      <c r="AD22" s="51" t="str">
        <f>IF(AC22=1,#REF!,"")</f>
        <v/>
      </c>
      <c r="AE22" s="50"/>
      <c r="AF22" s="51" t="str">
        <f>IF(AE22=1,#REF!,"")</f>
        <v/>
      </c>
      <c r="AG22" s="50"/>
      <c r="AH22" s="51" t="str">
        <f>IF(AG22=1,#REF!,"")</f>
        <v/>
      </c>
      <c r="AI22" s="50"/>
      <c r="AJ22" s="51" t="str">
        <f>IF(AI22=1,#REF!,"")</f>
        <v/>
      </c>
      <c r="AK22" s="50"/>
      <c r="AL22" s="51" t="str">
        <f>IF(AK22=1,#REF!,"")</f>
        <v/>
      </c>
      <c r="AM22" s="52"/>
      <c r="AN22" s="53"/>
      <c r="AO22" s="53"/>
      <c r="AP22" s="54"/>
      <c r="AQ22" s="55" t="e">
        <f>IF(#REF!=1,0,"")</f>
        <v>#REF!</v>
      </c>
      <c r="AR22" s="56" t="e">
        <f t="shared" si="0"/>
        <v>#REF!</v>
      </c>
      <c r="AS22" s="55" t="e">
        <f>IF(#REF!=1,0,"")</f>
        <v>#REF!</v>
      </c>
      <c r="AT22" s="56" t="e">
        <f t="shared" si="1"/>
        <v>#REF!</v>
      </c>
    </row>
    <row r="23" spans="1:46" s="3" customFormat="1" x14ac:dyDescent="0.25">
      <c r="A23" s="67">
        <f t="shared" si="2"/>
        <v>2022</v>
      </c>
      <c r="B23" s="67" t="str">
        <f t="shared" si="3"/>
        <v>May</v>
      </c>
      <c r="C23" s="68">
        <f t="shared" si="9"/>
        <v>24</v>
      </c>
      <c r="D23" s="69">
        <f t="shared" si="4"/>
        <v>9</v>
      </c>
      <c r="E23" s="70">
        <f t="shared" si="5"/>
        <v>4</v>
      </c>
      <c r="F23" s="74">
        <v>44</v>
      </c>
      <c r="G23" s="77"/>
      <c r="H23" s="63" t="e">
        <f t="shared" si="10"/>
        <v>#VALUE!</v>
      </c>
      <c r="I23" s="64">
        <f t="shared" si="23"/>
        <v>1</v>
      </c>
      <c r="J23" s="71" t="str">
        <f t="shared" si="23"/>
        <v>Lavandula</v>
      </c>
      <c r="K23" s="71" t="str">
        <f t="shared" si="23"/>
        <v>stoechas</v>
      </c>
      <c r="L23" s="72">
        <f t="shared" si="23"/>
        <v>2</v>
      </c>
      <c r="M23" s="72">
        <f t="shared" si="23"/>
        <v>13</v>
      </c>
      <c r="N23" s="66">
        <f t="shared" si="23"/>
        <v>0</v>
      </c>
      <c r="O23" s="42"/>
      <c r="P23" s="43" t="e">
        <f>TEXT(IF(#REF!=1,D23,""),"00")</f>
        <v>#REF!</v>
      </c>
      <c r="Q23" s="44">
        <v>12</v>
      </c>
      <c r="R23" s="45">
        <v>20</v>
      </c>
      <c r="S23" s="46" t="e">
        <f>IF(O23=0,TEXT(TIME(P23,Q23,R23)-TIME(D23,E23,RIGHT(F23,2))+TIME(0,LEFT(#REF!,2),RIGHT(#REF!,2)),"mm:ss"),TEXT(TIME(P23,Q23,R23)-TIME(D23,E23,RIGHT(F23,2))+TIME(0,LEFT(#REF!,2),RIGHT(#REF!,2))-TIME(0,($G$10*O23),0),"mm:ss"))</f>
        <v>#REF!</v>
      </c>
      <c r="T23" s="47" t="s">
        <v>368</v>
      </c>
      <c r="U23" s="43" t="e">
        <f>INDEX(VISITORS[INSECT ORDER], MATCH(T23,VISITORS[NAME USED],0))</f>
        <v>#N/A</v>
      </c>
      <c r="V23" s="43" t="e">
        <f t="shared" si="7"/>
        <v>#N/A</v>
      </c>
      <c r="W23" s="48" t="e">
        <f>IF(SUM(AB23,AD23,AF23,AH23,AJ23,AL23)=#REF!,,"")</f>
        <v>#REF!</v>
      </c>
      <c r="X23" s="49" t="e">
        <f>IF(#REF!=1,1,"")</f>
        <v>#REF!</v>
      </c>
      <c r="Y23" s="49"/>
      <c r="Z23" s="49"/>
      <c r="AA23" s="50" t="str">
        <f t="shared" si="8"/>
        <v/>
      </c>
      <c r="AB23" s="51" t="str">
        <f>IF(AA23=1,#REF!,"")</f>
        <v/>
      </c>
      <c r="AC23" s="50"/>
      <c r="AD23" s="51" t="str">
        <f>IF(AC23=1,#REF!,"")</f>
        <v/>
      </c>
      <c r="AE23" s="50"/>
      <c r="AF23" s="51" t="str">
        <f>IF(AE23=1,#REF!,"")</f>
        <v/>
      </c>
      <c r="AG23" s="50"/>
      <c r="AH23" s="51" t="str">
        <f>IF(AG23=1,#REF!,"")</f>
        <v/>
      </c>
      <c r="AI23" s="50"/>
      <c r="AJ23" s="51" t="str">
        <f>IF(AI23=1,#REF!,"")</f>
        <v/>
      </c>
      <c r="AK23" s="50"/>
      <c r="AL23" s="51" t="str">
        <f>IF(AK23=1,#REF!,"")</f>
        <v/>
      </c>
      <c r="AM23" s="52"/>
      <c r="AN23" s="53"/>
      <c r="AO23" s="53"/>
      <c r="AP23" s="54"/>
      <c r="AQ23" s="55" t="e">
        <f>IF(#REF!=1,0,"")</f>
        <v>#REF!</v>
      </c>
      <c r="AR23" s="56" t="e">
        <f t="shared" si="0"/>
        <v>#REF!</v>
      </c>
      <c r="AS23" s="55" t="e">
        <f>IF(#REF!=1,0,"")</f>
        <v>#REF!</v>
      </c>
      <c r="AT23" s="56" t="e">
        <f t="shared" si="1"/>
        <v>#REF!</v>
      </c>
    </row>
    <row r="24" spans="1:46" s="3" customFormat="1" x14ac:dyDescent="0.25">
      <c r="A24" s="67">
        <f t="shared" si="2"/>
        <v>2022</v>
      </c>
      <c r="B24" s="67" t="str">
        <f t="shared" si="3"/>
        <v>May</v>
      </c>
      <c r="C24" s="68">
        <f t="shared" si="9"/>
        <v>24</v>
      </c>
      <c r="D24" s="69">
        <f t="shared" si="4"/>
        <v>9</v>
      </c>
      <c r="E24" s="60">
        <f t="shared" si="5"/>
        <v>5</v>
      </c>
      <c r="F24" s="74"/>
      <c r="G24" s="77"/>
      <c r="H24" s="63" t="e">
        <f t="shared" si="10"/>
        <v>#VALUE!</v>
      </c>
      <c r="I24" s="64">
        <f t="shared" si="23"/>
        <v>1</v>
      </c>
      <c r="J24" s="71" t="str">
        <f t="shared" si="23"/>
        <v>Lavandula</v>
      </c>
      <c r="K24" s="71" t="str">
        <f t="shared" si="23"/>
        <v>stoechas</v>
      </c>
      <c r="L24" s="72">
        <f t="shared" si="23"/>
        <v>2</v>
      </c>
      <c r="M24" s="66">
        <f t="shared" si="23"/>
        <v>13</v>
      </c>
      <c r="N24" s="66">
        <f t="shared" si="23"/>
        <v>0</v>
      </c>
      <c r="O24" s="42"/>
      <c r="P24" s="43" t="e">
        <f>TEXT(IF(#REF!=1,D24,""),"00")</f>
        <v>#REF!</v>
      </c>
      <c r="Q24" s="44"/>
      <c r="R24" s="45"/>
      <c r="S24" s="46" t="e">
        <f>IF(O24=0,TEXT(TIME(P24,Q24,R24)-TIME(D24,E24,RIGHT(F24,2))+TIME(0,LEFT(#REF!,2),RIGHT(#REF!,2)),"mm:ss"),TEXT(TIME(P24,Q24,R24)-TIME(D24,E24,RIGHT(F24,2))+TIME(0,LEFT(#REF!,2),RIGHT(#REF!,2))-TIME(0,($G$10*O24),0),"mm:ss"))</f>
        <v>#REF!</v>
      </c>
      <c r="T24" s="47"/>
      <c r="U24" s="43" t="e">
        <f>INDEX(VISITORS[INSECT ORDER], MATCH(T24,VISITORS[NAME USED],0))</f>
        <v>#N/A</v>
      </c>
      <c r="V24" s="43" t="e">
        <f t="shared" si="7"/>
        <v>#N/A</v>
      </c>
      <c r="W24" s="48" t="e">
        <f>IF(SUM(AB24,AD24,AF24,AH24,AJ24,AL24)=#REF!,,"")</f>
        <v>#REF!</v>
      </c>
      <c r="X24" s="49" t="e">
        <f>IF(#REF!=1,1,"")</f>
        <v>#REF!</v>
      </c>
      <c r="Y24" s="49"/>
      <c r="Z24" s="49"/>
      <c r="AA24" s="50" t="str">
        <f t="shared" si="8"/>
        <v/>
      </c>
      <c r="AB24" s="51" t="str">
        <f>IF(AA24=1,#REF!,"")</f>
        <v/>
      </c>
      <c r="AC24" s="50"/>
      <c r="AD24" s="51" t="str">
        <f>IF(AC24=1,#REF!,"")</f>
        <v/>
      </c>
      <c r="AE24" s="50"/>
      <c r="AF24" s="51" t="str">
        <f>IF(AE24=1,#REF!,"")</f>
        <v/>
      </c>
      <c r="AG24" s="50"/>
      <c r="AH24" s="51" t="str">
        <f>IF(AG24=1,#REF!,"")</f>
        <v/>
      </c>
      <c r="AI24" s="50"/>
      <c r="AJ24" s="51" t="str">
        <f>IF(AI24=1,#REF!,"")</f>
        <v/>
      </c>
      <c r="AK24" s="50"/>
      <c r="AL24" s="51" t="str">
        <f>IF(AK24=1,#REF!,"")</f>
        <v/>
      </c>
      <c r="AM24" s="52"/>
      <c r="AN24" s="53"/>
      <c r="AO24" s="53"/>
      <c r="AP24" s="54"/>
      <c r="AQ24" s="55" t="e">
        <f>IF(#REF!=1,0,"")</f>
        <v>#REF!</v>
      </c>
      <c r="AR24" s="56" t="e">
        <f t="shared" si="0"/>
        <v>#REF!</v>
      </c>
      <c r="AS24" s="55" t="e">
        <f>IF(#REF!=1,0,"")</f>
        <v>#REF!</v>
      </c>
      <c r="AT24" s="56" t="e">
        <f t="shared" si="1"/>
        <v>#REF!</v>
      </c>
    </row>
    <row r="25" spans="1:46" s="3" customFormat="1" x14ac:dyDescent="0.25">
      <c r="A25" s="67">
        <f t="shared" si="2"/>
        <v>2022</v>
      </c>
      <c r="B25" s="67" t="str">
        <f t="shared" si="3"/>
        <v>May</v>
      </c>
      <c r="C25" s="68">
        <f t="shared" si="9"/>
        <v>24</v>
      </c>
      <c r="D25" s="69">
        <f t="shared" si="4"/>
        <v>9</v>
      </c>
      <c r="E25" s="70">
        <f t="shared" si="5"/>
        <v>6</v>
      </c>
      <c r="F25" s="74"/>
      <c r="G25" s="77"/>
      <c r="H25" s="63" t="e">
        <f t="shared" si="10"/>
        <v>#VALUE!</v>
      </c>
      <c r="I25" s="64">
        <f t="shared" si="23"/>
        <v>1</v>
      </c>
      <c r="J25" s="71" t="str">
        <f t="shared" si="23"/>
        <v>Lavandula</v>
      </c>
      <c r="K25" s="71" t="str">
        <f t="shared" si="23"/>
        <v>stoechas</v>
      </c>
      <c r="L25" s="72">
        <f t="shared" si="23"/>
        <v>2</v>
      </c>
      <c r="M25" s="72">
        <f t="shared" si="23"/>
        <v>13</v>
      </c>
      <c r="N25" s="66">
        <f t="shared" si="23"/>
        <v>0</v>
      </c>
      <c r="O25" s="42"/>
      <c r="P25" s="43" t="e">
        <f>TEXT(IF(#REF!=1,D25,""),"00")</f>
        <v>#REF!</v>
      </c>
      <c r="Q25" s="44"/>
      <c r="R25" s="45"/>
      <c r="S25" s="46" t="e">
        <f>IF(O25=0,TEXT(TIME(P25,Q25,R25)-TIME(D25,E25,RIGHT(F25,2))+TIME(0,LEFT(#REF!,2),RIGHT(#REF!,2)),"mm:ss"),TEXT(TIME(P25,Q25,R25)-TIME(D25,E25,RIGHT(F25,2))+TIME(0,LEFT(#REF!,2),RIGHT(#REF!,2))-TIME(0,($G$10*O25),0),"mm:ss"))</f>
        <v>#REF!</v>
      </c>
      <c r="T25" s="47"/>
      <c r="U25" s="43" t="e">
        <f>INDEX(VISITORS[INSECT ORDER], MATCH(T25,VISITORS[NAME USED],0))</f>
        <v>#N/A</v>
      </c>
      <c r="V25" s="43" t="e">
        <f t="shared" si="7"/>
        <v>#N/A</v>
      </c>
      <c r="W25" s="48" t="e">
        <f>IF(SUM(AB25,AD25,AF25,AH25,AJ25,AL25)=#REF!,,"")</f>
        <v>#REF!</v>
      </c>
      <c r="X25" s="49" t="e">
        <f>IF(#REF!=1,1,"")</f>
        <v>#REF!</v>
      </c>
      <c r="Y25" s="49"/>
      <c r="Z25" s="49"/>
      <c r="AA25" s="50" t="str">
        <f t="shared" si="8"/>
        <v/>
      </c>
      <c r="AB25" s="51" t="str">
        <f>IF(AA25=1,#REF!,"")</f>
        <v/>
      </c>
      <c r="AC25" s="50"/>
      <c r="AD25" s="51" t="str">
        <f>IF(AC25=1,#REF!,"")</f>
        <v/>
      </c>
      <c r="AE25" s="50"/>
      <c r="AF25" s="51" t="str">
        <f>IF(AE25=1,#REF!,"")</f>
        <v/>
      </c>
      <c r="AG25" s="50"/>
      <c r="AH25" s="51" t="str">
        <f>IF(AG25=1,#REF!,"")</f>
        <v/>
      </c>
      <c r="AI25" s="50"/>
      <c r="AJ25" s="51" t="str">
        <f>IF(AI25=1,#REF!,"")</f>
        <v/>
      </c>
      <c r="AK25" s="50"/>
      <c r="AL25" s="51" t="str">
        <f>IF(AK25=1,#REF!,"")</f>
        <v/>
      </c>
      <c r="AM25" s="52"/>
      <c r="AN25" s="53"/>
      <c r="AO25" s="53"/>
      <c r="AP25" s="54"/>
      <c r="AQ25" s="55" t="e">
        <f>IF(#REF!=1,0,"")</f>
        <v>#REF!</v>
      </c>
      <c r="AR25" s="56" t="e">
        <f t="shared" si="0"/>
        <v>#REF!</v>
      </c>
      <c r="AS25" s="55" t="e">
        <f>IF(#REF!=1,0,"")</f>
        <v>#REF!</v>
      </c>
      <c r="AT25" s="56" t="e">
        <f t="shared" si="1"/>
        <v>#REF!</v>
      </c>
    </row>
    <row r="26" spans="1:46" s="3" customFormat="1" x14ac:dyDescent="0.25">
      <c r="A26" s="67">
        <f t="shared" si="2"/>
        <v>2022</v>
      </c>
      <c r="B26" s="67" t="str">
        <f t="shared" si="3"/>
        <v>May</v>
      </c>
      <c r="C26" s="68">
        <f t="shared" si="9"/>
        <v>24</v>
      </c>
      <c r="D26" s="69">
        <f t="shared" si="4"/>
        <v>9</v>
      </c>
      <c r="E26" s="70">
        <f t="shared" si="5"/>
        <v>7</v>
      </c>
      <c r="F26" s="74"/>
      <c r="G26" s="77"/>
      <c r="H26" s="63" t="e">
        <f t="shared" si="10"/>
        <v>#VALUE!</v>
      </c>
      <c r="I26" s="64">
        <f t="shared" si="23"/>
        <v>1</v>
      </c>
      <c r="J26" s="71" t="str">
        <f t="shared" si="23"/>
        <v>Lavandula</v>
      </c>
      <c r="K26" s="71" t="str">
        <f t="shared" si="23"/>
        <v>stoechas</v>
      </c>
      <c r="L26" s="72">
        <f t="shared" si="23"/>
        <v>2</v>
      </c>
      <c r="M26" s="72">
        <f t="shared" si="23"/>
        <v>13</v>
      </c>
      <c r="N26" s="66">
        <f t="shared" si="23"/>
        <v>0</v>
      </c>
      <c r="O26" s="42"/>
      <c r="P26" s="43" t="e">
        <f>TEXT(IF(#REF!=1,D26,""),"00")</f>
        <v>#REF!</v>
      </c>
      <c r="Q26" s="44"/>
      <c r="R26" s="45"/>
      <c r="S26" s="46" t="e">
        <f>IF(O26=0,TEXT(TIME(P26,Q26,R26)-TIME(D26,E26,RIGHT(F26,2))+TIME(0,LEFT(#REF!,2),RIGHT(#REF!,2)),"mm:ss"),TEXT(TIME(P26,Q26,R26)-TIME(D26,E26,RIGHT(F26,2))+TIME(0,LEFT(#REF!,2),RIGHT(#REF!,2))-TIME(0,($G$10*O26),0),"mm:ss"))</f>
        <v>#REF!</v>
      </c>
      <c r="T26" s="47"/>
      <c r="U26" s="43" t="e">
        <f>INDEX(VISITORS[INSECT ORDER], MATCH(T26,VISITORS[NAME USED],0))</f>
        <v>#N/A</v>
      </c>
      <c r="V26" s="43" t="e">
        <f t="shared" si="7"/>
        <v>#N/A</v>
      </c>
      <c r="W26" s="48" t="e">
        <f>IF(SUM(AB26,AD26,AF26,AH26,AJ26,AL26)=#REF!,,"")</f>
        <v>#REF!</v>
      </c>
      <c r="X26" s="49" t="e">
        <f>IF(#REF!=1,1,"")</f>
        <v>#REF!</v>
      </c>
      <c r="Y26" s="49"/>
      <c r="Z26" s="49"/>
      <c r="AA26" s="50" t="str">
        <f t="shared" si="8"/>
        <v/>
      </c>
      <c r="AB26" s="51" t="str">
        <f>IF(AA26=1,#REF!,"")</f>
        <v/>
      </c>
      <c r="AC26" s="50"/>
      <c r="AD26" s="51" t="str">
        <f>IF(AC26=1,#REF!,"")</f>
        <v/>
      </c>
      <c r="AE26" s="50"/>
      <c r="AF26" s="51" t="str">
        <f>IF(AE26=1,#REF!,"")</f>
        <v/>
      </c>
      <c r="AG26" s="50"/>
      <c r="AH26" s="51" t="str">
        <f>IF(AG26=1,#REF!,"")</f>
        <v/>
      </c>
      <c r="AI26" s="50"/>
      <c r="AJ26" s="51" t="str">
        <f>IF(AI26=1,#REF!,"")</f>
        <v/>
      </c>
      <c r="AK26" s="50"/>
      <c r="AL26" s="51" t="str">
        <f>IF(AK26=1,#REF!,"")</f>
        <v/>
      </c>
      <c r="AM26" s="52"/>
      <c r="AN26" s="53"/>
      <c r="AO26" s="53"/>
      <c r="AP26" s="54"/>
      <c r="AQ26" s="55" t="e">
        <f>IF(#REF!=1,0,"")</f>
        <v>#REF!</v>
      </c>
      <c r="AR26" s="56" t="e">
        <f t="shared" si="0"/>
        <v>#REF!</v>
      </c>
      <c r="AS26" s="55" t="e">
        <f>IF(#REF!=1,0,"")</f>
        <v>#REF!</v>
      </c>
      <c r="AT26" s="56" t="e">
        <f t="shared" si="1"/>
        <v>#REF!</v>
      </c>
    </row>
    <row r="27" spans="1:46" s="3" customFormat="1" x14ac:dyDescent="0.25">
      <c r="A27" s="67">
        <f t="shared" si="2"/>
        <v>2022</v>
      </c>
      <c r="B27" s="67" t="str">
        <f t="shared" si="3"/>
        <v>May</v>
      </c>
      <c r="C27" s="68">
        <f t="shared" si="9"/>
        <v>24</v>
      </c>
      <c r="D27" s="69">
        <f t="shared" si="4"/>
        <v>9</v>
      </c>
      <c r="E27" s="70">
        <f t="shared" si="5"/>
        <v>8</v>
      </c>
      <c r="F27" s="74"/>
      <c r="G27" s="77"/>
      <c r="H27" s="63" t="e">
        <f t="shared" si="10"/>
        <v>#VALUE!</v>
      </c>
      <c r="I27" s="64">
        <f t="shared" si="23"/>
        <v>1</v>
      </c>
      <c r="J27" s="71" t="str">
        <f t="shared" si="23"/>
        <v>Lavandula</v>
      </c>
      <c r="K27" s="71" t="str">
        <f t="shared" si="23"/>
        <v>stoechas</v>
      </c>
      <c r="L27" s="72">
        <f t="shared" si="23"/>
        <v>2</v>
      </c>
      <c r="M27" s="72">
        <f t="shared" si="23"/>
        <v>13</v>
      </c>
      <c r="N27" s="66">
        <f t="shared" si="23"/>
        <v>0</v>
      </c>
      <c r="O27" s="42"/>
      <c r="P27" s="43" t="e">
        <f>TEXT(IF(#REF!=1,D27,""),"00")</f>
        <v>#REF!</v>
      </c>
      <c r="Q27" s="44"/>
      <c r="R27" s="45"/>
      <c r="S27" s="46" t="e">
        <f>IF(O27=0,TEXT(TIME(P27,Q27,R27)-TIME(D27,E27,RIGHT(F27,2))+TIME(0,LEFT(#REF!,2),RIGHT(#REF!,2)),"mm:ss"),TEXT(TIME(P27,Q27,R27)-TIME(D27,E27,RIGHT(F27,2))+TIME(0,LEFT(#REF!,2),RIGHT(#REF!,2))-TIME(0,($G$10*O27),0),"mm:ss"))</f>
        <v>#REF!</v>
      </c>
      <c r="T27" s="47"/>
      <c r="U27" s="43" t="e">
        <f>INDEX(VISITORS[INSECT ORDER], MATCH(T27,VISITORS[NAME USED],0))</f>
        <v>#N/A</v>
      </c>
      <c r="V27" s="43" t="e">
        <f t="shared" si="7"/>
        <v>#N/A</v>
      </c>
      <c r="W27" s="48" t="e">
        <f>IF(SUM(AB27,AD27,AF27,AH27,AJ27,AL27)=#REF!,,"")</f>
        <v>#REF!</v>
      </c>
      <c r="X27" s="49" t="e">
        <f>IF(#REF!=1,1,"")</f>
        <v>#REF!</v>
      </c>
      <c r="Y27" s="49"/>
      <c r="Z27" s="49"/>
      <c r="AA27" s="50" t="str">
        <f t="shared" si="8"/>
        <v/>
      </c>
      <c r="AB27" s="51" t="str">
        <f>IF(AA27=1,#REF!,"")</f>
        <v/>
      </c>
      <c r="AC27" s="50"/>
      <c r="AD27" s="51" t="str">
        <f>IF(AC27=1,#REF!,"")</f>
        <v/>
      </c>
      <c r="AE27" s="50"/>
      <c r="AF27" s="51" t="str">
        <f>IF(AE27=1,#REF!,"")</f>
        <v/>
      </c>
      <c r="AG27" s="50"/>
      <c r="AH27" s="51" t="str">
        <f>IF(AG27=1,#REF!,"")</f>
        <v/>
      </c>
      <c r="AI27" s="50"/>
      <c r="AJ27" s="51" t="str">
        <f>IF(AI27=1,#REF!,"")</f>
        <v/>
      </c>
      <c r="AK27" s="50"/>
      <c r="AL27" s="51" t="str">
        <f>IF(AK27=1,#REF!,"")</f>
        <v/>
      </c>
      <c r="AM27" s="52"/>
      <c r="AN27" s="53"/>
      <c r="AO27" s="53"/>
      <c r="AP27" s="54"/>
      <c r="AQ27" s="55" t="e">
        <f>IF(#REF!=1,0,"")</f>
        <v>#REF!</v>
      </c>
      <c r="AR27" s="56" t="e">
        <f t="shared" si="0"/>
        <v>#REF!</v>
      </c>
      <c r="AS27" s="55" t="e">
        <f>IF(#REF!=1,0,"")</f>
        <v>#REF!</v>
      </c>
      <c r="AT27" s="56" t="e">
        <f t="shared" si="1"/>
        <v>#REF!</v>
      </c>
    </row>
    <row r="28" spans="1:46" s="3" customFormat="1" x14ac:dyDescent="0.25">
      <c r="A28" s="67">
        <f t="shared" si="2"/>
        <v>2022</v>
      </c>
      <c r="B28" s="67" t="str">
        <f t="shared" si="3"/>
        <v>May</v>
      </c>
      <c r="C28" s="68">
        <f t="shared" si="9"/>
        <v>24</v>
      </c>
      <c r="D28" s="69">
        <f t="shared" si="4"/>
        <v>9</v>
      </c>
      <c r="E28" s="70">
        <f t="shared" si="5"/>
        <v>9</v>
      </c>
      <c r="F28" s="74"/>
      <c r="G28" s="77"/>
      <c r="H28" s="63" t="e">
        <f t="shared" si="10"/>
        <v>#VALUE!</v>
      </c>
      <c r="I28" s="64">
        <f t="shared" si="23"/>
        <v>1</v>
      </c>
      <c r="J28" s="71" t="str">
        <f t="shared" si="23"/>
        <v>Lavandula</v>
      </c>
      <c r="K28" s="71" t="str">
        <f t="shared" si="23"/>
        <v>stoechas</v>
      </c>
      <c r="L28" s="66">
        <f t="shared" si="23"/>
        <v>2</v>
      </c>
      <c r="M28" s="72">
        <f t="shared" si="23"/>
        <v>13</v>
      </c>
      <c r="N28" s="66">
        <f t="shared" si="23"/>
        <v>0</v>
      </c>
      <c r="O28" s="42"/>
      <c r="P28" s="43" t="e">
        <f>TEXT(IF(#REF!=1,D28,""),"00")</f>
        <v>#REF!</v>
      </c>
      <c r="Q28" s="44"/>
      <c r="R28" s="45"/>
      <c r="S28" s="46" t="e">
        <f>IF(O28=0,TEXT(TIME(P28,Q28,R28)-TIME(D28,E28,RIGHT(F28,2))+TIME(0,LEFT(#REF!,2),RIGHT(#REF!,2)),"mm:ss"),TEXT(TIME(P28,Q28,R28)-TIME(D28,E28,RIGHT(F28,2))+TIME(0,LEFT(#REF!,2),RIGHT(#REF!,2))-TIME(0,($G$10*O28),0),"mm:ss"))</f>
        <v>#REF!</v>
      </c>
      <c r="T28" s="47"/>
      <c r="U28" s="43" t="e">
        <f>INDEX(VISITORS[INSECT ORDER], MATCH(T28,VISITORS[NAME USED],0))</f>
        <v>#N/A</v>
      </c>
      <c r="V28" s="43" t="e">
        <f t="shared" si="7"/>
        <v>#N/A</v>
      </c>
      <c r="W28" s="48" t="e">
        <f>IF(SUM(AB28,AD28,AF28,AH28,AJ28,AL28)=#REF!,,"")</f>
        <v>#REF!</v>
      </c>
      <c r="X28" s="49" t="e">
        <f>IF(#REF!=1,1,"")</f>
        <v>#REF!</v>
      </c>
      <c r="Y28" s="49"/>
      <c r="Z28" s="49"/>
      <c r="AA28" s="50" t="str">
        <f t="shared" si="8"/>
        <v/>
      </c>
      <c r="AB28" s="51" t="str">
        <f>IF(AA28=1,#REF!,"")</f>
        <v/>
      </c>
      <c r="AC28" s="50"/>
      <c r="AD28" s="51" t="str">
        <f>IF(AC28=1,#REF!,"")</f>
        <v/>
      </c>
      <c r="AE28" s="50"/>
      <c r="AF28" s="51" t="str">
        <f>IF(AE28=1,#REF!,"")</f>
        <v/>
      </c>
      <c r="AG28" s="50"/>
      <c r="AH28" s="51" t="str">
        <f>IF(AG28=1,#REF!,"")</f>
        <v/>
      </c>
      <c r="AI28" s="50"/>
      <c r="AJ28" s="51" t="str">
        <f>IF(AI28=1,#REF!,"")</f>
        <v/>
      </c>
      <c r="AK28" s="50"/>
      <c r="AL28" s="51" t="str">
        <f>IF(AK28=1,#REF!,"")</f>
        <v/>
      </c>
      <c r="AM28" s="52"/>
      <c r="AN28" s="53"/>
      <c r="AO28" s="53"/>
      <c r="AP28" s="54"/>
      <c r="AQ28" s="55" t="e">
        <f>IF(#REF!=1,0,"")</f>
        <v>#REF!</v>
      </c>
      <c r="AR28" s="56" t="e">
        <f t="shared" si="0"/>
        <v>#REF!</v>
      </c>
      <c r="AS28" s="55" t="e">
        <f>IF(#REF!=1,0,"")</f>
        <v>#REF!</v>
      </c>
      <c r="AT28" s="56" t="e">
        <f t="shared" si="1"/>
        <v>#REF!</v>
      </c>
    </row>
    <row r="29" spans="1:46" s="3" customFormat="1" x14ac:dyDescent="0.25">
      <c r="A29" s="67">
        <f t="shared" si="2"/>
        <v>2022</v>
      </c>
      <c r="B29" s="67" t="str">
        <f t="shared" si="3"/>
        <v>May</v>
      </c>
      <c r="C29" s="68">
        <f t="shared" si="9"/>
        <v>24</v>
      </c>
      <c r="D29" s="69">
        <f t="shared" si="4"/>
        <v>9</v>
      </c>
      <c r="E29" s="60">
        <f t="shared" si="5"/>
        <v>10</v>
      </c>
      <c r="F29" s="74"/>
      <c r="G29" s="77"/>
      <c r="H29" s="63" t="e">
        <f t="shared" si="10"/>
        <v>#VALUE!</v>
      </c>
      <c r="I29" s="64">
        <f t="shared" si="23"/>
        <v>1</v>
      </c>
      <c r="J29" s="71" t="str">
        <f t="shared" si="23"/>
        <v>Lavandula</v>
      </c>
      <c r="K29" s="71" t="str">
        <f t="shared" si="23"/>
        <v>stoechas</v>
      </c>
      <c r="L29" s="72">
        <f t="shared" si="23"/>
        <v>2</v>
      </c>
      <c r="M29" s="66">
        <f t="shared" si="23"/>
        <v>13</v>
      </c>
      <c r="N29" s="66">
        <f t="shared" si="23"/>
        <v>0</v>
      </c>
      <c r="O29" s="42"/>
      <c r="P29" s="43" t="e">
        <f>TEXT(IF(#REF!=1,D29,""),"00")</f>
        <v>#REF!</v>
      </c>
      <c r="Q29" s="44"/>
      <c r="R29" s="45"/>
      <c r="S29" s="46" t="e">
        <f>IF(O29=0,TEXT(TIME(P29,Q29,R29)-TIME(D29,E29,RIGHT(F29,2))+TIME(0,LEFT(#REF!,2),RIGHT(#REF!,2)),"mm:ss"),TEXT(TIME(P29,Q29,R29)-TIME(D29,E29,RIGHT(F29,2))+TIME(0,LEFT(#REF!,2),RIGHT(#REF!,2))-TIME(0,($G$10*O29),0),"mm:ss"))</f>
        <v>#REF!</v>
      </c>
      <c r="T29" s="47"/>
      <c r="U29" s="43" t="e">
        <f>INDEX(VISITORS[INSECT ORDER], MATCH(T29,VISITORS[NAME USED],0))</f>
        <v>#N/A</v>
      </c>
      <c r="V29" s="43" t="e">
        <f t="shared" si="7"/>
        <v>#N/A</v>
      </c>
      <c r="W29" s="48" t="e">
        <f>IF(SUM(AB29,AD29,AF29,AH29,AJ29,AL29)=#REF!,,"")</f>
        <v>#REF!</v>
      </c>
      <c r="X29" s="49" t="e">
        <f>IF(#REF!=1,1,"")</f>
        <v>#REF!</v>
      </c>
      <c r="Y29" s="49"/>
      <c r="Z29" s="49"/>
      <c r="AA29" s="50" t="str">
        <f t="shared" si="8"/>
        <v/>
      </c>
      <c r="AB29" s="51" t="str">
        <f>IF(AA29=1,#REF!,"")</f>
        <v/>
      </c>
      <c r="AC29" s="50"/>
      <c r="AD29" s="51" t="str">
        <f>IF(AC29=1,#REF!,"")</f>
        <v/>
      </c>
      <c r="AE29" s="50"/>
      <c r="AF29" s="51" t="str">
        <f>IF(AE29=1,#REF!,"")</f>
        <v/>
      </c>
      <c r="AG29" s="50"/>
      <c r="AH29" s="51" t="str">
        <f>IF(AG29=1,#REF!,"")</f>
        <v/>
      </c>
      <c r="AI29" s="50"/>
      <c r="AJ29" s="51" t="str">
        <f>IF(AI29=1,#REF!,"")</f>
        <v/>
      </c>
      <c r="AK29" s="50"/>
      <c r="AL29" s="51" t="str">
        <f>IF(AK29=1,#REF!,"")</f>
        <v/>
      </c>
      <c r="AM29" s="52"/>
      <c r="AN29" s="53"/>
      <c r="AO29" s="53"/>
      <c r="AP29" s="54"/>
      <c r="AQ29" s="55" t="e">
        <f>IF(#REF!=1,0,"")</f>
        <v>#REF!</v>
      </c>
      <c r="AR29" s="56" t="e">
        <f t="shared" si="0"/>
        <v>#REF!</v>
      </c>
      <c r="AS29" s="55" t="e">
        <f>IF(#REF!=1,0,"")</f>
        <v>#REF!</v>
      </c>
      <c r="AT29" s="56" t="e">
        <f t="shared" si="1"/>
        <v>#REF!</v>
      </c>
    </row>
    <row r="30" spans="1:46" s="3" customFormat="1" x14ac:dyDescent="0.25">
      <c r="A30" s="67">
        <f t="shared" si="2"/>
        <v>2022</v>
      </c>
      <c r="B30" s="67" t="str">
        <f t="shared" si="3"/>
        <v>May</v>
      </c>
      <c r="C30" s="68">
        <f t="shared" si="9"/>
        <v>24</v>
      </c>
      <c r="D30" s="69">
        <f t="shared" si="4"/>
        <v>9</v>
      </c>
      <c r="E30" s="70">
        <f t="shared" si="5"/>
        <v>11</v>
      </c>
      <c r="F30" s="74"/>
      <c r="G30" s="77"/>
      <c r="H30" s="63" t="e">
        <f t="shared" si="10"/>
        <v>#VALUE!</v>
      </c>
      <c r="I30" s="64">
        <f t="shared" si="23"/>
        <v>1</v>
      </c>
      <c r="J30" s="71" t="str">
        <f t="shared" si="23"/>
        <v>Lavandula</v>
      </c>
      <c r="K30" s="71" t="str">
        <f t="shared" si="23"/>
        <v>stoechas</v>
      </c>
      <c r="L30" s="72">
        <f t="shared" si="23"/>
        <v>2</v>
      </c>
      <c r="M30" s="72">
        <f t="shared" si="23"/>
        <v>13</v>
      </c>
      <c r="N30" s="66">
        <f t="shared" si="23"/>
        <v>0</v>
      </c>
      <c r="O30" s="42"/>
      <c r="P30" s="43" t="e">
        <f>TEXT(IF(#REF!=1,D30,""),"00")</f>
        <v>#REF!</v>
      </c>
      <c r="Q30" s="44"/>
      <c r="R30" s="45"/>
      <c r="S30" s="46" t="e">
        <f>IF(O30=0,TEXT(TIME(P30,Q30,R30)-TIME(D30,E30,RIGHT(F30,2))+TIME(0,LEFT(#REF!,2),RIGHT(#REF!,2)),"mm:ss"),TEXT(TIME(P30,Q30,R30)-TIME(D30,E30,RIGHT(F30,2))+TIME(0,LEFT(#REF!,2),RIGHT(#REF!,2))-TIME(0,($G$10*O30),0),"mm:ss"))</f>
        <v>#REF!</v>
      </c>
      <c r="T30" s="47"/>
      <c r="U30" s="43" t="e">
        <f>INDEX(VISITORS[INSECT ORDER], MATCH(T30,VISITORS[NAME USED],0))</f>
        <v>#N/A</v>
      </c>
      <c r="V30" s="43" t="e">
        <f t="shared" si="7"/>
        <v>#N/A</v>
      </c>
      <c r="W30" s="48" t="e">
        <f>IF(SUM(AB30,AD30,AF30,AH30,AJ30,AL30)=#REF!,,"")</f>
        <v>#REF!</v>
      </c>
      <c r="X30" s="49" t="e">
        <f>IF(#REF!=1,1,"")</f>
        <v>#REF!</v>
      </c>
      <c r="Y30" s="49"/>
      <c r="Z30" s="49"/>
      <c r="AA30" s="50" t="str">
        <f t="shared" si="8"/>
        <v/>
      </c>
      <c r="AB30" s="51" t="str">
        <f>IF(AA30=1,#REF!,"")</f>
        <v/>
      </c>
      <c r="AC30" s="50"/>
      <c r="AD30" s="51" t="str">
        <f>IF(AC30=1,#REF!,"")</f>
        <v/>
      </c>
      <c r="AE30" s="50"/>
      <c r="AF30" s="51" t="str">
        <f>IF(AE30=1,#REF!,"")</f>
        <v/>
      </c>
      <c r="AG30" s="50"/>
      <c r="AH30" s="51" t="str">
        <f>IF(AG30=1,#REF!,"")</f>
        <v/>
      </c>
      <c r="AI30" s="50"/>
      <c r="AJ30" s="51" t="str">
        <f>IF(AI30=1,#REF!,"")</f>
        <v/>
      </c>
      <c r="AK30" s="50"/>
      <c r="AL30" s="51" t="str">
        <f>IF(AK30=1,#REF!,"")</f>
        <v/>
      </c>
      <c r="AM30" s="52"/>
      <c r="AN30" s="53"/>
      <c r="AO30" s="53"/>
      <c r="AP30" s="54"/>
      <c r="AQ30" s="55" t="e">
        <f>IF(#REF!=1,0,"")</f>
        <v>#REF!</v>
      </c>
      <c r="AR30" s="56" t="e">
        <f t="shared" si="0"/>
        <v>#REF!</v>
      </c>
      <c r="AS30" s="55" t="e">
        <f>IF(#REF!=1,0,"")</f>
        <v>#REF!</v>
      </c>
      <c r="AT30" s="56" t="e">
        <f t="shared" si="1"/>
        <v>#REF!</v>
      </c>
    </row>
    <row r="31" spans="1:46" s="3" customFormat="1" x14ac:dyDescent="0.25">
      <c r="A31" s="67">
        <f t="shared" si="2"/>
        <v>2022</v>
      </c>
      <c r="B31" s="67" t="str">
        <f t="shared" si="3"/>
        <v>May</v>
      </c>
      <c r="C31" s="68">
        <f t="shared" si="9"/>
        <v>24</v>
      </c>
      <c r="D31" s="69">
        <f t="shared" si="4"/>
        <v>9</v>
      </c>
      <c r="E31" s="70">
        <f t="shared" si="5"/>
        <v>12</v>
      </c>
      <c r="F31" s="74">
        <v>43</v>
      </c>
      <c r="G31" s="77"/>
      <c r="H31" s="63" t="e">
        <f t="shared" si="10"/>
        <v>#VALUE!</v>
      </c>
      <c r="I31" s="64">
        <f t="shared" si="23"/>
        <v>1</v>
      </c>
      <c r="J31" s="71" t="str">
        <f t="shared" si="23"/>
        <v>Lavandula</v>
      </c>
      <c r="K31" s="71" t="str">
        <f t="shared" si="23"/>
        <v>stoechas</v>
      </c>
      <c r="L31" s="72">
        <f t="shared" si="23"/>
        <v>2</v>
      </c>
      <c r="M31" s="72">
        <f t="shared" si="23"/>
        <v>13</v>
      </c>
      <c r="N31" s="66">
        <f t="shared" si="23"/>
        <v>0</v>
      </c>
      <c r="O31" s="42"/>
      <c r="P31" s="43" t="e">
        <f>TEXT(IF(#REF!=1,D31,""),"00")</f>
        <v>#REF!</v>
      </c>
      <c r="Q31" s="44">
        <v>14</v>
      </c>
      <c r="R31" s="45">
        <v>35</v>
      </c>
      <c r="S31" s="46" t="e">
        <f>IF(O31=0,TEXT(TIME(P31,Q31,R31)-TIME(D31,E31,RIGHT(F31,2))+TIME(0,LEFT(#REF!,2),RIGHT(#REF!,2)),"mm:ss"),TEXT(TIME(P31,Q31,R31)-TIME(D31,E31,RIGHT(F31,2))+TIME(0,LEFT(#REF!,2),RIGHT(#REF!,2))-TIME(0,($G$10*O31),0),"mm:ss"))</f>
        <v>#REF!</v>
      </c>
      <c r="T31" s="47" t="s">
        <v>368</v>
      </c>
      <c r="U31" s="43" t="e">
        <f>INDEX(VISITORS[INSECT ORDER], MATCH(T31,VISITORS[NAME USED],0))</f>
        <v>#N/A</v>
      </c>
      <c r="V31" s="43" t="e">
        <f t="shared" si="7"/>
        <v>#N/A</v>
      </c>
      <c r="W31" s="48" t="e">
        <f>IF(SUM(AB31,AD31,AF31,AH31,AJ31,AL31)=#REF!,,"")</f>
        <v>#REF!</v>
      </c>
      <c r="X31" s="49" t="e">
        <f>IF(#REF!=1,1,"")</f>
        <v>#REF!</v>
      </c>
      <c r="Y31" s="49"/>
      <c r="Z31" s="49"/>
      <c r="AA31" s="50" t="str">
        <f t="shared" si="8"/>
        <v/>
      </c>
      <c r="AB31" s="51" t="str">
        <f>IF(AA31=1,#REF!,"")</f>
        <v/>
      </c>
      <c r="AC31" s="50"/>
      <c r="AD31" s="51" t="str">
        <f>IF(AC31=1,#REF!,"")</f>
        <v/>
      </c>
      <c r="AE31" s="50"/>
      <c r="AF31" s="51" t="str">
        <f>IF(AE31=1,#REF!,"")</f>
        <v/>
      </c>
      <c r="AG31" s="50"/>
      <c r="AH31" s="51" t="str">
        <f>IF(AG31=1,#REF!,"")</f>
        <v/>
      </c>
      <c r="AI31" s="50"/>
      <c r="AJ31" s="51" t="str">
        <f>IF(AI31=1,#REF!,"")</f>
        <v/>
      </c>
      <c r="AK31" s="50"/>
      <c r="AL31" s="51" t="str">
        <f>IF(AK31=1,#REF!,"")</f>
        <v/>
      </c>
      <c r="AM31" s="52"/>
      <c r="AN31" s="53"/>
      <c r="AO31" s="53"/>
      <c r="AP31" s="54"/>
      <c r="AQ31" s="55" t="e">
        <f>IF(#REF!=1,0,"")</f>
        <v>#REF!</v>
      </c>
      <c r="AR31" s="56" t="e">
        <f t="shared" si="0"/>
        <v>#REF!</v>
      </c>
      <c r="AS31" s="55" t="e">
        <f>IF(#REF!=1,0,"")</f>
        <v>#REF!</v>
      </c>
      <c r="AT31" s="56" t="e">
        <f t="shared" si="1"/>
        <v>#REF!</v>
      </c>
    </row>
    <row r="32" spans="1:46" s="3" customFormat="1" x14ac:dyDescent="0.25">
      <c r="A32" s="67">
        <f t="shared" si="2"/>
        <v>2022</v>
      </c>
      <c r="B32" s="67" t="str">
        <f t="shared" si="3"/>
        <v>May</v>
      </c>
      <c r="C32" s="68">
        <f t="shared" si="9"/>
        <v>24</v>
      </c>
      <c r="D32" s="69">
        <f t="shared" si="4"/>
        <v>9</v>
      </c>
      <c r="E32" s="70">
        <f t="shared" si="5"/>
        <v>13</v>
      </c>
      <c r="F32" s="74"/>
      <c r="G32" s="77"/>
      <c r="H32" s="63" t="e">
        <f t="shared" si="10"/>
        <v>#VALUE!</v>
      </c>
      <c r="I32" s="64">
        <f t="shared" si="23"/>
        <v>1</v>
      </c>
      <c r="J32" s="71" t="str">
        <f t="shared" si="23"/>
        <v>Lavandula</v>
      </c>
      <c r="K32" s="71" t="str">
        <f t="shared" si="23"/>
        <v>stoechas</v>
      </c>
      <c r="L32" s="72">
        <f t="shared" si="23"/>
        <v>2</v>
      </c>
      <c r="M32" s="72">
        <f t="shared" si="23"/>
        <v>13</v>
      </c>
      <c r="N32" s="66">
        <f t="shared" si="23"/>
        <v>0</v>
      </c>
      <c r="O32" s="42"/>
      <c r="P32" s="43" t="e">
        <f>TEXT(IF(#REF!=1,D32,""),"00")</f>
        <v>#REF!</v>
      </c>
      <c r="Q32" s="44"/>
      <c r="R32" s="45"/>
      <c r="S32" s="46" t="e">
        <f>IF(O32=0,TEXT(TIME(P32,Q32,R32)-TIME(D32,E32,RIGHT(F32,2))+TIME(0,LEFT(#REF!,2),RIGHT(#REF!,2)),"mm:ss"),TEXT(TIME(P32,Q32,R32)-TIME(D32,E32,RIGHT(F32,2))+TIME(0,LEFT(#REF!,2),RIGHT(#REF!,2))-TIME(0,($G$10*O32),0),"mm:ss"))</f>
        <v>#REF!</v>
      </c>
      <c r="T32" s="47"/>
      <c r="U32" s="43" t="e">
        <f>INDEX(VISITORS[INSECT ORDER], MATCH(T32,VISITORS[NAME USED],0))</f>
        <v>#N/A</v>
      </c>
      <c r="V32" s="43" t="e">
        <f t="shared" si="7"/>
        <v>#N/A</v>
      </c>
      <c r="W32" s="48" t="e">
        <f>IF(SUM(AB32,AD32,AF32,AH32,AJ32,AL32)=#REF!,,"")</f>
        <v>#REF!</v>
      </c>
      <c r="X32" s="49" t="e">
        <f>IF(#REF!=1,1,"")</f>
        <v>#REF!</v>
      </c>
      <c r="Y32" s="49"/>
      <c r="Z32" s="49"/>
      <c r="AA32" s="50" t="str">
        <f t="shared" si="8"/>
        <v/>
      </c>
      <c r="AB32" s="51" t="str">
        <f>IF(AA32=1,#REF!,"")</f>
        <v/>
      </c>
      <c r="AC32" s="50"/>
      <c r="AD32" s="51" t="str">
        <f>IF(AC32=1,#REF!,"")</f>
        <v/>
      </c>
      <c r="AE32" s="50"/>
      <c r="AF32" s="51" t="str">
        <f>IF(AE32=1,#REF!,"")</f>
        <v/>
      </c>
      <c r="AG32" s="50"/>
      <c r="AH32" s="51" t="str">
        <f>IF(AG32=1,#REF!,"")</f>
        <v/>
      </c>
      <c r="AI32" s="50"/>
      <c r="AJ32" s="51" t="str">
        <f>IF(AI32=1,#REF!,"")</f>
        <v/>
      </c>
      <c r="AK32" s="50"/>
      <c r="AL32" s="51" t="str">
        <f>IF(AK32=1,#REF!,"")</f>
        <v/>
      </c>
      <c r="AM32" s="52"/>
      <c r="AN32" s="53"/>
      <c r="AO32" s="53"/>
      <c r="AP32" s="54"/>
      <c r="AQ32" s="55" t="e">
        <f>IF(#REF!=1,0,"")</f>
        <v>#REF!</v>
      </c>
      <c r="AR32" s="56" t="e">
        <f t="shared" si="0"/>
        <v>#REF!</v>
      </c>
      <c r="AS32" s="55" t="e">
        <f>IF(#REF!=1,0,"")</f>
        <v>#REF!</v>
      </c>
      <c r="AT32" s="56" t="e">
        <f t="shared" si="1"/>
        <v>#REF!</v>
      </c>
    </row>
    <row r="33" spans="1:46" s="3" customFormat="1" x14ac:dyDescent="0.25">
      <c r="A33" s="67">
        <f t="shared" si="2"/>
        <v>2022</v>
      </c>
      <c r="B33" s="67" t="str">
        <f t="shared" si="3"/>
        <v>May</v>
      </c>
      <c r="C33" s="68">
        <f t="shared" si="9"/>
        <v>24</v>
      </c>
      <c r="D33" s="69">
        <f t="shared" si="4"/>
        <v>9</v>
      </c>
      <c r="E33" s="70">
        <f t="shared" si="5"/>
        <v>14</v>
      </c>
      <c r="F33" s="74"/>
      <c r="G33" s="77"/>
      <c r="H33" s="63" t="e">
        <f t="shared" si="10"/>
        <v>#VALUE!</v>
      </c>
      <c r="I33" s="64">
        <f t="shared" si="23"/>
        <v>1</v>
      </c>
      <c r="J33" s="71" t="str">
        <f t="shared" si="23"/>
        <v>Lavandula</v>
      </c>
      <c r="K33" s="71" t="str">
        <f t="shared" si="23"/>
        <v>stoechas</v>
      </c>
      <c r="L33" s="72">
        <f t="shared" si="23"/>
        <v>2</v>
      </c>
      <c r="M33" s="72">
        <f t="shared" si="23"/>
        <v>13</v>
      </c>
      <c r="N33" s="66">
        <f t="shared" si="23"/>
        <v>0</v>
      </c>
      <c r="O33" s="42"/>
      <c r="P33" s="43" t="e">
        <f>TEXT(IF(#REF!=1,D33,""),"00")</f>
        <v>#REF!</v>
      </c>
      <c r="Q33" s="44"/>
      <c r="R33" s="45"/>
      <c r="S33" s="46" t="e">
        <f>IF(O33=0,TEXT(TIME(P33,Q33,R33)-TIME(D33,E33,RIGHT(F33,2))+TIME(0,LEFT(#REF!,2),RIGHT(#REF!,2)),"mm:ss"),TEXT(TIME(P33,Q33,R33)-TIME(D33,E33,RIGHT(F33,2))+TIME(0,LEFT(#REF!,2),RIGHT(#REF!,2))-TIME(0,($G$10*O33),0),"mm:ss"))</f>
        <v>#REF!</v>
      </c>
      <c r="T33" s="79"/>
      <c r="U33" s="43" t="e">
        <f>INDEX(VISITORS[INSECT ORDER], MATCH(T33,VISITORS[NAME USED],0))</f>
        <v>#N/A</v>
      </c>
      <c r="V33" s="43" t="e">
        <f t="shared" si="7"/>
        <v>#N/A</v>
      </c>
      <c r="W33" s="48" t="e">
        <f>IF(SUM(AB33,AD33,AF33,AH33,AJ33,AL33)=#REF!,,"")</f>
        <v>#REF!</v>
      </c>
      <c r="X33" s="49" t="e">
        <f>IF(#REF!=1,1,"")</f>
        <v>#REF!</v>
      </c>
      <c r="Y33" s="49"/>
      <c r="Z33" s="49"/>
      <c r="AA33" s="50" t="str">
        <f t="shared" si="8"/>
        <v/>
      </c>
      <c r="AB33" s="51" t="str">
        <f>IF(AA33=1,#REF!,"")</f>
        <v/>
      </c>
      <c r="AC33" s="50"/>
      <c r="AD33" s="51" t="str">
        <f>IF(AC33=1,#REF!,"")</f>
        <v/>
      </c>
      <c r="AE33" s="50"/>
      <c r="AF33" s="51" t="str">
        <f>IF(AE33=1,#REF!,"")</f>
        <v/>
      </c>
      <c r="AG33" s="50"/>
      <c r="AH33" s="51" t="str">
        <f>IF(AG33=1,#REF!,"")</f>
        <v/>
      </c>
      <c r="AI33" s="50"/>
      <c r="AJ33" s="51" t="str">
        <f>IF(AI33=1,#REF!,"")</f>
        <v/>
      </c>
      <c r="AK33" s="50"/>
      <c r="AL33" s="51" t="str">
        <f>IF(AK33=1,#REF!,"")</f>
        <v/>
      </c>
      <c r="AM33" s="52"/>
      <c r="AN33" s="53"/>
      <c r="AO33" s="53"/>
      <c r="AP33" s="54"/>
      <c r="AQ33" s="55" t="e">
        <f>IF(#REF!=1,0,"")</f>
        <v>#REF!</v>
      </c>
      <c r="AR33" s="56" t="e">
        <f t="shared" si="0"/>
        <v>#REF!</v>
      </c>
      <c r="AS33" s="55" t="e">
        <f>IF(#REF!=1,0,"")</f>
        <v>#REF!</v>
      </c>
      <c r="AT33" s="56" t="e">
        <f t="shared" si="1"/>
        <v>#REF!</v>
      </c>
    </row>
    <row r="34" spans="1:46" s="3" customFormat="1" x14ac:dyDescent="0.25">
      <c r="A34" s="67">
        <f t="shared" si="2"/>
        <v>2022</v>
      </c>
      <c r="B34" s="67" t="str">
        <f t="shared" si="3"/>
        <v>May</v>
      </c>
      <c r="C34" s="68">
        <f t="shared" si="9"/>
        <v>24</v>
      </c>
      <c r="D34" s="69">
        <f t="shared" si="4"/>
        <v>9</v>
      </c>
      <c r="E34" s="60">
        <f t="shared" si="5"/>
        <v>15</v>
      </c>
      <c r="F34" s="74"/>
      <c r="G34" s="77"/>
      <c r="H34" s="63" t="e">
        <f t="shared" si="10"/>
        <v>#VALUE!</v>
      </c>
      <c r="I34" s="64">
        <f t="shared" si="23"/>
        <v>1</v>
      </c>
      <c r="J34" s="71" t="str">
        <f t="shared" si="23"/>
        <v>Lavandula</v>
      </c>
      <c r="K34" s="71" t="str">
        <f t="shared" si="23"/>
        <v>stoechas</v>
      </c>
      <c r="L34" s="66">
        <f t="shared" si="23"/>
        <v>2</v>
      </c>
      <c r="M34" s="66">
        <f t="shared" si="23"/>
        <v>13</v>
      </c>
      <c r="N34" s="66">
        <f t="shared" si="23"/>
        <v>0</v>
      </c>
      <c r="O34" s="42"/>
      <c r="P34" s="43" t="e">
        <f>TEXT(IF(#REF!=1,D34,""),"00")</f>
        <v>#REF!</v>
      </c>
      <c r="Q34" s="44"/>
      <c r="R34" s="45"/>
      <c r="S34" s="46" t="e">
        <f>IF(O34=0,TEXT(TIME(P34,Q34,R34)-TIME(D34,E34,RIGHT(F34,2))+TIME(0,LEFT(#REF!,2),RIGHT(#REF!,2)),"mm:ss"),TEXT(TIME(P34,Q34,R34)-TIME(D34,E34,RIGHT(F34,2))+TIME(0,LEFT(#REF!,2),RIGHT(#REF!,2))-TIME(0,($G$10*O34),0),"mm:ss"))</f>
        <v>#REF!</v>
      </c>
      <c r="T34" s="47"/>
      <c r="U34" s="43" t="e">
        <f>INDEX(VISITORS[INSECT ORDER], MATCH(T34,VISITORS[NAME USED],0))</f>
        <v>#N/A</v>
      </c>
      <c r="V34" s="43" t="e">
        <f t="shared" si="7"/>
        <v>#N/A</v>
      </c>
      <c r="W34" s="48" t="e">
        <f>IF(SUM(AB34,AD34,AF34,AH34,AJ34,AL34)=#REF!,,"")</f>
        <v>#REF!</v>
      </c>
      <c r="X34" s="49" t="e">
        <f>IF(#REF!=1,1,"")</f>
        <v>#REF!</v>
      </c>
      <c r="Y34" s="49"/>
      <c r="Z34" s="49"/>
      <c r="AA34" s="50" t="str">
        <f t="shared" si="8"/>
        <v/>
      </c>
      <c r="AB34" s="51" t="str">
        <f>IF(AA34=1,#REF!,"")</f>
        <v/>
      </c>
      <c r="AC34" s="50"/>
      <c r="AD34" s="51" t="str">
        <f>IF(AC34=1,#REF!,"")</f>
        <v/>
      </c>
      <c r="AE34" s="50"/>
      <c r="AF34" s="51" t="str">
        <f>IF(AE34=1,#REF!,"")</f>
        <v/>
      </c>
      <c r="AG34" s="50"/>
      <c r="AH34" s="51" t="str">
        <f>IF(AG34=1,#REF!,"")</f>
        <v/>
      </c>
      <c r="AI34" s="50"/>
      <c r="AJ34" s="51" t="str">
        <f>IF(AI34=1,#REF!,"")</f>
        <v/>
      </c>
      <c r="AK34" s="50"/>
      <c r="AL34" s="51" t="str">
        <f>IF(AK34=1,#REF!,"")</f>
        <v/>
      </c>
      <c r="AM34" s="52"/>
      <c r="AN34" s="53"/>
      <c r="AO34" s="53"/>
      <c r="AP34" s="54"/>
      <c r="AQ34" s="55" t="e">
        <f>IF(#REF!=1,0,"")</f>
        <v>#REF!</v>
      </c>
      <c r="AR34" s="56" t="e">
        <f t="shared" si="0"/>
        <v>#REF!</v>
      </c>
      <c r="AS34" s="55" t="e">
        <f>IF(#REF!=1,0,"")</f>
        <v>#REF!</v>
      </c>
      <c r="AT34" s="56" t="e">
        <f t="shared" si="1"/>
        <v>#REF!</v>
      </c>
    </row>
    <row r="35" spans="1:46" s="3" customFormat="1" x14ac:dyDescent="0.25">
      <c r="A35" s="67">
        <f t="shared" si="2"/>
        <v>2022</v>
      </c>
      <c r="B35" s="67" t="str">
        <f t="shared" si="3"/>
        <v>May</v>
      </c>
      <c r="C35" s="68">
        <f t="shared" si="9"/>
        <v>24</v>
      </c>
      <c r="D35" s="69">
        <f t="shared" si="4"/>
        <v>9</v>
      </c>
      <c r="E35" s="70">
        <f t="shared" si="5"/>
        <v>16</v>
      </c>
      <c r="F35" s="74"/>
      <c r="G35" s="77"/>
      <c r="H35" s="63" t="e">
        <f t="shared" si="10"/>
        <v>#VALUE!</v>
      </c>
      <c r="I35" s="64">
        <f t="shared" si="23"/>
        <v>1</v>
      </c>
      <c r="J35" s="71" t="str">
        <f t="shared" si="23"/>
        <v>Lavandula</v>
      </c>
      <c r="K35" s="71" t="str">
        <f t="shared" si="23"/>
        <v>stoechas</v>
      </c>
      <c r="L35" s="72">
        <f t="shared" si="23"/>
        <v>2</v>
      </c>
      <c r="M35" s="72">
        <f t="shared" si="23"/>
        <v>13</v>
      </c>
      <c r="N35" s="66">
        <f t="shared" si="23"/>
        <v>0</v>
      </c>
      <c r="O35" s="42"/>
      <c r="P35" s="43" t="e">
        <f>TEXT(IF(#REF!=1,D35,""),"00")</f>
        <v>#REF!</v>
      </c>
      <c r="Q35" s="44"/>
      <c r="R35" s="45"/>
      <c r="S35" s="46" t="e">
        <f>IF(O35=0,TEXT(TIME(P35,Q35,R35)-TIME(D35,E35,RIGHT(F35,2))+TIME(0,LEFT(#REF!,2),RIGHT(#REF!,2)),"mm:ss"),TEXT(TIME(P35,Q35,R35)-TIME(D35,E35,RIGHT(F35,2))+TIME(0,LEFT(#REF!,2),RIGHT(#REF!,2))-TIME(0,($G$10*O35),0),"mm:ss"))</f>
        <v>#REF!</v>
      </c>
      <c r="T35" s="47"/>
      <c r="U35" s="43" t="e">
        <f>INDEX(VISITORS[INSECT ORDER], MATCH(T35,VISITORS[NAME USED],0))</f>
        <v>#N/A</v>
      </c>
      <c r="V35" s="43" t="e">
        <f t="shared" si="7"/>
        <v>#N/A</v>
      </c>
      <c r="W35" s="48" t="e">
        <f>IF(SUM(AB35,AD35,AF35,AH35,AJ35,AL35)=#REF!,,"")</f>
        <v>#REF!</v>
      </c>
      <c r="X35" s="49" t="e">
        <f>IF(#REF!=1,1,"")</f>
        <v>#REF!</v>
      </c>
      <c r="Y35" s="49"/>
      <c r="Z35" s="49"/>
      <c r="AA35" s="50" t="str">
        <f t="shared" si="8"/>
        <v/>
      </c>
      <c r="AB35" s="51" t="str">
        <f>IF(AA35=1,#REF!,"")</f>
        <v/>
      </c>
      <c r="AC35" s="50"/>
      <c r="AD35" s="51" t="str">
        <f>IF(AC35=1,#REF!,"")</f>
        <v/>
      </c>
      <c r="AE35" s="50"/>
      <c r="AF35" s="51" t="str">
        <f>IF(AE35=1,#REF!,"")</f>
        <v/>
      </c>
      <c r="AG35" s="50"/>
      <c r="AH35" s="51" t="str">
        <f>IF(AG35=1,#REF!,"")</f>
        <v/>
      </c>
      <c r="AI35" s="50"/>
      <c r="AJ35" s="51" t="str">
        <f>IF(AI35=1,#REF!,"")</f>
        <v/>
      </c>
      <c r="AK35" s="50"/>
      <c r="AL35" s="51" t="str">
        <f>IF(AK35=1,#REF!,"")</f>
        <v/>
      </c>
      <c r="AM35" s="52"/>
      <c r="AN35" s="53"/>
      <c r="AO35" s="53"/>
      <c r="AP35" s="54"/>
      <c r="AQ35" s="55" t="e">
        <f>IF(#REF!=1,0,"")</f>
        <v>#REF!</v>
      </c>
      <c r="AR35" s="56" t="e">
        <f t="shared" si="0"/>
        <v>#REF!</v>
      </c>
      <c r="AS35" s="55" t="e">
        <f>IF(#REF!=1,0,"")</f>
        <v>#REF!</v>
      </c>
      <c r="AT35" s="56" t="e">
        <f t="shared" si="1"/>
        <v>#REF!</v>
      </c>
    </row>
    <row r="36" spans="1:46" s="3" customFormat="1" x14ac:dyDescent="0.25">
      <c r="A36" s="67">
        <f t="shared" si="2"/>
        <v>2022</v>
      </c>
      <c r="B36" s="67" t="str">
        <f t="shared" si="3"/>
        <v>May</v>
      </c>
      <c r="C36" s="68">
        <f t="shared" si="9"/>
        <v>24</v>
      </c>
      <c r="D36" s="69">
        <f t="shared" si="4"/>
        <v>9</v>
      </c>
      <c r="E36" s="70">
        <f t="shared" si="5"/>
        <v>17</v>
      </c>
      <c r="F36" s="74"/>
      <c r="G36" s="77"/>
      <c r="H36" s="63" t="e">
        <f t="shared" si="10"/>
        <v>#VALUE!</v>
      </c>
      <c r="I36" s="64">
        <f t="shared" si="23"/>
        <v>1</v>
      </c>
      <c r="J36" s="71" t="str">
        <f t="shared" si="23"/>
        <v>Lavandula</v>
      </c>
      <c r="K36" s="71" t="str">
        <f t="shared" si="23"/>
        <v>stoechas</v>
      </c>
      <c r="L36" s="72">
        <f t="shared" si="23"/>
        <v>2</v>
      </c>
      <c r="M36" s="72">
        <f t="shared" si="23"/>
        <v>13</v>
      </c>
      <c r="N36" s="66">
        <f t="shared" si="23"/>
        <v>0</v>
      </c>
      <c r="O36" s="42"/>
      <c r="P36" s="43" t="e">
        <f>TEXT(IF(#REF!=1,D36,""),"00")</f>
        <v>#REF!</v>
      </c>
      <c r="Q36" s="44"/>
      <c r="R36" s="45"/>
      <c r="S36" s="46" t="e">
        <f>IF(O36=0,TEXT(TIME(P36,Q36,R36)-TIME(D36,E36,RIGHT(F36,2))+TIME(0,LEFT(#REF!,2),RIGHT(#REF!,2)),"mm:ss"),TEXT(TIME(P36,Q36,R36)-TIME(D36,E36,RIGHT(F36,2))+TIME(0,LEFT(#REF!,2),RIGHT(#REF!,2))-TIME(0,($G$10*O36),0),"mm:ss"))</f>
        <v>#REF!</v>
      </c>
      <c r="T36" s="47"/>
      <c r="U36" s="43" t="e">
        <f>INDEX(VISITORS[INSECT ORDER], MATCH(T36,VISITORS[NAME USED],0))</f>
        <v>#N/A</v>
      </c>
      <c r="V36" s="43" t="e">
        <f t="shared" si="7"/>
        <v>#N/A</v>
      </c>
      <c r="W36" s="48" t="e">
        <f>IF(SUM(AB36,AD36,AF36,AH36,AJ36,AL36)=#REF!,,"")</f>
        <v>#REF!</v>
      </c>
      <c r="X36" s="49" t="e">
        <f>IF(#REF!=1,1,"")</f>
        <v>#REF!</v>
      </c>
      <c r="Y36" s="49"/>
      <c r="Z36" s="49"/>
      <c r="AA36" s="50" t="str">
        <f t="shared" si="8"/>
        <v/>
      </c>
      <c r="AB36" s="51" t="str">
        <f>IF(AA36=1,#REF!,"")</f>
        <v/>
      </c>
      <c r="AC36" s="50"/>
      <c r="AD36" s="51" t="str">
        <f>IF(AC36=1,#REF!,"")</f>
        <v/>
      </c>
      <c r="AE36" s="50"/>
      <c r="AF36" s="51" t="str">
        <f>IF(AE36=1,#REF!,"")</f>
        <v/>
      </c>
      <c r="AG36" s="50"/>
      <c r="AH36" s="51" t="str">
        <f>IF(AG36=1,#REF!,"")</f>
        <v/>
      </c>
      <c r="AI36" s="50"/>
      <c r="AJ36" s="51" t="str">
        <f>IF(AI36=1,#REF!,"")</f>
        <v/>
      </c>
      <c r="AK36" s="50"/>
      <c r="AL36" s="51" t="str">
        <f>IF(AK36=1,#REF!,"")</f>
        <v/>
      </c>
      <c r="AM36" s="52"/>
      <c r="AN36" s="53"/>
      <c r="AO36" s="53"/>
      <c r="AP36" s="54"/>
      <c r="AQ36" s="55" t="e">
        <f>IF(#REF!=1,0,"")</f>
        <v>#REF!</v>
      </c>
      <c r="AR36" s="56" t="e">
        <f t="shared" si="0"/>
        <v>#REF!</v>
      </c>
      <c r="AS36" s="55" t="e">
        <f>IF(#REF!=1,0,"")</f>
        <v>#REF!</v>
      </c>
      <c r="AT36" s="56" t="e">
        <f t="shared" si="1"/>
        <v>#REF!</v>
      </c>
    </row>
    <row r="37" spans="1:46" s="3" customFormat="1" x14ac:dyDescent="0.25">
      <c r="A37" s="67">
        <f t="shared" si="2"/>
        <v>2022</v>
      </c>
      <c r="B37" s="67" t="str">
        <f t="shared" si="3"/>
        <v>May</v>
      </c>
      <c r="C37" s="68">
        <f t="shared" si="9"/>
        <v>24</v>
      </c>
      <c r="D37" s="69">
        <f t="shared" si="4"/>
        <v>9</v>
      </c>
      <c r="E37" s="70">
        <f t="shared" si="5"/>
        <v>18</v>
      </c>
      <c r="F37" s="74"/>
      <c r="G37" s="77"/>
      <c r="H37" s="63" t="e">
        <f t="shared" si="10"/>
        <v>#VALUE!</v>
      </c>
      <c r="I37" s="64">
        <f t="shared" ref="I37:N52" si="24">I36</f>
        <v>1</v>
      </c>
      <c r="J37" s="71" t="str">
        <f t="shared" si="24"/>
        <v>Lavandula</v>
      </c>
      <c r="K37" s="71" t="str">
        <f t="shared" si="24"/>
        <v>stoechas</v>
      </c>
      <c r="L37" s="72">
        <f t="shared" si="24"/>
        <v>2</v>
      </c>
      <c r="M37" s="72">
        <f t="shared" si="24"/>
        <v>13</v>
      </c>
      <c r="N37" s="66">
        <f t="shared" si="24"/>
        <v>0</v>
      </c>
      <c r="O37" s="42"/>
      <c r="P37" s="43" t="e">
        <f>TEXT(IF(#REF!=1,D37,""),"00")</f>
        <v>#REF!</v>
      </c>
      <c r="Q37" s="44"/>
      <c r="R37" s="45"/>
      <c r="S37" s="46" t="e">
        <f>IF(O37=0,TEXT(TIME(P37,Q37,R37)-TIME(D37,E37,RIGHT(F37,2))+TIME(0,LEFT(#REF!,2),RIGHT(#REF!,2)),"mm:ss"),TEXT(TIME(P37,Q37,R37)-TIME(D37,E37,RIGHT(F37,2))+TIME(0,LEFT(#REF!,2),RIGHT(#REF!,2))-TIME(0,($G$10*O37),0),"mm:ss"))</f>
        <v>#REF!</v>
      </c>
      <c r="T37" s="47"/>
      <c r="U37" s="43" t="e">
        <f>INDEX(VISITORS[INSECT ORDER], MATCH(T37,VISITORS[NAME USED],0))</f>
        <v>#N/A</v>
      </c>
      <c r="V37" s="43" t="e">
        <f t="shared" si="7"/>
        <v>#N/A</v>
      </c>
      <c r="W37" s="48" t="e">
        <f>IF(SUM(AB37,AD37,AF37,AH37,AJ37,AL37)=#REF!,,"")</f>
        <v>#REF!</v>
      </c>
      <c r="X37" s="49" t="e">
        <f>IF(#REF!=1,1,"")</f>
        <v>#REF!</v>
      </c>
      <c r="Y37" s="49"/>
      <c r="Z37" s="49"/>
      <c r="AA37" s="50" t="str">
        <f t="shared" si="8"/>
        <v/>
      </c>
      <c r="AB37" s="51" t="str">
        <f>IF(AA37=1,#REF!,"")</f>
        <v/>
      </c>
      <c r="AC37" s="50"/>
      <c r="AD37" s="51" t="str">
        <f>IF(AC37=1,#REF!,"")</f>
        <v/>
      </c>
      <c r="AE37" s="50"/>
      <c r="AF37" s="51" t="str">
        <f>IF(AE37=1,#REF!,"")</f>
        <v/>
      </c>
      <c r="AG37" s="50"/>
      <c r="AH37" s="51" t="str">
        <f>IF(AG37=1,#REF!,"")</f>
        <v/>
      </c>
      <c r="AI37" s="50"/>
      <c r="AJ37" s="51" t="str">
        <f>IF(AI37=1,#REF!,"")</f>
        <v/>
      </c>
      <c r="AK37" s="50"/>
      <c r="AL37" s="51" t="str">
        <f>IF(AK37=1,#REF!,"")</f>
        <v/>
      </c>
      <c r="AM37" s="52"/>
      <c r="AN37" s="53"/>
      <c r="AO37" s="53"/>
      <c r="AP37" s="54"/>
      <c r="AQ37" s="55" t="e">
        <f>IF(#REF!=1,0,"")</f>
        <v>#REF!</v>
      </c>
      <c r="AR37" s="56" t="e">
        <f t="shared" si="0"/>
        <v>#REF!</v>
      </c>
      <c r="AS37" s="55" t="e">
        <f>IF(#REF!=1,0,"")</f>
        <v>#REF!</v>
      </c>
      <c r="AT37" s="56" t="e">
        <f t="shared" si="1"/>
        <v>#REF!</v>
      </c>
    </row>
    <row r="38" spans="1:46" s="3" customFormat="1" x14ac:dyDescent="0.25">
      <c r="A38" s="67">
        <f t="shared" si="2"/>
        <v>2022</v>
      </c>
      <c r="B38" s="67" t="str">
        <f t="shared" si="3"/>
        <v>May</v>
      </c>
      <c r="C38" s="68">
        <f t="shared" si="9"/>
        <v>24</v>
      </c>
      <c r="D38" s="69">
        <f t="shared" si="4"/>
        <v>9</v>
      </c>
      <c r="E38" s="70">
        <f t="shared" si="5"/>
        <v>19</v>
      </c>
      <c r="F38" s="74"/>
      <c r="G38" s="77"/>
      <c r="H38" s="63" t="e">
        <f t="shared" si="10"/>
        <v>#VALUE!</v>
      </c>
      <c r="I38" s="64">
        <f t="shared" si="24"/>
        <v>1</v>
      </c>
      <c r="J38" s="71" t="str">
        <f t="shared" si="24"/>
        <v>Lavandula</v>
      </c>
      <c r="K38" s="71" t="str">
        <f t="shared" si="24"/>
        <v>stoechas</v>
      </c>
      <c r="L38" s="72">
        <f t="shared" si="24"/>
        <v>2</v>
      </c>
      <c r="M38" s="72">
        <f t="shared" si="24"/>
        <v>13</v>
      </c>
      <c r="N38" s="66">
        <f t="shared" si="24"/>
        <v>0</v>
      </c>
      <c r="O38" s="42"/>
      <c r="P38" s="43" t="e">
        <f>TEXT(IF(#REF!=1,D38,""),"00")</f>
        <v>#REF!</v>
      </c>
      <c r="Q38" s="44"/>
      <c r="R38" s="45"/>
      <c r="S38" s="46" t="e">
        <f>IF(O38=0,TEXT(TIME(P38,Q38,R38)-TIME(D38,E38,RIGHT(F38,2))+TIME(0,LEFT(#REF!,2),RIGHT(#REF!,2)),"mm:ss"),TEXT(TIME(P38,Q38,R38)-TIME(D38,E38,RIGHT(F38,2))+TIME(0,LEFT(#REF!,2),RIGHT(#REF!,2))-TIME(0,($G$10*O38),0),"mm:ss"))</f>
        <v>#REF!</v>
      </c>
      <c r="T38" s="47"/>
      <c r="U38" s="43" t="e">
        <f>INDEX(VISITORS[INSECT ORDER], MATCH(T38,VISITORS[NAME USED],0))</f>
        <v>#N/A</v>
      </c>
      <c r="V38" s="43" t="e">
        <f t="shared" si="7"/>
        <v>#N/A</v>
      </c>
      <c r="W38" s="48" t="e">
        <f>IF(SUM(AB38,AD38,AF38,AH38,AJ38,AL38)=#REF!,,"")</f>
        <v>#REF!</v>
      </c>
      <c r="X38" s="49" t="e">
        <f>IF(#REF!=1,1,"")</f>
        <v>#REF!</v>
      </c>
      <c r="Y38" s="49"/>
      <c r="Z38" s="49"/>
      <c r="AA38" s="50" t="str">
        <f t="shared" si="8"/>
        <v/>
      </c>
      <c r="AB38" s="51" t="str">
        <f>IF(AA38=1,#REF!,"")</f>
        <v/>
      </c>
      <c r="AC38" s="50"/>
      <c r="AD38" s="51" t="str">
        <f>IF(AC38=1,#REF!,"")</f>
        <v/>
      </c>
      <c r="AE38" s="50"/>
      <c r="AF38" s="51" t="str">
        <f>IF(AE38=1,#REF!,"")</f>
        <v/>
      </c>
      <c r="AG38" s="50"/>
      <c r="AH38" s="51" t="str">
        <f>IF(AG38=1,#REF!,"")</f>
        <v/>
      </c>
      <c r="AI38" s="50"/>
      <c r="AJ38" s="51" t="str">
        <f>IF(AI38=1,#REF!,"")</f>
        <v/>
      </c>
      <c r="AK38" s="50"/>
      <c r="AL38" s="51" t="str">
        <f>IF(AK38=1,#REF!,"")</f>
        <v/>
      </c>
      <c r="AM38" s="52"/>
      <c r="AN38" s="53"/>
      <c r="AO38" s="53"/>
      <c r="AP38" s="54"/>
      <c r="AQ38" s="55" t="e">
        <f>IF(#REF!=1,0,"")</f>
        <v>#REF!</v>
      </c>
      <c r="AR38" s="56" t="e">
        <f t="shared" si="0"/>
        <v>#REF!</v>
      </c>
      <c r="AS38" s="55" t="e">
        <f>IF(#REF!=1,0,"")</f>
        <v>#REF!</v>
      </c>
      <c r="AT38" s="56" t="e">
        <f t="shared" si="1"/>
        <v>#REF!</v>
      </c>
    </row>
    <row r="39" spans="1:46" s="3" customFormat="1" x14ac:dyDescent="0.25">
      <c r="A39" s="67">
        <f t="shared" si="2"/>
        <v>2022</v>
      </c>
      <c r="B39" s="67" t="str">
        <f t="shared" si="3"/>
        <v>May</v>
      </c>
      <c r="C39" s="68">
        <f t="shared" si="9"/>
        <v>24</v>
      </c>
      <c r="D39" s="69">
        <f t="shared" si="4"/>
        <v>9</v>
      </c>
      <c r="E39" s="60">
        <f t="shared" si="5"/>
        <v>20</v>
      </c>
      <c r="F39" s="74"/>
      <c r="G39" s="77"/>
      <c r="H39" s="63" t="e">
        <f t="shared" si="10"/>
        <v>#VALUE!</v>
      </c>
      <c r="I39" s="64">
        <f t="shared" si="24"/>
        <v>1</v>
      </c>
      <c r="J39" s="71" t="str">
        <f t="shared" si="24"/>
        <v>Lavandula</v>
      </c>
      <c r="K39" s="71" t="str">
        <f t="shared" si="24"/>
        <v>stoechas</v>
      </c>
      <c r="L39" s="72">
        <f t="shared" si="24"/>
        <v>2</v>
      </c>
      <c r="M39" s="66">
        <f t="shared" si="24"/>
        <v>13</v>
      </c>
      <c r="N39" s="66">
        <f t="shared" si="24"/>
        <v>0</v>
      </c>
      <c r="O39" s="42"/>
      <c r="P39" s="43" t="e">
        <f>TEXT(IF(#REF!=1,D39,""),"00")</f>
        <v>#REF!</v>
      </c>
      <c r="Q39" s="44"/>
      <c r="R39" s="45"/>
      <c r="S39" s="46" t="e">
        <f>IF(O39=0,TEXT(TIME(P39,Q39,R39)-TIME(D39,E39,RIGHT(F39,2))+TIME(0,LEFT(#REF!,2),RIGHT(#REF!,2)),"mm:ss"),TEXT(TIME(P39,Q39,R39)-TIME(D39,E39,RIGHT(F39,2))+TIME(0,LEFT(#REF!,2),RIGHT(#REF!,2))-TIME(0,($G$10*O39),0),"mm:ss"))</f>
        <v>#REF!</v>
      </c>
      <c r="T39" s="47"/>
      <c r="U39" s="43" t="e">
        <f>INDEX(VISITORS[INSECT ORDER], MATCH(T39,VISITORS[NAME USED],0))</f>
        <v>#N/A</v>
      </c>
      <c r="V39" s="43" t="e">
        <f t="shared" si="7"/>
        <v>#N/A</v>
      </c>
      <c r="W39" s="48" t="e">
        <f>IF(SUM(AB39,AD39,AF39,AH39,AJ39,AL39)=#REF!,,"")</f>
        <v>#REF!</v>
      </c>
      <c r="X39" s="49" t="e">
        <f>IF(#REF!=1,1,"")</f>
        <v>#REF!</v>
      </c>
      <c r="Y39" s="49"/>
      <c r="Z39" s="49"/>
      <c r="AA39" s="50" t="str">
        <f t="shared" si="8"/>
        <v/>
      </c>
      <c r="AB39" s="51" t="str">
        <f>IF(AA39=1,#REF!,"")</f>
        <v/>
      </c>
      <c r="AC39" s="50"/>
      <c r="AD39" s="51" t="str">
        <f>IF(AC39=1,#REF!,"")</f>
        <v/>
      </c>
      <c r="AE39" s="50"/>
      <c r="AF39" s="51" t="str">
        <f>IF(AE39=1,#REF!,"")</f>
        <v/>
      </c>
      <c r="AG39" s="50"/>
      <c r="AH39" s="51" t="str">
        <f>IF(AG39=1,#REF!,"")</f>
        <v/>
      </c>
      <c r="AI39" s="50"/>
      <c r="AJ39" s="51" t="str">
        <f>IF(AI39=1,#REF!,"")</f>
        <v/>
      </c>
      <c r="AK39" s="50"/>
      <c r="AL39" s="51" t="str">
        <f>IF(AK39=1,#REF!,"")</f>
        <v/>
      </c>
      <c r="AM39" s="52"/>
      <c r="AN39" s="53"/>
      <c r="AO39" s="53"/>
      <c r="AP39" s="54"/>
      <c r="AQ39" s="55" t="e">
        <f>IF(#REF!=1,0,"")</f>
        <v>#REF!</v>
      </c>
      <c r="AR39" s="56" t="e">
        <f t="shared" si="0"/>
        <v>#REF!</v>
      </c>
      <c r="AS39" s="55" t="e">
        <f>IF(#REF!=1,0,"")</f>
        <v>#REF!</v>
      </c>
      <c r="AT39" s="56" t="e">
        <f t="shared" si="1"/>
        <v>#REF!</v>
      </c>
    </row>
    <row r="40" spans="1:46" s="3" customFormat="1" x14ac:dyDescent="0.25">
      <c r="A40" s="67">
        <f t="shared" si="2"/>
        <v>2022</v>
      </c>
      <c r="B40" s="67" t="str">
        <f t="shared" si="3"/>
        <v>May</v>
      </c>
      <c r="C40" s="68">
        <f t="shared" si="9"/>
        <v>24</v>
      </c>
      <c r="D40" s="69">
        <f t="shared" si="4"/>
        <v>9</v>
      </c>
      <c r="E40" s="70">
        <f t="shared" si="5"/>
        <v>21</v>
      </c>
      <c r="F40" s="74">
        <v>32</v>
      </c>
      <c r="G40" s="77"/>
      <c r="H40" s="63" t="e">
        <f t="shared" si="10"/>
        <v>#VALUE!</v>
      </c>
      <c r="I40" s="64">
        <f t="shared" si="24"/>
        <v>1</v>
      </c>
      <c r="J40" s="71" t="str">
        <f t="shared" si="24"/>
        <v>Lavandula</v>
      </c>
      <c r="K40" s="71" t="str">
        <f t="shared" si="24"/>
        <v>stoechas</v>
      </c>
      <c r="L40" s="66">
        <f t="shared" si="24"/>
        <v>2</v>
      </c>
      <c r="M40" s="72">
        <f t="shared" si="24"/>
        <v>13</v>
      </c>
      <c r="N40" s="66">
        <f t="shared" si="24"/>
        <v>0</v>
      </c>
      <c r="O40" s="42"/>
      <c r="P40" s="43" t="e">
        <f>TEXT(IF(#REF!=1,D40,""),"00")</f>
        <v>#REF!</v>
      </c>
      <c r="Q40" s="44">
        <v>22</v>
      </c>
      <c r="R40" s="45">
        <v>19</v>
      </c>
      <c r="S40" s="46" t="e">
        <f>IF(O40=0,TEXT(TIME(P40,Q40,R40)-TIME(D40,E40,RIGHT(F40,2))+TIME(0,LEFT(#REF!,2),RIGHT(#REF!,2)),"mm:ss"),TEXT(TIME(P40,Q40,R40)-TIME(D40,E40,RIGHT(F40,2))+TIME(0,LEFT(#REF!,2),RIGHT(#REF!,2))-TIME(0,($G$10*O40),0),"mm:ss"))</f>
        <v>#REF!</v>
      </c>
      <c r="T40" s="47" t="s">
        <v>368</v>
      </c>
      <c r="U40" s="43" t="e">
        <f>INDEX(VISITORS[INSECT ORDER], MATCH(T40,VISITORS[NAME USED],0))</f>
        <v>#N/A</v>
      </c>
      <c r="V40" s="43" t="e">
        <f t="shared" si="7"/>
        <v>#N/A</v>
      </c>
      <c r="W40" s="48" t="e">
        <f>IF(SUM(AB40,AD40,AF40,AH40,AJ40,AL40)=#REF!,,"")</f>
        <v>#REF!</v>
      </c>
      <c r="X40" s="49" t="e">
        <f>IF(#REF!=1,1,"")</f>
        <v>#REF!</v>
      </c>
      <c r="Y40" s="49"/>
      <c r="Z40" s="49"/>
      <c r="AA40" s="50" t="str">
        <f t="shared" si="8"/>
        <v/>
      </c>
      <c r="AB40" s="51" t="str">
        <f>IF(AA40=1,#REF!,"")</f>
        <v/>
      </c>
      <c r="AC40" s="50"/>
      <c r="AD40" s="51" t="str">
        <f>IF(AC40=1,#REF!,"")</f>
        <v/>
      </c>
      <c r="AE40" s="50"/>
      <c r="AF40" s="51" t="str">
        <f>IF(AE40=1,#REF!,"")</f>
        <v/>
      </c>
      <c r="AG40" s="50"/>
      <c r="AH40" s="51" t="str">
        <f>IF(AG40=1,#REF!,"")</f>
        <v/>
      </c>
      <c r="AI40" s="50"/>
      <c r="AJ40" s="51" t="str">
        <f>IF(AI40=1,#REF!,"")</f>
        <v/>
      </c>
      <c r="AK40" s="50"/>
      <c r="AL40" s="51" t="str">
        <f>IF(AK40=1,#REF!,"")</f>
        <v/>
      </c>
      <c r="AM40" s="52"/>
      <c r="AN40" s="53"/>
      <c r="AO40" s="53"/>
      <c r="AP40" s="54"/>
      <c r="AQ40" s="55" t="e">
        <f>IF(#REF!=1,0,"")</f>
        <v>#REF!</v>
      </c>
      <c r="AR40" s="56" t="e">
        <f t="shared" si="0"/>
        <v>#REF!</v>
      </c>
      <c r="AS40" s="55" t="e">
        <f>IF(#REF!=1,0,"")</f>
        <v>#REF!</v>
      </c>
      <c r="AT40" s="56" t="e">
        <f t="shared" si="1"/>
        <v>#REF!</v>
      </c>
    </row>
    <row r="41" spans="1:46" s="3" customFormat="1" x14ac:dyDescent="0.25">
      <c r="A41" s="67">
        <f t="shared" si="2"/>
        <v>2022</v>
      </c>
      <c r="B41" s="67" t="str">
        <f t="shared" si="3"/>
        <v>May</v>
      </c>
      <c r="C41" s="68">
        <f t="shared" si="9"/>
        <v>24</v>
      </c>
      <c r="D41" s="69">
        <f t="shared" si="4"/>
        <v>9</v>
      </c>
      <c r="E41" s="70">
        <f t="shared" si="5"/>
        <v>22</v>
      </c>
      <c r="F41" s="74"/>
      <c r="G41" s="77"/>
      <c r="H41" s="63" t="e">
        <f t="shared" si="10"/>
        <v>#VALUE!</v>
      </c>
      <c r="I41" s="64">
        <f t="shared" si="24"/>
        <v>1</v>
      </c>
      <c r="J41" s="71" t="str">
        <f t="shared" si="24"/>
        <v>Lavandula</v>
      </c>
      <c r="K41" s="71" t="str">
        <f t="shared" si="24"/>
        <v>stoechas</v>
      </c>
      <c r="L41" s="72">
        <f t="shared" si="24"/>
        <v>2</v>
      </c>
      <c r="M41" s="72">
        <f t="shared" si="24"/>
        <v>13</v>
      </c>
      <c r="N41" s="66">
        <f t="shared" si="24"/>
        <v>0</v>
      </c>
      <c r="O41" s="42"/>
      <c r="P41" s="43" t="e">
        <f>TEXT(IF(#REF!=1,D41,""),"00")</f>
        <v>#REF!</v>
      </c>
      <c r="Q41" s="44"/>
      <c r="R41" s="45"/>
      <c r="S41" s="46" t="e">
        <f>IF(O41=0,TEXT(TIME(P41,Q41,R41)-TIME(D41,E41,RIGHT(F41,2))+TIME(0,LEFT(#REF!,2),RIGHT(#REF!,2)),"mm:ss"),TEXT(TIME(P41,Q41,R41)-TIME(D41,E41,RIGHT(F41,2))+TIME(0,LEFT(#REF!,2),RIGHT(#REF!,2))-TIME(0,($G$10*O41),0),"mm:ss"))</f>
        <v>#REF!</v>
      </c>
      <c r="T41" s="47"/>
      <c r="U41" s="43" t="e">
        <f>INDEX(VISITORS[INSECT ORDER], MATCH(T41,VISITORS[NAME USED],0))</f>
        <v>#N/A</v>
      </c>
      <c r="V41" s="43" t="e">
        <f t="shared" si="7"/>
        <v>#N/A</v>
      </c>
      <c r="W41" s="48" t="e">
        <f>IF(SUM(AB41,AD41,AF41,AH41,AJ41,AL41)=#REF!,,"")</f>
        <v>#REF!</v>
      </c>
      <c r="X41" s="49" t="e">
        <f>IF(#REF!=1,1,"")</f>
        <v>#REF!</v>
      </c>
      <c r="Y41" s="49"/>
      <c r="Z41" s="49"/>
      <c r="AA41" s="50" t="str">
        <f t="shared" si="8"/>
        <v/>
      </c>
      <c r="AB41" s="51" t="str">
        <f>IF(AA41=1,#REF!,"")</f>
        <v/>
      </c>
      <c r="AC41" s="50"/>
      <c r="AD41" s="51" t="str">
        <f>IF(AC41=1,#REF!,"")</f>
        <v/>
      </c>
      <c r="AE41" s="50"/>
      <c r="AF41" s="51" t="str">
        <f>IF(AE41=1,#REF!,"")</f>
        <v/>
      </c>
      <c r="AG41" s="50"/>
      <c r="AH41" s="51" t="str">
        <f>IF(AG41=1,#REF!,"")</f>
        <v/>
      </c>
      <c r="AI41" s="50"/>
      <c r="AJ41" s="51" t="str">
        <f>IF(AI41=1,#REF!,"")</f>
        <v/>
      </c>
      <c r="AK41" s="50"/>
      <c r="AL41" s="51" t="str">
        <f>IF(AK41=1,#REF!,"")</f>
        <v/>
      </c>
      <c r="AM41" s="52"/>
      <c r="AN41" s="53"/>
      <c r="AO41" s="53"/>
      <c r="AP41" s="54"/>
      <c r="AQ41" s="55" t="e">
        <f>IF(#REF!=1,0,"")</f>
        <v>#REF!</v>
      </c>
      <c r="AR41" s="56" t="e">
        <f t="shared" si="0"/>
        <v>#REF!</v>
      </c>
      <c r="AS41" s="55" t="e">
        <f>IF(#REF!=1,0,"")</f>
        <v>#REF!</v>
      </c>
      <c r="AT41" s="56" t="e">
        <f t="shared" si="1"/>
        <v>#REF!</v>
      </c>
    </row>
    <row r="42" spans="1:46" s="3" customFormat="1" x14ac:dyDescent="0.25">
      <c r="A42" s="67">
        <f t="shared" si="2"/>
        <v>2022</v>
      </c>
      <c r="B42" s="67" t="str">
        <f t="shared" si="3"/>
        <v>May</v>
      </c>
      <c r="C42" s="68">
        <f t="shared" si="9"/>
        <v>24</v>
      </c>
      <c r="D42" s="69">
        <f t="shared" si="4"/>
        <v>9</v>
      </c>
      <c r="E42" s="70">
        <f t="shared" si="5"/>
        <v>23</v>
      </c>
      <c r="F42" s="74">
        <v>31</v>
      </c>
      <c r="G42" s="77"/>
      <c r="H42" s="63" t="e">
        <f t="shared" si="10"/>
        <v>#VALUE!</v>
      </c>
      <c r="I42" s="64">
        <f t="shared" si="24"/>
        <v>1</v>
      </c>
      <c r="J42" s="71" t="str">
        <f t="shared" si="24"/>
        <v>Lavandula</v>
      </c>
      <c r="K42" s="71" t="str">
        <f t="shared" si="24"/>
        <v>stoechas</v>
      </c>
      <c r="L42" s="72">
        <f t="shared" si="24"/>
        <v>2</v>
      </c>
      <c r="M42" s="72">
        <f t="shared" si="24"/>
        <v>13</v>
      </c>
      <c r="N42" s="66">
        <f t="shared" si="24"/>
        <v>0</v>
      </c>
      <c r="O42" s="42"/>
      <c r="P42" s="43" t="e">
        <f>TEXT(IF(#REF!=1,D42,""),"00")</f>
        <v>#REF!</v>
      </c>
      <c r="Q42" s="44">
        <v>32</v>
      </c>
      <c r="R42" s="45">
        <v>59</v>
      </c>
      <c r="S42" s="46" t="e">
        <f>IF(O42=0,TEXT(TIME(P42,Q42,R42)-TIME(D42,E42,RIGHT(F42,2))+TIME(0,LEFT(#REF!,2),RIGHT(#REF!,2)),"mm:ss"),TEXT(TIME(P42,Q42,R42)-TIME(D42,E42,RIGHT(F42,2))+TIME(0,LEFT(#REF!,2),RIGHT(#REF!,2))-TIME(0,($G$10*O42),0),"mm:ss"))</f>
        <v>#REF!</v>
      </c>
      <c r="T42" s="47" t="s">
        <v>368</v>
      </c>
      <c r="U42" s="43" t="e">
        <f>INDEX(VISITORS[INSECT ORDER], MATCH(T42,VISITORS[NAME USED],0))</f>
        <v>#N/A</v>
      </c>
      <c r="V42" s="43" t="e">
        <f t="shared" si="7"/>
        <v>#N/A</v>
      </c>
      <c r="W42" s="48" t="e">
        <f>IF(SUM(AB42,AD42,AF42,AH42,AJ42,AL42)=#REF!,,"")</f>
        <v>#REF!</v>
      </c>
      <c r="X42" s="49">
        <v>2</v>
      </c>
      <c r="Y42" s="49"/>
      <c r="Z42" s="49"/>
      <c r="AA42" s="50" t="str">
        <f t="shared" si="8"/>
        <v/>
      </c>
      <c r="AB42" s="51" t="str">
        <f>IF(AA42=1,#REF!,"")</f>
        <v/>
      </c>
      <c r="AC42" s="50"/>
      <c r="AD42" s="51" t="str">
        <f>IF(AC42=1,#REF!,"")</f>
        <v/>
      </c>
      <c r="AE42" s="50"/>
      <c r="AF42" s="51" t="str">
        <f>IF(AE42=1,#REF!,"")</f>
        <v/>
      </c>
      <c r="AG42" s="50"/>
      <c r="AH42" s="51" t="str">
        <f>IF(AG42=1,#REF!,"")</f>
        <v/>
      </c>
      <c r="AI42" s="50"/>
      <c r="AJ42" s="51" t="str">
        <f>IF(AI42=1,#REF!,"")</f>
        <v/>
      </c>
      <c r="AK42" s="50"/>
      <c r="AL42" s="51" t="str">
        <f>IF(AK42=1,#REF!,"")</f>
        <v/>
      </c>
      <c r="AM42" s="52"/>
      <c r="AN42" s="53"/>
      <c r="AO42" s="53"/>
      <c r="AP42" s="54"/>
      <c r="AQ42" s="55" t="e">
        <f>IF(#REF!=1,0,"")</f>
        <v>#REF!</v>
      </c>
      <c r="AR42" s="56" t="e">
        <f t="shared" si="0"/>
        <v>#REF!</v>
      </c>
      <c r="AS42" s="55" t="e">
        <f>IF(#REF!=1,0,"")</f>
        <v>#REF!</v>
      </c>
      <c r="AT42" s="56" t="e">
        <f t="shared" si="1"/>
        <v>#REF!</v>
      </c>
    </row>
    <row r="43" spans="1:46" s="3" customFormat="1" x14ac:dyDescent="0.25">
      <c r="A43" s="67">
        <f t="shared" si="2"/>
        <v>2022</v>
      </c>
      <c r="B43" s="67" t="str">
        <f t="shared" si="3"/>
        <v>May</v>
      </c>
      <c r="C43" s="68">
        <f t="shared" si="9"/>
        <v>24</v>
      </c>
      <c r="D43" s="69">
        <f t="shared" si="4"/>
        <v>9</v>
      </c>
      <c r="E43" s="70">
        <f t="shared" si="5"/>
        <v>24</v>
      </c>
      <c r="F43" s="74"/>
      <c r="G43" s="77"/>
      <c r="H43" s="63" t="e">
        <f t="shared" si="10"/>
        <v>#VALUE!</v>
      </c>
      <c r="I43" s="64">
        <f t="shared" si="24"/>
        <v>1</v>
      </c>
      <c r="J43" s="71" t="str">
        <f t="shared" si="24"/>
        <v>Lavandula</v>
      </c>
      <c r="K43" s="71" t="str">
        <f t="shared" si="24"/>
        <v>stoechas</v>
      </c>
      <c r="L43" s="72">
        <f t="shared" si="24"/>
        <v>2</v>
      </c>
      <c r="M43" s="72">
        <f t="shared" si="24"/>
        <v>13</v>
      </c>
      <c r="N43" s="66">
        <f t="shared" si="24"/>
        <v>0</v>
      </c>
      <c r="O43" s="42"/>
      <c r="P43" s="43" t="e">
        <f>TEXT(IF(#REF!=1,D43,""),"00")</f>
        <v>#REF!</v>
      </c>
      <c r="Q43" s="44"/>
      <c r="R43" s="45"/>
      <c r="S43" s="46" t="e">
        <f>IF(O43=0,TEXT(TIME(P43,Q43,R43)-TIME(D43,E43,RIGHT(F43,2))+TIME(0,LEFT(#REF!,2),RIGHT(#REF!,2)),"mm:ss"),TEXT(TIME(P43,Q43,R43)-TIME(D43,E43,RIGHT(F43,2))+TIME(0,LEFT(#REF!,2),RIGHT(#REF!,2))-TIME(0,($G$10*O43),0),"mm:ss"))</f>
        <v>#REF!</v>
      </c>
      <c r="T43" s="47"/>
      <c r="U43" s="43" t="e">
        <f>INDEX(VISITORS[INSECT ORDER], MATCH(T43,VISITORS[NAME USED],0))</f>
        <v>#N/A</v>
      </c>
      <c r="V43" s="43" t="e">
        <f t="shared" si="7"/>
        <v>#N/A</v>
      </c>
      <c r="W43" s="48" t="e">
        <f>IF(SUM(AB43,AD43,AF43,AH43,AJ43,AL43)=#REF!,,"")</f>
        <v>#REF!</v>
      </c>
      <c r="X43" s="49" t="e">
        <f>IF(#REF!=1,1,"")</f>
        <v>#REF!</v>
      </c>
      <c r="Y43" s="49"/>
      <c r="Z43" s="49"/>
      <c r="AA43" s="50" t="str">
        <f t="shared" si="8"/>
        <v/>
      </c>
      <c r="AB43" s="51" t="str">
        <f>IF(AA43=1,#REF!,"")</f>
        <v/>
      </c>
      <c r="AC43" s="50"/>
      <c r="AD43" s="51" t="str">
        <f>IF(AC43=1,#REF!,"")</f>
        <v/>
      </c>
      <c r="AE43" s="50"/>
      <c r="AF43" s="51" t="str">
        <f>IF(AE43=1,#REF!,"")</f>
        <v/>
      </c>
      <c r="AG43" s="50"/>
      <c r="AH43" s="51" t="str">
        <f>IF(AG43=1,#REF!,"")</f>
        <v/>
      </c>
      <c r="AI43" s="50"/>
      <c r="AJ43" s="51" t="str">
        <f>IF(AI43=1,#REF!,"")</f>
        <v/>
      </c>
      <c r="AK43" s="50"/>
      <c r="AL43" s="51" t="str">
        <f>IF(AK43=1,#REF!,"")</f>
        <v/>
      </c>
      <c r="AM43" s="52"/>
      <c r="AN43" s="53"/>
      <c r="AO43" s="53"/>
      <c r="AP43" s="54"/>
      <c r="AQ43" s="55" t="e">
        <f>IF(#REF!=1,0,"")</f>
        <v>#REF!</v>
      </c>
      <c r="AR43" s="56" t="e">
        <f t="shared" si="0"/>
        <v>#REF!</v>
      </c>
      <c r="AS43" s="55" t="e">
        <f>IF(#REF!=1,0,"")</f>
        <v>#REF!</v>
      </c>
      <c r="AT43" s="56" t="e">
        <f t="shared" si="1"/>
        <v>#REF!</v>
      </c>
    </row>
    <row r="44" spans="1:46" s="3" customFormat="1" x14ac:dyDescent="0.25">
      <c r="A44" s="67">
        <f t="shared" si="2"/>
        <v>2022</v>
      </c>
      <c r="B44" s="67" t="str">
        <f t="shared" si="3"/>
        <v>May</v>
      </c>
      <c r="C44" s="68">
        <f t="shared" si="9"/>
        <v>24</v>
      </c>
      <c r="D44" s="69">
        <f t="shared" si="4"/>
        <v>9</v>
      </c>
      <c r="E44" s="60">
        <f t="shared" si="5"/>
        <v>25</v>
      </c>
      <c r="F44" s="74"/>
      <c r="G44" s="77"/>
      <c r="H44" s="63" t="e">
        <f t="shared" si="10"/>
        <v>#VALUE!</v>
      </c>
      <c r="I44" s="64">
        <f t="shared" si="24"/>
        <v>1</v>
      </c>
      <c r="J44" s="71" t="str">
        <f t="shared" si="24"/>
        <v>Lavandula</v>
      </c>
      <c r="K44" s="71" t="str">
        <f t="shared" si="24"/>
        <v>stoechas</v>
      </c>
      <c r="L44" s="72">
        <f t="shared" si="24"/>
        <v>2</v>
      </c>
      <c r="M44" s="66">
        <f t="shared" si="24"/>
        <v>13</v>
      </c>
      <c r="N44" s="66">
        <f t="shared" si="24"/>
        <v>0</v>
      </c>
      <c r="O44" s="42"/>
      <c r="P44" s="43" t="e">
        <f>TEXT(IF(#REF!=1,D44,""),"00")</f>
        <v>#REF!</v>
      </c>
      <c r="Q44" s="44"/>
      <c r="R44" s="45"/>
      <c r="S44" s="46" t="e">
        <f>IF(O44=0,TEXT(TIME(P44,Q44,R44)-TIME(D44,E44,RIGHT(F44,2))+TIME(0,LEFT(#REF!,2),RIGHT(#REF!,2)),"mm:ss"),TEXT(TIME(P44,Q44,R44)-TIME(D44,E44,RIGHT(F44,2))+TIME(0,LEFT(#REF!,2),RIGHT(#REF!,2))-TIME(0,($G$10*O44),0),"mm:ss"))</f>
        <v>#REF!</v>
      </c>
      <c r="T44" s="47"/>
      <c r="U44" s="43" t="e">
        <f>INDEX(VISITORS[INSECT ORDER], MATCH(T44,VISITORS[NAME USED],0))</f>
        <v>#N/A</v>
      </c>
      <c r="V44" s="43" t="e">
        <f t="shared" si="7"/>
        <v>#N/A</v>
      </c>
      <c r="W44" s="48" t="e">
        <f>IF(SUM(AB44,AD44,AF44,AH44,AJ44,AL44)=#REF!,,"")</f>
        <v>#REF!</v>
      </c>
      <c r="X44" s="49" t="e">
        <f>IF(#REF!=1,1,"")</f>
        <v>#REF!</v>
      </c>
      <c r="Y44" s="49"/>
      <c r="Z44" s="49"/>
      <c r="AA44" s="50" t="str">
        <f t="shared" si="8"/>
        <v/>
      </c>
      <c r="AB44" s="51" t="str">
        <f>IF(AA44=1,#REF!,"")</f>
        <v/>
      </c>
      <c r="AC44" s="50"/>
      <c r="AD44" s="51" t="str">
        <f>IF(AC44=1,#REF!,"")</f>
        <v/>
      </c>
      <c r="AE44" s="50"/>
      <c r="AF44" s="51" t="str">
        <f>IF(AE44=1,#REF!,"")</f>
        <v/>
      </c>
      <c r="AG44" s="50"/>
      <c r="AH44" s="51" t="str">
        <f>IF(AG44=1,#REF!,"")</f>
        <v/>
      </c>
      <c r="AI44" s="50"/>
      <c r="AJ44" s="51" t="str">
        <f>IF(AI44=1,#REF!,"")</f>
        <v/>
      </c>
      <c r="AK44" s="50"/>
      <c r="AL44" s="51" t="str">
        <f>IF(AK44=1,#REF!,"")</f>
        <v/>
      </c>
      <c r="AM44" s="52"/>
      <c r="AN44" s="53"/>
      <c r="AO44" s="53"/>
      <c r="AP44" s="54"/>
      <c r="AQ44" s="55" t="e">
        <f>IF(#REF!=1,0,"")</f>
        <v>#REF!</v>
      </c>
      <c r="AR44" s="56" t="e">
        <f t="shared" si="0"/>
        <v>#REF!</v>
      </c>
      <c r="AS44" s="55" t="e">
        <f>IF(#REF!=1,0,"")</f>
        <v>#REF!</v>
      </c>
      <c r="AT44" s="56" t="e">
        <f t="shared" si="1"/>
        <v>#REF!</v>
      </c>
    </row>
    <row r="45" spans="1:46" s="3" customFormat="1" x14ac:dyDescent="0.25">
      <c r="A45" s="67">
        <f t="shared" si="2"/>
        <v>2022</v>
      </c>
      <c r="B45" s="67" t="str">
        <f t="shared" si="3"/>
        <v>May</v>
      </c>
      <c r="C45" s="68">
        <f t="shared" si="9"/>
        <v>24</v>
      </c>
      <c r="D45" s="69">
        <f t="shared" si="4"/>
        <v>9</v>
      </c>
      <c r="E45" s="70">
        <f t="shared" si="5"/>
        <v>26</v>
      </c>
      <c r="F45" s="74"/>
      <c r="G45" s="77"/>
      <c r="H45" s="63" t="e">
        <f t="shared" si="10"/>
        <v>#VALUE!</v>
      </c>
      <c r="I45" s="64">
        <f t="shared" si="24"/>
        <v>1</v>
      </c>
      <c r="J45" s="71" t="str">
        <f t="shared" si="24"/>
        <v>Lavandula</v>
      </c>
      <c r="K45" s="71" t="str">
        <f t="shared" si="24"/>
        <v>stoechas</v>
      </c>
      <c r="L45" s="72">
        <f t="shared" si="24"/>
        <v>2</v>
      </c>
      <c r="M45" s="72">
        <f t="shared" si="24"/>
        <v>13</v>
      </c>
      <c r="N45" s="66">
        <f t="shared" si="24"/>
        <v>0</v>
      </c>
      <c r="O45" s="42"/>
      <c r="P45" s="43" t="e">
        <f>TEXT(IF(#REF!=1,D45,""),"00")</f>
        <v>#REF!</v>
      </c>
      <c r="Q45" s="44"/>
      <c r="R45" s="45"/>
      <c r="S45" s="46" t="e">
        <f>IF(O45=0,TEXT(TIME(P45,Q45,R45)-TIME(D45,E45,RIGHT(F45,2))+TIME(0,LEFT(#REF!,2),RIGHT(#REF!,2)),"mm:ss"),TEXT(TIME(P45,Q45,R45)-TIME(D45,E45,RIGHT(F45,2))+TIME(0,LEFT(#REF!,2),RIGHT(#REF!,2))-TIME(0,($G$10*O45),0),"mm:ss"))</f>
        <v>#REF!</v>
      </c>
      <c r="T45" s="47"/>
      <c r="U45" s="43" t="e">
        <f>INDEX(VISITORS[INSECT ORDER], MATCH(T45,VISITORS[NAME USED],0))</f>
        <v>#N/A</v>
      </c>
      <c r="V45" s="43" t="e">
        <f t="shared" si="7"/>
        <v>#N/A</v>
      </c>
      <c r="W45" s="48" t="e">
        <f>IF(SUM(AB45,AD45,AF45,AH45,AJ45,AL45)=#REF!,,"")</f>
        <v>#REF!</v>
      </c>
      <c r="X45" s="49" t="e">
        <f>IF(#REF!=1,1,"")</f>
        <v>#REF!</v>
      </c>
      <c r="Y45" s="49"/>
      <c r="Z45" s="49"/>
      <c r="AA45" s="50" t="str">
        <f t="shared" si="8"/>
        <v/>
      </c>
      <c r="AB45" s="51" t="str">
        <f>IF(AA45=1,#REF!,"")</f>
        <v/>
      </c>
      <c r="AC45" s="50"/>
      <c r="AD45" s="51" t="str">
        <f>IF(AC45=1,#REF!,"")</f>
        <v/>
      </c>
      <c r="AE45" s="50"/>
      <c r="AF45" s="51" t="str">
        <f>IF(AE45=1,#REF!,"")</f>
        <v/>
      </c>
      <c r="AG45" s="50"/>
      <c r="AH45" s="51" t="str">
        <f>IF(AG45=1,#REF!,"")</f>
        <v/>
      </c>
      <c r="AI45" s="50"/>
      <c r="AJ45" s="51" t="str">
        <f>IF(AI45=1,#REF!,"")</f>
        <v/>
      </c>
      <c r="AK45" s="50"/>
      <c r="AL45" s="51" t="str">
        <f>IF(AK45=1,#REF!,"")</f>
        <v/>
      </c>
      <c r="AM45" s="52"/>
      <c r="AN45" s="53"/>
      <c r="AO45" s="53"/>
      <c r="AP45" s="54"/>
      <c r="AQ45" s="55" t="e">
        <f>IF(#REF!=1,0,"")</f>
        <v>#REF!</v>
      </c>
      <c r="AR45" s="56" t="e">
        <f t="shared" si="0"/>
        <v>#REF!</v>
      </c>
      <c r="AS45" s="55" t="e">
        <f>IF(#REF!=1,0,"")</f>
        <v>#REF!</v>
      </c>
      <c r="AT45" s="56" t="e">
        <f t="shared" si="1"/>
        <v>#REF!</v>
      </c>
    </row>
    <row r="46" spans="1:46" s="3" customFormat="1" x14ac:dyDescent="0.25">
      <c r="A46" s="67">
        <f t="shared" si="2"/>
        <v>2022</v>
      </c>
      <c r="B46" s="67" t="str">
        <f t="shared" si="3"/>
        <v>May</v>
      </c>
      <c r="C46" s="68">
        <f t="shared" si="9"/>
        <v>24</v>
      </c>
      <c r="D46" s="69">
        <f t="shared" si="4"/>
        <v>9</v>
      </c>
      <c r="E46" s="70">
        <f t="shared" si="5"/>
        <v>27</v>
      </c>
      <c r="F46" s="74"/>
      <c r="G46" s="77"/>
      <c r="H46" s="63" t="e">
        <f t="shared" si="10"/>
        <v>#VALUE!</v>
      </c>
      <c r="I46" s="64">
        <f t="shared" si="24"/>
        <v>1</v>
      </c>
      <c r="J46" s="71" t="str">
        <f t="shared" si="24"/>
        <v>Lavandula</v>
      </c>
      <c r="K46" s="71" t="str">
        <f t="shared" si="24"/>
        <v>stoechas</v>
      </c>
      <c r="L46" s="66">
        <f t="shared" si="24"/>
        <v>2</v>
      </c>
      <c r="M46" s="72">
        <f t="shared" si="24"/>
        <v>13</v>
      </c>
      <c r="N46" s="66">
        <f t="shared" si="24"/>
        <v>0</v>
      </c>
      <c r="O46" s="42"/>
      <c r="P46" s="43" t="e">
        <f>TEXT(IF(#REF!=1,D46,""),"00")</f>
        <v>#REF!</v>
      </c>
      <c r="Q46" s="44"/>
      <c r="R46" s="45"/>
      <c r="S46" s="46" t="e">
        <f>IF(O46=0,TEXT(TIME(P46,Q46,R46)-TIME(D46,E46,RIGHT(F46,2))+TIME(0,LEFT(#REF!,2),RIGHT(#REF!,2)),"mm:ss"),TEXT(TIME(P46,Q46,R46)-TIME(D46,E46,RIGHT(F46,2))+TIME(0,LEFT(#REF!,2),RIGHT(#REF!,2))-TIME(0,($G$10*O46),0),"mm:ss"))</f>
        <v>#REF!</v>
      </c>
      <c r="T46" s="47"/>
      <c r="U46" s="43" t="e">
        <f>INDEX(VISITORS[INSECT ORDER], MATCH(T46,VISITORS[NAME USED],0))</f>
        <v>#N/A</v>
      </c>
      <c r="V46" s="43" t="e">
        <f t="shared" si="7"/>
        <v>#N/A</v>
      </c>
      <c r="W46" s="48" t="e">
        <f>IF(SUM(AB46,AD46,AF46,AH46,AJ46,AL46)=#REF!,,"")</f>
        <v>#REF!</v>
      </c>
      <c r="X46" s="49" t="e">
        <f>IF(#REF!=1,1,"")</f>
        <v>#REF!</v>
      </c>
      <c r="Y46" s="49"/>
      <c r="Z46" s="49"/>
      <c r="AA46" s="50" t="str">
        <f t="shared" si="8"/>
        <v/>
      </c>
      <c r="AB46" s="51" t="str">
        <f>IF(AA46=1,#REF!,"")</f>
        <v/>
      </c>
      <c r="AC46" s="50"/>
      <c r="AD46" s="51" t="str">
        <f>IF(AC46=1,#REF!,"")</f>
        <v/>
      </c>
      <c r="AE46" s="50"/>
      <c r="AF46" s="51" t="str">
        <f>IF(AE46=1,#REF!,"")</f>
        <v/>
      </c>
      <c r="AG46" s="50"/>
      <c r="AH46" s="51" t="str">
        <f>IF(AG46=1,#REF!,"")</f>
        <v/>
      </c>
      <c r="AI46" s="50"/>
      <c r="AJ46" s="51" t="str">
        <f>IF(AI46=1,#REF!,"")</f>
        <v/>
      </c>
      <c r="AK46" s="50"/>
      <c r="AL46" s="51" t="str">
        <f>IF(AK46=1,#REF!,"")</f>
        <v/>
      </c>
      <c r="AM46" s="52"/>
      <c r="AN46" s="53"/>
      <c r="AO46" s="53"/>
      <c r="AP46" s="54"/>
      <c r="AQ46" s="55" t="e">
        <f>IF(#REF!=1,0,"")</f>
        <v>#REF!</v>
      </c>
      <c r="AR46" s="56" t="e">
        <f t="shared" si="0"/>
        <v>#REF!</v>
      </c>
      <c r="AS46" s="55" t="e">
        <f>IF(#REF!=1,0,"")</f>
        <v>#REF!</v>
      </c>
      <c r="AT46" s="56" t="e">
        <f t="shared" si="1"/>
        <v>#REF!</v>
      </c>
    </row>
    <row r="47" spans="1:46" s="3" customFormat="1" x14ac:dyDescent="0.25">
      <c r="A47" s="67">
        <f t="shared" si="2"/>
        <v>2022</v>
      </c>
      <c r="B47" s="67" t="str">
        <f t="shared" si="3"/>
        <v>May</v>
      </c>
      <c r="C47" s="68">
        <f t="shared" si="9"/>
        <v>24</v>
      </c>
      <c r="D47" s="69">
        <f t="shared" si="4"/>
        <v>9</v>
      </c>
      <c r="E47" s="70">
        <f t="shared" si="5"/>
        <v>28</v>
      </c>
      <c r="F47" s="74"/>
      <c r="G47" s="77"/>
      <c r="H47" s="63" t="e">
        <f t="shared" si="10"/>
        <v>#VALUE!</v>
      </c>
      <c r="I47" s="64">
        <f t="shared" si="24"/>
        <v>1</v>
      </c>
      <c r="J47" s="71" t="str">
        <f t="shared" si="24"/>
        <v>Lavandula</v>
      </c>
      <c r="K47" s="71" t="str">
        <f t="shared" si="24"/>
        <v>stoechas</v>
      </c>
      <c r="L47" s="72">
        <f t="shared" si="24"/>
        <v>2</v>
      </c>
      <c r="M47" s="72">
        <f t="shared" si="24"/>
        <v>13</v>
      </c>
      <c r="N47" s="66">
        <f t="shared" si="24"/>
        <v>0</v>
      </c>
      <c r="O47" s="42"/>
      <c r="P47" s="43" t="e">
        <f>TEXT(IF(#REF!=1,D47,""),"00")</f>
        <v>#REF!</v>
      </c>
      <c r="Q47" s="44"/>
      <c r="R47" s="45"/>
      <c r="S47" s="46" t="e">
        <f>IF(O47=0,TEXT(TIME(P47,Q47,R47)-TIME(D47,E47,RIGHT(F47,2))+TIME(0,LEFT(#REF!,2),RIGHT(#REF!,2)),"mm:ss"),TEXT(TIME(P47,Q47,R47)-TIME(D47,E47,RIGHT(F47,2))+TIME(0,LEFT(#REF!,2),RIGHT(#REF!,2))-TIME(0,($G$10*O47),0),"mm:ss"))</f>
        <v>#REF!</v>
      </c>
      <c r="T47" s="47"/>
      <c r="U47" s="43" t="e">
        <f>INDEX(VISITORS[INSECT ORDER], MATCH(T47,VISITORS[NAME USED],0))</f>
        <v>#N/A</v>
      </c>
      <c r="V47" s="43" t="e">
        <f t="shared" si="7"/>
        <v>#N/A</v>
      </c>
      <c r="W47" s="48" t="e">
        <f>IF(SUM(AB47,AD47,AF47,AH47,AJ47,AL47)=#REF!,,"")</f>
        <v>#REF!</v>
      </c>
      <c r="X47" s="49" t="e">
        <f>IF(#REF!=1,1,"")</f>
        <v>#REF!</v>
      </c>
      <c r="Y47" s="49"/>
      <c r="Z47" s="49"/>
      <c r="AA47" s="50" t="str">
        <f t="shared" si="8"/>
        <v/>
      </c>
      <c r="AB47" s="51" t="str">
        <f>IF(AA47=1,#REF!,"")</f>
        <v/>
      </c>
      <c r="AC47" s="50"/>
      <c r="AD47" s="51" t="str">
        <f>IF(AC47=1,#REF!,"")</f>
        <v/>
      </c>
      <c r="AE47" s="50"/>
      <c r="AF47" s="51" t="str">
        <f>IF(AE47=1,#REF!,"")</f>
        <v/>
      </c>
      <c r="AG47" s="50"/>
      <c r="AH47" s="51" t="str">
        <f>IF(AG47=1,#REF!,"")</f>
        <v/>
      </c>
      <c r="AI47" s="50"/>
      <c r="AJ47" s="51" t="str">
        <f>IF(AI47=1,#REF!,"")</f>
        <v/>
      </c>
      <c r="AK47" s="50"/>
      <c r="AL47" s="51" t="str">
        <f>IF(AK47=1,#REF!,"")</f>
        <v/>
      </c>
      <c r="AM47" s="52"/>
      <c r="AN47" s="53"/>
      <c r="AO47" s="53"/>
      <c r="AP47" s="54"/>
      <c r="AQ47" s="55" t="e">
        <f>IF(#REF!=1,0,"")</f>
        <v>#REF!</v>
      </c>
      <c r="AR47" s="56" t="e">
        <f t="shared" si="0"/>
        <v>#REF!</v>
      </c>
      <c r="AS47" s="55" t="e">
        <f>IF(#REF!=1,0,"")</f>
        <v>#REF!</v>
      </c>
      <c r="AT47" s="56" t="e">
        <f t="shared" si="1"/>
        <v>#REF!</v>
      </c>
    </row>
    <row r="48" spans="1:46" s="3" customFormat="1" x14ac:dyDescent="0.25">
      <c r="A48" s="67">
        <f t="shared" si="2"/>
        <v>2022</v>
      </c>
      <c r="B48" s="67" t="str">
        <f t="shared" si="3"/>
        <v>May</v>
      </c>
      <c r="C48" s="68">
        <f t="shared" si="9"/>
        <v>24</v>
      </c>
      <c r="D48" s="69">
        <f t="shared" si="4"/>
        <v>9</v>
      </c>
      <c r="E48" s="70">
        <f t="shared" si="5"/>
        <v>29</v>
      </c>
      <c r="F48" s="74"/>
      <c r="G48" s="77"/>
      <c r="H48" s="63" t="e">
        <f t="shared" si="10"/>
        <v>#VALUE!</v>
      </c>
      <c r="I48" s="64">
        <f t="shared" si="24"/>
        <v>1</v>
      </c>
      <c r="J48" s="71" t="str">
        <f t="shared" si="24"/>
        <v>Lavandula</v>
      </c>
      <c r="K48" s="71" t="str">
        <f t="shared" si="24"/>
        <v>stoechas</v>
      </c>
      <c r="L48" s="72">
        <f t="shared" si="24"/>
        <v>2</v>
      </c>
      <c r="M48" s="72">
        <f t="shared" si="24"/>
        <v>13</v>
      </c>
      <c r="N48" s="66">
        <f t="shared" si="24"/>
        <v>0</v>
      </c>
      <c r="O48" s="42"/>
      <c r="P48" s="43" t="e">
        <f>TEXT(IF(#REF!=1,D48,""),"00")</f>
        <v>#REF!</v>
      </c>
      <c r="Q48" s="44"/>
      <c r="R48" s="45"/>
      <c r="S48" s="46" t="e">
        <f>IF(O48=0,TEXT(TIME(P48,Q48,R48)-TIME(D48,E48,RIGHT(F48,2))+TIME(0,LEFT(#REF!,2),RIGHT(#REF!,2)),"mm:ss"),TEXT(TIME(P48,Q48,R48)-TIME(D48,E48,RIGHT(F48,2))+TIME(0,LEFT(#REF!,2),RIGHT(#REF!,2))-TIME(0,($G$10*O48),0),"mm:ss"))</f>
        <v>#REF!</v>
      </c>
      <c r="T48" s="47"/>
      <c r="U48" s="43" t="e">
        <f>INDEX(VISITORS[INSECT ORDER], MATCH(T48,VISITORS[NAME USED],0))</f>
        <v>#N/A</v>
      </c>
      <c r="V48" s="43" t="e">
        <f t="shared" si="7"/>
        <v>#N/A</v>
      </c>
      <c r="W48" s="48" t="e">
        <f>IF(SUM(AB48,AD48,AF48,AH48,AJ48,AL48)=#REF!,,"")</f>
        <v>#REF!</v>
      </c>
      <c r="X48" s="49"/>
      <c r="Y48" s="49"/>
      <c r="Z48" s="49"/>
      <c r="AA48" s="50" t="str">
        <f t="shared" si="8"/>
        <v/>
      </c>
      <c r="AB48" s="51" t="str">
        <f>IF(AA48=1,#REF!,"")</f>
        <v/>
      </c>
      <c r="AC48" s="50"/>
      <c r="AD48" s="51" t="str">
        <f>IF(AC48=1,#REF!,"")</f>
        <v/>
      </c>
      <c r="AE48" s="50"/>
      <c r="AF48" s="51" t="str">
        <f>IF(AE48=1,#REF!,"")</f>
        <v/>
      </c>
      <c r="AG48" s="50"/>
      <c r="AH48" s="51" t="str">
        <f>IF(AG48=1,#REF!,"")</f>
        <v/>
      </c>
      <c r="AI48" s="50"/>
      <c r="AJ48" s="51" t="str">
        <f>IF(AI48=1,#REF!,"")</f>
        <v/>
      </c>
      <c r="AK48" s="50"/>
      <c r="AL48" s="51" t="str">
        <f>IF(AK48=1,#REF!,"")</f>
        <v/>
      </c>
      <c r="AM48" s="52"/>
      <c r="AN48" s="53"/>
      <c r="AO48" s="53"/>
      <c r="AP48" s="54"/>
      <c r="AQ48" s="55" t="e">
        <f>IF(#REF!=1,0,"")</f>
        <v>#REF!</v>
      </c>
      <c r="AR48" s="56" t="e">
        <f t="shared" si="0"/>
        <v>#REF!</v>
      </c>
      <c r="AS48" s="55" t="e">
        <f>IF(#REF!=1,0,"")</f>
        <v>#REF!</v>
      </c>
      <c r="AT48" s="56" t="e">
        <f t="shared" si="1"/>
        <v>#REF!</v>
      </c>
    </row>
    <row r="49" spans="1:46" s="3" customFormat="1" x14ac:dyDescent="0.25">
      <c r="A49" s="67">
        <f t="shared" si="2"/>
        <v>2022</v>
      </c>
      <c r="B49" s="67" t="str">
        <f t="shared" si="3"/>
        <v>May</v>
      </c>
      <c r="C49" s="68">
        <f t="shared" si="9"/>
        <v>24</v>
      </c>
      <c r="D49" s="69">
        <f t="shared" si="4"/>
        <v>9</v>
      </c>
      <c r="E49" s="60">
        <f t="shared" si="5"/>
        <v>30</v>
      </c>
      <c r="F49" s="74"/>
      <c r="G49" s="77"/>
      <c r="H49" s="63" t="e">
        <f t="shared" si="10"/>
        <v>#VALUE!</v>
      </c>
      <c r="I49" s="64">
        <f t="shared" si="24"/>
        <v>1</v>
      </c>
      <c r="J49" s="71" t="str">
        <f t="shared" si="24"/>
        <v>Lavandula</v>
      </c>
      <c r="K49" s="71" t="str">
        <f t="shared" si="24"/>
        <v>stoechas</v>
      </c>
      <c r="L49" s="72">
        <f t="shared" si="24"/>
        <v>2</v>
      </c>
      <c r="M49" s="66">
        <f t="shared" si="24"/>
        <v>13</v>
      </c>
      <c r="N49" s="66">
        <f t="shared" si="24"/>
        <v>0</v>
      </c>
      <c r="O49" s="42"/>
      <c r="P49" s="43" t="e">
        <f>TEXT(IF(#REF!=1,D49,""),"00")</f>
        <v>#REF!</v>
      </c>
      <c r="Q49" s="44"/>
      <c r="R49" s="45"/>
      <c r="S49" s="46" t="e">
        <f>IF(O49=0,TEXT(TIME(P49,Q49,R49)-TIME(D49,E49,RIGHT(F49,2))+TIME(0,LEFT(#REF!,2),RIGHT(#REF!,2)),"mm:ss"),TEXT(TIME(P49,Q49,R49)-TIME(D49,E49,RIGHT(F49,2))+TIME(0,LEFT(#REF!,2),RIGHT(#REF!,2))-TIME(0,($G$10*O49),0),"mm:ss"))</f>
        <v>#REF!</v>
      </c>
      <c r="T49" s="47"/>
      <c r="U49" s="43" t="e">
        <f>INDEX(VISITORS[INSECT ORDER], MATCH(T49,VISITORS[NAME USED],0))</f>
        <v>#N/A</v>
      </c>
      <c r="V49" s="43" t="e">
        <f t="shared" si="7"/>
        <v>#N/A</v>
      </c>
      <c r="W49" s="48" t="e">
        <f>IF(SUM(AB49,AD49,AF49,AH49,AJ49,AL49)=#REF!,,"")</f>
        <v>#REF!</v>
      </c>
      <c r="X49" s="49" t="e">
        <f>IF(#REF!=1,1,"")</f>
        <v>#REF!</v>
      </c>
      <c r="Y49" s="49"/>
      <c r="Z49" s="49"/>
      <c r="AA49" s="50" t="str">
        <f t="shared" si="8"/>
        <v/>
      </c>
      <c r="AB49" s="51" t="str">
        <f>IF(AA49=1,#REF!,"")</f>
        <v/>
      </c>
      <c r="AC49" s="50"/>
      <c r="AD49" s="51" t="str">
        <f>IF(AC49=1,#REF!,"")</f>
        <v/>
      </c>
      <c r="AE49" s="50"/>
      <c r="AF49" s="51" t="str">
        <f>IF(AE49=1,#REF!,"")</f>
        <v/>
      </c>
      <c r="AG49" s="50"/>
      <c r="AH49" s="51" t="str">
        <f>IF(AG49=1,#REF!,"")</f>
        <v/>
      </c>
      <c r="AI49" s="50"/>
      <c r="AJ49" s="51" t="str">
        <f>IF(AI49=1,#REF!,"")</f>
        <v/>
      </c>
      <c r="AK49" s="50"/>
      <c r="AL49" s="51" t="str">
        <f>IF(AK49=1,#REF!,"")</f>
        <v/>
      </c>
      <c r="AM49" s="52"/>
      <c r="AN49" s="53"/>
      <c r="AO49" s="53"/>
      <c r="AP49" s="54"/>
      <c r="AQ49" s="55" t="e">
        <f>IF(#REF!=1,0,"")</f>
        <v>#REF!</v>
      </c>
      <c r="AR49" s="56" t="e">
        <f t="shared" si="0"/>
        <v>#REF!</v>
      </c>
      <c r="AS49" s="55" t="e">
        <f>IF(#REF!=1,0,"")</f>
        <v>#REF!</v>
      </c>
      <c r="AT49" s="56" t="e">
        <f t="shared" si="1"/>
        <v>#REF!</v>
      </c>
    </row>
    <row r="50" spans="1:46" s="3" customFormat="1" x14ac:dyDescent="0.25">
      <c r="A50" s="67">
        <f t="shared" si="2"/>
        <v>2022</v>
      </c>
      <c r="B50" s="67" t="str">
        <f t="shared" si="3"/>
        <v>May</v>
      </c>
      <c r="C50" s="68">
        <f t="shared" si="9"/>
        <v>24</v>
      </c>
      <c r="D50" s="69">
        <f t="shared" si="4"/>
        <v>9</v>
      </c>
      <c r="E50" s="70">
        <f t="shared" si="5"/>
        <v>31</v>
      </c>
      <c r="F50" s="74"/>
      <c r="G50" s="77"/>
      <c r="H50" s="63" t="e">
        <f t="shared" si="10"/>
        <v>#VALUE!</v>
      </c>
      <c r="I50" s="64">
        <f t="shared" si="24"/>
        <v>1</v>
      </c>
      <c r="J50" s="71" t="str">
        <f t="shared" si="24"/>
        <v>Lavandula</v>
      </c>
      <c r="K50" s="71" t="str">
        <f t="shared" si="24"/>
        <v>stoechas</v>
      </c>
      <c r="L50" s="72">
        <f t="shared" si="24"/>
        <v>2</v>
      </c>
      <c r="M50" s="72">
        <f t="shared" si="24"/>
        <v>13</v>
      </c>
      <c r="N50" s="66">
        <f t="shared" si="24"/>
        <v>0</v>
      </c>
      <c r="O50" s="42"/>
      <c r="P50" s="43" t="e">
        <f>TEXT(IF(#REF!=1,D50,""),"00")</f>
        <v>#REF!</v>
      </c>
      <c r="Q50" s="44"/>
      <c r="R50" s="45"/>
      <c r="S50" s="46" t="e">
        <f>IF(O50=0,TEXT(TIME(P50,Q50,R50)-TIME(D50,E50,RIGHT(F50,2))+TIME(0,LEFT(#REF!,2),RIGHT(#REF!,2)),"mm:ss"),TEXT(TIME(P50,Q50,R50)-TIME(D50,E50,RIGHT(F50,2))+TIME(0,LEFT(#REF!,2),RIGHT(#REF!,2))-TIME(0,($G$10*O50),0),"mm:ss"))</f>
        <v>#REF!</v>
      </c>
      <c r="T50" s="47"/>
      <c r="U50" s="43" t="e">
        <f>INDEX(VISITORS[INSECT ORDER], MATCH(T50,VISITORS[NAME USED],0))</f>
        <v>#N/A</v>
      </c>
      <c r="V50" s="43" t="e">
        <f t="shared" si="7"/>
        <v>#N/A</v>
      </c>
      <c r="W50" s="48" t="e">
        <f>IF(SUM(AB50,AD50,AF50,AH50,AJ50,AL50)=#REF!,,"")</f>
        <v>#REF!</v>
      </c>
      <c r="X50" s="49" t="e">
        <f>IF(#REF!=1,1,"")</f>
        <v>#REF!</v>
      </c>
      <c r="Y50" s="49"/>
      <c r="Z50" s="49"/>
      <c r="AA50" s="50" t="str">
        <f t="shared" si="8"/>
        <v/>
      </c>
      <c r="AB50" s="51" t="str">
        <f>IF(AA50=1,#REF!,"")</f>
        <v/>
      </c>
      <c r="AC50" s="50"/>
      <c r="AD50" s="51" t="str">
        <f>IF(AC50=1,#REF!,"")</f>
        <v/>
      </c>
      <c r="AE50" s="50"/>
      <c r="AF50" s="51" t="str">
        <f>IF(AE50=1,#REF!,"")</f>
        <v/>
      </c>
      <c r="AG50" s="50"/>
      <c r="AH50" s="51" t="str">
        <f>IF(AG50=1,#REF!,"")</f>
        <v/>
      </c>
      <c r="AI50" s="50"/>
      <c r="AJ50" s="51" t="str">
        <f>IF(AI50=1,#REF!,"")</f>
        <v/>
      </c>
      <c r="AK50" s="50"/>
      <c r="AL50" s="51" t="str">
        <f>IF(AK50=1,#REF!,"")</f>
        <v/>
      </c>
      <c r="AM50" s="52"/>
      <c r="AN50" s="53"/>
      <c r="AO50" s="53"/>
      <c r="AP50" s="54"/>
      <c r="AQ50" s="55" t="e">
        <f>IF(#REF!=1,0,"")</f>
        <v>#REF!</v>
      </c>
      <c r="AR50" s="56" t="e">
        <f t="shared" si="0"/>
        <v>#REF!</v>
      </c>
      <c r="AS50" s="55" t="e">
        <f>IF(#REF!=1,0,"")</f>
        <v>#REF!</v>
      </c>
      <c r="AT50" s="56" t="e">
        <f t="shared" si="1"/>
        <v>#REF!</v>
      </c>
    </row>
    <row r="51" spans="1:46" s="3" customFormat="1" x14ac:dyDescent="0.25">
      <c r="A51" s="67">
        <f t="shared" si="2"/>
        <v>2022</v>
      </c>
      <c r="B51" s="67" t="str">
        <f t="shared" si="3"/>
        <v>May</v>
      </c>
      <c r="C51" s="68">
        <f t="shared" si="9"/>
        <v>24</v>
      </c>
      <c r="D51" s="69">
        <f t="shared" si="4"/>
        <v>9</v>
      </c>
      <c r="E51" s="70">
        <f t="shared" si="5"/>
        <v>32</v>
      </c>
      <c r="F51" s="74"/>
      <c r="G51" s="77"/>
      <c r="H51" s="63" t="e">
        <f t="shared" si="10"/>
        <v>#VALUE!</v>
      </c>
      <c r="I51" s="64">
        <f t="shared" si="24"/>
        <v>1</v>
      </c>
      <c r="J51" s="71" t="str">
        <f t="shared" si="24"/>
        <v>Lavandula</v>
      </c>
      <c r="K51" s="71" t="str">
        <f t="shared" si="24"/>
        <v>stoechas</v>
      </c>
      <c r="L51" s="72">
        <f t="shared" si="24"/>
        <v>2</v>
      </c>
      <c r="M51" s="72">
        <f t="shared" si="24"/>
        <v>13</v>
      </c>
      <c r="N51" s="66">
        <f t="shared" si="24"/>
        <v>0</v>
      </c>
      <c r="O51" s="42"/>
      <c r="P51" s="43" t="e">
        <f>TEXT(IF(#REF!=1,D51,""),"00")</f>
        <v>#REF!</v>
      </c>
      <c r="Q51" s="44"/>
      <c r="R51" s="45"/>
      <c r="S51" s="46" t="e">
        <f>IF(O51=0,TEXT(TIME(P51,Q51,R51)-TIME(D51,E51,RIGHT(F51,2))+TIME(0,LEFT(#REF!,2),RIGHT(#REF!,2)),"mm:ss"),TEXT(TIME(P51,Q51,R51)-TIME(D51,E51,RIGHT(F51,2))+TIME(0,LEFT(#REF!,2),RIGHT(#REF!,2))-TIME(0,($G$10*O51),0),"mm:ss"))</f>
        <v>#REF!</v>
      </c>
      <c r="T51" s="47"/>
      <c r="U51" s="43" t="e">
        <f>INDEX(VISITORS[INSECT ORDER], MATCH(T51,VISITORS[NAME USED],0))</f>
        <v>#N/A</v>
      </c>
      <c r="V51" s="43" t="e">
        <f t="shared" si="7"/>
        <v>#N/A</v>
      </c>
      <c r="W51" s="48" t="e">
        <f>IF(SUM(AB51,AD51,AF51,AH51,AJ51,AL51)=#REF!,,"")</f>
        <v>#REF!</v>
      </c>
      <c r="X51" s="49"/>
      <c r="Y51" s="49"/>
      <c r="Z51" s="49"/>
      <c r="AA51" s="50" t="str">
        <f t="shared" si="8"/>
        <v/>
      </c>
      <c r="AB51" s="51" t="str">
        <f>IF(AA51=1,#REF!,"")</f>
        <v/>
      </c>
      <c r="AC51" s="50"/>
      <c r="AD51" s="51" t="str">
        <f>IF(AC51=1,#REF!,"")</f>
        <v/>
      </c>
      <c r="AE51" s="50"/>
      <c r="AF51" s="51" t="str">
        <f>IF(AE51=1,#REF!,"")</f>
        <v/>
      </c>
      <c r="AG51" s="50"/>
      <c r="AH51" s="51" t="str">
        <f>IF(AG51=1,#REF!,"")</f>
        <v/>
      </c>
      <c r="AI51" s="50"/>
      <c r="AJ51" s="51" t="str">
        <f>IF(AI51=1,#REF!,"")</f>
        <v/>
      </c>
      <c r="AK51" s="50"/>
      <c r="AL51" s="51" t="str">
        <f>IF(AK51=1,#REF!,"")</f>
        <v/>
      </c>
      <c r="AM51" s="52"/>
      <c r="AN51" s="53"/>
      <c r="AO51" s="53"/>
      <c r="AP51" s="54"/>
      <c r="AQ51" s="55" t="e">
        <f>IF(#REF!=1,0,"")</f>
        <v>#REF!</v>
      </c>
      <c r="AR51" s="56" t="e">
        <f t="shared" si="0"/>
        <v>#REF!</v>
      </c>
      <c r="AS51" s="55" t="e">
        <f>IF(#REF!=1,0,"")</f>
        <v>#REF!</v>
      </c>
      <c r="AT51" s="56" t="e">
        <f t="shared" si="1"/>
        <v>#REF!</v>
      </c>
    </row>
    <row r="52" spans="1:46" s="3" customFormat="1" x14ac:dyDescent="0.25">
      <c r="A52" s="67">
        <f t="shared" si="2"/>
        <v>2022</v>
      </c>
      <c r="B52" s="67" t="str">
        <f t="shared" si="3"/>
        <v>May</v>
      </c>
      <c r="C52" s="68">
        <f t="shared" si="9"/>
        <v>24</v>
      </c>
      <c r="D52" s="69">
        <f t="shared" si="4"/>
        <v>9</v>
      </c>
      <c r="E52" s="70">
        <f t="shared" si="5"/>
        <v>33</v>
      </c>
      <c r="F52" s="74"/>
      <c r="G52" s="77"/>
      <c r="H52" s="63" t="e">
        <f t="shared" si="10"/>
        <v>#VALUE!</v>
      </c>
      <c r="I52" s="64">
        <f t="shared" si="24"/>
        <v>1</v>
      </c>
      <c r="J52" s="71" t="str">
        <f t="shared" si="24"/>
        <v>Lavandula</v>
      </c>
      <c r="K52" s="71" t="str">
        <f t="shared" si="24"/>
        <v>stoechas</v>
      </c>
      <c r="L52" s="66">
        <f t="shared" si="24"/>
        <v>2</v>
      </c>
      <c r="M52" s="72">
        <f t="shared" si="24"/>
        <v>13</v>
      </c>
      <c r="N52" s="66">
        <f t="shared" si="24"/>
        <v>0</v>
      </c>
      <c r="O52" s="42"/>
      <c r="P52" s="43" t="e">
        <f>TEXT(IF(#REF!=1,D52,""),"00")</f>
        <v>#REF!</v>
      </c>
      <c r="Q52" s="44"/>
      <c r="R52" s="45"/>
      <c r="S52" s="46" t="e">
        <f>IF(O52=0,TEXT(TIME(P52,Q52,R52)-TIME(D52,E52,RIGHT(F52,2))+TIME(0,LEFT(#REF!,2),RIGHT(#REF!,2)),"mm:ss"),TEXT(TIME(P52,Q52,R52)-TIME(D52,E52,RIGHT(F52,2))+TIME(0,LEFT(#REF!,2),RIGHT(#REF!,2))-TIME(0,($G$10*O52),0),"mm:ss"))</f>
        <v>#REF!</v>
      </c>
      <c r="T52" s="47"/>
      <c r="U52" s="43" t="e">
        <f>INDEX(VISITORS[INSECT ORDER], MATCH(T52,VISITORS[NAME USED],0))</f>
        <v>#N/A</v>
      </c>
      <c r="V52" s="43" t="e">
        <f t="shared" si="7"/>
        <v>#N/A</v>
      </c>
      <c r="W52" s="48" t="e">
        <f>IF(SUM(AB52,AD52,AF52,AH52,AJ52,AL52)=#REF!,,"")</f>
        <v>#REF!</v>
      </c>
      <c r="X52" s="49" t="e">
        <f>IF(#REF!=1,1,"")</f>
        <v>#REF!</v>
      </c>
      <c r="Y52" s="49"/>
      <c r="Z52" s="49"/>
      <c r="AA52" s="50" t="str">
        <f t="shared" si="8"/>
        <v/>
      </c>
      <c r="AB52" s="51" t="str">
        <f>IF(AA52=1,#REF!,"")</f>
        <v/>
      </c>
      <c r="AC52" s="50"/>
      <c r="AD52" s="51" t="str">
        <f>IF(AC52=1,#REF!,"")</f>
        <v/>
      </c>
      <c r="AE52" s="50"/>
      <c r="AF52" s="51" t="str">
        <f>IF(AE52=1,#REF!,"")</f>
        <v/>
      </c>
      <c r="AG52" s="50"/>
      <c r="AH52" s="51" t="str">
        <f>IF(AG52=1,#REF!,"")</f>
        <v/>
      </c>
      <c r="AI52" s="50"/>
      <c r="AJ52" s="51" t="str">
        <f>IF(AI52=1,#REF!,"")</f>
        <v/>
      </c>
      <c r="AK52" s="50"/>
      <c r="AL52" s="51" t="str">
        <f>IF(AK52=1,#REF!,"")</f>
        <v/>
      </c>
      <c r="AM52" s="52"/>
      <c r="AN52" s="53"/>
      <c r="AO52" s="53"/>
      <c r="AP52" s="54"/>
      <c r="AQ52" s="55" t="e">
        <f>IF(#REF!=1,0,"")</f>
        <v>#REF!</v>
      </c>
      <c r="AR52" s="56" t="e">
        <f t="shared" si="0"/>
        <v>#REF!</v>
      </c>
      <c r="AS52" s="55" t="e">
        <f>IF(#REF!=1,0,"")</f>
        <v>#REF!</v>
      </c>
      <c r="AT52" s="56" t="e">
        <f t="shared" si="1"/>
        <v>#REF!</v>
      </c>
    </row>
    <row r="53" spans="1:46" s="3" customFormat="1" x14ac:dyDescent="0.25">
      <c r="A53" s="67">
        <f t="shared" si="2"/>
        <v>2022</v>
      </c>
      <c r="B53" s="67" t="str">
        <f t="shared" si="3"/>
        <v>May</v>
      </c>
      <c r="C53" s="68">
        <f t="shared" si="9"/>
        <v>24</v>
      </c>
      <c r="D53" s="69">
        <f t="shared" si="4"/>
        <v>9</v>
      </c>
      <c r="E53" s="70">
        <f t="shared" si="5"/>
        <v>34</v>
      </c>
      <c r="F53" s="74"/>
      <c r="G53" s="77"/>
      <c r="H53" s="63" t="e">
        <f t="shared" si="10"/>
        <v>#VALUE!</v>
      </c>
      <c r="I53" s="64">
        <f t="shared" ref="I53:N68" si="25">I52</f>
        <v>1</v>
      </c>
      <c r="J53" s="71" t="str">
        <f t="shared" si="25"/>
        <v>Lavandula</v>
      </c>
      <c r="K53" s="71" t="str">
        <f t="shared" si="25"/>
        <v>stoechas</v>
      </c>
      <c r="L53" s="72">
        <f t="shared" si="25"/>
        <v>2</v>
      </c>
      <c r="M53" s="72">
        <f t="shared" si="25"/>
        <v>13</v>
      </c>
      <c r="N53" s="66">
        <f t="shared" si="25"/>
        <v>0</v>
      </c>
      <c r="O53" s="42"/>
      <c r="P53" s="43" t="e">
        <f>TEXT(IF(#REF!=1,D53,""),"00")</f>
        <v>#REF!</v>
      </c>
      <c r="Q53" s="44"/>
      <c r="R53" s="45"/>
      <c r="S53" s="46" t="e">
        <f>IF(O53=0,TEXT(TIME(P53,Q53,R53)-TIME(D53,E53,RIGHT(F53,2))+TIME(0,LEFT(#REF!,2),RIGHT(#REF!,2)),"mm:ss"),TEXT(TIME(P53,Q53,R53)-TIME(D53,E53,RIGHT(F53,2))+TIME(0,LEFT(#REF!,2),RIGHT(#REF!,2))-TIME(0,($G$10*O53),0),"mm:ss"))</f>
        <v>#REF!</v>
      </c>
      <c r="T53" s="47"/>
      <c r="U53" s="43" t="e">
        <f>INDEX(VISITORS[INSECT ORDER], MATCH(T53,VISITORS[NAME USED],0))</f>
        <v>#N/A</v>
      </c>
      <c r="V53" s="43" t="e">
        <f t="shared" si="7"/>
        <v>#N/A</v>
      </c>
      <c r="W53" s="48" t="e">
        <f>IF(SUM(AB53,AD53,AF53,AH53,AJ53,AL53)=#REF!,,"")</f>
        <v>#REF!</v>
      </c>
      <c r="X53" s="49" t="e">
        <f>IF(#REF!=1,1,"")</f>
        <v>#REF!</v>
      </c>
      <c r="Y53" s="49"/>
      <c r="Z53" s="49"/>
      <c r="AA53" s="50" t="str">
        <f t="shared" si="8"/>
        <v/>
      </c>
      <c r="AB53" s="51" t="str">
        <f>IF(AA53=1,#REF!,"")</f>
        <v/>
      </c>
      <c r="AC53" s="50"/>
      <c r="AD53" s="51" t="str">
        <f>IF(AC53=1,#REF!,"")</f>
        <v/>
      </c>
      <c r="AE53" s="50"/>
      <c r="AF53" s="51" t="str">
        <f>IF(AE53=1,#REF!,"")</f>
        <v/>
      </c>
      <c r="AG53" s="50"/>
      <c r="AH53" s="51" t="str">
        <f>IF(AG53=1,#REF!,"")</f>
        <v/>
      </c>
      <c r="AI53" s="50"/>
      <c r="AJ53" s="51" t="str">
        <f>IF(AI53=1,#REF!,"")</f>
        <v/>
      </c>
      <c r="AK53" s="50"/>
      <c r="AL53" s="51" t="str">
        <f>IF(AK53=1,#REF!,"")</f>
        <v/>
      </c>
      <c r="AM53" s="52"/>
      <c r="AN53" s="53"/>
      <c r="AO53" s="53"/>
      <c r="AP53" s="54"/>
      <c r="AQ53" s="55" t="e">
        <f>IF(#REF!=1,0,"")</f>
        <v>#REF!</v>
      </c>
      <c r="AR53" s="56" t="e">
        <f t="shared" si="0"/>
        <v>#REF!</v>
      </c>
      <c r="AS53" s="55" t="e">
        <f>IF(#REF!=1,0,"")</f>
        <v>#REF!</v>
      </c>
      <c r="AT53" s="56" t="e">
        <f t="shared" si="1"/>
        <v>#REF!</v>
      </c>
    </row>
    <row r="54" spans="1:46" s="3" customFormat="1" x14ac:dyDescent="0.25">
      <c r="A54" s="67">
        <f t="shared" si="2"/>
        <v>2022</v>
      </c>
      <c r="B54" s="67" t="str">
        <f t="shared" si="3"/>
        <v>May</v>
      </c>
      <c r="C54" s="68">
        <f t="shared" si="9"/>
        <v>24</v>
      </c>
      <c r="D54" s="69">
        <f t="shared" si="4"/>
        <v>9</v>
      </c>
      <c r="E54" s="60">
        <f t="shared" si="5"/>
        <v>35</v>
      </c>
      <c r="F54" s="74"/>
      <c r="G54" s="77"/>
      <c r="H54" s="63" t="e">
        <f t="shared" si="10"/>
        <v>#VALUE!</v>
      </c>
      <c r="I54" s="64">
        <f t="shared" si="25"/>
        <v>1</v>
      </c>
      <c r="J54" s="71" t="str">
        <f t="shared" si="25"/>
        <v>Lavandula</v>
      </c>
      <c r="K54" s="71" t="str">
        <f t="shared" si="25"/>
        <v>stoechas</v>
      </c>
      <c r="L54" s="72">
        <f t="shared" si="25"/>
        <v>2</v>
      </c>
      <c r="M54" s="66">
        <f t="shared" si="25"/>
        <v>13</v>
      </c>
      <c r="N54" s="66">
        <f t="shared" si="25"/>
        <v>0</v>
      </c>
      <c r="O54" s="42"/>
      <c r="P54" s="43" t="e">
        <f>TEXT(IF(#REF!=1,D54,""),"00")</f>
        <v>#REF!</v>
      </c>
      <c r="Q54" s="44"/>
      <c r="R54" s="45"/>
      <c r="S54" s="46" t="e">
        <f>IF(O54=0,TEXT(TIME(P54,Q54,R54)-TIME(D54,E54,RIGHT(F54,2))+TIME(0,LEFT(#REF!,2),RIGHT(#REF!,2)),"mm:ss"),TEXT(TIME(P54,Q54,R54)-TIME(D54,E54,RIGHT(F54,2))+TIME(0,LEFT(#REF!,2),RIGHT(#REF!,2))-TIME(0,($G$10*O54),0),"mm:ss"))</f>
        <v>#REF!</v>
      </c>
      <c r="T54" s="47"/>
      <c r="U54" s="43" t="e">
        <f>INDEX(VISITORS[INSECT ORDER], MATCH(T54,VISITORS[NAME USED],0))</f>
        <v>#N/A</v>
      </c>
      <c r="V54" s="43" t="e">
        <f t="shared" si="7"/>
        <v>#N/A</v>
      </c>
      <c r="W54" s="48" t="e">
        <f>IF(SUM(AB54,AD54,AF54,AH54,AJ54,AL54)=#REF!,,"")</f>
        <v>#REF!</v>
      </c>
      <c r="X54" s="49" t="e">
        <f>IF(#REF!=1,1,"")</f>
        <v>#REF!</v>
      </c>
      <c r="Y54" s="49"/>
      <c r="Z54" s="49"/>
      <c r="AA54" s="50" t="str">
        <f t="shared" si="8"/>
        <v/>
      </c>
      <c r="AB54" s="51" t="str">
        <f>IF(AA54=1,#REF!,"")</f>
        <v/>
      </c>
      <c r="AC54" s="50"/>
      <c r="AD54" s="51" t="str">
        <f>IF(AC54=1,#REF!,"")</f>
        <v/>
      </c>
      <c r="AE54" s="50"/>
      <c r="AF54" s="51" t="str">
        <f>IF(AE54=1,#REF!,"")</f>
        <v/>
      </c>
      <c r="AG54" s="50"/>
      <c r="AH54" s="51" t="str">
        <f>IF(AG54=1,#REF!,"")</f>
        <v/>
      </c>
      <c r="AI54" s="50"/>
      <c r="AJ54" s="51" t="str">
        <f>IF(AI54=1,#REF!,"")</f>
        <v/>
      </c>
      <c r="AK54" s="50"/>
      <c r="AL54" s="51" t="str">
        <f>IF(AK54=1,#REF!,"")</f>
        <v/>
      </c>
      <c r="AM54" s="52"/>
      <c r="AN54" s="53"/>
      <c r="AO54" s="53"/>
      <c r="AP54" s="54"/>
      <c r="AQ54" s="55" t="e">
        <f>IF(#REF!=1,0,"")</f>
        <v>#REF!</v>
      </c>
      <c r="AR54" s="56" t="e">
        <f t="shared" si="0"/>
        <v>#REF!</v>
      </c>
      <c r="AS54" s="55" t="e">
        <f>IF(#REF!=1,0,"")</f>
        <v>#REF!</v>
      </c>
      <c r="AT54" s="56" t="e">
        <f t="shared" si="1"/>
        <v>#REF!</v>
      </c>
    </row>
    <row r="55" spans="1:46" s="3" customFormat="1" x14ac:dyDescent="0.25">
      <c r="A55" s="67">
        <f t="shared" si="2"/>
        <v>2022</v>
      </c>
      <c r="B55" s="67" t="str">
        <f t="shared" si="3"/>
        <v>May</v>
      </c>
      <c r="C55" s="68">
        <f t="shared" si="9"/>
        <v>24</v>
      </c>
      <c r="D55" s="69">
        <f t="shared" si="4"/>
        <v>9</v>
      </c>
      <c r="E55" s="70">
        <f t="shared" si="5"/>
        <v>36</v>
      </c>
      <c r="F55" s="74"/>
      <c r="G55" s="77"/>
      <c r="H55" s="63" t="e">
        <f t="shared" si="10"/>
        <v>#VALUE!</v>
      </c>
      <c r="I55" s="64">
        <f t="shared" si="25"/>
        <v>1</v>
      </c>
      <c r="J55" s="71" t="str">
        <f t="shared" si="25"/>
        <v>Lavandula</v>
      </c>
      <c r="K55" s="71" t="str">
        <f t="shared" si="25"/>
        <v>stoechas</v>
      </c>
      <c r="L55" s="72">
        <f t="shared" si="25"/>
        <v>2</v>
      </c>
      <c r="M55" s="72">
        <f t="shared" si="25"/>
        <v>13</v>
      </c>
      <c r="N55" s="66">
        <f t="shared" si="25"/>
        <v>0</v>
      </c>
      <c r="O55" s="42"/>
      <c r="P55" s="43" t="e">
        <f>TEXT(IF(#REF!=1,D55,""),"00")</f>
        <v>#REF!</v>
      </c>
      <c r="Q55" s="44"/>
      <c r="R55" s="45"/>
      <c r="S55" s="46" t="e">
        <f>IF(O55=0,TEXT(TIME(P55,Q55,R55)-TIME(D55,E55,RIGHT(F55,2))+TIME(0,LEFT(#REF!,2),RIGHT(#REF!,2)),"mm:ss"),TEXT(TIME(P55,Q55,R55)-TIME(D55,E55,RIGHT(F55,2))+TIME(0,LEFT(#REF!,2),RIGHT(#REF!,2))-TIME(0,($G$10*O55),0),"mm:ss"))</f>
        <v>#REF!</v>
      </c>
      <c r="T55" s="47"/>
      <c r="U55" s="43" t="e">
        <f>INDEX(VISITORS[INSECT ORDER], MATCH(T55,VISITORS[NAME USED],0))</f>
        <v>#N/A</v>
      </c>
      <c r="V55" s="43" t="e">
        <f t="shared" si="7"/>
        <v>#N/A</v>
      </c>
      <c r="W55" s="48" t="e">
        <f>IF(SUM(AB55,AD55,AF55,AH55,AJ55,AL55)=#REF!,,"")</f>
        <v>#REF!</v>
      </c>
      <c r="X55" s="49" t="e">
        <f>IF(#REF!=1,1,"")</f>
        <v>#REF!</v>
      </c>
      <c r="Y55" s="49"/>
      <c r="Z55" s="49"/>
      <c r="AA55" s="50" t="str">
        <f t="shared" si="8"/>
        <v/>
      </c>
      <c r="AB55" s="51" t="str">
        <f>IF(AA55=1,#REF!,"")</f>
        <v/>
      </c>
      <c r="AC55" s="50"/>
      <c r="AD55" s="51" t="str">
        <f>IF(AC55=1,#REF!,"")</f>
        <v/>
      </c>
      <c r="AE55" s="50"/>
      <c r="AF55" s="51" t="str">
        <f>IF(AE55=1,#REF!,"")</f>
        <v/>
      </c>
      <c r="AG55" s="50"/>
      <c r="AH55" s="51" t="str">
        <f>IF(AG55=1,#REF!,"")</f>
        <v/>
      </c>
      <c r="AI55" s="50"/>
      <c r="AJ55" s="51" t="str">
        <f>IF(AI55=1,#REF!,"")</f>
        <v/>
      </c>
      <c r="AK55" s="50"/>
      <c r="AL55" s="51" t="str">
        <f>IF(AK55=1,#REF!,"")</f>
        <v/>
      </c>
      <c r="AM55" s="52"/>
      <c r="AN55" s="53"/>
      <c r="AO55" s="53"/>
      <c r="AP55" s="54"/>
      <c r="AQ55" s="55" t="e">
        <f>IF(#REF!=1,0,"")</f>
        <v>#REF!</v>
      </c>
      <c r="AR55" s="56" t="e">
        <f t="shared" si="0"/>
        <v>#REF!</v>
      </c>
      <c r="AS55" s="55" t="e">
        <f>IF(#REF!=1,0,"")</f>
        <v>#REF!</v>
      </c>
      <c r="AT55" s="56" t="e">
        <f t="shared" si="1"/>
        <v>#REF!</v>
      </c>
    </row>
    <row r="56" spans="1:46" s="3" customFormat="1" x14ac:dyDescent="0.25">
      <c r="A56" s="67">
        <f t="shared" si="2"/>
        <v>2022</v>
      </c>
      <c r="B56" s="67" t="str">
        <f t="shared" si="3"/>
        <v>May</v>
      </c>
      <c r="C56" s="68">
        <f t="shared" si="9"/>
        <v>24</v>
      </c>
      <c r="D56" s="69">
        <f t="shared" si="4"/>
        <v>9</v>
      </c>
      <c r="E56" s="70">
        <f t="shared" si="5"/>
        <v>37</v>
      </c>
      <c r="F56" s="74"/>
      <c r="G56" s="77"/>
      <c r="H56" s="63" t="e">
        <f t="shared" si="10"/>
        <v>#VALUE!</v>
      </c>
      <c r="I56" s="64">
        <f t="shared" si="25"/>
        <v>1</v>
      </c>
      <c r="J56" s="71" t="str">
        <f t="shared" si="25"/>
        <v>Lavandula</v>
      </c>
      <c r="K56" s="71" t="str">
        <f t="shared" si="25"/>
        <v>stoechas</v>
      </c>
      <c r="L56" s="72">
        <f t="shared" si="25"/>
        <v>2</v>
      </c>
      <c r="M56" s="72">
        <f t="shared" si="25"/>
        <v>13</v>
      </c>
      <c r="N56" s="66">
        <f t="shared" si="25"/>
        <v>0</v>
      </c>
      <c r="O56" s="42"/>
      <c r="P56" s="43" t="e">
        <f>TEXT(IF(#REF!=1,D56,""),"00")</f>
        <v>#REF!</v>
      </c>
      <c r="Q56" s="44"/>
      <c r="R56" s="45"/>
      <c r="S56" s="46" t="e">
        <f>IF(O56=0,TEXT(TIME(P56,Q56,R56)-TIME(D56,E56,RIGHT(F56,2))+TIME(0,LEFT(#REF!,2),RIGHT(#REF!,2)),"mm:ss"),TEXT(TIME(P56,Q56,R56)-TIME(D56,E56,RIGHT(F56,2))+TIME(0,LEFT(#REF!,2),RIGHT(#REF!,2))-TIME(0,($G$10*O56),0),"mm:ss"))</f>
        <v>#REF!</v>
      </c>
      <c r="T56" s="47"/>
      <c r="U56" s="43" t="e">
        <f>INDEX(VISITORS[INSECT ORDER], MATCH(T56,VISITORS[NAME USED],0))</f>
        <v>#N/A</v>
      </c>
      <c r="V56" s="43" t="e">
        <f t="shared" si="7"/>
        <v>#N/A</v>
      </c>
      <c r="W56" s="48" t="e">
        <f>IF(SUM(AB56,AD56,AF56,AH56,AJ56,AL56)=#REF!,,"")</f>
        <v>#REF!</v>
      </c>
      <c r="X56" s="49" t="e">
        <f>IF(#REF!=1,1,"")</f>
        <v>#REF!</v>
      </c>
      <c r="Y56" s="49"/>
      <c r="Z56" s="49"/>
      <c r="AA56" s="50" t="str">
        <f t="shared" si="8"/>
        <v/>
      </c>
      <c r="AB56" s="51" t="str">
        <f>IF(AA56=1,#REF!,"")</f>
        <v/>
      </c>
      <c r="AC56" s="50"/>
      <c r="AD56" s="51" t="str">
        <f>IF(AC56=1,#REF!,"")</f>
        <v/>
      </c>
      <c r="AE56" s="50"/>
      <c r="AF56" s="51" t="str">
        <f>IF(AE56=1,#REF!,"")</f>
        <v/>
      </c>
      <c r="AG56" s="50"/>
      <c r="AH56" s="51" t="str">
        <f>IF(AG56=1,#REF!,"")</f>
        <v/>
      </c>
      <c r="AI56" s="50"/>
      <c r="AJ56" s="51" t="str">
        <f>IF(AI56=1,#REF!,"")</f>
        <v/>
      </c>
      <c r="AK56" s="50"/>
      <c r="AL56" s="51" t="str">
        <f>IF(AK56=1,#REF!,"")</f>
        <v/>
      </c>
      <c r="AM56" s="52"/>
      <c r="AN56" s="53"/>
      <c r="AO56" s="53"/>
      <c r="AP56" s="54"/>
      <c r="AQ56" s="55" t="e">
        <f>IF(#REF!=1,0,"")</f>
        <v>#REF!</v>
      </c>
      <c r="AR56" s="56" t="e">
        <f t="shared" si="0"/>
        <v>#REF!</v>
      </c>
      <c r="AS56" s="55" t="e">
        <f>IF(#REF!=1,0,"")</f>
        <v>#REF!</v>
      </c>
      <c r="AT56" s="56" t="e">
        <f t="shared" si="1"/>
        <v>#REF!</v>
      </c>
    </row>
    <row r="57" spans="1:46" s="3" customFormat="1" x14ac:dyDescent="0.25">
      <c r="A57" s="67">
        <f t="shared" si="2"/>
        <v>2022</v>
      </c>
      <c r="B57" s="67" t="str">
        <f t="shared" si="3"/>
        <v>May</v>
      </c>
      <c r="C57" s="68">
        <f t="shared" si="9"/>
        <v>24</v>
      </c>
      <c r="D57" s="69">
        <f t="shared" si="4"/>
        <v>9</v>
      </c>
      <c r="E57" s="70">
        <f t="shared" si="5"/>
        <v>38</v>
      </c>
      <c r="F57" s="74"/>
      <c r="G57" s="77"/>
      <c r="H57" s="63" t="e">
        <f t="shared" si="10"/>
        <v>#VALUE!</v>
      </c>
      <c r="I57" s="64">
        <f t="shared" si="25"/>
        <v>1</v>
      </c>
      <c r="J57" s="71" t="str">
        <f t="shared" si="25"/>
        <v>Lavandula</v>
      </c>
      <c r="K57" s="71" t="str">
        <f t="shared" si="25"/>
        <v>stoechas</v>
      </c>
      <c r="L57" s="72">
        <f t="shared" si="25"/>
        <v>2</v>
      </c>
      <c r="M57" s="72">
        <f t="shared" si="25"/>
        <v>13</v>
      </c>
      <c r="N57" s="66">
        <f t="shared" si="25"/>
        <v>0</v>
      </c>
      <c r="O57" s="42"/>
      <c r="P57" s="43" t="e">
        <f>TEXT(IF(#REF!=1,D57,""),"00")</f>
        <v>#REF!</v>
      </c>
      <c r="Q57" s="44"/>
      <c r="R57" s="45"/>
      <c r="S57" s="46" t="e">
        <f>IF(O57=0,TEXT(TIME(P57,Q57,R57)-TIME(D57,E57,RIGHT(F57,2))+TIME(0,LEFT(#REF!,2),RIGHT(#REF!,2)),"mm:ss"),TEXT(TIME(P57,Q57,R57)-TIME(D57,E57,RIGHT(F57,2))+TIME(0,LEFT(#REF!,2),RIGHT(#REF!,2))-TIME(0,($G$10*O57),0),"mm:ss"))</f>
        <v>#REF!</v>
      </c>
      <c r="T57" s="47"/>
      <c r="U57" s="43" t="e">
        <f>INDEX(VISITORS[INSECT ORDER], MATCH(T57,VISITORS[NAME USED],0))</f>
        <v>#N/A</v>
      </c>
      <c r="V57" s="43" t="e">
        <f t="shared" si="7"/>
        <v>#N/A</v>
      </c>
      <c r="W57" s="48" t="e">
        <f>IF(SUM(AB57,AD57,AF57,AH57,AJ57,AL57)=#REF!,,"")</f>
        <v>#REF!</v>
      </c>
      <c r="X57" s="49" t="e">
        <f>IF(#REF!=1,1,"")</f>
        <v>#REF!</v>
      </c>
      <c r="Y57" s="49"/>
      <c r="Z57" s="49"/>
      <c r="AA57" s="50" t="str">
        <f t="shared" si="8"/>
        <v/>
      </c>
      <c r="AB57" s="51" t="str">
        <f>IF(AA57=1,#REF!,"")</f>
        <v/>
      </c>
      <c r="AC57" s="50"/>
      <c r="AD57" s="51" t="str">
        <f>IF(AC57=1,#REF!,"")</f>
        <v/>
      </c>
      <c r="AE57" s="50"/>
      <c r="AF57" s="51" t="str">
        <f>IF(AE57=1,#REF!,"")</f>
        <v/>
      </c>
      <c r="AG57" s="50"/>
      <c r="AH57" s="51" t="str">
        <f>IF(AG57=1,#REF!,"")</f>
        <v/>
      </c>
      <c r="AI57" s="50"/>
      <c r="AJ57" s="51" t="str">
        <f>IF(AI57=1,#REF!,"")</f>
        <v/>
      </c>
      <c r="AK57" s="50"/>
      <c r="AL57" s="51" t="str">
        <f>IF(AK57=1,#REF!,"")</f>
        <v/>
      </c>
      <c r="AM57" s="52"/>
      <c r="AN57" s="53"/>
      <c r="AO57" s="53"/>
      <c r="AP57" s="54"/>
      <c r="AQ57" s="55" t="e">
        <f>IF(#REF!=1,0,"")</f>
        <v>#REF!</v>
      </c>
      <c r="AR57" s="56" t="e">
        <f t="shared" si="0"/>
        <v>#REF!</v>
      </c>
      <c r="AS57" s="55" t="e">
        <f>IF(#REF!=1,0,"")</f>
        <v>#REF!</v>
      </c>
      <c r="AT57" s="56" t="e">
        <f t="shared" si="1"/>
        <v>#REF!</v>
      </c>
    </row>
    <row r="58" spans="1:46" s="3" customFormat="1" x14ac:dyDescent="0.25">
      <c r="A58" s="67">
        <f t="shared" si="2"/>
        <v>2022</v>
      </c>
      <c r="B58" s="67" t="str">
        <f t="shared" si="3"/>
        <v>May</v>
      </c>
      <c r="C58" s="68">
        <f t="shared" si="9"/>
        <v>24</v>
      </c>
      <c r="D58" s="69">
        <f t="shared" si="4"/>
        <v>9</v>
      </c>
      <c r="E58" s="70">
        <f t="shared" si="5"/>
        <v>39</v>
      </c>
      <c r="F58" s="74"/>
      <c r="G58" s="77"/>
      <c r="H58" s="63" t="e">
        <f t="shared" si="10"/>
        <v>#VALUE!</v>
      </c>
      <c r="I58" s="64">
        <f t="shared" si="25"/>
        <v>1</v>
      </c>
      <c r="J58" s="71" t="str">
        <f t="shared" si="25"/>
        <v>Lavandula</v>
      </c>
      <c r="K58" s="71" t="str">
        <f t="shared" si="25"/>
        <v>stoechas</v>
      </c>
      <c r="L58" s="66">
        <f t="shared" si="25"/>
        <v>2</v>
      </c>
      <c r="M58" s="72">
        <f t="shared" si="25"/>
        <v>13</v>
      </c>
      <c r="N58" s="66">
        <f t="shared" si="25"/>
        <v>0</v>
      </c>
      <c r="O58" s="42"/>
      <c r="P58" s="43" t="e">
        <f>TEXT(IF(#REF!=1,D58,""),"00")</f>
        <v>#REF!</v>
      </c>
      <c r="Q58" s="44"/>
      <c r="R58" s="45"/>
      <c r="S58" s="46" t="e">
        <f>IF(O58=0,TEXT(TIME(P58,Q58,R58)-TIME(D58,E58,RIGHT(F58,2))+TIME(0,LEFT(#REF!,2),RIGHT(#REF!,2)),"mm:ss"),TEXT(TIME(P58,Q58,R58)-TIME(D58,E58,RIGHT(F58,2))+TIME(0,LEFT(#REF!,2),RIGHT(#REF!,2))-TIME(0,($G$10*O58),0),"mm:ss"))</f>
        <v>#REF!</v>
      </c>
      <c r="T58" s="47"/>
      <c r="U58" s="43" t="e">
        <f>INDEX(VISITORS[INSECT ORDER], MATCH(T58,VISITORS[NAME USED],0))</f>
        <v>#N/A</v>
      </c>
      <c r="V58" s="43" t="e">
        <f t="shared" si="7"/>
        <v>#N/A</v>
      </c>
      <c r="W58" s="48" t="e">
        <f>IF(SUM(AB58,AD58,AF58,AH58,AJ58,AL58)=#REF!,,"")</f>
        <v>#REF!</v>
      </c>
      <c r="X58" s="49" t="e">
        <f>IF(#REF!=1,1,"")</f>
        <v>#REF!</v>
      </c>
      <c r="Y58" s="49"/>
      <c r="Z58" s="49"/>
      <c r="AA58" s="50" t="str">
        <f t="shared" si="8"/>
        <v/>
      </c>
      <c r="AB58" s="51" t="str">
        <f>IF(AA58=1,#REF!,"")</f>
        <v/>
      </c>
      <c r="AC58" s="50"/>
      <c r="AD58" s="51" t="str">
        <f>IF(AC58=1,#REF!,"")</f>
        <v/>
      </c>
      <c r="AE58" s="50"/>
      <c r="AF58" s="51" t="str">
        <f>IF(AE58=1,#REF!,"")</f>
        <v/>
      </c>
      <c r="AG58" s="50"/>
      <c r="AH58" s="51" t="str">
        <f>IF(AG58=1,#REF!,"")</f>
        <v/>
      </c>
      <c r="AI58" s="50"/>
      <c r="AJ58" s="51" t="str">
        <f>IF(AI58=1,#REF!,"")</f>
        <v/>
      </c>
      <c r="AK58" s="50"/>
      <c r="AL58" s="51" t="str">
        <f>IF(AK58=1,#REF!,"")</f>
        <v/>
      </c>
      <c r="AM58" s="52"/>
      <c r="AN58" s="53"/>
      <c r="AO58" s="53"/>
      <c r="AP58" s="54"/>
      <c r="AQ58" s="55" t="e">
        <f>IF(#REF!=1,0,"")</f>
        <v>#REF!</v>
      </c>
      <c r="AR58" s="56" t="e">
        <f t="shared" si="0"/>
        <v>#REF!</v>
      </c>
      <c r="AS58" s="55" t="e">
        <f>IF(#REF!=1,0,"")</f>
        <v>#REF!</v>
      </c>
      <c r="AT58" s="56" t="e">
        <f t="shared" si="1"/>
        <v>#REF!</v>
      </c>
    </row>
    <row r="59" spans="1:46" s="3" customFormat="1" x14ac:dyDescent="0.25">
      <c r="A59" s="67">
        <f t="shared" si="2"/>
        <v>2022</v>
      </c>
      <c r="B59" s="67" t="str">
        <f t="shared" si="3"/>
        <v>May</v>
      </c>
      <c r="C59" s="68">
        <f t="shared" si="9"/>
        <v>24</v>
      </c>
      <c r="D59" s="69">
        <f t="shared" si="4"/>
        <v>9</v>
      </c>
      <c r="E59" s="60">
        <f t="shared" si="5"/>
        <v>40</v>
      </c>
      <c r="F59" s="74"/>
      <c r="G59" s="77"/>
      <c r="H59" s="63" t="e">
        <f t="shared" si="10"/>
        <v>#VALUE!</v>
      </c>
      <c r="I59" s="64">
        <f t="shared" si="25"/>
        <v>1</v>
      </c>
      <c r="J59" s="71" t="str">
        <f t="shared" si="25"/>
        <v>Lavandula</v>
      </c>
      <c r="K59" s="71" t="str">
        <f t="shared" si="25"/>
        <v>stoechas</v>
      </c>
      <c r="L59" s="72">
        <f t="shared" si="25"/>
        <v>2</v>
      </c>
      <c r="M59" s="66">
        <f t="shared" si="25"/>
        <v>13</v>
      </c>
      <c r="N59" s="66">
        <f t="shared" si="25"/>
        <v>0</v>
      </c>
      <c r="O59" s="42"/>
      <c r="P59" s="43" t="e">
        <f>TEXT(IF(#REF!=1,D59,""),"00")</f>
        <v>#REF!</v>
      </c>
      <c r="Q59" s="44"/>
      <c r="R59" s="45"/>
      <c r="S59" s="46" t="e">
        <f>IF(O59=0,TEXT(TIME(P59,Q59,R59)-TIME(D59,E59,RIGHT(F59,2))+TIME(0,LEFT(#REF!,2),RIGHT(#REF!,2)),"mm:ss"),TEXT(TIME(P59,Q59,R59)-TIME(D59,E59,RIGHT(F59,2))+TIME(0,LEFT(#REF!,2),RIGHT(#REF!,2))-TIME(0,($G$10*O59),0),"mm:ss"))</f>
        <v>#REF!</v>
      </c>
      <c r="T59" s="47"/>
      <c r="U59" s="43" t="e">
        <f>INDEX(VISITORS[INSECT ORDER], MATCH(T59,VISITORS[NAME USED],0))</f>
        <v>#N/A</v>
      </c>
      <c r="V59" s="43" t="e">
        <f t="shared" si="7"/>
        <v>#N/A</v>
      </c>
      <c r="W59" s="48" t="e">
        <f>IF(SUM(AB59,AD59,AF59,AH59,AJ59,AL59)=#REF!,,"")</f>
        <v>#REF!</v>
      </c>
      <c r="X59" s="49" t="e">
        <f>IF(#REF!=1,1,"")</f>
        <v>#REF!</v>
      </c>
      <c r="Y59" s="49"/>
      <c r="Z59" s="49"/>
      <c r="AA59" s="50" t="str">
        <f t="shared" si="8"/>
        <v/>
      </c>
      <c r="AB59" s="51" t="str">
        <f>IF(AA59=1,#REF!,"")</f>
        <v/>
      </c>
      <c r="AC59" s="50"/>
      <c r="AD59" s="51" t="str">
        <f>IF(AC59=1,#REF!,"")</f>
        <v/>
      </c>
      <c r="AE59" s="50"/>
      <c r="AF59" s="51" t="str">
        <f>IF(AE59=1,#REF!,"")</f>
        <v/>
      </c>
      <c r="AG59" s="50"/>
      <c r="AH59" s="51" t="str">
        <f>IF(AG59=1,#REF!,"")</f>
        <v/>
      </c>
      <c r="AI59" s="50"/>
      <c r="AJ59" s="51" t="str">
        <f>IF(AI59=1,#REF!,"")</f>
        <v/>
      </c>
      <c r="AK59" s="50"/>
      <c r="AL59" s="51" t="str">
        <f>IF(AK59=1,#REF!,"")</f>
        <v/>
      </c>
      <c r="AM59" s="52"/>
      <c r="AN59" s="53"/>
      <c r="AO59" s="53"/>
      <c r="AP59" s="54"/>
      <c r="AQ59" s="55" t="e">
        <f>IF(#REF!=1,0,"")</f>
        <v>#REF!</v>
      </c>
      <c r="AR59" s="56" t="e">
        <f t="shared" si="0"/>
        <v>#REF!</v>
      </c>
      <c r="AS59" s="55" t="e">
        <f>IF(#REF!=1,0,"")</f>
        <v>#REF!</v>
      </c>
      <c r="AT59" s="56" t="e">
        <f t="shared" si="1"/>
        <v>#REF!</v>
      </c>
    </row>
    <row r="60" spans="1:46" s="3" customFormat="1" x14ac:dyDescent="0.25">
      <c r="A60" s="67">
        <f t="shared" si="2"/>
        <v>2022</v>
      </c>
      <c r="B60" s="67" t="str">
        <f t="shared" si="3"/>
        <v>May</v>
      </c>
      <c r="C60" s="68">
        <f t="shared" si="9"/>
        <v>24</v>
      </c>
      <c r="D60" s="69">
        <f t="shared" si="4"/>
        <v>9</v>
      </c>
      <c r="E60" s="70">
        <f t="shared" si="5"/>
        <v>41</v>
      </c>
      <c r="F60" s="74">
        <v>28</v>
      </c>
      <c r="G60" s="77"/>
      <c r="H60" s="63" t="e">
        <f t="shared" si="10"/>
        <v>#VALUE!</v>
      </c>
      <c r="I60" s="64">
        <f t="shared" si="25"/>
        <v>1</v>
      </c>
      <c r="J60" s="71" t="str">
        <f t="shared" si="25"/>
        <v>Lavandula</v>
      </c>
      <c r="K60" s="71" t="str">
        <f t="shared" si="25"/>
        <v>stoechas</v>
      </c>
      <c r="L60" s="72">
        <f t="shared" si="25"/>
        <v>2</v>
      </c>
      <c r="M60" s="72">
        <f t="shared" si="25"/>
        <v>13</v>
      </c>
      <c r="N60" s="66">
        <f t="shared" si="25"/>
        <v>0</v>
      </c>
      <c r="O60" s="42"/>
      <c r="P60" s="43" t="e">
        <f>TEXT(IF(#REF!=1,D60,""),"00")</f>
        <v>#REF!</v>
      </c>
      <c r="Q60" s="44">
        <v>42</v>
      </c>
      <c r="R60" s="45">
        <v>42</v>
      </c>
      <c r="S60" s="46" t="e">
        <f>IF(O60=0,TEXT(TIME(P60,Q60,R60)-TIME(D60,E60,RIGHT(F60,2))+TIME(0,LEFT(#REF!,2),RIGHT(#REF!,2)),"mm:ss"),TEXT(TIME(P60,Q60,R60)-TIME(D60,E60,RIGHT(F60,2))+TIME(0,LEFT(#REF!,2),RIGHT(#REF!,2))-TIME(0,($G$10*O60),0),"mm:ss"))</f>
        <v>#REF!</v>
      </c>
      <c r="T60" s="47" t="s">
        <v>369</v>
      </c>
      <c r="U60" s="43" t="e">
        <f>INDEX(VISITORS[INSECT ORDER], MATCH(T60,VISITORS[NAME USED],0))</f>
        <v>#N/A</v>
      </c>
      <c r="V60" s="43" t="e">
        <f t="shared" si="7"/>
        <v>#N/A</v>
      </c>
      <c r="W60" s="48" t="e">
        <f>IF(SUM(AB60,AD60,AF60,AH60,AJ60,AL60)=#REF!,,"")</f>
        <v>#REF!</v>
      </c>
      <c r="X60" s="49">
        <v>13</v>
      </c>
      <c r="Y60" s="49"/>
      <c r="Z60" s="49"/>
      <c r="AA60" s="50" t="str">
        <f t="shared" si="8"/>
        <v/>
      </c>
      <c r="AB60" s="51" t="str">
        <f>IF(AA60=1,#REF!,"")</f>
        <v/>
      </c>
      <c r="AC60" s="50"/>
      <c r="AD60" s="51" t="str">
        <f>IF(AC60=1,#REF!,"")</f>
        <v/>
      </c>
      <c r="AE60" s="50"/>
      <c r="AF60" s="51" t="str">
        <f>IF(AE60=1,#REF!,"")</f>
        <v/>
      </c>
      <c r="AG60" s="50"/>
      <c r="AH60" s="51" t="str">
        <f>IF(AG60=1,#REF!,"")</f>
        <v/>
      </c>
      <c r="AI60" s="50"/>
      <c r="AJ60" s="51" t="str">
        <f>IF(AI60=1,#REF!,"")</f>
        <v/>
      </c>
      <c r="AK60" s="50"/>
      <c r="AL60" s="51" t="str">
        <f>IF(AK60=1,#REF!,"")</f>
        <v/>
      </c>
      <c r="AM60" s="52"/>
      <c r="AN60" s="53"/>
      <c r="AO60" s="53"/>
      <c r="AP60" s="54"/>
      <c r="AQ60" s="55" t="e">
        <f>IF(#REF!=1,0,"")</f>
        <v>#REF!</v>
      </c>
      <c r="AR60" s="56" t="e">
        <f t="shared" si="0"/>
        <v>#REF!</v>
      </c>
      <c r="AS60" s="55" t="e">
        <f>IF(#REF!=1,0,"")</f>
        <v>#REF!</v>
      </c>
      <c r="AT60" s="56" t="e">
        <f t="shared" si="1"/>
        <v>#REF!</v>
      </c>
    </row>
    <row r="61" spans="1:46" s="3" customFormat="1" x14ac:dyDescent="0.25">
      <c r="A61" s="67">
        <f t="shared" si="2"/>
        <v>2022</v>
      </c>
      <c r="B61" s="67" t="str">
        <f t="shared" si="3"/>
        <v>May</v>
      </c>
      <c r="C61" s="68">
        <f t="shared" si="9"/>
        <v>24</v>
      </c>
      <c r="D61" s="69">
        <f t="shared" si="4"/>
        <v>9</v>
      </c>
      <c r="E61" s="70">
        <f t="shared" si="5"/>
        <v>42</v>
      </c>
      <c r="F61" s="74"/>
      <c r="G61" s="77"/>
      <c r="H61" s="63" t="e">
        <f t="shared" si="10"/>
        <v>#VALUE!</v>
      </c>
      <c r="I61" s="64">
        <f t="shared" si="25"/>
        <v>1</v>
      </c>
      <c r="J61" s="71" t="str">
        <f t="shared" si="25"/>
        <v>Lavandula</v>
      </c>
      <c r="K61" s="71" t="str">
        <f t="shared" si="25"/>
        <v>stoechas</v>
      </c>
      <c r="L61" s="72">
        <f t="shared" si="25"/>
        <v>2</v>
      </c>
      <c r="M61" s="72">
        <f t="shared" si="25"/>
        <v>13</v>
      </c>
      <c r="N61" s="66">
        <f t="shared" si="25"/>
        <v>0</v>
      </c>
      <c r="O61" s="42"/>
      <c r="P61" s="43" t="e">
        <f>TEXT(IF(#REF!=1,D61,""),"00")</f>
        <v>#REF!</v>
      </c>
      <c r="Q61" s="44"/>
      <c r="R61" s="45"/>
      <c r="S61" s="46" t="e">
        <f>IF(O61=0,TEXT(TIME(P61,Q61,R61)-TIME(D61,E61,RIGHT(F61,2))+TIME(0,LEFT(#REF!,2),RIGHT(#REF!,2)),"mm:ss"),TEXT(TIME(P61,Q61,R61)-TIME(D61,E61,RIGHT(F61,2))+TIME(0,LEFT(#REF!,2),RIGHT(#REF!,2))-TIME(0,($G$10*O61),0),"mm:ss"))</f>
        <v>#REF!</v>
      </c>
      <c r="T61" s="47"/>
      <c r="U61" s="43" t="e">
        <f>INDEX(VISITORS[INSECT ORDER], MATCH(T61,VISITORS[NAME USED],0))</f>
        <v>#N/A</v>
      </c>
      <c r="V61" s="43" t="e">
        <f t="shared" si="7"/>
        <v>#N/A</v>
      </c>
      <c r="W61" s="48" t="e">
        <f>IF(SUM(AB61,AD61,AF61,AH61,AJ61,AL61)=#REF!,,"")</f>
        <v>#REF!</v>
      </c>
      <c r="X61" s="49" t="e">
        <f>IF(#REF!=1,1,"")</f>
        <v>#REF!</v>
      </c>
      <c r="Y61" s="49"/>
      <c r="Z61" s="49"/>
      <c r="AA61" s="50" t="str">
        <f t="shared" si="8"/>
        <v/>
      </c>
      <c r="AB61" s="51" t="str">
        <f>IF(AA61=1,#REF!,"")</f>
        <v/>
      </c>
      <c r="AC61" s="50"/>
      <c r="AD61" s="51" t="str">
        <f>IF(AC61=1,#REF!,"")</f>
        <v/>
      </c>
      <c r="AE61" s="50"/>
      <c r="AF61" s="51" t="str">
        <f>IF(AE61=1,#REF!,"")</f>
        <v/>
      </c>
      <c r="AG61" s="50"/>
      <c r="AH61" s="51" t="str">
        <f>IF(AG61=1,#REF!,"")</f>
        <v/>
      </c>
      <c r="AI61" s="50"/>
      <c r="AJ61" s="51" t="str">
        <f>IF(AI61=1,#REF!,"")</f>
        <v/>
      </c>
      <c r="AK61" s="50"/>
      <c r="AL61" s="51" t="str">
        <f>IF(AK61=1,#REF!,"")</f>
        <v/>
      </c>
      <c r="AM61" s="52"/>
      <c r="AN61" s="53"/>
      <c r="AO61" s="53"/>
      <c r="AP61" s="54"/>
      <c r="AQ61" s="55" t="e">
        <f>IF(#REF!=1,0,"")</f>
        <v>#REF!</v>
      </c>
      <c r="AR61" s="56" t="e">
        <f t="shared" si="0"/>
        <v>#REF!</v>
      </c>
      <c r="AS61" s="55" t="e">
        <f>IF(#REF!=1,0,"")</f>
        <v>#REF!</v>
      </c>
      <c r="AT61" s="56" t="e">
        <f t="shared" si="1"/>
        <v>#REF!</v>
      </c>
    </row>
    <row r="62" spans="1:46" s="3" customFormat="1" x14ac:dyDescent="0.25">
      <c r="A62" s="67">
        <f t="shared" si="2"/>
        <v>2022</v>
      </c>
      <c r="B62" s="67" t="str">
        <f t="shared" si="3"/>
        <v>May</v>
      </c>
      <c r="C62" s="68">
        <f t="shared" si="9"/>
        <v>24</v>
      </c>
      <c r="D62" s="69">
        <f t="shared" si="4"/>
        <v>9</v>
      </c>
      <c r="E62" s="70">
        <f t="shared" si="5"/>
        <v>43</v>
      </c>
      <c r="F62" s="74"/>
      <c r="G62" s="77"/>
      <c r="H62" s="63" t="e">
        <f t="shared" si="10"/>
        <v>#VALUE!</v>
      </c>
      <c r="I62" s="64">
        <f t="shared" si="25"/>
        <v>1</v>
      </c>
      <c r="J62" s="71" t="str">
        <f t="shared" si="25"/>
        <v>Lavandula</v>
      </c>
      <c r="K62" s="71" t="str">
        <f t="shared" si="25"/>
        <v>stoechas</v>
      </c>
      <c r="L62" s="72">
        <f t="shared" si="25"/>
        <v>2</v>
      </c>
      <c r="M62" s="72">
        <f t="shared" si="25"/>
        <v>13</v>
      </c>
      <c r="N62" s="66">
        <f t="shared" si="25"/>
        <v>0</v>
      </c>
      <c r="O62" s="42"/>
      <c r="P62" s="43" t="e">
        <f>TEXT(IF(#REF!=1,D62,""),"00")</f>
        <v>#REF!</v>
      </c>
      <c r="Q62" s="44"/>
      <c r="R62" s="45"/>
      <c r="S62" s="46" t="e">
        <f>IF(O62=0,TEXT(TIME(P62,Q62,R62)-TIME(D62,E62,RIGHT(F62,2))+TIME(0,LEFT(#REF!,2),RIGHT(#REF!,2)),"mm:ss"),TEXT(TIME(P62,Q62,R62)-TIME(D62,E62,RIGHT(F62,2))+TIME(0,LEFT(#REF!,2),RIGHT(#REF!,2))-TIME(0,($G$10*O62),0),"mm:ss"))</f>
        <v>#REF!</v>
      </c>
      <c r="T62" s="47"/>
      <c r="U62" s="43" t="e">
        <f>INDEX(VISITORS[INSECT ORDER], MATCH(T62,VISITORS[NAME USED],0))</f>
        <v>#N/A</v>
      </c>
      <c r="V62" s="43" t="e">
        <f t="shared" si="7"/>
        <v>#N/A</v>
      </c>
      <c r="W62" s="48" t="e">
        <f>IF(SUM(AB62,AD62,AF62,AH62,AJ62,AL62)=#REF!,,"")</f>
        <v>#REF!</v>
      </c>
      <c r="X62" s="49" t="e">
        <f>IF(#REF!=1,1,"")</f>
        <v>#REF!</v>
      </c>
      <c r="Y62" s="49"/>
      <c r="Z62" s="49"/>
      <c r="AA62" s="50" t="str">
        <f t="shared" si="8"/>
        <v/>
      </c>
      <c r="AB62" s="51" t="str">
        <f>IF(AA62=1,#REF!,"")</f>
        <v/>
      </c>
      <c r="AC62" s="50"/>
      <c r="AD62" s="51" t="str">
        <f>IF(AC62=1,#REF!,"")</f>
        <v/>
      </c>
      <c r="AE62" s="50"/>
      <c r="AF62" s="51" t="str">
        <f>IF(AE62=1,#REF!,"")</f>
        <v/>
      </c>
      <c r="AG62" s="50"/>
      <c r="AH62" s="51" t="str">
        <f>IF(AG62=1,#REF!,"")</f>
        <v/>
      </c>
      <c r="AI62" s="50"/>
      <c r="AJ62" s="51" t="str">
        <f>IF(AI62=1,#REF!,"")</f>
        <v/>
      </c>
      <c r="AK62" s="50"/>
      <c r="AL62" s="51" t="str">
        <f>IF(AK62=1,#REF!,"")</f>
        <v/>
      </c>
      <c r="AM62" s="52"/>
      <c r="AN62" s="53"/>
      <c r="AO62" s="53"/>
      <c r="AP62" s="54"/>
      <c r="AQ62" s="55" t="e">
        <f>IF(#REF!=1,0,"")</f>
        <v>#REF!</v>
      </c>
      <c r="AR62" s="56" t="e">
        <f t="shared" si="0"/>
        <v>#REF!</v>
      </c>
      <c r="AS62" s="55" t="e">
        <f>IF(#REF!=1,0,"")</f>
        <v>#REF!</v>
      </c>
      <c r="AT62" s="56" t="e">
        <f t="shared" si="1"/>
        <v>#REF!</v>
      </c>
    </row>
    <row r="63" spans="1:46" s="3" customFormat="1" x14ac:dyDescent="0.25">
      <c r="A63" s="67">
        <f t="shared" si="2"/>
        <v>2022</v>
      </c>
      <c r="B63" s="67" t="str">
        <f t="shared" si="3"/>
        <v>May</v>
      </c>
      <c r="C63" s="68">
        <f t="shared" si="9"/>
        <v>24</v>
      </c>
      <c r="D63" s="69">
        <f t="shared" si="4"/>
        <v>9</v>
      </c>
      <c r="E63" s="70">
        <f t="shared" si="5"/>
        <v>44</v>
      </c>
      <c r="F63" s="74"/>
      <c r="G63" s="77"/>
      <c r="H63" s="63" t="e">
        <f t="shared" si="10"/>
        <v>#VALUE!</v>
      </c>
      <c r="I63" s="64">
        <f t="shared" si="25"/>
        <v>1</v>
      </c>
      <c r="J63" s="71" t="str">
        <f t="shared" si="25"/>
        <v>Lavandula</v>
      </c>
      <c r="K63" s="71" t="str">
        <f t="shared" si="25"/>
        <v>stoechas</v>
      </c>
      <c r="L63" s="72">
        <f t="shared" si="25"/>
        <v>2</v>
      </c>
      <c r="M63" s="72">
        <f t="shared" si="25"/>
        <v>13</v>
      </c>
      <c r="N63" s="66">
        <f t="shared" si="25"/>
        <v>0</v>
      </c>
      <c r="O63" s="42"/>
      <c r="P63" s="43" t="e">
        <f>TEXT(IF(#REF!=1,D63,""),"00")</f>
        <v>#REF!</v>
      </c>
      <c r="Q63" s="44"/>
      <c r="R63" s="45"/>
      <c r="S63" s="46" t="e">
        <f>IF(O63=0,TEXT(TIME(P63,Q63,R63)-TIME(D63,E63,RIGHT(F63,2))+TIME(0,LEFT(#REF!,2),RIGHT(#REF!,2)),"mm:ss"),TEXT(TIME(P63,Q63,R63)-TIME(D63,E63,RIGHT(F63,2))+TIME(0,LEFT(#REF!,2),RIGHT(#REF!,2))-TIME(0,($G$10*O63),0),"mm:ss"))</f>
        <v>#REF!</v>
      </c>
      <c r="T63" s="47"/>
      <c r="U63" s="43" t="e">
        <f>INDEX(VISITORS[INSECT ORDER], MATCH(T63,VISITORS[NAME USED],0))</f>
        <v>#N/A</v>
      </c>
      <c r="V63" s="43" t="e">
        <f t="shared" si="7"/>
        <v>#N/A</v>
      </c>
      <c r="W63" s="48" t="e">
        <f>IF(SUM(AB63,AD63,AF63,AH63,AJ63,AL63)=#REF!,,"")</f>
        <v>#REF!</v>
      </c>
      <c r="X63" s="49" t="e">
        <f>IF(#REF!=1,1,"")</f>
        <v>#REF!</v>
      </c>
      <c r="Y63" s="49"/>
      <c r="Z63" s="49"/>
      <c r="AA63" s="50" t="str">
        <f t="shared" si="8"/>
        <v/>
      </c>
      <c r="AB63" s="51" t="str">
        <f>IF(AA63=1,#REF!,"")</f>
        <v/>
      </c>
      <c r="AC63" s="50"/>
      <c r="AD63" s="51" t="str">
        <f>IF(AC63=1,#REF!,"")</f>
        <v/>
      </c>
      <c r="AE63" s="50"/>
      <c r="AF63" s="51" t="str">
        <f>IF(AE63=1,#REF!,"")</f>
        <v/>
      </c>
      <c r="AG63" s="50"/>
      <c r="AH63" s="51" t="str">
        <f>IF(AG63=1,#REF!,"")</f>
        <v/>
      </c>
      <c r="AI63" s="50"/>
      <c r="AJ63" s="51" t="str">
        <f>IF(AI63=1,#REF!,"")</f>
        <v/>
      </c>
      <c r="AK63" s="50"/>
      <c r="AL63" s="51" t="str">
        <f>IF(AK63=1,#REF!,"")</f>
        <v/>
      </c>
      <c r="AM63" s="52"/>
      <c r="AN63" s="53"/>
      <c r="AO63" s="53"/>
      <c r="AP63" s="54"/>
      <c r="AQ63" s="55" t="e">
        <f>IF(#REF!=1,0,"")</f>
        <v>#REF!</v>
      </c>
      <c r="AR63" s="56" t="e">
        <f t="shared" si="0"/>
        <v>#REF!</v>
      </c>
      <c r="AS63" s="55" t="e">
        <f>IF(#REF!=1,0,"")</f>
        <v>#REF!</v>
      </c>
      <c r="AT63" s="56" t="e">
        <f t="shared" si="1"/>
        <v>#REF!</v>
      </c>
    </row>
    <row r="64" spans="1:46" s="3" customFormat="1" x14ac:dyDescent="0.25">
      <c r="A64" s="67">
        <f t="shared" si="2"/>
        <v>2022</v>
      </c>
      <c r="B64" s="67" t="str">
        <f t="shared" si="3"/>
        <v>May</v>
      </c>
      <c r="C64" s="68">
        <f t="shared" si="9"/>
        <v>24</v>
      </c>
      <c r="D64" s="69">
        <f t="shared" si="4"/>
        <v>9</v>
      </c>
      <c r="E64" s="60">
        <f t="shared" si="5"/>
        <v>45</v>
      </c>
      <c r="F64" s="74"/>
      <c r="G64" s="77"/>
      <c r="H64" s="63" t="e">
        <f t="shared" si="10"/>
        <v>#VALUE!</v>
      </c>
      <c r="I64" s="64">
        <f t="shared" si="25"/>
        <v>1</v>
      </c>
      <c r="J64" s="71" t="str">
        <f t="shared" si="25"/>
        <v>Lavandula</v>
      </c>
      <c r="K64" s="71" t="str">
        <f t="shared" si="25"/>
        <v>stoechas</v>
      </c>
      <c r="L64" s="66">
        <f t="shared" si="25"/>
        <v>2</v>
      </c>
      <c r="M64" s="66">
        <f t="shared" si="25"/>
        <v>13</v>
      </c>
      <c r="N64" s="66">
        <f t="shared" si="25"/>
        <v>0</v>
      </c>
      <c r="O64" s="42"/>
      <c r="P64" s="43" t="e">
        <f>TEXT(IF(#REF!=1,D64,""),"00")</f>
        <v>#REF!</v>
      </c>
      <c r="Q64" s="44"/>
      <c r="R64" s="45"/>
      <c r="S64" s="46" t="e">
        <f>IF(O64=0,TEXT(TIME(P64,Q64,R64)-TIME(D64,E64,RIGHT(F64,2))+TIME(0,LEFT(#REF!,2),RIGHT(#REF!,2)),"mm:ss"),TEXT(TIME(P64,Q64,R64)-TIME(D64,E64,RIGHT(F64,2))+TIME(0,LEFT(#REF!,2),RIGHT(#REF!,2))-TIME(0,($G$10*O64),0),"mm:ss"))</f>
        <v>#REF!</v>
      </c>
      <c r="T64" s="47"/>
      <c r="U64" s="43" t="e">
        <f>INDEX(VISITORS[INSECT ORDER], MATCH(T64,VISITORS[NAME USED],0))</f>
        <v>#N/A</v>
      </c>
      <c r="V64" s="43" t="e">
        <f t="shared" si="7"/>
        <v>#N/A</v>
      </c>
      <c r="W64" s="48" t="e">
        <f>IF(SUM(AB64,AD64,AF64,AH64,AJ64,AL64)=#REF!,,"")</f>
        <v>#REF!</v>
      </c>
      <c r="X64" s="49" t="e">
        <f>IF(#REF!=1,1,"")</f>
        <v>#REF!</v>
      </c>
      <c r="Y64" s="49"/>
      <c r="Z64" s="49"/>
      <c r="AA64" s="50" t="str">
        <f t="shared" si="8"/>
        <v/>
      </c>
      <c r="AB64" s="51" t="str">
        <f>IF(AA64=1,#REF!,"")</f>
        <v/>
      </c>
      <c r="AC64" s="50"/>
      <c r="AD64" s="51" t="str">
        <f>IF(AC64=1,#REF!,"")</f>
        <v/>
      </c>
      <c r="AE64" s="50"/>
      <c r="AF64" s="51" t="str">
        <f>IF(AE64=1,#REF!,"")</f>
        <v/>
      </c>
      <c r="AG64" s="50"/>
      <c r="AH64" s="51" t="str">
        <f>IF(AG64=1,#REF!,"")</f>
        <v/>
      </c>
      <c r="AI64" s="50"/>
      <c r="AJ64" s="51" t="str">
        <f>IF(AI64=1,#REF!,"")</f>
        <v/>
      </c>
      <c r="AK64" s="50"/>
      <c r="AL64" s="51" t="str">
        <f>IF(AK64=1,#REF!,"")</f>
        <v/>
      </c>
      <c r="AM64" s="52"/>
      <c r="AN64" s="53"/>
      <c r="AO64" s="53"/>
      <c r="AP64" s="54"/>
      <c r="AQ64" s="55" t="e">
        <f>IF(#REF!=1,0,"")</f>
        <v>#REF!</v>
      </c>
      <c r="AR64" s="56" t="e">
        <f t="shared" si="0"/>
        <v>#REF!</v>
      </c>
      <c r="AS64" s="55" t="e">
        <f>IF(#REF!=1,0,"")</f>
        <v>#REF!</v>
      </c>
      <c r="AT64" s="56" t="e">
        <f t="shared" si="1"/>
        <v>#REF!</v>
      </c>
    </row>
    <row r="65" spans="1:46" s="3" customFormat="1" x14ac:dyDescent="0.25">
      <c r="A65" s="67">
        <f t="shared" si="2"/>
        <v>2022</v>
      </c>
      <c r="B65" s="67" t="str">
        <f t="shared" si="3"/>
        <v>May</v>
      </c>
      <c r="C65" s="68">
        <f t="shared" si="9"/>
        <v>24</v>
      </c>
      <c r="D65" s="69">
        <f t="shared" si="4"/>
        <v>9</v>
      </c>
      <c r="E65" s="70">
        <f t="shared" si="5"/>
        <v>46</v>
      </c>
      <c r="F65" s="74"/>
      <c r="G65" s="77"/>
      <c r="H65" s="63" t="e">
        <f t="shared" si="10"/>
        <v>#VALUE!</v>
      </c>
      <c r="I65" s="64">
        <f t="shared" si="25"/>
        <v>1</v>
      </c>
      <c r="J65" s="71" t="str">
        <f t="shared" si="25"/>
        <v>Lavandula</v>
      </c>
      <c r="K65" s="71" t="str">
        <f t="shared" si="25"/>
        <v>stoechas</v>
      </c>
      <c r="L65" s="72">
        <f t="shared" si="25"/>
        <v>2</v>
      </c>
      <c r="M65" s="72">
        <f t="shared" si="25"/>
        <v>13</v>
      </c>
      <c r="N65" s="66">
        <f t="shared" si="25"/>
        <v>0</v>
      </c>
      <c r="O65" s="42"/>
      <c r="P65" s="43" t="e">
        <f>TEXT(IF(#REF!=1,D65,""),"00")</f>
        <v>#REF!</v>
      </c>
      <c r="Q65" s="44"/>
      <c r="R65" s="45"/>
      <c r="S65" s="46" t="e">
        <f>IF(O65=0,TEXT(TIME(P65,Q65,R65)-TIME(D65,E65,RIGHT(F65,2))+TIME(0,LEFT(#REF!,2),RIGHT(#REF!,2)),"mm:ss"),TEXT(TIME(P65,Q65,R65)-TIME(D65,E65,RIGHT(F65,2))+TIME(0,LEFT(#REF!,2),RIGHT(#REF!,2))-TIME(0,($G$10*O65),0),"mm:ss"))</f>
        <v>#REF!</v>
      </c>
      <c r="T65" s="47"/>
      <c r="U65" s="43" t="e">
        <f>INDEX(VISITORS[INSECT ORDER], MATCH(T65,VISITORS[NAME USED],0))</f>
        <v>#N/A</v>
      </c>
      <c r="V65" s="43" t="e">
        <f t="shared" si="7"/>
        <v>#N/A</v>
      </c>
      <c r="W65" s="48" t="e">
        <f>IF(SUM(AB65,AD65,AF65,AH65,AJ65,AL65)=#REF!,,"")</f>
        <v>#REF!</v>
      </c>
      <c r="X65" s="49" t="e">
        <f>IF(#REF!=1,1,"")</f>
        <v>#REF!</v>
      </c>
      <c r="Y65" s="49"/>
      <c r="Z65" s="49"/>
      <c r="AA65" s="50" t="str">
        <f t="shared" si="8"/>
        <v/>
      </c>
      <c r="AB65" s="51" t="str">
        <f>IF(AA65=1,#REF!,"")</f>
        <v/>
      </c>
      <c r="AC65" s="50"/>
      <c r="AD65" s="51" t="str">
        <f>IF(AC65=1,#REF!,"")</f>
        <v/>
      </c>
      <c r="AE65" s="50"/>
      <c r="AF65" s="51" t="str">
        <f>IF(AE65=1,#REF!,"")</f>
        <v/>
      </c>
      <c r="AG65" s="50"/>
      <c r="AH65" s="51" t="str">
        <f>IF(AG65=1,#REF!,"")</f>
        <v/>
      </c>
      <c r="AI65" s="50"/>
      <c r="AJ65" s="51" t="str">
        <f>IF(AI65=1,#REF!,"")</f>
        <v/>
      </c>
      <c r="AK65" s="50"/>
      <c r="AL65" s="51" t="str">
        <f>IF(AK65=1,#REF!,"")</f>
        <v/>
      </c>
      <c r="AM65" s="52"/>
      <c r="AN65" s="53"/>
      <c r="AO65" s="53"/>
      <c r="AP65" s="54"/>
      <c r="AQ65" s="55" t="e">
        <f>IF(#REF!=1,0,"")</f>
        <v>#REF!</v>
      </c>
      <c r="AR65" s="56" t="e">
        <f t="shared" si="0"/>
        <v>#REF!</v>
      </c>
      <c r="AS65" s="55" t="e">
        <f>IF(#REF!=1,0,"")</f>
        <v>#REF!</v>
      </c>
      <c r="AT65" s="56" t="e">
        <f t="shared" si="1"/>
        <v>#REF!</v>
      </c>
    </row>
    <row r="66" spans="1:46" s="3" customFormat="1" x14ac:dyDescent="0.25">
      <c r="A66" s="67">
        <f t="shared" si="2"/>
        <v>2022</v>
      </c>
      <c r="B66" s="67" t="str">
        <f t="shared" si="3"/>
        <v>May</v>
      </c>
      <c r="C66" s="68">
        <f t="shared" si="9"/>
        <v>24</v>
      </c>
      <c r="D66" s="69">
        <f t="shared" si="4"/>
        <v>9</v>
      </c>
      <c r="E66" s="70">
        <f t="shared" si="5"/>
        <v>47</v>
      </c>
      <c r="F66" s="74"/>
      <c r="G66" s="77"/>
      <c r="H66" s="63" t="e">
        <f t="shared" si="10"/>
        <v>#VALUE!</v>
      </c>
      <c r="I66" s="64">
        <f t="shared" si="25"/>
        <v>1</v>
      </c>
      <c r="J66" s="71" t="str">
        <f t="shared" si="25"/>
        <v>Lavandula</v>
      </c>
      <c r="K66" s="71" t="str">
        <f t="shared" si="25"/>
        <v>stoechas</v>
      </c>
      <c r="L66" s="72">
        <f t="shared" si="25"/>
        <v>2</v>
      </c>
      <c r="M66" s="72">
        <f t="shared" si="25"/>
        <v>13</v>
      </c>
      <c r="N66" s="66">
        <f t="shared" si="25"/>
        <v>0</v>
      </c>
      <c r="O66" s="42"/>
      <c r="P66" s="43" t="e">
        <f>TEXT(IF(#REF!=1,D66,""),"00")</f>
        <v>#REF!</v>
      </c>
      <c r="Q66" s="44"/>
      <c r="R66" s="45"/>
      <c r="S66" s="46" t="e">
        <f>IF(O66=0,TEXT(TIME(P66,Q66,R66)-TIME(D66,E66,RIGHT(F66,2))+TIME(0,LEFT(#REF!,2),RIGHT(#REF!,2)),"mm:ss"),TEXT(TIME(P66,Q66,R66)-TIME(D66,E66,RIGHT(F66,2))+TIME(0,LEFT(#REF!,2),RIGHT(#REF!,2))-TIME(0,($G$10*O66),0),"mm:ss"))</f>
        <v>#REF!</v>
      </c>
      <c r="T66" s="47"/>
      <c r="U66" s="43" t="e">
        <f>INDEX(VISITORS[INSECT ORDER], MATCH(T66,VISITORS[NAME USED],0))</f>
        <v>#N/A</v>
      </c>
      <c r="V66" s="43" t="e">
        <f t="shared" si="7"/>
        <v>#N/A</v>
      </c>
      <c r="W66" s="48" t="e">
        <f>IF(SUM(AB66,AD66,AF66,AH66,AJ66,AL66)=#REF!,,"")</f>
        <v>#REF!</v>
      </c>
      <c r="X66" s="49" t="e">
        <f>IF(#REF!=1,1,"")</f>
        <v>#REF!</v>
      </c>
      <c r="Y66" s="49"/>
      <c r="Z66" s="49"/>
      <c r="AA66" s="50" t="str">
        <f t="shared" si="8"/>
        <v/>
      </c>
      <c r="AB66" s="51" t="str">
        <f>IF(AA66=1,#REF!,"")</f>
        <v/>
      </c>
      <c r="AC66" s="50"/>
      <c r="AD66" s="51" t="str">
        <f>IF(AC66=1,#REF!,"")</f>
        <v/>
      </c>
      <c r="AE66" s="50"/>
      <c r="AF66" s="51" t="str">
        <f>IF(AE66=1,#REF!,"")</f>
        <v/>
      </c>
      <c r="AG66" s="50"/>
      <c r="AH66" s="51" t="str">
        <f>IF(AG66=1,#REF!,"")</f>
        <v/>
      </c>
      <c r="AI66" s="50"/>
      <c r="AJ66" s="51" t="str">
        <f>IF(AI66=1,#REF!,"")</f>
        <v/>
      </c>
      <c r="AK66" s="50"/>
      <c r="AL66" s="51" t="str">
        <f>IF(AK66=1,#REF!,"")</f>
        <v/>
      </c>
      <c r="AM66" s="52"/>
      <c r="AN66" s="53"/>
      <c r="AO66" s="53"/>
      <c r="AP66" s="54"/>
      <c r="AQ66" s="55" t="e">
        <f>IF(#REF!=1,0,"")</f>
        <v>#REF!</v>
      </c>
      <c r="AR66" s="56" t="e">
        <f t="shared" si="0"/>
        <v>#REF!</v>
      </c>
      <c r="AS66" s="55" t="e">
        <f>IF(#REF!=1,0,"")</f>
        <v>#REF!</v>
      </c>
      <c r="AT66" s="56" t="e">
        <f t="shared" si="1"/>
        <v>#REF!</v>
      </c>
    </row>
    <row r="67" spans="1:46" s="3" customFormat="1" x14ac:dyDescent="0.25">
      <c r="A67" s="67">
        <f t="shared" si="2"/>
        <v>2022</v>
      </c>
      <c r="B67" s="67" t="str">
        <f t="shared" si="3"/>
        <v>May</v>
      </c>
      <c r="C67" s="68">
        <f t="shared" si="9"/>
        <v>24</v>
      </c>
      <c r="D67" s="69">
        <f t="shared" si="4"/>
        <v>9</v>
      </c>
      <c r="E67" s="70">
        <f t="shared" si="5"/>
        <v>48</v>
      </c>
      <c r="F67" s="74"/>
      <c r="G67" s="77"/>
      <c r="H67" s="63" t="e">
        <f t="shared" si="10"/>
        <v>#VALUE!</v>
      </c>
      <c r="I67" s="64">
        <f t="shared" si="25"/>
        <v>1</v>
      </c>
      <c r="J67" s="71" t="str">
        <f t="shared" si="25"/>
        <v>Lavandula</v>
      </c>
      <c r="K67" s="71" t="str">
        <f t="shared" si="25"/>
        <v>stoechas</v>
      </c>
      <c r="L67" s="72">
        <f t="shared" si="25"/>
        <v>2</v>
      </c>
      <c r="M67" s="72">
        <f t="shared" si="25"/>
        <v>13</v>
      </c>
      <c r="N67" s="66">
        <f t="shared" si="25"/>
        <v>0</v>
      </c>
      <c r="O67" s="42"/>
      <c r="P67" s="43" t="e">
        <f>TEXT(IF(#REF!=1,D67,""),"00")</f>
        <v>#REF!</v>
      </c>
      <c r="Q67" s="44"/>
      <c r="R67" s="45"/>
      <c r="S67" s="46" t="e">
        <f>IF(O67=0,TEXT(TIME(P67,Q67,R67)-TIME(D67,E67,RIGHT(F67,2))+TIME(0,LEFT(#REF!,2),RIGHT(#REF!,2)),"mm:ss"),TEXT(TIME(P67,Q67,R67)-TIME(D67,E67,RIGHT(F67,2))+TIME(0,LEFT(#REF!,2),RIGHT(#REF!,2))-TIME(0,($G$10*O67),0),"mm:ss"))</f>
        <v>#REF!</v>
      </c>
      <c r="T67" s="47"/>
      <c r="U67" s="43" t="e">
        <f>INDEX(VISITORS[INSECT ORDER], MATCH(T67,VISITORS[NAME USED],0))</f>
        <v>#N/A</v>
      </c>
      <c r="V67" s="43" t="e">
        <f t="shared" si="7"/>
        <v>#N/A</v>
      </c>
      <c r="W67" s="48" t="e">
        <f>IF(SUM(AB67,AD67,AF67,AH67,AJ67,AL67)=#REF!,,"")</f>
        <v>#REF!</v>
      </c>
      <c r="X67" s="49" t="e">
        <f>IF(#REF!=1,1,"")</f>
        <v>#REF!</v>
      </c>
      <c r="Y67" s="49"/>
      <c r="Z67" s="49"/>
      <c r="AA67" s="50" t="str">
        <f t="shared" si="8"/>
        <v/>
      </c>
      <c r="AB67" s="51" t="str">
        <f>IF(AA67=1,#REF!,"")</f>
        <v/>
      </c>
      <c r="AC67" s="50"/>
      <c r="AD67" s="51" t="str">
        <f>IF(AC67=1,#REF!,"")</f>
        <v/>
      </c>
      <c r="AE67" s="50"/>
      <c r="AF67" s="51" t="str">
        <f>IF(AE67=1,#REF!,"")</f>
        <v/>
      </c>
      <c r="AG67" s="50"/>
      <c r="AH67" s="51" t="str">
        <f>IF(AG67=1,#REF!,"")</f>
        <v/>
      </c>
      <c r="AI67" s="50"/>
      <c r="AJ67" s="51" t="str">
        <f>IF(AI67=1,#REF!,"")</f>
        <v/>
      </c>
      <c r="AK67" s="50"/>
      <c r="AL67" s="51" t="str">
        <f>IF(AK67=1,#REF!,"")</f>
        <v/>
      </c>
      <c r="AM67" s="52"/>
      <c r="AN67" s="53"/>
      <c r="AO67" s="53"/>
      <c r="AP67" s="54"/>
      <c r="AQ67" s="55" t="e">
        <f>IF(#REF!=1,0,"")</f>
        <v>#REF!</v>
      </c>
      <c r="AR67" s="56" t="e">
        <f t="shared" ref="AR67:AR134" si="26">IF(AQ67=1,X67,"")</f>
        <v>#REF!</v>
      </c>
      <c r="AS67" s="55" t="e">
        <f>IF(#REF!=1,0,"")</f>
        <v>#REF!</v>
      </c>
      <c r="AT67" s="56" t="e">
        <f t="shared" ref="AT67:AT134" si="27">IF(AS67=1,X67,"")</f>
        <v>#REF!</v>
      </c>
    </row>
    <row r="68" spans="1:46" s="3" customFormat="1" x14ac:dyDescent="0.25">
      <c r="A68" s="67">
        <f t="shared" ref="A68:A135" si="28">A67</f>
        <v>2022</v>
      </c>
      <c r="B68" s="67" t="str">
        <f t="shared" ref="B68:B135" si="29">IF(C67-C68&gt;0, TEXT(DATE(2016,(MONTH(DATEVALUE(B67&amp;"1"))+1),1),"mmm"), B67)</f>
        <v>May</v>
      </c>
      <c r="C68" s="68">
        <f t="shared" si="9"/>
        <v>24</v>
      </c>
      <c r="D68" s="69">
        <f t="shared" ref="D68:D135" si="30">IF(IF(E67=59,D67+1,D67)=24,0,IF(E67=59,D67+1,D67))</f>
        <v>9</v>
      </c>
      <c r="E68" s="70">
        <f t="shared" ref="E68:E135" si="31">IF(E67&lt;59,E67+1,0)</f>
        <v>49</v>
      </c>
      <c r="F68" s="74"/>
      <c r="G68" s="77"/>
      <c r="H68" s="63" t="e">
        <f t="shared" si="10"/>
        <v>#VALUE!</v>
      </c>
      <c r="I68" s="64">
        <f t="shared" si="25"/>
        <v>1</v>
      </c>
      <c r="J68" s="71" t="str">
        <f t="shared" si="25"/>
        <v>Lavandula</v>
      </c>
      <c r="K68" s="71" t="str">
        <f t="shared" si="25"/>
        <v>stoechas</v>
      </c>
      <c r="L68" s="72">
        <f t="shared" si="25"/>
        <v>2</v>
      </c>
      <c r="M68" s="72">
        <f t="shared" si="25"/>
        <v>13</v>
      </c>
      <c r="N68" s="66">
        <f t="shared" si="25"/>
        <v>0</v>
      </c>
      <c r="O68" s="42"/>
      <c r="P68" s="43" t="e">
        <f>TEXT(IF(#REF!=1,D68,""),"00")</f>
        <v>#REF!</v>
      </c>
      <c r="Q68" s="44"/>
      <c r="R68" s="45"/>
      <c r="S68" s="46" t="e">
        <f>IF(O68=0,TEXT(TIME(P68,Q68,R68)-TIME(D68,E68,RIGHT(F68,2))+TIME(0,LEFT(#REF!,2),RIGHT(#REF!,2)),"mm:ss"),TEXT(TIME(P68,Q68,R68)-TIME(D68,E68,RIGHT(F68,2))+TIME(0,LEFT(#REF!,2),RIGHT(#REF!,2))-TIME(0,($G$10*O68),0),"mm:ss"))</f>
        <v>#REF!</v>
      </c>
      <c r="T68" s="47"/>
      <c r="U68" s="43" t="e">
        <f>INDEX(VISITORS[INSECT ORDER], MATCH(T68,VISITORS[NAME USED],0))</f>
        <v>#N/A</v>
      </c>
      <c r="V68" s="43" t="e">
        <f t="shared" ref="V68:V135" si="32">IF(U68&lt;&gt;0,"NA","")</f>
        <v>#N/A</v>
      </c>
      <c r="W68" s="48" t="e">
        <f>IF(SUM(AB68,AD68,AF68,AH68,AJ68,AL68)=#REF!,,"")</f>
        <v>#REF!</v>
      </c>
      <c r="X68" s="49" t="e">
        <f>IF(#REF!=1,1,"")</f>
        <v>#REF!</v>
      </c>
      <c r="Y68" s="49"/>
      <c r="Z68" s="49"/>
      <c r="AA68" s="50" t="str">
        <f t="shared" ref="AA68:AA135" si="33">IF(OR(T68="Something small"),1,"")</f>
        <v/>
      </c>
      <c r="AB68" s="51" t="str">
        <f>IF(AA68=1,#REF!,"")</f>
        <v/>
      </c>
      <c r="AC68" s="50"/>
      <c r="AD68" s="51" t="str">
        <f>IF(AC68=1,#REF!,"")</f>
        <v/>
      </c>
      <c r="AE68" s="50"/>
      <c r="AF68" s="51" t="str">
        <f>IF(AE68=1,#REF!,"")</f>
        <v/>
      </c>
      <c r="AG68" s="50"/>
      <c r="AH68" s="51" t="str">
        <f>IF(AG68=1,#REF!,"")</f>
        <v/>
      </c>
      <c r="AI68" s="50"/>
      <c r="AJ68" s="51" t="str">
        <f>IF(AI68=1,#REF!,"")</f>
        <v/>
      </c>
      <c r="AK68" s="50"/>
      <c r="AL68" s="51" t="str">
        <f>IF(AK68=1,#REF!,"")</f>
        <v/>
      </c>
      <c r="AM68" s="52"/>
      <c r="AN68" s="53"/>
      <c r="AO68" s="53"/>
      <c r="AP68" s="54"/>
      <c r="AQ68" s="55" t="e">
        <f>IF(#REF!=1,0,"")</f>
        <v>#REF!</v>
      </c>
      <c r="AR68" s="56" t="e">
        <f t="shared" si="26"/>
        <v>#REF!</v>
      </c>
      <c r="AS68" s="55" t="e">
        <f>IF(#REF!=1,0,"")</f>
        <v>#REF!</v>
      </c>
      <c r="AT68" s="56" t="e">
        <f t="shared" si="27"/>
        <v>#REF!</v>
      </c>
    </row>
    <row r="69" spans="1:46" s="3" customFormat="1" x14ac:dyDescent="0.25">
      <c r="A69" s="67">
        <f t="shared" si="28"/>
        <v>2022</v>
      </c>
      <c r="B69" s="67" t="str">
        <f t="shared" si="29"/>
        <v>May</v>
      </c>
      <c r="C69" s="68">
        <f t="shared" ref="C69:C136" si="34">IF(AND(D69=0, E69=0), IF(TEXT(C68,"dd")=TEXT(EOMONTH(DATE(A68,MONTH(DATEVALUE(B68&amp;"1")),C68),0), "dd"), 1, C68+1), C68)</f>
        <v>24</v>
      </c>
      <c r="D69" s="69">
        <f t="shared" si="30"/>
        <v>9</v>
      </c>
      <c r="E69" s="60">
        <f t="shared" si="31"/>
        <v>50</v>
      </c>
      <c r="F69" s="74"/>
      <c r="G69" s="77"/>
      <c r="H69" s="63" t="e">
        <f t="shared" ref="H69:H136" si="35">IF(AND(OR(E68=$G$3,E68=$G$4,E68=$G$5,E68=$G$6,E68=$G$7,E68=$G$8),E68&lt;&gt;RIGHT(H68,2)),CONCATENATE(LEFT(J69,3),LEFT(K69,3),L69,"_",A69,TEXT(MONTH(DATEVALUE(B69&amp;"1")),"00"),TEXT(C69,"00"),"_",TEXT(D69,"00"),"_",TEXT(E68,"00")),IF(AND(OR(E69=$G$3,E69=$G$4,E69=$G$5,E69=$G$6,E69=$G$7,E69=$G$8),OR(F69="",F69&gt;$G$9-1)),CONCATENATE(LEFT(J69,3),LEFT(K69,3),L69,"_",A69,TEXT(MONTH(DATEVALUE(B69&amp;"1")),"00"),TEXT(C69,"00"),"_",TEXT(D69,"00"),"_",TEXT(E69,"00")),H68))</f>
        <v>#VALUE!</v>
      </c>
      <c r="I69" s="64">
        <f t="shared" ref="I69:N84" si="36">I68</f>
        <v>1</v>
      </c>
      <c r="J69" s="71" t="str">
        <f t="shared" si="36"/>
        <v>Lavandula</v>
      </c>
      <c r="K69" s="71" t="str">
        <f t="shared" si="36"/>
        <v>stoechas</v>
      </c>
      <c r="L69" s="72">
        <f t="shared" si="36"/>
        <v>2</v>
      </c>
      <c r="M69" s="66">
        <f t="shared" si="36"/>
        <v>13</v>
      </c>
      <c r="N69" s="66">
        <f t="shared" si="36"/>
        <v>0</v>
      </c>
      <c r="O69" s="42"/>
      <c r="P69" s="43" t="e">
        <f>TEXT(IF(#REF!=1,D69,""),"00")</f>
        <v>#REF!</v>
      </c>
      <c r="Q69" s="44"/>
      <c r="R69" s="45"/>
      <c r="S69" s="46" t="e">
        <f>IF(O69=0,TEXT(TIME(P69,Q69,R69)-TIME(D69,E69,RIGHT(F69,2))+TIME(0,LEFT(#REF!,2),RIGHT(#REF!,2)),"mm:ss"),TEXT(TIME(P69,Q69,R69)-TIME(D69,E69,RIGHT(F69,2))+TIME(0,LEFT(#REF!,2),RIGHT(#REF!,2))-TIME(0,($G$10*O69),0),"mm:ss"))</f>
        <v>#REF!</v>
      </c>
      <c r="T69" s="47"/>
      <c r="U69" s="43" t="e">
        <f>INDEX(VISITORS[INSECT ORDER], MATCH(T69,VISITORS[NAME USED],0))</f>
        <v>#N/A</v>
      </c>
      <c r="V69" s="43" t="e">
        <f t="shared" si="32"/>
        <v>#N/A</v>
      </c>
      <c r="W69" s="48" t="e">
        <f>IF(SUM(AB69,AD69,AF69,AH69,AJ69,AL69)=#REF!,,"")</f>
        <v>#REF!</v>
      </c>
      <c r="X69" s="49" t="e">
        <f>IF(#REF!=1,1,"")</f>
        <v>#REF!</v>
      </c>
      <c r="Y69" s="49"/>
      <c r="Z69" s="49"/>
      <c r="AA69" s="50" t="str">
        <f t="shared" si="33"/>
        <v/>
      </c>
      <c r="AB69" s="51" t="str">
        <f>IF(AA69=1,#REF!,"")</f>
        <v/>
      </c>
      <c r="AC69" s="50"/>
      <c r="AD69" s="51" t="str">
        <f>IF(AC69=1,#REF!,"")</f>
        <v/>
      </c>
      <c r="AE69" s="50"/>
      <c r="AF69" s="51" t="str">
        <f>IF(AE69=1,#REF!,"")</f>
        <v/>
      </c>
      <c r="AG69" s="50"/>
      <c r="AH69" s="51" t="str">
        <f>IF(AG69=1,#REF!,"")</f>
        <v/>
      </c>
      <c r="AI69" s="50"/>
      <c r="AJ69" s="51" t="str">
        <f>IF(AI69=1,#REF!,"")</f>
        <v/>
      </c>
      <c r="AK69" s="50"/>
      <c r="AL69" s="51" t="str">
        <f>IF(AK69=1,#REF!,"")</f>
        <v/>
      </c>
      <c r="AM69" s="52"/>
      <c r="AN69" s="53"/>
      <c r="AO69" s="53"/>
      <c r="AP69" s="54"/>
      <c r="AQ69" s="55" t="e">
        <f>IF(#REF!=1,0,"")</f>
        <v>#REF!</v>
      </c>
      <c r="AR69" s="56" t="e">
        <f t="shared" si="26"/>
        <v>#REF!</v>
      </c>
      <c r="AS69" s="55" t="e">
        <f>IF(#REF!=1,0,"")</f>
        <v>#REF!</v>
      </c>
      <c r="AT69" s="56" t="e">
        <f t="shared" si="27"/>
        <v>#REF!</v>
      </c>
    </row>
    <row r="70" spans="1:46" s="3" customFormat="1" x14ac:dyDescent="0.25">
      <c r="A70" s="67">
        <f t="shared" si="28"/>
        <v>2022</v>
      </c>
      <c r="B70" s="67" t="str">
        <f t="shared" si="29"/>
        <v>May</v>
      </c>
      <c r="C70" s="68">
        <f t="shared" si="34"/>
        <v>24</v>
      </c>
      <c r="D70" s="69">
        <f t="shared" si="30"/>
        <v>9</v>
      </c>
      <c r="E70" s="70">
        <f t="shared" si="31"/>
        <v>51</v>
      </c>
      <c r="F70" s="74"/>
      <c r="G70" s="77"/>
      <c r="H70" s="63" t="e">
        <f t="shared" si="35"/>
        <v>#VALUE!</v>
      </c>
      <c r="I70" s="64">
        <f t="shared" si="36"/>
        <v>1</v>
      </c>
      <c r="J70" s="71" t="str">
        <f t="shared" si="36"/>
        <v>Lavandula</v>
      </c>
      <c r="K70" s="71" t="str">
        <f t="shared" si="36"/>
        <v>stoechas</v>
      </c>
      <c r="L70" s="66">
        <f t="shared" si="36"/>
        <v>2</v>
      </c>
      <c r="M70" s="72">
        <f t="shared" si="36"/>
        <v>13</v>
      </c>
      <c r="N70" s="66">
        <f t="shared" si="36"/>
        <v>0</v>
      </c>
      <c r="O70" s="42"/>
      <c r="P70" s="43" t="e">
        <f>TEXT(IF(#REF!=1,D70,""),"00")</f>
        <v>#REF!</v>
      </c>
      <c r="Q70" s="44"/>
      <c r="R70" s="45"/>
      <c r="S70" s="46" t="e">
        <f>IF(O70=0,TEXT(TIME(P70,Q70,R70)-TIME(D70,E70,RIGHT(F70,2))+TIME(0,LEFT(#REF!,2),RIGHT(#REF!,2)),"mm:ss"),TEXT(TIME(P70,Q70,R70)-TIME(D70,E70,RIGHT(F70,2))+TIME(0,LEFT(#REF!,2),RIGHT(#REF!,2))-TIME(0,($G$10*O70),0),"mm:ss"))</f>
        <v>#REF!</v>
      </c>
      <c r="T70" s="47"/>
      <c r="U70" s="43" t="e">
        <f>INDEX(VISITORS[INSECT ORDER], MATCH(T70,VISITORS[NAME USED],0))</f>
        <v>#N/A</v>
      </c>
      <c r="V70" s="43" t="e">
        <f t="shared" si="32"/>
        <v>#N/A</v>
      </c>
      <c r="W70" s="48" t="e">
        <f>IF(SUM(AB70,AD70,AF70,AH70,AJ70,AL70)=#REF!,,"")</f>
        <v>#REF!</v>
      </c>
      <c r="X70" s="49" t="e">
        <f>IF(#REF!=1,1,"")</f>
        <v>#REF!</v>
      </c>
      <c r="Y70" s="49"/>
      <c r="Z70" s="49"/>
      <c r="AA70" s="50" t="str">
        <f t="shared" si="33"/>
        <v/>
      </c>
      <c r="AB70" s="51" t="str">
        <f>IF(AA70=1,#REF!,"")</f>
        <v/>
      </c>
      <c r="AC70" s="50"/>
      <c r="AD70" s="51" t="str">
        <f>IF(AC70=1,#REF!,"")</f>
        <v/>
      </c>
      <c r="AE70" s="50"/>
      <c r="AF70" s="51" t="str">
        <f>IF(AE70=1,#REF!,"")</f>
        <v/>
      </c>
      <c r="AG70" s="50"/>
      <c r="AH70" s="51" t="str">
        <f>IF(AG70=1,#REF!,"")</f>
        <v/>
      </c>
      <c r="AI70" s="50"/>
      <c r="AJ70" s="51" t="str">
        <f>IF(AI70=1,#REF!,"")</f>
        <v/>
      </c>
      <c r="AK70" s="50"/>
      <c r="AL70" s="51" t="str">
        <f>IF(AK70=1,#REF!,"")</f>
        <v/>
      </c>
      <c r="AM70" s="52"/>
      <c r="AN70" s="53"/>
      <c r="AO70" s="53"/>
      <c r="AP70" s="54"/>
      <c r="AQ70" s="55" t="e">
        <f>IF(#REF!=1,0,"")</f>
        <v>#REF!</v>
      </c>
      <c r="AR70" s="56" t="e">
        <f t="shared" si="26"/>
        <v>#REF!</v>
      </c>
      <c r="AS70" s="55" t="e">
        <f>IF(#REF!=1,0,"")</f>
        <v>#REF!</v>
      </c>
      <c r="AT70" s="56" t="e">
        <f t="shared" si="27"/>
        <v>#REF!</v>
      </c>
    </row>
    <row r="71" spans="1:46" s="3" customFormat="1" x14ac:dyDescent="0.25">
      <c r="A71" s="67">
        <f t="shared" si="28"/>
        <v>2022</v>
      </c>
      <c r="B71" s="67" t="str">
        <f t="shared" si="29"/>
        <v>May</v>
      </c>
      <c r="C71" s="68">
        <f t="shared" si="34"/>
        <v>24</v>
      </c>
      <c r="D71" s="69">
        <f t="shared" si="30"/>
        <v>9</v>
      </c>
      <c r="E71" s="70">
        <f t="shared" si="31"/>
        <v>52</v>
      </c>
      <c r="F71" s="74"/>
      <c r="G71" s="77"/>
      <c r="H71" s="63" t="e">
        <f t="shared" si="35"/>
        <v>#VALUE!</v>
      </c>
      <c r="I71" s="64">
        <f t="shared" si="36"/>
        <v>1</v>
      </c>
      <c r="J71" s="71" t="str">
        <f t="shared" si="36"/>
        <v>Lavandula</v>
      </c>
      <c r="K71" s="71" t="str">
        <f t="shared" si="36"/>
        <v>stoechas</v>
      </c>
      <c r="L71" s="72">
        <f t="shared" si="36"/>
        <v>2</v>
      </c>
      <c r="M71" s="72">
        <f t="shared" si="36"/>
        <v>13</v>
      </c>
      <c r="N71" s="66">
        <f t="shared" si="36"/>
        <v>0</v>
      </c>
      <c r="O71" s="42"/>
      <c r="P71" s="43" t="e">
        <f>TEXT(IF(#REF!=1,D71,""),"00")</f>
        <v>#REF!</v>
      </c>
      <c r="Q71" s="44"/>
      <c r="R71" s="45"/>
      <c r="S71" s="46" t="e">
        <f>IF(O71=0,TEXT(TIME(P71,Q71,R71)-TIME(D71,E71,RIGHT(F71,2))+TIME(0,LEFT(#REF!,2),RIGHT(#REF!,2)),"mm:ss"),TEXT(TIME(P71,Q71,R71)-TIME(D71,E71,RIGHT(F71,2))+TIME(0,LEFT(#REF!,2),RIGHT(#REF!,2))-TIME(0,($G$10*O71),0),"mm:ss"))</f>
        <v>#REF!</v>
      </c>
      <c r="T71" s="47"/>
      <c r="U71" s="43" t="e">
        <f>INDEX(VISITORS[INSECT ORDER], MATCH(T71,VISITORS[NAME USED],0))</f>
        <v>#N/A</v>
      </c>
      <c r="V71" s="43" t="e">
        <f t="shared" si="32"/>
        <v>#N/A</v>
      </c>
      <c r="W71" s="48" t="e">
        <f>IF(SUM(AB71,AD71,AF71,AH71,AJ71,AL71)=#REF!,,"")</f>
        <v>#REF!</v>
      </c>
      <c r="X71" s="49" t="e">
        <f>IF(#REF!=1,1,"")</f>
        <v>#REF!</v>
      </c>
      <c r="Y71" s="49"/>
      <c r="Z71" s="49"/>
      <c r="AA71" s="50" t="str">
        <f t="shared" si="33"/>
        <v/>
      </c>
      <c r="AB71" s="51" t="str">
        <f>IF(AA71=1,#REF!,"")</f>
        <v/>
      </c>
      <c r="AC71" s="50"/>
      <c r="AD71" s="51" t="str">
        <f>IF(AC71=1,#REF!,"")</f>
        <v/>
      </c>
      <c r="AE71" s="50"/>
      <c r="AF71" s="51" t="str">
        <f>IF(AE71=1,#REF!,"")</f>
        <v/>
      </c>
      <c r="AG71" s="50"/>
      <c r="AH71" s="51" t="str">
        <f>IF(AG71=1,#REF!,"")</f>
        <v/>
      </c>
      <c r="AI71" s="50"/>
      <c r="AJ71" s="51" t="str">
        <f>IF(AI71=1,#REF!,"")</f>
        <v/>
      </c>
      <c r="AK71" s="50"/>
      <c r="AL71" s="51" t="str">
        <f>IF(AK71=1,#REF!,"")</f>
        <v/>
      </c>
      <c r="AM71" s="52"/>
      <c r="AN71" s="53"/>
      <c r="AO71" s="53"/>
      <c r="AP71" s="54"/>
      <c r="AQ71" s="55" t="e">
        <f>IF(#REF!=1,0,"")</f>
        <v>#REF!</v>
      </c>
      <c r="AR71" s="56" t="e">
        <f t="shared" si="26"/>
        <v>#REF!</v>
      </c>
      <c r="AS71" s="55" t="e">
        <f>IF(#REF!=1,0,"")</f>
        <v>#REF!</v>
      </c>
      <c r="AT71" s="56" t="e">
        <f t="shared" si="27"/>
        <v>#REF!</v>
      </c>
    </row>
    <row r="72" spans="1:46" s="3" customFormat="1" x14ac:dyDescent="0.25">
      <c r="A72" s="67">
        <f t="shared" si="28"/>
        <v>2022</v>
      </c>
      <c r="B72" s="67" t="str">
        <f t="shared" si="29"/>
        <v>May</v>
      </c>
      <c r="C72" s="68">
        <f t="shared" si="34"/>
        <v>24</v>
      </c>
      <c r="D72" s="69">
        <f t="shared" si="30"/>
        <v>9</v>
      </c>
      <c r="E72" s="70">
        <f t="shared" si="31"/>
        <v>53</v>
      </c>
      <c r="F72" s="74"/>
      <c r="G72" s="77"/>
      <c r="H72" s="63" t="e">
        <f t="shared" si="35"/>
        <v>#VALUE!</v>
      </c>
      <c r="I72" s="64">
        <f t="shared" si="36"/>
        <v>1</v>
      </c>
      <c r="J72" s="71" t="str">
        <f t="shared" si="36"/>
        <v>Lavandula</v>
      </c>
      <c r="K72" s="71" t="str">
        <f t="shared" si="36"/>
        <v>stoechas</v>
      </c>
      <c r="L72" s="72">
        <f t="shared" si="36"/>
        <v>2</v>
      </c>
      <c r="M72" s="72">
        <f t="shared" si="36"/>
        <v>13</v>
      </c>
      <c r="N72" s="66">
        <f t="shared" si="36"/>
        <v>0</v>
      </c>
      <c r="O72" s="42"/>
      <c r="P72" s="43" t="e">
        <f>TEXT(IF(#REF!=1,D72,""),"00")</f>
        <v>#REF!</v>
      </c>
      <c r="Q72" s="44"/>
      <c r="R72" s="45"/>
      <c r="S72" s="46" t="e">
        <f>IF(O72=0,TEXT(TIME(P72,Q72,R72)-TIME(D72,E72,RIGHT(F72,2))+TIME(0,LEFT(#REF!,2),RIGHT(#REF!,2)),"mm:ss"),TEXT(TIME(P72,Q72,R72)-TIME(D72,E72,RIGHT(F72,2))+TIME(0,LEFT(#REF!,2),RIGHT(#REF!,2))-TIME(0,($G$10*O72),0),"mm:ss"))</f>
        <v>#REF!</v>
      </c>
      <c r="T72" s="47"/>
      <c r="U72" s="43" t="e">
        <f>INDEX(VISITORS[INSECT ORDER], MATCH(T72,VISITORS[NAME USED],0))</f>
        <v>#N/A</v>
      </c>
      <c r="V72" s="43" t="e">
        <f t="shared" si="32"/>
        <v>#N/A</v>
      </c>
      <c r="W72" s="48" t="e">
        <f>IF(SUM(AB72,AD72,AF72,AH72,AJ72,AL72)=#REF!,,"")</f>
        <v>#REF!</v>
      </c>
      <c r="X72" s="49" t="e">
        <f>IF(#REF!=1,1,"")</f>
        <v>#REF!</v>
      </c>
      <c r="Y72" s="49"/>
      <c r="Z72" s="49"/>
      <c r="AA72" s="50" t="str">
        <f t="shared" si="33"/>
        <v/>
      </c>
      <c r="AB72" s="51" t="str">
        <f>IF(AA72=1,#REF!,"")</f>
        <v/>
      </c>
      <c r="AC72" s="50"/>
      <c r="AD72" s="51" t="str">
        <f>IF(AC72=1,#REF!,"")</f>
        <v/>
      </c>
      <c r="AE72" s="50"/>
      <c r="AF72" s="51" t="str">
        <f>IF(AE72=1,#REF!,"")</f>
        <v/>
      </c>
      <c r="AG72" s="50"/>
      <c r="AH72" s="51" t="str">
        <f>IF(AG72=1,#REF!,"")</f>
        <v/>
      </c>
      <c r="AI72" s="50"/>
      <c r="AJ72" s="51" t="str">
        <f>IF(AI72=1,#REF!,"")</f>
        <v/>
      </c>
      <c r="AK72" s="50"/>
      <c r="AL72" s="51" t="str">
        <f>IF(AK72=1,#REF!,"")</f>
        <v/>
      </c>
      <c r="AM72" s="52"/>
      <c r="AN72" s="53"/>
      <c r="AO72" s="53"/>
      <c r="AP72" s="54"/>
      <c r="AQ72" s="55" t="e">
        <f>IF(#REF!=1,0,"")</f>
        <v>#REF!</v>
      </c>
      <c r="AR72" s="56" t="e">
        <f t="shared" si="26"/>
        <v>#REF!</v>
      </c>
      <c r="AS72" s="55" t="e">
        <f>IF(#REF!=1,0,"")</f>
        <v>#REF!</v>
      </c>
      <c r="AT72" s="56" t="e">
        <f t="shared" si="27"/>
        <v>#REF!</v>
      </c>
    </row>
    <row r="73" spans="1:46" s="3" customFormat="1" x14ac:dyDescent="0.25">
      <c r="A73" s="67">
        <f t="shared" si="28"/>
        <v>2022</v>
      </c>
      <c r="B73" s="67" t="str">
        <f t="shared" si="29"/>
        <v>May</v>
      </c>
      <c r="C73" s="68">
        <f t="shared" si="34"/>
        <v>24</v>
      </c>
      <c r="D73" s="69">
        <f t="shared" si="30"/>
        <v>9</v>
      </c>
      <c r="E73" s="70">
        <f t="shared" si="31"/>
        <v>54</v>
      </c>
      <c r="F73" s="74"/>
      <c r="G73" s="77"/>
      <c r="H73" s="63" t="e">
        <f t="shared" si="35"/>
        <v>#VALUE!</v>
      </c>
      <c r="I73" s="64">
        <f t="shared" si="36"/>
        <v>1</v>
      </c>
      <c r="J73" s="71" t="str">
        <f t="shared" si="36"/>
        <v>Lavandula</v>
      </c>
      <c r="K73" s="71" t="str">
        <f t="shared" si="36"/>
        <v>stoechas</v>
      </c>
      <c r="L73" s="72">
        <f t="shared" si="36"/>
        <v>2</v>
      </c>
      <c r="M73" s="72">
        <f t="shared" si="36"/>
        <v>13</v>
      </c>
      <c r="N73" s="66">
        <f t="shared" si="36"/>
        <v>0</v>
      </c>
      <c r="O73" s="42"/>
      <c r="P73" s="43" t="e">
        <f>TEXT(IF(#REF!=1,D73,""),"00")</f>
        <v>#REF!</v>
      </c>
      <c r="Q73" s="44"/>
      <c r="R73" s="45"/>
      <c r="S73" s="46" t="e">
        <f>IF(O73=0,TEXT(TIME(P73,Q73,R73)-TIME(D73,E73,RIGHT(F73,2))+TIME(0,LEFT(#REF!,2),RIGHT(#REF!,2)),"mm:ss"),TEXT(TIME(P73,Q73,R73)-TIME(D73,E73,RIGHT(F73,2))+TIME(0,LEFT(#REF!,2),RIGHT(#REF!,2))-TIME(0,($G$10*O73),0),"mm:ss"))</f>
        <v>#REF!</v>
      </c>
      <c r="T73" s="47"/>
      <c r="U73" s="43" t="e">
        <f>INDEX(VISITORS[INSECT ORDER], MATCH(T73,VISITORS[NAME USED],0))</f>
        <v>#N/A</v>
      </c>
      <c r="V73" s="43" t="e">
        <f t="shared" si="32"/>
        <v>#N/A</v>
      </c>
      <c r="W73" s="48" t="e">
        <f>IF(SUM(AB73,AD73,AF73,AH73,AJ73,AL73)=#REF!,,"")</f>
        <v>#REF!</v>
      </c>
      <c r="X73" s="49" t="e">
        <f>IF(#REF!=1,1,"")</f>
        <v>#REF!</v>
      </c>
      <c r="Y73" s="49"/>
      <c r="Z73" s="49"/>
      <c r="AA73" s="50" t="str">
        <f t="shared" si="33"/>
        <v/>
      </c>
      <c r="AB73" s="51" t="str">
        <f>IF(AA73=1,#REF!,"")</f>
        <v/>
      </c>
      <c r="AC73" s="50"/>
      <c r="AD73" s="51" t="str">
        <f>IF(AC73=1,#REF!,"")</f>
        <v/>
      </c>
      <c r="AE73" s="50"/>
      <c r="AF73" s="51" t="str">
        <f>IF(AE73=1,#REF!,"")</f>
        <v/>
      </c>
      <c r="AG73" s="50"/>
      <c r="AH73" s="51" t="str">
        <f>IF(AG73=1,#REF!,"")</f>
        <v/>
      </c>
      <c r="AI73" s="50"/>
      <c r="AJ73" s="51" t="str">
        <f>IF(AI73=1,#REF!,"")</f>
        <v/>
      </c>
      <c r="AK73" s="50"/>
      <c r="AL73" s="51" t="str">
        <f>IF(AK73=1,#REF!,"")</f>
        <v/>
      </c>
      <c r="AM73" s="52"/>
      <c r="AN73" s="53"/>
      <c r="AO73" s="53"/>
      <c r="AP73" s="54"/>
      <c r="AQ73" s="55" t="e">
        <f>IF(#REF!=1,0,"")</f>
        <v>#REF!</v>
      </c>
      <c r="AR73" s="56" t="e">
        <f t="shared" si="26"/>
        <v>#REF!</v>
      </c>
      <c r="AS73" s="55" t="e">
        <f>IF(#REF!=1,0,"")</f>
        <v>#REF!</v>
      </c>
      <c r="AT73" s="56" t="e">
        <f t="shared" si="27"/>
        <v>#REF!</v>
      </c>
    </row>
    <row r="74" spans="1:46" s="3" customFormat="1" x14ac:dyDescent="0.25">
      <c r="A74" s="67">
        <f t="shared" si="28"/>
        <v>2022</v>
      </c>
      <c r="B74" s="67" t="str">
        <f t="shared" si="29"/>
        <v>May</v>
      </c>
      <c r="C74" s="68">
        <f t="shared" si="34"/>
        <v>24</v>
      </c>
      <c r="D74" s="69">
        <f t="shared" si="30"/>
        <v>9</v>
      </c>
      <c r="E74" s="60">
        <f t="shared" si="31"/>
        <v>55</v>
      </c>
      <c r="F74" s="74"/>
      <c r="G74" s="77"/>
      <c r="H74" s="63" t="e">
        <f t="shared" si="35"/>
        <v>#VALUE!</v>
      </c>
      <c r="I74" s="64">
        <f t="shared" si="36"/>
        <v>1</v>
      </c>
      <c r="J74" s="71" t="str">
        <f t="shared" si="36"/>
        <v>Lavandula</v>
      </c>
      <c r="K74" s="71" t="str">
        <f t="shared" si="36"/>
        <v>stoechas</v>
      </c>
      <c r="L74" s="72">
        <f t="shared" si="36"/>
        <v>2</v>
      </c>
      <c r="M74" s="66">
        <f t="shared" si="36"/>
        <v>13</v>
      </c>
      <c r="N74" s="66">
        <f t="shared" si="36"/>
        <v>0</v>
      </c>
      <c r="O74" s="42"/>
      <c r="P74" s="43" t="e">
        <f>TEXT(IF(#REF!=1,D74,""),"00")</f>
        <v>#REF!</v>
      </c>
      <c r="Q74" s="44"/>
      <c r="R74" s="45"/>
      <c r="S74" s="46" t="e">
        <f>IF(O74=0,TEXT(TIME(P74,Q74,R74)-TIME(D74,E74,RIGHT(F74,2))+TIME(0,LEFT(#REF!,2),RIGHT(#REF!,2)),"mm:ss"),TEXT(TIME(P74,Q74,R74)-TIME(D74,E74,RIGHT(F74,2))+TIME(0,LEFT(#REF!,2),RIGHT(#REF!,2))-TIME(0,($G$10*O74),0),"mm:ss"))</f>
        <v>#REF!</v>
      </c>
      <c r="T74" s="47"/>
      <c r="U74" s="43" t="e">
        <f>INDEX(VISITORS[INSECT ORDER], MATCH(T74,VISITORS[NAME USED],0))</f>
        <v>#N/A</v>
      </c>
      <c r="V74" s="43" t="e">
        <f t="shared" si="32"/>
        <v>#N/A</v>
      </c>
      <c r="W74" s="48" t="e">
        <f>IF(SUM(AB74,AD74,AF74,AH74,AJ74,AL74)=#REF!,,"")</f>
        <v>#REF!</v>
      </c>
      <c r="X74" s="49" t="e">
        <f>IF(#REF!=1,1,"")</f>
        <v>#REF!</v>
      </c>
      <c r="Y74" s="49"/>
      <c r="Z74" s="49"/>
      <c r="AA74" s="50" t="str">
        <f t="shared" si="33"/>
        <v/>
      </c>
      <c r="AB74" s="51" t="str">
        <f>IF(AA74=1,#REF!,"")</f>
        <v/>
      </c>
      <c r="AC74" s="50"/>
      <c r="AD74" s="51" t="str">
        <f>IF(AC74=1,#REF!,"")</f>
        <v/>
      </c>
      <c r="AE74" s="50"/>
      <c r="AF74" s="51" t="str">
        <f>IF(AE74=1,#REF!,"")</f>
        <v/>
      </c>
      <c r="AG74" s="50"/>
      <c r="AH74" s="51" t="str">
        <f>IF(AG74=1,#REF!,"")</f>
        <v/>
      </c>
      <c r="AI74" s="50"/>
      <c r="AJ74" s="51" t="str">
        <f>IF(AI74=1,#REF!,"")</f>
        <v/>
      </c>
      <c r="AK74" s="50"/>
      <c r="AL74" s="51" t="str">
        <f>IF(AK74=1,#REF!,"")</f>
        <v/>
      </c>
      <c r="AM74" s="52"/>
      <c r="AN74" s="53"/>
      <c r="AO74" s="53"/>
      <c r="AP74" s="54"/>
      <c r="AQ74" s="55" t="e">
        <f>IF(#REF!=1,0,"")</f>
        <v>#REF!</v>
      </c>
      <c r="AR74" s="56" t="e">
        <f t="shared" si="26"/>
        <v>#REF!</v>
      </c>
      <c r="AS74" s="55" t="e">
        <f>IF(#REF!=1,0,"")</f>
        <v>#REF!</v>
      </c>
      <c r="AT74" s="56" t="e">
        <f t="shared" si="27"/>
        <v>#REF!</v>
      </c>
    </row>
    <row r="75" spans="1:46" s="3" customFormat="1" x14ac:dyDescent="0.25">
      <c r="A75" s="67">
        <f t="shared" si="28"/>
        <v>2022</v>
      </c>
      <c r="B75" s="67" t="str">
        <f t="shared" si="29"/>
        <v>May</v>
      </c>
      <c r="C75" s="68">
        <f t="shared" si="34"/>
        <v>24</v>
      </c>
      <c r="D75" s="69">
        <f t="shared" si="30"/>
        <v>9</v>
      </c>
      <c r="E75" s="70">
        <f t="shared" si="31"/>
        <v>56</v>
      </c>
      <c r="F75" s="74"/>
      <c r="G75" s="77"/>
      <c r="H75" s="63" t="e">
        <f t="shared" si="35"/>
        <v>#VALUE!</v>
      </c>
      <c r="I75" s="64">
        <f t="shared" si="36"/>
        <v>1</v>
      </c>
      <c r="J75" s="71" t="str">
        <f t="shared" si="36"/>
        <v>Lavandula</v>
      </c>
      <c r="K75" s="71" t="str">
        <f t="shared" si="36"/>
        <v>stoechas</v>
      </c>
      <c r="L75" s="72">
        <f t="shared" si="36"/>
        <v>2</v>
      </c>
      <c r="M75" s="72">
        <f t="shared" si="36"/>
        <v>13</v>
      </c>
      <c r="N75" s="66">
        <f t="shared" si="36"/>
        <v>0</v>
      </c>
      <c r="O75" s="42"/>
      <c r="P75" s="43" t="e">
        <f>TEXT(IF(#REF!=1,D75,""),"00")</f>
        <v>#REF!</v>
      </c>
      <c r="Q75" s="44"/>
      <c r="R75" s="45"/>
      <c r="S75" s="46" t="e">
        <f>IF(O75=0,TEXT(TIME(P75,Q75,R75)-TIME(D75,E75,RIGHT(F75,2))+TIME(0,LEFT(#REF!,2),RIGHT(#REF!,2)),"mm:ss"),TEXT(TIME(P75,Q75,R75)-TIME(D75,E75,RIGHT(F75,2))+TIME(0,LEFT(#REF!,2),RIGHT(#REF!,2))-TIME(0,($G$10*O75),0),"mm:ss"))</f>
        <v>#REF!</v>
      </c>
      <c r="T75" s="47"/>
      <c r="U75" s="43" t="e">
        <f>INDEX(VISITORS[INSECT ORDER], MATCH(T75,VISITORS[NAME USED],0))</f>
        <v>#N/A</v>
      </c>
      <c r="V75" s="43" t="e">
        <f t="shared" si="32"/>
        <v>#N/A</v>
      </c>
      <c r="W75" s="48" t="e">
        <f>IF(SUM(AB75,AD75,AF75,AH75,AJ75,AL75)=#REF!,,"")</f>
        <v>#REF!</v>
      </c>
      <c r="X75" s="49" t="e">
        <f>IF(#REF!=1,1,"")</f>
        <v>#REF!</v>
      </c>
      <c r="Y75" s="49"/>
      <c r="Z75" s="49"/>
      <c r="AA75" s="50" t="str">
        <f t="shared" si="33"/>
        <v/>
      </c>
      <c r="AB75" s="51" t="str">
        <f>IF(AA75=1,#REF!,"")</f>
        <v/>
      </c>
      <c r="AC75" s="50"/>
      <c r="AD75" s="51" t="str">
        <f>IF(AC75=1,#REF!,"")</f>
        <v/>
      </c>
      <c r="AE75" s="50"/>
      <c r="AF75" s="51" t="str">
        <f>IF(AE75=1,#REF!,"")</f>
        <v/>
      </c>
      <c r="AG75" s="50"/>
      <c r="AH75" s="51" t="str">
        <f>IF(AG75=1,#REF!,"")</f>
        <v/>
      </c>
      <c r="AI75" s="50"/>
      <c r="AJ75" s="51" t="str">
        <f>IF(AI75=1,#REF!,"")</f>
        <v/>
      </c>
      <c r="AK75" s="50"/>
      <c r="AL75" s="51" t="str">
        <f>IF(AK75=1,#REF!,"")</f>
        <v/>
      </c>
      <c r="AM75" s="52"/>
      <c r="AN75" s="53"/>
      <c r="AO75" s="53"/>
      <c r="AP75" s="54"/>
      <c r="AQ75" s="55" t="e">
        <f>IF(#REF!=1,0,"")</f>
        <v>#REF!</v>
      </c>
      <c r="AR75" s="56" t="e">
        <f t="shared" si="26"/>
        <v>#REF!</v>
      </c>
      <c r="AS75" s="55" t="e">
        <f>IF(#REF!=1,0,"")</f>
        <v>#REF!</v>
      </c>
      <c r="AT75" s="56" t="e">
        <f t="shared" si="27"/>
        <v>#REF!</v>
      </c>
    </row>
    <row r="76" spans="1:46" s="3" customFormat="1" x14ac:dyDescent="0.25">
      <c r="A76" s="67">
        <f t="shared" si="28"/>
        <v>2022</v>
      </c>
      <c r="B76" s="67" t="str">
        <f t="shared" si="29"/>
        <v>May</v>
      </c>
      <c r="C76" s="68">
        <f t="shared" si="34"/>
        <v>24</v>
      </c>
      <c r="D76" s="69">
        <f t="shared" si="30"/>
        <v>9</v>
      </c>
      <c r="E76" s="70">
        <f t="shared" si="31"/>
        <v>57</v>
      </c>
      <c r="F76" s="74"/>
      <c r="G76" s="77"/>
      <c r="H76" s="63" t="e">
        <f t="shared" si="35"/>
        <v>#VALUE!</v>
      </c>
      <c r="I76" s="64">
        <f t="shared" si="36"/>
        <v>1</v>
      </c>
      <c r="J76" s="71" t="str">
        <f t="shared" si="36"/>
        <v>Lavandula</v>
      </c>
      <c r="K76" s="71" t="str">
        <f t="shared" si="36"/>
        <v>stoechas</v>
      </c>
      <c r="L76" s="66">
        <f t="shared" si="36"/>
        <v>2</v>
      </c>
      <c r="M76" s="72">
        <f t="shared" si="36"/>
        <v>13</v>
      </c>
      <c r="N76" s="66">
        <f t="shared" si="36"/>
        <v>0</v>
      </c>
      <c r="O76" s="42"/>
      <c r="P76" s="43" t="e">
        <f>TEXT(IF(#REF!=1,D76,""),"00")</f>
        <v>#REF!</v>
      </c>
      <c r="Q76" s="44"/>
      <c r="R76" s="45"/>
      <c r="S76" s="46" t="e">
        <f>IF(O76=0,TEXT(TIME(P76,Q76,R76)-TIME(D76,E76,RIGHT(F76,2))+TIME(0,LEFT(#REF!,2),RIGHT(#REF!,2)),"mm:ss"),TEXT(TIME(P76,Q76,R76)-TIME(D76,E76,RIGHT(F76,2))+TIME(0,LEFT(#REF!,2),RIGHT(#REF!,2))-TIME(0,($G$10*O76),0),"mm:ss"))</f>
        <v>#REF!</v>
      </c>
      <c r="T76" s="47"/>
      <c r="U76" s="43" t="e">
        <f>INDEX(VISITORS[INSECT ORDER], MATCH(T76,VISITORS[NAME USED],0))</f>
        <v>#N/A</v>
      </c>
      <c r="V76" s="43" t="e">
        <f t="shared" si="32"/>
        <v>#N/A</v>
      </c>
      <c r="W76" s="48" t="e">
        <f>IF(SUM(AB76,AD76,AF76,AH76,AJ76,AL76)=#REF!,,"")</f>
        <v>#REF!</v>
      </c>
      <c r="X76" s="49" t="e">
        <f>IF(#REF!=1,1,"")</f>
        <v>#REF!</v>
      </c>
      <c r="Y76" s="49"/>
      <c r="Z76" s="49"/>
      <c r="AA76" s="50" t="str">
        <f t="shared" si="33"/>
        <v/>
      </c>
      <c r="AB76" s="51" t="str">
        <f>IF(AA76=1,#REF!,"")</f>
        <v/>
      </c>
      <c r="AC76" s="50"/>
      <c r="AD76" s="51" t="str">
        <f>IF(AC76=1,#REF!,"")</f>
        <v/>
      </c>
      <c r="AE76" s="50"/>
      <c r="AF76" s="51" t="str">
        <f>IF(AE76=1,#REF!,"")</f>
        <v/>
      </c>
      <c r="AG76" s="50"/>
      <c r="AH76" s="51" t="str">
        <f>IF(AG76=1,#REF!,"")</f>
        <v/>
      </c>
      <c r="AI76" s="50"/>
      <c r="AJ76" s="51" t="str">
        <f>IF(AI76=1,#REF!,"")</f>
        <v/>
      </c>
      <c r="AK76" s="50"/>
      <c r="AL76" s="51" t="str">
        <f>IF(AK76=1,#REF!,"")</f>
        <v/>
      </c>
      <c r="AM76" s="52"/>
      <c r="AN76" s="53"/>
      <c r="AO76" s="53"/>
      <c r="AP76" s="54"/>
      <c r="AQ76" s="55" t="e">
        <f>IF(#REF!=1,0,"")</f>
        <v>#REF!</v>
      </c>
      <c r="AR76" s="56" t="e">
        <f t="shared" si="26"/>
        <v>#REF!</v>
      </c>
      <c r="AS76" s="55" t="e">
        <f>IF(#REF!=1,0,"")</f>
        <v>#REF!</v>
      </c>
      <c r="AT76" s="56" t="e">
        <f t="shared" si="27"/>
        <v>#REF!</v>
      </c>
    </row>
    <row r="77" spans="1:46" s="3" customFormat="1" x14ac:dyDescent="0.25">
      <c r="A77" s="67">
        <f t="shared" si="28"/>
        <v>2022</v>
      </c>
      <c r="B77" s="67" t="str">
        <f t="shared" si="29"/>
        <v>May</v>
      </c>
      <c r="C77" s="68">
        <f t="shared" si="34"/>
        <v>24</v>
      </c>
      <c r="D77" s="69">
        <f t="shared" si="30"/>
        <v>9</v>
      </c>
      <c r="E77" s="70">
        <f t="shared" si="31"/>
        <v>58</v>
      </c>
      <c r="F77" s="74"/>
      <c r="G77" s="77"/>
      <c r="H77" s="63" t="e">
        <f t="shared" si="35"/>
        <v>#VALUE!</v>
      </c>
      <c r="I77" s="64">
        <f t="shared" si="36"/>
        <v>1</v>
      </c>
      <c r="J77" s="71" t="str">
        <f t="shared" si="36"/>
        <v>Lavandula</v>
      </c>
      <c r="K77" s="71" t="str">
        <f t="shared" si="36"/>
        <v>stoechas</v>
      </c>
      <c r="L77" s="72">
        <f t="shared" si="36"/>
        <v>2</v>
      </c>
      <c r="M77" s="72">
        <f t="shared" si="36"/>
        <v>13</v>
      </c>
      <c r="N77" s="66">
        <f t="shared" si="36"/>
        <v>0</v>
      </c>
      <c r="O77" s="42"/>
      <c r="P77" s="43" t="e">
        <f>TEXT(IF(#REF!=1,D77,""),"00")</f>
        <v>#REF!</v>
      </c>
      <c r="Q77" s="44"/>
      <c r="R77" s="45"/>
      <c r="S77" s="46" t="e">
        <f>IF(O77=0,TEXT(TIME(P77,Q77,R77)-TIME(D77,E77,RIGHT(F77,2))+TIME(0,LEFT(#REF!,2),RIGHT(#REF!,2)),"mm:ss"),TEXT(TIME(P77,Q77,R77)-TIME(D77,E77,RIGHT(F77,2))+TIME(0,LEFT(#REF!,2),RIGHT(#REF!,2))-TIME(0,($G$10*O77),0),"mm:ss"))</f>
        <v>#REF!</v>
      </c>
      <c r="T77" s="47"/>
      <c r="U77" s="43" t="e">
        <f>INDEX(VISITORS[INSECT ORDER], MATCH(T77,VISITORS[NAME USED],0))</f>
        <v>#N/A</v>
      </c>
      <c r="V77" s="43" t="e">
        <f t="shared" si="32"/>
        <v>#N/A</v>
      </c>
      <c r="W77" s="48" t="e">
        <f>IF(SUM(AB77,AD77,AF77,AH77,AJ77,AL77)=#REF!,,"")</f>
        <v>#REF!</v>
      </c>
      <c r="X77" s="49" t="e">
        <f>IF(#REF!=1,1,"")</f>
        <v>#REF!</v>
      </c>
      <c r="Y77" s="49"/>
      <c r="Z77" s="49"/>
      <c r="AA77" s="50" t="str">
        <f t="shared" si="33"/>
        <v/>
      </c>
      <c r="AB77" s="51" t="str">
        <f>IF(AA77=1,#REF!,"")</f>
        <v/>
      </c>
      <c r="AC77" s="50"/>
      <c r="AD77" s="51" t="str">
        <f>IF(AC77=1,#REF!,"")</f>
        <v/>
      </c>
      <c r="AE77" s="50"/>
      <c r="AF77" s="51" t="str">
        <f>IF(AE77=1,#REF!,"")</f>
        <v/>
      </c>
      <c r="AG77" s="50"/>
      <c r="AH77" s="51" t="str">
        <f>IF(AG77=1,#REF!,"")</f>
        <v/>
      </c>
      <c r="AI77" s="50"/>
      <c r="AJ77" s="51" t="str">
        <f>IF(AI77=1,#REF!,"")</f>
        <v/>
      </c>
      <c r="AK77" s="50"/>
      <c r="AL77" s="51" t="str">
        <f>IF(AK77=1,#REF!,"")</f>
        <v/>
      </c>
      <c r="AM77" s="52"/>
      <c r="AN77" s="53"/>
      <c r="AO77" s="53"/>
      <c r="AP77" s="54"/>
      <c r="AQ77" s="55" t="e">
        <f>IF(#REF!=1,0,"")</f>
        <v>#REF!</v>
      </c>
      <c r="AR77" s="56" t="e">
        <f t="shared" si="26"/>
        <v>#REF!</v>
      </c>
      <c r="AS77" s="55" t="e">
        <f>IF(#REF!=1,0,"")</f>
        <v>#REF!</v>
      </c>
      <c r="AT77" s="56" t="e">
        <f t="shared" si="27"/>
        <v>#REF!</v>
      </c>
    </row>
    <row r="78" spans="1:46" s="3" customFormat="1" x14ac:dyDescent="0.25">
      <c r="A78" s="67">
        <f t="shared" si="28"/>
        <v>2022</v>
      </c>
      <c r="B78" s="67" t="str">
        <f t="shared" si="29"/>
        <v>May</v>
      </c>
      <c r="C78" s="68">
        <f t="shared" si="34"/>
        <v>24</v>
      </c>
      <c r="D78" s="69">
        <f t="shared" si="30"/>
        <v>9</v>
      </c>
      <c r="E78" s="70">
        <f t="shared" si="31"/>
        <v>59</v>
      </c>
      <c r="F78" s="74"/>
      <c r="G78" s="77"/>
      <c r="H78" s="63" t="e">
        <f t="shared" si="35"/>
        <v>#VALUE!</v>
      </c>
      <c r="I78" s="64">
        <f t="shared" si="36"/>
        <v>1</v>
      </c>
      <c r="J78" s="71" t="str">
        <f t="shared" si="36"/>
        <v>Lavandula</v>
      </c>
      <c r="K78" s="71" t="str">
        <f t="shared" si="36"/>
        <v>stoechas</v>
      </c>
      <c r="L78" s="72">
        <f t="shared" si="36"/>
        <v>2</v>
      </c>
      <c r="M78" s="72">
        <f t="shared" si="36"/>
        <v>13</v>
      </c>
      <c r="N78" s="66">
        <f t="shared" si="36"/>
        <v>0</v>
      </c>
      <c r="O78" s="42"/>
      <c r="P78" s="43" t="e">
        <f>TEXT(IF(#REF!=1,D78,""),"00")</f>
        <v>#REF!</v>
      </c>
      <c r="Q78" s="44"/>
      <c r="R78" s="45"/>
      <c r="S78" s="46" t="e">
        <f>IF(O78=0,TEXT(TIME(P78,Q78,R78)-TIME(D78,E78,RIGHT(F78,2))+TIME(0,LEFT(#REF!,2),RIGHT(#REF!,2)),"mm:ss"),TEXT(TIME(P78,Q78,R78)-TIME(D78,E78,RIGHT(F78,2))+TIME(0,LEFT(#REF!,2),RIGHT(#REF!,2))-TIME(0,($G$10*O78),0),"mm:ss"))</f>
        <v>#REF!</v>
      </c>
      <c r="T78" s="47"/>
      <c r="U78" s="43" t="e">
        <f>INDEX(VISITORS[INSECT ORDER], MATCH(T78,VISITORS[NAME USED],0))</f>
        <v>#N/A</v>
      </c>
      <c r="V78" s="43" t="e">
        <f t="shared" si="32"/>
        <v>#N/A</v>
      </c>
      <c r="W78" s="48" t="e">
        <f>IF(SUM(AB78,AD78,AF78,AH78,AJ78,AL78)=#REF!,,"")</f>
        <v>#REF!</v>
      </c>
      <c r="X78" s="49" t="e">
        <f>IF(#REF!=1,1,"")</f>
        <v>#REF!</v>
      </c>
      <c r="Y78" s="49"/>
      <c r="Z78" s="49"/>
      <c r="AA78" s="50" t="str">
        <f t="shared" si="33"/>
        <v/>
      </c>
      <c r="AB78" s="51" t="str">
        <f>IF(AA78=1,#REF!,"")</f>
        <v/>
      </c>
      <c r="AC78" s="50"/>
      <c r="AD78" s="51" t="str">
        <f>IF(AC78=1,#REF!,"")</f>
        <v/>
      </c>
      <c r="AE78" s="50"/>
      <c r="AF78" s="51" t="str">
        <f>IF(AE78=1,#REF!,"")</f>
        <v/>
      </c>
      <c r="AG78" s="50"/>
      <c r="AH78" s="51" t="str">
        <f>IF(AG78=1,#REF!,"")</f>
        <v/>
      </c>
      <c r="AI78" s="50"/>
      <c r="AJ78" s="51" t="str">
        <f>IF(AI78=1,#REF!,"")</f>
        <v/>
      </c>
      <c r="AK78" s="50"/>
      <c r="AL78" s="51" t="str">
        <f>IF(AK78=1,#REF!,"")</f>
        <v/>
      </c>
      <c r="AM78" s="52"/>
      <c r="AN78" s="53"/>
      <c r="AO78" s="53"/>
      <c r="AP78" s="54"/>
      <c r="AQ78" s="55" t="e">
        <f>IF(#REF!=1,0,"")</f>
        <v>#REF!</v>
      </c>
      <c r="AR78" s="56" t="e">
        <f t="shared" si="26"/>
        <v>#REF!</v>
      </c>
      <c r="AS78" s="55" t="e">
        <f>IF(#REF!=1,0,"")</f>
        <v>#REF!</v>
      </c>
      <c r="AT78" s="56" t="e">
        <f t="shared" si="27"/>
        <v>#REF!</v>
      </c>
    </row>
    <row r="79" spans="1:46" s="3" customFormat="1" x14ac:dyDescent="0.25">
      <c r="A79" s="67">
        <f t="shared" si="28"/>
        <v>2022</v>
      </c>
      <c r="B79" s="67" t="str">
        <f t="shared" si="29"/>
        <v>May</v>
      </c>
      <c r="C79" s="68">
        <f t="shared" si="34"/>
        <v>24</v>
      </c>
      <c r="D79" s="69">
        <f t="shared" si="30"/>
        <v>10</v>
      </c>
      <c r="E79" s="60">
        <f t="shared" si="31"/>
        <v>0</v>
      </c>
      <c r="F79" s="74"/>
      <c r="G79" s="77"/>
      <c r="H79" s="63" t="e">
        <f t="shared" si="35"/>
        <v>#VALUE!</v>
      </c>
      <c r="I79" s="64">
        <f t="shared" si="36"/>
        <v>1</v>
      </c>
      <c r="J79" s="71" t="str">
        <f t="shared" si="36"/>
        <v>Lavandula</v>
      </c>
      <c r="K79" s="71" t="str">
        <f t="shared" si="36"/>
        <v>stoechas</v>
      </c>
      <c r="L79" s="72">
        <f t="shared" si="36"/>
        <v>2</v>
      </c>
      <c r="M79" s="66">
        <f t="shared" si="36"/>
        <v>13</v>
      </c>
      <c r="N79" s="66">
        <f t="shared" si="36"/>
        <v>0</v>
      </c>
      <c r="O79" s="42"/>
      <c r="P79" s="43" t="e">
        <f>TEXT(IF(#REF!=1,D79,""),"00")</f>
        <v>#REF!</v>
      </c>
      <c r="Q79" s="44"/>
      <c r="R79" s="45"/>
      <c r="S79" s="46" t="e">
        <f>IF(O79=0,TEXT(TIME(P79,Q79,R79)-TIME(D79,E79,RIGHT(F79,2))+TIME(0,LEFT(#REF!,2),RIGHT(#REF!,2)),"mm:ss"),TEXT(TIME(P79,Q79,R79)-TIME(D79,E79,RIGHT(F79,2))+TIME(0,LEFT(#REF!,2),RIGHT(#REF!,2))-TIME(0,($G$10*O79),0),"mm:ss"))</f>
        <v>#REF!</v>
      </c>
      <c r="T79" s="47"/>
      <c r="U79" s="43" t="e">
        <f>INDEX(VISITORS[INSECT ORDER], MATCH(T79,VISITORS[NAME USED],0))</f>
        <v>#N/A</v>
      </c>
      <c r="V79" s="43" t="e">
        <f t="shared" si="32"/>
        <v>#N/A</v>
      </c>
      <c r="W79" s="48" t="e">
        <f>IF(SUM(AB79,AD79,AF79,AH79,AJ79,AL79)=#REF!,,"")</f>
        <v>#REF!</v>
      </c>
      <c r="X79" s="49" t="e">
        <f>IF(#REF!=1,1,"")</f>
        <v>#REF!</v>
      </c>
      <c r="Y79" s="49"/>
      <c r="Z79" s="49"/>
      <c r="AA79" s="50" t="str">
        <f t="shared" si="33"/>
        <v/>
      </c>
      <c r="AB79" s="51" t="str">
        <f>IF(AA79=1,#REF!,"")</f>
        <v/>
      </c>
      <c r="AC79" s="50"/>
      <c r="AD79" s="51" t="str">
        <f>IF(AC79=1,#REF!,"")</f>
        <v/>
      </c>
      <c r="AE79" s="50"/>
      <c r="AF79" s="51" t="str">
        <f>IF(AE79=1,#REF!,"")</f>
        <v/>
      </c>
      <c r="AG79" s="50"/>
      <c r="AH79" s="51" t="str">
        <f>IF(AG79=1,#REF!,"")</f>
        <v/>
      </c>
      <c r="AI79" s="50"/>
      <c r="AJ79" s="51" t="str">
        <f>IF(AI79=1,#REF!,"")</f>
        <v/>
      </c>
      <c r="AK79" s="50"/>
      <c r="AL79" s="51" t="str">
        <f>IF(AK79=1,#REF!,"")</f>
        <v/>
      </c>
      <c r="AM79" s="52"/>
      <c r="AN79" s="53"/>
      <c r="AO79" s="53"/>
      <c r="AP79" s="54"/>
      <c r="AQ79" s="55" t="e">
        <f>IF(#REF!=1,0,"")</f>
        <v>#REF!</v>
      </c>
      <c r="AR79" s="56" t="e">
        <f t="shared" si="26"/>
        <v>#REF!</v>
      </c>
      <c r="AS79" s="55" t="e">
        <f>IF(#REF!=1,0,"")</f>
        <v>#REF!</v>
      </c>
      <c r="AT79" s="56" t="e">
        <f t="shared" si="27"/>
        <v>#REF!</v>
      </c>
    </row>
    <row r="80" spans="1:46" s="3" customFormat="1" x14ac:dyDescent="0.25">
      <c r="A80" s="67">
        <f t="shared" si="28"/>
        <v>2022</v>
      </c>
      <c r="B80" s="67" t="str">
        <f t="shared" si="29"/>
        <v>May</v>
      </c>
      <c r="C80" s="68">
        <f t="shared" si="34"/>
        <v>24</v>
      </c>
      <c r="D80" s="69">
        <f t="shared" si="30"/>
        <v>10</v>
      </c>
      <c r="E80" s="70">
        <f t="shared" si="31"/>
        <v>1</v>
      </c>
      <c r="F80" s="74"/>
      <c r="G80" s="77"/>
      <c r="H80" s="63" t="e">
        <f t="shared" si="35"/>
        <v>#VALUE!</v>
      </c>
      <c r="I80" s="64">
        <f t="shared" si="36"/>
        <v>1</v>
      </c>
      <c r="J80" s="71" t="str">
        <f t="shared" si="36"/>
        <v>Lavandula</v>
      </c>
      <c r="K80" s="71" t="str">
        <f t="shared" si="36"/>
        <v>stoechas</v>
      </c>
      <c r="L80" s="72">
        <f t="shared" si="36"/>
        <v>2</v>
      </c>
      <c r="M80" s="72">
        <f t="shared" si="36"/>
        <v>13</v>
      </c>
      <c r="N80" s="66">
        <f t="shared" si="36"/>
        <v>0</v>
      </c>
      <c r="O80" s="42"/>
      <c r="P80" s="43" t="e">
        <f>TEXT(IF(#REF!=1,D80,""),"00")</f>
        <v>#REF!</v>
      </c>
      <c r="Q80" s="44"/>
      <c r="R80" s="45"/>
      <c r="S80" s="46" t="e">
        <f>IF(O80=0,TEXT(TIME(P80,Q80,R80)-TIME(D80,E80,RIGHT(F80,2))+TIME(0,LEFT(#REF!,2),RIGHT(#REF!,2)),"mm:ss"),TEXT(TIME(P80,Q80,R80)-TIME(D80,E80,RIGHT(F80,2))+TIME(0,LEFT(#REF!,2),RIGHT(#REF!,2))-TIME(0,($G$10*O80),0),"mm:ss"))</f>
        <v>#REF!</v>
      </c>
      <c r="T80" s="47"/>
      <c r="U80" s="43" t="e">
        <f>INDEX(VISITORS[INSECT ORDER], MATCH(T80,VISITORS[NAME USED],0))</f>
        <v>#N/A</v>
      </c>
      <c r="V80" s="43" t="e">
        <f t="shared" si="32"/>
        <v>#N/A</v>
      </c>
      <c r="W80" s="48" t="e">
        <f>IF(SUM(AB80,AD80,AF80,AH80,AJ80,AL80)=#REF!,,"")</f>
        <v>#REF!</v>
      </c>
      <c r="X80" s="49" t="e">
        <f>IF(#REF!=1,1,"")</f>
        <v>#REF!</v>
      </c>
      <c r="Y80" s="49"/>
      <c r="Z80" s="49"/>
      <c r="AA80" s="50" t="str">
        <f t="shared" si="33"/>
        <v/>
      </c>
      <c r="AB80" s="51" t="str">
        <f>IF(AA80=1,#REF!,"")</f>
        <v/>
      </c>
      <c r="AC80" s="50"/>
      <c r="AD80" s="51" t="str">
        <f>IF(AC80=1,#REF!,"")</f>
        <v/>
      </c>
      <c r="AE80" s="50"/>
      <c r="AF80" s="51" t="str">
        <f>IF(AE80=1,#REF!,"")</f>
        <v/>
      </c>
      <c r="AG80" s="50"/>
      <c r="AH80" s="51" t="str">
        <f>IF(AG80=1,#REF!,"")</f>
        <v/>
      </c>
      <c r="AI80" s="50"/>
      <c r="AJ80" s="51" t="str">
        <f>IF(AI80=1,#REF!,"")</f>
        <v/>
      </c>
      <c r="AK80" s="50"/>
      <c r="AL80" s="51" t="str">
        <f>IF(AK80=1,#REF!,"")</f>
        <v/>
      </c>
      <c r="AM80" s="52"/>
      <c r="AN80" s="53"/>
      <c r="AO80" s="53"/>
      <c r="AP80" s="54"/>
      <c r="AQ80" s="55" t="e">
        <f>IF(#REF!=1,0,"")</f>
        <v>#REF!</v>
      </c>
      <c r="AR80" s="56" t="e">
        <f t="shared" si="26"/>
        <v>#REF!</v>
      </c>
      <c r="AS80" s="55" t="e">
        <f>IF(#REF!=1,0,"")</f>
        <v>#REF!</v>
      </c>
      <c r="AT80" s="56" t="e">
        <f t="shared" si="27"/>
        <v>#REF!</v>
      </c>
    </row>
    <row r="81" spans="1:46" s="3" customFormat="1" x14ac:dyDescent="0.25">
      <c r="A81" s="67">
        <f t="shared" si="28"/>
        <v>2022</v>
      </c>
      <c r="B81" s="67" t="str">
        <f t="shared" si="29"/>
        <v>May</v>
      </c>
      <c r="C81" s="68">
        <f t="shared" si="34"/>
        <v>24</v>
      </c>
      <c r="D81" s="69">
        <f t="shared" si="30"/>
        <v>10</v>
      </c>
      <c r="E81" s="70">
        <f t="shared" si="31"/>
        <v>2</v>
      </c>
      <c r="F81" s="74"/>
      <c r="G81" s="77"/>
      <c r="H81" s="63" t="e">
        <f t="shared" si="35"/>
        <v>#VALUE!</v>
      </c>
      <c r="I81" s="64">
        <f t="shared" si="36"/>
        <v>1</v>
      </c>
      <c r="J81" s="71" t="str">
        <f t="shared" si="36"/>
        <v>Lavandula</v>
      </c>
      <c r="K81" s="71" t="str">
        <f t="shared" si="36"/>
        <v>stoechas</v>
      </c>
      <c r="L81" s="72">
        <f t="shared" si="36"/>
        <v>2</v>
      </c>
      <c r="M81" s="72">
        <f t="shared" si="36"/>
        <v>13</v>
      </c>
      <c r="N81" s="66">
        <f t="shared" si="36"/>
        <v>0</v>
      </c>
      <c r="O81" s="42"/>
      <c r="P81" s="43" t="e">
        <f>TEXT(IF(#REF!=1,D81,""),"00")</f>
        <v>#REF!</v>
      </c>
      <c r="Q81" s="44"/>
      <c r="R81" s="45"/>
      <c r="S81" s="46" t="e">
        <f>IF(O81=0,TEXT(TIME(P81,Q81,R81)-TIME(D81,E81,RIGHT(F81,2))+TIME(0,LEFT(#REF!,2),RIGHT(#REF!,2)),"mm:ss"),TEXT(TIME(P81,Q81,R81)-TIME(D81,E81,RIGHT(F81,2))+TIME(0,LEFT(#REF!,2),RIGHT(#REF!,2))-TIME(0,($G$10*O81),0),"mm:ss"))</f>
        <v>#REF!</v>
      </c>
      <c r="T81" s="47"/>
      <c r="U81" s="43" t="e">
        <f>INDEX(VISITORS[INSECT ORDER], MATCH(T81,VISITORS[NAME USED],0))</f>
        <v>#N/A</v>
      </c>
      <c r="V81" s="43" t="e">
        <f t="shared" si="32"/>
        <v>#N/A</v>
      </c>
      <c r="W81" s="48" t="e">
        <f>IF(SUM(AB81,AD81,AF81,AH81,AJ81,AL81)=#REF!,,"")</f>
        <v>#REF!</v>
      </c>
      <c r="X81" s="49" t="e">
        <f>IF(#REF!=1,1,"")</f>
        <v>#REF!</v>
      </c>
      <c r="Y81" s="49"/>
      <c r="Z81" s="49"/>
      <c r="AA81" s="50" t="str">
        <f t="shared" si="33"/>
        <v/>
      </c>
      <c r="AB81" s="51" t="str">
        <f>IF(AA81=1,#REF!,"")</f>
        <v/>
      </c>
      <c r="AC81" s="50"/>
      <c r="AD81" s="51" t="str">
        <f>IF(AC81=1,#REF!,"")</f>
        <v/>
      </c>
      <c r="AE81" s="50"/>
      <c r="AF81" s="51" t="str">
        <f>IF(AE81=1,#REF!,"")</f>
        <v/>
      </c>
      <c r="AG81" s="50"/>
      <c r="AH81" s="51" t="str">
        <f>IF(AG81=1,#REF!,"")</f>
        <v/>
      </c>
      <c r="AI81" s="50"/>
      <c r="AJ81" s="51" t="str">
        <f>IF(AI81=1,#REF!,"")</f>
        <v/>
      </c>
      <c r="AK81" s="50"/>
      <c r="AL81" s="51" t="str">
        <f>IF(AK81=1,#REF!,"")</f>
        <v/>
      </c>
      <c r="AM81" s="52"/>
      <c r="AN81" s="53"/>
      <c r="AO81" s="53"/>
      <c r="AP81" s="54"/>
      <c r="AQ81" s="55" t="e">
        <f>IF(#REF!=1,0,"")</f>
        <v>#REF!</v>
      </c>
      <c r="AR81" s="56" t="e">
        <f t="shared" si="26"/>
        <v>#REF!</v>
      </c>
      <c r="AS81" s="55" t="e">
        <f>IF(#REF!=1,0,"")</f>
        <v>#REF!</v>
      </c>
      <c r="AT81" s="56" t="e">
        <f t="shared" si="27"/>
        <v>#REF!</v>
      </c>
    </row>
    <row r="82" spans="1:46" s="3" customFormat="1" x14ac:dyDescent="0.25">
      <c r="A82" s="67">
        <f t="shared" si="28"/>
        <v>2022</v>
      </c>
      <c r="B82" s="67" t="str">
        <f t="shared" si="29"/>
        <v>May</v>
      </c>
      <c r="C82" s="68">
        <f t="shared" si="34"/>
        <v>24</v>
      </c>
      <c r="D82" s="69">
        <f t="shared" si="30"/>
        <v>10</v>
      </c>
      <c r="E82" s="70">
        <f t="shared" si="31"/>
        <v>3</v>
      </c>
      <c r="F82" s="74"/>
      <c r="G82" s="77"/>
      <c r="H82" s="63" t="e">
        <f t="shared" si="35"/>
        <v>#VALUE!</v>
      </c>
      <c r="I82" s="64">
        <f t="shared" si="36"/>
        <v>1</v>
      </c>
      <c r="J82" s="71" t="str">
        <f t="shared" si="36"/>
        <v>Lavandula</v>
      </c>
      <c r="K82" s="71" t="str">
        <f t="shared" si="36"/>
        <v>stoechas</v>
      </c>
      <c r="L82" s="66">
        <f t="shared" si="36"/>
        <v>2</v>
      </c>
      <c r="M82" s="72">
        <f t="shared" si="36"/>
        <v>13</v>
      </c>
      <c r="N82" s="66">
        <f t="shared" si="36"/>
        <v>0</v>
      </c>
      <c r="O82" s="42"/>
      <c r="P82" s="43" t="e">
        <f>TEXT(IF(#REF!=1,D82,""),"00")</f>
        <v>#REF!</v>
      </c>
      <c r="Q82" s="44"/>
      <c r="R82" s="45"/>
      <c r="S82" s="46" t="e">
        <f>IF(O82=0,TEXT(TIME(P82,Q82,R82)-TIME(D82,E82,RIGHT(F82,2))+TIME(0,LEFT(#REF!,2),RIGHT(#REF!,2)),"mm:ss"),TEXT(TIME(P82,Q82,R82)-TIME(D82,E82,RIGHT(F82,2))+TIME(0,LEFT(#REF!,2),RIGHT(#REF!,2))-TIME(0,($G$10*O82),0),"mm:ss"))</f>
        <v>#REF!</v>
      </c>
      <c r="T82" s="47"/>
      <c r="U82" s="43" t="e">
        <f>INDEX(VISITORS[INSECT ORDER], MATCH(T82,VISITORS[NAME USED],0))</f>
        <v>#N/A</v>
      </c>
      <c r="V82" s="43" t="e">
        <f t="shared" si="32"/>
        <v>#N/A</v>
      </c>
      <c r="W82" s="48" t="e">
        <f>IF(SUM(AB82,AD82,AF82,AH82,AJ82,AL82)=#REF!,,"")</f>
        <v>#REF!</v>
      </c>
      <c r="X82" s="49" t="e">
        <f>IF(#REF!=1,1,"")</f>
        <v>#REF!</v>
      </c>
      <c r="Y82" s="49"/>
      <c r="Z82" s="49"/>
      <c r="AA82" s="50" t="str">
        <f t="shared" si="33"/>
        <v/>
      </c>
      <c r="AB82" s="51" t="str">
        <f>IF(AA82=1,#REF!,"")</f>
        <v/>
      </c>
      <c r="AC82" s="50"/>
      <c r="AD82" s="51" t="str">
        <f>IF(AC82=1,#REF!,"")</f>
        <v/>
      </c>
      <c r="AE82" s="50"/>
      <c r="AF82" s="51" t="str">
        <f>IF(AE82=1,#REF!,"")</f>
        <v/>
      </c>
      <c r="AG82" s="50"/>
      <c r="AH82" s="51" t="str">
        <f>IF(AG82=1,#REF!,"")</f>
        <v/>
      </c>
      <c r="AI82" s="50"/>
      <c r="AJ82" s="51" t="str">
        <f>IF(AI82=1,#REF!,"")</f>
        <v/>
      </c>
      <c r="AK82" s="50"/>
      <c r="AL82" s="51" t="str">
        <f>IF(AK82=1,#REF!,"")</f>
        <v/>
      </c>
      <c r="AM82" s="52"/>
      <c r="AN82" s="53"/>
      <c r="AO82" s="53"/>
      <c r="AP82" s="54"/>
      <c r="AQ82" s="55" t="e">
        <f>IF(#REF!=1,0,"")</f>
        <v>#REF!</v>
      </c>
      <c r="AR82" s="56" t="e">
        <f t="shared" si="26"/>
        <v>#REF!</v>
      </c>
      <c r="AS82" s="55" t="e">
        <f>IF(#REF!=1,0,"")</f>
        <v>#REF!</v>
      </c>
      <c r="AT82" s="56" t="e">
        <f t="shared" si="27"/>
        <v>#REF!</v>
      </c>
    </row>
    <row r="83" spans="1:46" s="3" customFormat="1" x14ac:dyDescent="0.25">
      <c r="A83" s="67">
        <f t="shared" si="28"/>
        <v>2022</v>
      </c>
      <c r="B83" s="67" t="str">
        <f t="shared" si="29"/>
        <v>May</v>
      </c>
      <c r="C83" s="68">
        <f t="shared" si="34"/>
        <v>24</v>
      </c>
      <c r="D83" s="69">
        <f t="shared" si="30"/>
        <v>10</v>
      </c>
      <c r="E83" s="70">
        <f t="shared" si="31"/>
        <v>4</v>
      </c>
      <c r="F83" s="74"/>
      <c r="G83" s="77"/>
      <c r="H83" s="63" t="e">
        <f t="shared" si="35"/>
        <v>#VALUE!</v>
      </c>
      <c r="I83" s="64">
        <f t="shared" si="36"/>
        <v>1</v>
      </c>
      <c r="J83" s="71" t="str">
        <f t="shared" si="36"/>
        <v>Lavandula</v>
      </c>
      <c r="K83" s="71" t="str">
        <f t="shared" si="36"/>
        <v>stoechas</v>
      </c>
      <c r="L83" s="72">
        <f t="shared" si="36"/>
        <v>2</v>
      </c>
      <c r="M83" s="72">
        <f t="shared" si="36"/>
        <v>13</v>
      </c>
      <c r="N83" s="66">
        <f t="shared" si="36"/>
        <v>0</v>
      </c>
      <c r="O83" s="42"/>
      <c r="P83" s="43" t="e">
        <f>TEXT(IF(#REF!=1,D83,""),"00")</f>
        <v>#REF!</v>
      </c>
      <c r="Q83" s="44"/>
      <c r="R83" s="45"/>
      <c r="S83" s="46" t="e">
        <f>IF(O83=0,TEXT(TIME(P83,Q83,R83)-TIME(D83,E83,RIGHT(F83,2))+TIME(0,LEFT(#REF!,2),RIGHT(#REF!,2)),"mm:ss"),TEXT(TIME(P83,Q83,R83)-TIME(D83,E83,RIGHT(F83,2))+TIME(0,LEFT(#REF!,2),RIGHT(#REF!,2))-TIME(0,($G$10*O83),0),"mm:ss"))</f>
        <v>#REF!</v>
      </c>
      <c r="T83" s="47"/>
      <c r="U83" s="43" t="e">
        <f>INDEX(VISITORS[INSECT ORDER], MATCH(T83,VISITORS[NAME USED],0))</f>
        <v>#N/A</v>
      </c>
      <c r="V83" s="43" t="e">
        <f t="shared" si="32"/>
        <v>#N/A</v>
      </c>
      <c r="W83" s="48" t="e">
        <f>IF(SUM(AB83,AD83,AF83,AH83,AJ83,AL83)=#REF!,,"")</f>
        <v>#REF!</v>
      </c>
      <c r="X83" s="49"/>
      <c r="Y83" s="49"/>
      <c r="Z83" s="49"/>
      <c r="AA83" s="50" t="str">
        <f t="shared" si="33"/>
        <v/>
      </c>
      <c r="AB83" s="51" t="str">
        <f>IF(AA83=1,#REF!,"")</f>
        <v/>
      </c>
      <c r="AC83" s="50"/>
      <c r="AD83" s="51" t="str">
        <f>IF(AC83=1,#REF!,"")</f>
        <v/>
      </c>
      <c r="AE83" s="50"/>
      <c r="AF83" s="51" t="str">
        <f>IF(AE83=1,#REF!,"")</f>
        <v/>
      </c>
      <c r="AG83" s="50"/>
      <c r="AH83" s="51" t="str">
        <f>IF(AG83=1,#REF!,"")</f>
        <v/>
      </c>
      <c r="AI83" s="50"/>
      <c r="AJ83" s="51" t="str">
        <f>IF(AI83=1,#REF!,"")</f>
        <v/>
      </c>
      <c r="AK83" s="50"/>
      <c r="AL83" s="51" t="str">
        <f>IF(AK83=1,#REF!,"")</f>
        <v/>
      </c>
      <c r="AM83" s="52"/>
      <c r="AN83" s="53"/>
      <c r="AO83" s="53"/>
      <c r="AP83" s="54"/>
      <c r="AQ83" s="55" t="e">
        <f>IF(#REF!=1,0,"")</f>
        <v>#REF!</v>
      </c>
      <c r="AR83" s="56" t="e">
        <f t="shared" si="26"/>
        <v>#REF!</v>
      </c>
      <c r="AS83" s="55" t="e">
        <f>IF(#REF!=1,0,"")</f>
        <v>#REF!</v>
      </c>
      <c r="AT83" s="56" t="e">
        <f t="shared" si="27"/>
        <v>#REF!</v>
      </c>
    </row>
    <row r="84" spans="1:46" s="3" customFormat="1" x14ac:dyDescent="0.25">
      <c r="A84" s="67">
        <f t="shared" si="28"/>
        <v>2022</v>
      </c>
      <c r="B84" s="67" t="str">
        <f t="shared" si="29"/>
        <v>May</v>
      </c>
      <c r="C84" s="68">
        <f t="shared" si="34"/>
        <v>24</v>
      </c>
      <c r="D84" s="69">
        <f t="shared" si="30"/>
        <v>10</v>
      </c>
      <c r="E84" s="60">
        <f t="shared" si="31"/>
        <v>5</v>
      </c>
      <c r="F84" s="74">
        <v>47</v>
      </c>
      <c r="G84" s="77"/>
      <c r="H84" s="63" t="e">
        <f t="shared" si="35"/>
        <v>#VALUE!</v>
      </c>
      <c r="I84" s="64">
        <f t="shared" si="36"/>
        <v>1</v>
      </c>
      <c r="J84" s="71" t="str">
        <f t="shared" si="36"/>
        <v>Lavandula</v>
      </c>
      <c r="K84" s="71" t="str">
        <f t="shared" si="36"/>
        <v>stoechas</v>
      </c>
      <c r="L84" s="72">
        <f t="shared" si="36"/>
        <v>2</v>
      </c>
      <c r="M84" s="66">
        <f t="shared" si="36"/>
        <v>13</v>
      </c>
      <c r="N84" s="66">
        <f t="shared" si="36"/>
        <v>0</v>
      </c>
      <c r="O84" s="42"/>
      <c r="P84" s="43" t="e">
        <f>TEXT(IF(#REF!=1,D84,""),"00")</f>
        <v>#REF!</v>
      </c>
      <c r="Q84" s="44">
        <v>11</v>
      </c>
      <c r="R84" s="45">
        <v>55</v>
      </c>
      <c r="S84" s="46" t="e">
        <f>IF(O84=0,TEXT(TIME(P84,Q84,R84)-TIME(D84,E84,RIGHT(F84,2))+TIME(0,LEFT(#REF!,2),RIGHT(#REF!,2)),"mm:ss"),TEXT(TIME(P84,Q84,R84)-TIME(D84,E84,RIGHT(F84,2))+TIME(0,LEFT(#REF!,2),RIGHT(#REF!,2))-TIME(0,($G$10*O84),0),"mm:ss"))</f>
        <v>#REF!</v>
      </c>
      <c r="T84" s="47" t="s">
        <v>370</v>
      </c>
      <c r="U84" s="43" t="e">
        <f>INDEX(VISITORS[INSECT ORDER], MATCH(T84,VISITORS[NAME USED],0))</f>
        <v>#N/A</v>
      </c>
      <c r="V84" s="43" t="e">
        <f t="shared" si="32"/>
        <v>#N/A</v>
      </c>
      <c r="W84" s="48" t="e">
        <f>IF(SUM(AB84,AD84,AF84,AH84,AJ84,AL84)=#REF!,,"")</f>
        <v>#REF!</v>
      </c>
      <c r="X84" s="49" t="e">
        <f>IF(#REF!=1,1,"")</f>
        <v>#REF!</v>
      </c>
      <c r="Y84" s="49"/>
      <c r="Z84" s="49"/>
      <c r="AA84" s="50" t="str">
        <f t="shared" si="33"/>
        <v/>
      </c>
      <c r="AB84" s="51" t="str">
        <f>IF(AA84=1,#REF!,"")</f>
        <v/>
      </c>
      <c r="AC84" s="50"/>
      <c r="AD84" s="51" t="str">
        <f>IF(AC84=1,#REF!,"")</f>
        <v/>
      </c>
      <c r="AE84" s="50"/>
      <c r="AF84" s="51" t="str">
        <f>IF(AE84=1,#REF!,"")</f>
        <v/>
      </c>
      <c r="AG84" s="50"/>
      <c r="AH84" s="51" t="str">
        <f>IF(AG84=1,#REF!,"")</f>
        <v/>
      </c>
      <c r="AI84" s="50"/>
      <c r="AJ84" s="51" t="str">
        <f>IF(AI84=1,#REF!,"")</f>
        <v/>
      </c>
      <c r="AK84" s="50"/>
      <c r="AL84" s="51" t="str">
        <f>IF(AK84=1,#REF!,"")</f>
        <v/>
      </c>
      <c r="AM84" s="52"/>
      <c r="AN84" s="53"/>
      <c r="AO84" s="53"/>
      <c r="AP84" s="54"/>
      <c r="AQ84" s="55" t="e">
        <f>IF(#REF!=1,0,"")</f>
        <v>#REF!</v>
      </c>
      <c r="AR84" s="56" t="e">
        <f t="shared" si="26"/>
        <v>#REF!</v>
      </c>
      <c r="AS84" s="55" t="e">
        <f>IF(#REF!=1,0,"")</f>
        <v>#REF!</v>
      </c>
      <c r="AT84" s="56" t="e">
        <f t="shared" si="27"/>
        <v>#REF!</v>
      </c>
    </row>
    <row r="85" spans="1:46" s="3" customFormat="1" x14ac:dyDescent="0.25">
      <c r="A85" s="67">
        <f t="shared" si="28"/>
        <v>2022</v>
      </c>
      <c r="B85" s="67" t="str">
        <f t="shared" si="29"/>
        <v>May</v>
      </c>
      <c r="C85" s="68">
        <f t="shared" si="34"/>
        <v>24</v>
      </c>
      <c r="D85" s="69">
        <f t="shared" si="30"/>
        <v>10</v>
      </c>
      <c r="E85" s="70">
        <f t="shared" si="31"/>
        <v>6</v>
      </c>
      <c r="F85" s="74"/>
      <c r="G85" s="77"/>
      <c r="H85" s="63" t="e">
        <f t="shared" si="35"/>
        <v>#VALUE!</v>
      </c>
      <c r="I85" s="64">
        <f t="shared" ref="I85:N100" si="37">I84</f>
        <v>1</v>
      </c>
      <c r="J85" s="71" t="str">
        <f t="shared" si="37"/>
        <v>Lavandula</v>
      </c>
      <c r="K85" s="71" t="str">
        <f t="shared" si="37"/>
        <v>stoechas</v>
      </c>
      <c r="L85" s="72">
        <f t="shared" si="37"/>
        <v>2</v>
      </c>
      <c r="M85" s="72">
        <f t="shared" si="37"/>
        <v>13</v>
      </c>
      <c r="N85" s="66">
        <f t="shared" si="37"/>
        <v>0</v>
      </c>
      <c r="O85" s="42"/>
      <c r="P85" s="43" t="e">
        <f>TEXT(IF(#REF!=1,D85,""),"00")</f>
        <v>#REF!</v>
      </c>
      <c r="Q85" s="44"/>
      <c r="R85" s="45"/>
      <c r="S85" s="46" t="e">
        <f>IF(O85=0,TEXT(TIME(P85,Q85,R85)-TIME(D85,E85,RIGHT(F85,2))+TIME(0,LEFT(#REF!,2),RIGHT(#REF!,2)),"mm:ss"),TEXT(TIME(P85,Q85,R85)-TIME(D85,E85,RIGHT(F85,2))+TIME(0,LEFT(#REF!,2),RIGHT(#REF!,2))-TIME(0,($G$10*O85),0),"mm:ss"))</f>
        <v>#REF!</v>
      </c>
      <c r="T85" s="47"/>
      <c r="U85" s="43" t="e">
        <f>INDEX(VISITORS[INSECT ORDER], MATCH(T85,VISITORS[NAME USED],0))</f>
        <v>#N/A</v>
      </c>
      <c r="V85" s="43" t="e">
        <f t="shared" si="32"/>
        <v>#N/A</v>
      </c>
      <c r="W85" s="48" t="e">
        <f>IF(SUM(AB85,AD85,AF85,AH85,AJ85,AL85)=#REF!,,"")</f>
        <v>#REF!</v>
      </c>
      <c r="X85" s="49" t="e">
        <f>IF(#REF!=1,1,"")</f>
        <v>#REF!</v>
      </c>
      <c r="Y85" s="49"/>
      <c r="Z85" s="49"/>
      <c r="AA85" s="50" t="str">
        <f t="shared" si="33"/>
        <v/>
      </c>
      <c r="AB85" s="51" t="str">
        <f>IF(AA85=1,#REF!,"")</f>
        <v/>
      </c>
      <c r="AC85" s="50"/>
      <c r="AD85" s="51" t="str">
        <f>IF(AC85=1,#REF!,"")</f>
        <v/>
      </c>
      <c r="AE85" s="50"/>
      <c r="AF85" s="51" t="str">
        <f>IF(AE85=1,#REF!,"")</f>
        <v/>
      </c>
      <c r="AG85" s="50"/>
      <c r="AH85" s="51" t="str">
        <f>IF(AG85=1,#REF!,"")</f>
        <v/>
      </c>
      <c r="AI85" s="50"/>
      <c r="AJ85" s="51" t="str">
        <f>IF(AI85=1,#REF!,"")</f>
        <v/>
      </c>
      <c r="AK85" s="50"/>
      <c r="AL85" s="51" t="str">
        <f>IF(AK85=1,#REF!,"")</f>
        <v/>
      </c>
      <c r="AM85" s="52"/>
      <c r="AN85" s="53"/>
      <c r="AO85" s="53"/>
      <c r="AP85" s="54"/>
      <c r="AQ85" s="55" t="e">
        <f>IF(#REF!=1,0,"")</f>
        <v>#REF!</v>
      </c>
      <c r="AR85" s="56" t="e">
        <f t="shared" si="26"/>
        <v>#REF!</v>
      </c>
      <c r="AS85" s="55" t="e">
        <f>IF(#REF!=1,0,"")</f>
        <v>#REF!</v>
      </c>
      <c r="AT85" s="56" t="e">
        <f t="shared" si="27"/>
        <v>#REF!</v>
      </c>
    </row>
    <row r="86" spans="1:46" s="3" customFormat="1" x14ac:dyDescent="0.25">
      <c r="A86" s="67">
        <f t="shared" si="28"/>
        <v>2022</v>
      </c>
      <c r="B86" s="67" t="str">
        <f t="shared" si="29"/>
        <v>May</v>
      </c>
      <c r="C86" s="68">
        <f t="shared" si="34"/>
        <v>24</v>
      </c>
      <c r="D86" s="69">
        <f t="shared" si="30"/>
        <v>10</v>
      </c>
      <c r="E86" s="70">
        <f t="shared" si="31"/>
        <v>7</v>
      </c>
      <c r="F86" s="74"/>
      <c r="G86" s="77"/>
      <c r="H86" s="63" t="e">
        <f t="shared" si="35"/>
        <v>#VALUE!</v>
      </c>
      <c r="I86" s="64">
        <f t="shared" si="37"/>
        <v>1</v>
      </c>
      <c r="J86" s="71" t="str">
        <f t="shared" si="37"/>
        <v>Lavandula</v>
      </c>
      <c r="K86" s="71" t="str">
        <f t="shared" si="37"/>
        <v>stoechas</v>
      </c>
      <c r="L86" s="72">
        <f t="shared" si="37"/>
        <v>2</v>
      </c>
      <c r="M86" s="72">
        <f t="shared" si="37"/>
        <v>13</v>
      </c>
      <c r="N86" s="66">
        <f t="shared" si="37"/>
        <v>0</v>
      </c>
      <c r="O86" s="42"/>
      <c r="P86" s="43" t="e">
        <f>TEXT(IF(#REF!=1,D86,""),"00")</f>
        <v>#REF!</v>
      </c>
      <c r="Q86" s="44"/>
      <c r="R86" s="45"/>
      <c r="S86" s="46" t="e">
        <f>IF(O86=0,TEXT(TIME(P86,Q86,R86)-TIME(D86,E86,RIGHT(F86,2))+TIME(0,LEFT(#REF!,2),RIGHT(#REF!,2)),"mm:ss"),TEXT(TIME(P86,Q86,R86)-TIME(D86,E86,RIGHT(F86,2))+TIME(0,LEFT(#REF!,2),RIGHT(#REF!,2))-TIME(0,($G$10*O86),0),"mm:ss"))</f>
        <v>#REF!</v>
      </c>
      <c r="T86" s="47"/>
      <c r="U86" s="43" t="e">
        <f>INDEX(VISITORS[INSECT ORDER], MATCH(T86,VISITORS[NAME USED],0))</f>
        <v>#N/A</v>
      </c>
      <c r="V86" s="43" t="e">
        <f t="shared" si="32"/>
        <v>#N/A</v>
      </c>
      <c r="W86" s="48" t="e">
        <f>IF(SUM(AB86,AD86,AF86,AH86,AJ86,AL86)=#REF!,,"")</f>
        <v>#REF!</v>
      </c>
      <c r="X86" s="49" t="e">
        <f>IF(#REF!=1,1,"")</f>
        <v>#REF!</v>
      </c>
      <c r="Y86" s="49"/>
      <c r="Z86" s="49"/>
      <c r="AA86" s="50" t="str">
        <f t="shared" si="33"/>
        <v/>
      </c>
      <c r="AB86" s="51" t="str">
        <f>IF(AA86=1,#REF!,"")</f>
        <v/>
      </c>
      <c r="AC86" s="50"/>
      <c r="AD86" s="51" t="str">
        <f>IF(AC86=1,#REF!,"")</f>
        <v/>
      </c>
      <c r="AE86" s="50"/>
      <c r="AF86" s="51" t="str">
        <f>IF(AE86=1,#REF!,"")</f>
        <v/>
      </c>
      <c r="AG86" s="50"/>
      <c r="AH86" s="51" t="str">
        <f>IF(AG86=1,#REF!,"")</f>
        <v/>
      </c>
      <c r="AI86" s="50"/>
      <c r="AJ86" s="51" t="str">
        <f>IF(AI86=1,#REF!,"")</f>
        <v/>
      </c>
      <c r="AK86" s="50"/>
      <c r="AL86" s="51" t="str">
        <f>IF(AK86=1,#REF!,"")</f>
        <v/>
      </c>
      <c r="AM86" s="52"/>
      <c r="AN86" s="53"/>
      <c r="AO86" s="53"/>
      <c r="AP86" s="54"/>
      <c r="AQ86" s="55" t="e">
        <f>IF(#REF!=1,0,"")</f>
        <v>#REF!</v>
      </c>
      <c r="AR86" s="56" t="e">
        <f t="shared" si="26"/>
        <v>#REF!</v>
      </c>
      <c r="AS86" s="55" t="e">
        <f>IF(#REF!=1,0,"")</f>
        <v>#REF!</v>
      </c>
      <c r="AT86" s="56" t="e">
        <f t="shared" si="27"/>
        <v>#REF!</v>
      </c>
    </row>
    <row r="87" spans="1:46" s="3" customFormat="1" x14ac:dyDescent="0.25">
      <c r="A87" s="67">
        <f t="shared" si="28"/>
        <v>2022</v>
      </c>
      <c r="B87" s="67" t="str">
        <f t="shared" si="29"/>
        <v>May</v>
      </c>
      <c r="C87" s="68">
        <f t="shared" si="34"/>
        <v>24</v>
      </c>
      <c r="D87" s="69">
        <f t="shared" si="30"/>
        <v>10</v>
      </c>
      <c r="E87" s="70">
        <f t="shared" si="31"/>
        <v>8</v>
      </c>
      <c r="F87" s="74">
        <v>19</v>
      </c>
      <c r="G87" s="77"/>
      <c r="H87" s="63" t="e">
        <f t="shared" si="35"/>
        <v>#VALUE!</v>
      </c>
      <c r="I87" s="64">
        <f t="shared" si="37"/>
        <v>1</v>
      </c>
      <c r="J87" s="71" t="str">
        <f t="shared" si="37"/>
        <v>Lavandula</v>
      </c>
      <c r="K87" s="71" t="str">
        <f t="shared" si="37"/>
        <v>stoechas</v>
      </c>
      <c r="L87" s="72">
        <f t="shared" si="37"/>
        <v>2</v>
      </c>
      <c r="M87" s="72">
        <f t="shared" si="37"/>
        <v>13</v>
      </c>
      <c r="N87" s="66">
        <f t="shared" si="37"/>
        <v>0</v>
      </c>
      <c r="O87" s="42"/>
      <c r="P87" s="43" t="e">
        <f>TEXT(IF(#REF!=1,D87,""),"00")</f>
        <v>#REF!</v>
      </c>
      <c r="Q87" s="44">
        <v>8</v>
      </c>
      <c r="R87" s="45">
        <v>29</v>
      </c>
      <c r="S87" s="46" t="e">
        <f>IF(O87=0,TEXT(TIME(P87,Q87,R87)-TIME(D87,E87,RIGHT(F87,2))+TIME(0,LEFT(#REF!,2),RIGHT(#REF!,2)),"mm:ss"),TEXT(TIME(P87,Q87,R87)-TIME(D87,E87,RIGHT(F87,2))+TIME(0,LEFT(#REF!,2),RIGHT(#REF!,2))-TIME(0,($G$10*O87),0),"mm:ss"))</f>
        <v>#REF!</v>
      </c>
      <c r="T87" s="47" t="s">
        <v>371</v>
      </c>
      <c r="U87" s="43" t="e">
        <f>INDEX(VISITORS[INSECT ORDER], MATCH(T87,VISITORS[NAME USED],0))</f>
        <v>#N/A</v>
      </c>
      <c r="V87" s="43" t="e">
        <f t="shared" si="32"/>
        <v>#N/A</v>
      </c>
      <c r="W87" s="48" t="e">
        <f>IF(SUM(AB87,AD87,AF87,AH87,AJ87,AL87)=#REF!,,"")</f>
        <v>#REF!</v>
      </c>
      <c r="X87" s="49">
        <v>5</v>
      </c>
      <c r="Y87" s="49"/>
      <c r="Z87" s="49"/>
      <c r="AA87" s="50" t="str">
        <f t="shared" si="33"/>
        <v/>
      </c>
      <c r="AB87" s="51" t="str">
        <f>IF(AA87=1,#REF!,"")</f>
        <v/>
      </c>
      <c r="AC87" s="50"/>
      <c r="AD87" s="51" t="str">
        <f>IF(AC87=1,#REF!,"")</f>
        <v/>
      </c>
      <c r="AE87" s="50"/>
      <c r="AF87" s="51" t="str">
        <f>IF(AE87=1,#REF!,"")</f>
        <v/>
      </c>
      <c r="AG87" s="50"/>
      <c r="AH87" s="51" t="str">
        <f>IF(AG87=1,#REF!,"")</f>
        <v/>
      </c>
      <c r="AI87" s="50"/>
      <c r="AJ87" s="51" t="str">
        <f>IF(AI87=1,#REF!,"")</f>
        <v/>
      </c>
      <c r="AK87" s="50"/>
      <c r="AL87" s="51" t="str">
        <f>IF(AK87=1,#REF!,"")</f>
        <v/>
      </c>
      <c r="AM87" s="52"/>
      <c r="AN87" s="53"/>
      <c r="AO87" s="53"/>
      <c r="AP87" s="54"/>
      <c r="AQ87" s="55" t="e">
        <f>IF(#REF!=1,0,"")</f>
        <v>#REF!</v>
      </c>
      <c r="AR87" s="56" t="e">
        <f t="shared" si="26"/>
        <v>#REF!</v>
      </c>
      <c r="AS87" s="55" t="e">
        <f>IF(#REF!=1,0,"")</f>
        <v>#REF!</v>
      </c>
      <c r="AT87" s="56" t="e">
        <f t="shared" si="27"/>
        <v>#REF!</v>
      </c>
    </row>
    <row r="88" spans="1:46" s="3" customFormat="1" x14ac:dyDescent="0.25">
      <c r="A88" s="67">
        <f t="shared" si="28"/>
        <v>2022</v>
      </c>
      <c r="B88" s="67" t="str">
        <f t="shared" si="29"/>
        <v>May</v>
      </c>
      <c r="C88" s="68">
        <f t="shared" si="34"/>
        <v>24</v>
      </c>
      <c r="D88" s="69">
        <f t="shared" si="30"/>
        <v>10</v>
      </c>
      <c r="E88" s="70">
        <f t="shared" si="31"/>
        <v>9</v>
      </c>
      <c r="F88" s="74"/>
      <c r="G88" s="77"/>
      <c r="H88" s="63" t="e">
        <f t="shared" si="35"/>
        <v>#VALUE!</v>
      </c>
      <c r="I88" s="64">
        <f t="shared" si="37"/>
        <v>1</v>
      </c>
      <c r="J88" s="71" t="str">
        <f t="shared" si="37"/>
        <v>Lavandula</v>
      </c>
      <c r="K88" s="71" t="str">
        <f t="shared" si="37"/>
        <v>stoechas</v>
      </c>
      <c r="L88" s="66">
        <f t="shared" si="37"/>
        <v>2</v>
      </c>
      <c r="M88" s="72">
        <f t="shared" si="37"/>
        <v>13</v>
      </c>
      <c r="N88" s="66">
        <f t="shared" si="37"/>
        <v>0</v>
      </c>
      <c r="O88" s="42"/>
      <c r="P88" s="43" t="e">
        <f>TEXT(IF(#REF!=1,D88,""),"00")</f>
        <v>#REF!</v>
      </c>
      <c r="Q88" s="44"/>
      <c r="R88" s="45"/>
      <c r="S88" s="46" t="e">
        <f>IF(O88=0,TEXT(TIME(P88,Q88,R88)-TIME(D88,E88,RIGHT(F88,2))+TIME(0,LEFT(#REF!,2),RIGHT(#REF!,2)),"mm:ss"),TEXT(TIME(P88,Q88,R88)-TIME(D88,E88,RIGHT(F88,2))+TIME(0,LEFT(#REF!,2),RIGHT(#REF!,2))-TIME(0,($G$10*O88),0),"mm:ss"))</f>
        <v>#REF!</v>
      </c>
      <c r="T88" s="47"/>
      <c r="U88" s="43" t="e">
        <f>INDEX(VISITORS[INSECT ORDER], MATCH(T88,VISITORS[NAME USED],0))</f>
        <v>#N/A</v>
      </c>
      <c r="V88" s="43" t="e">
        <f t="shared" si="32"/>
        <v>#N/A</v>
      </c>
      <c r="W88" s="48" t="e">
        <f>IF(SUM(AB88,AD88,AF88,AH88,AJ88,AL88)=#REF!,,"")</f>
        <v>#REF!</v>
      </c>
      <c r="X88" s="49" t="e">
        <f>IF(#REF!=1,1,"")</f>
        <v>#REF!</v>
      </c>
      <c r="Y88" s="49"/>
      <c r="Z88" s="49"/>
      <c r="AA88" s="50" t="str">
        <f t="shared" si="33"/>
        <v/>
      </c>
      <c r="AB88" s="51" t="str">
        <f>IF(AA88=1,#REF!,"")</f>
        <v/>
      </c>
      <c r="AC88" s="50"/>
      <c r="AD88" s="51" t="str">
        <f>IF(AC88=1,#REF!,"")</f>
        <v/>
      </c>
      <c r="AE88" s="50"/>
      <c r="AF88" s="51" t="str">
        <f>IF(AE88=1,#REF!,"")</f>
        <v/>
      </c>
      <c r="AG88" s="50"/>
      <c r="AH88" s="51" t="str">
        <f>IF(AG88=1,#REF!,"")</f>
        <v/>
      </c>
      <c r="AI88" s="50"/>
      <c r="AJ88" s="51" t="str">
        <f>IF(AI88=1,#REF!,"")</f>
        <v/>
      </c>
      <c r="AK88" s="50"/>
      <c r="AL88" s="51" t="str">
        <f>IF(AK88=1,#REF!,"")</f>
        <v/>
      </c>
      <c r="AM88" s="52"/>
      <c r="AN88" s="53"/>
      <c r="AO88" s="53"/>
      <c r="AP88" s="54"/>
      <c r="AQ88" s="55" t="e">
        <f>IF(#REF!=1,0,"")</f>
        <v>#REF!</v>
      </c>
      <c r="AR88" s="56" t="e">
        <f t="shared" si="26"/>
        <v>#REF!</v>
      </c>
      <c r="AS88" s="55" t="e">
        <f>IF(#REF!=1,0,"")</f>
        <v>#REF!</v>
      </c>
      <c r="AT88" s="56" t="e">
        <f t="shared" si="27"/>
        <v>#REF!</v>
      </c>
    </row>
    <row r="89" spans="1:46" s="3" customFormat="1" x14ac:dyDescent="0.25">
      <c r="A89" s="67">
        <f t="shared" si="28"/>
        <v>2022</v>
      </c>
      <c r="B89" s="67" t="str">
        <f t="shared" si="29"/>
        <v>May</v>
      </c>
      <c r="C89" s="68">
        <f t="shared" si="34"/>
        <v>24</v>
      </c>
      <c r="D89" s="69">
        <f t="shared" si="30"/>
        <v>10</v>
      </c>
      <c r="E89" s="60">
        <f t="shared" si="31"/>
        <v>10</v>
      </c>
      <c r="F89" s="74"/>
      <c r="G89" s="77"/>
      <c r="H89" s="63" t="e">
        <f t="shared" si="35"/>
        <v>#VALUE!</v>
      </c>
      <c r="I89" s="64">
        <f t="shared" si="37"/>
        <v>1</v>
      </c>
      <c r="J89" s="71" t="str">
        <f t="shared" si="37"/>
        <v>Lavandula</v>
      </c>
      <c r="K89" s="71" t="str">
        <f t="shared" si="37"/>
        <v>stoechas</v>
      </c>
      <c r="L89" s="72">
        <f t="shared" si="37"/>
        <v>2</v>
      </c>
      <c r="M89" s="66">
        <f t="shared" si="37"/>
        <v>13</v>
      </c>
      <c r="N89" s="66">
        <f t="shared" si="37"/>
        <v>0</v>
      </c>
      <c r="O89" s="42"/>
      <c r="P89" s="43" t="e">
        <f>TEXT(IF(#REF!=1,D89,""),"00")</f>
        <v>#REF!</v>
      </c>
      <c r="Q89" s="44"/>
      <c r="R89" s="45"/>
      <c r="S89" s="46" t="e">
        <f>IF(O89=0,TEXT(TIME(P89,Q89,R89)-TIME(D89,E89,RIGHT(F89,2))+TIME(0,LEFT(#REF!,2),RIGHT(#REF!,2)),"mm:ss"),TEXT(TIME(P89,Q89,R89)-TIME(D89,E89,RIGHT(F89,2))+TIME(0,LEFT(#REF!,2),RIGHT(#REF!,2))-TIME(0,($G$10*O89),0),"mm:ss"))</f>
        <v>#REF!</v>
      </c>
      <c r="T89" s="47"/>
      <c r="U89" s="43" t="e">
        <f>INDEX(VISITORS[INSECT ORDER], MATCH(T89,VISITORS[NAME USED],0))</f>
        <v>#N/A</v>
      </c>
      <c r="V89" s="43" t="e">
        <f t="shared" si="32"/>
        <v>#N/A</v>
      </c>
      <c r="W89" s="48" t="e">
        <f>IF(SUM(AB89,AD89,AF89,AH89,AJ89,AL89)=#REF!,,"")</f>
        <v>#REF!</v>
      </c>
      <c r="X89" s="49" t="e">
        <f>IF(#REF!=1,1,"")</f>
        <v>#REF!</v>
      </c>
      <c r="Y89" s="49"/>
      <c r="Z89" s="49"/>
      <c r="AA89" s="50" t="str">
        <f t="shared" si="33"/>
        <v/>
      </c>
      <c r="AB89" s="51" t="str">
        <f>IF(AA89=1,#REF!,"")</f>
        <v/>
      </c>
      <c r="AC89" s="50"/>
      <c r="AD89" s="51" t="str">
        <f>IF(AC89=1,#REF!,"")</f>
        <v/>
      </c>
      <c r="AE89" s="50"/>
      <c r="AF89" s="51" t="str">
        <f>IF(AE89=1,#REF!,"")</f>
        <v/>
      </c>
      <c r="AG89" s="50"/>
      <c r="AH89" s="51" t="str">
        <f>IF(AG89=1,#REF!,"")</f>
        <v/>
      </c>
      <c r="AI89" s="50"/>
      <c r="AJ89" s="51" t="str">
        <f>IF(AI89=1,#REF!,"")</f>
        <v/>
      </c>
      <c r="AK89" s="50"/>
      <c r="AL89" s="51" t="str">
        <f>IF(AK89=1,#REF!,"")</f>
        <v/>
      </c>
      <c r="AM89" s="52"/>
      <c r="AN89" s="53"/>
      <c r="AO89" s="53"/>
      <c r="AP89" s="54"/>
      <c r="AQ89" s="55" t="e">
        <f>IF(#REF!=1,0,"")</f>
        <v>#REF!</v>
      </c>
      <c r="AR89" s="56" t="e">
        <f t="shared" si="26"/>
        <v>#REF!</v>
      </c>
      <c r="AS89" s="55" t="e">
        <f>IF(#REF!=1,0,"")</f>
        <v>#REF!</v>
      </c>
      <c r="AT89" s="56" t="e">
        <f t="shared" si="27"/>
        <v>#REF!</v>
      </c>
    </row>
    <row r="90" spans="1:46" s="3" customFormat="1" x14ac:dyDescent="0.25">
      <c r="A90" s="67">
        <f t="shared" si="28"/>
        <v>2022</v>
      </c>
      <c r="B90" s="67" t="str">
        <f t="shared" si="29"/>
        <v>May</v>
      </c>
      <c r="C90" s="68">
        <f t="shared" si="34"/>
        <v>24</v>
      </c>
      <c r="D90" s="69">
        <f t="shared" si="30"/>
        <v>10</v>
      </c>
      <c r="E90" s="70">
        <f t="shared" si="31"/>
        <v>11</v>
      </c>
      <c r="F90" s="74"/>
      <c r="G90" s="77"/>
      <c r="H90" s="63" t="e">
        <f t="shared" si="35"/>
        <v>#VALUE!</v>
      </c>
      <c r="I90" s="64">
        <f t="shared" si="37"/>
        <v>1</v>
      </c>
      <c r="J90" s="71" t="str">
        <f t="shared" si="37"/>
        <v>Lavandula</v>
      </c>
      <c r="K90" s="71" t="str">
        <f t="shared" si="37"/>
        <v>stoechas</v>
      </c>
      <c r="L90" s="72">
        <f t="shared" si="37"/>
        <v>2</v>
      </c>
      <c r="M90" s="72">
        <f t="shared" si="37"/>
        <v>13</v>
      </c>
      <c r="N90" s="66">
        <f t="shared" si="37"/>
        <v>0</v>
      </c>
      <c r="O90" s="42"/>
      <c r="P90" s="43" t="e">
        <f>TEXT(IF(#REF!=1,D90,""),"00")</f>
        <v>#REF!</v>
      </c>
      <c r="Q90" s="44"/>
      <c r="R90" s="45"/>
      <c r="S90" s="46" t="e">
        <f>IF(O90=0,TEXT(TIME(P90,Q90,R90)-TIME(D90,E90,RIGHT(F90,2))+TIME(0,LEFT(#REF!,2),RIGHT(#REF!,2)),"mm:ss"),TEXT(TIME(P90,Q90,R90)-TIME(D90,E90,RIGHT(F90,2))+TIME(0,LEFT(#REF!,2),RIGHT(#REF!,2))-TIME(0,($G$10*O90),0),"mm:ss"))</f>
        <v>#REF!</v>
      </c>
      <c r="T90" s="47"/>
      <c r="U90" s="43" t="e">
        <f>INDEX(VISITORS[INSECT ORDER], MATCH(T90,VISITORS[NAME USED],0))</f>
        <v>#N/A</v>
      </c>
      <c r="V90" s="43" t="e">
        <f t="shared" si="32"/>
        <v>#N/A</v>
      </c>
      <c r="W90" s="48" t="e">
        <f>IF(SUM(AB90,AD90,AF90,AH90,AJ90,AL90)=#REF!,,"")</f>
        <v>#REF!</v>
      </c>
      <c r="X90" s="49" t="e">
        <f>IF(#REF!=1,1,"")</f>
        <v>#REF!</v>
      </c>
      <c r="Y90" s="49"/>
      <c r="Z90" s="49"/>
      <c r="AA90" s="50" t="str">
        <f t="shared" si="33"/>
        <v/>
      </c>
      <c r="AB90" s="51" t="str">
        <f>IF(AA90=1,#REF!,"")</f>
        <v/>
      </c>
      <c r="AC90" s="50"/>
      <c r="AD90" s="51" t="str">
        <f>IF(AC90=1,#REF!,"")</f>
        <v/>
      </c>
      <c r="AE90" s="50"/>
      <c r="AF90" s="51" t="str">
        <f>IF(AE90=1,#REF!,"")</f>
        <v/>
      </c>
      <c r="AG90" s="50"/>
      <c r="AH90" s="51" t="str">
        <f>IF(AG90=1,#REF!,"")</f>
        <v/>
      </c>
      <c r="AI90" s="50"/>
      <c r="AJ90" s="51" t="str">
        <f>IF(AI90=1,#REF!,"")</f>
        <v/>
      </c>
      <c r="AK90" s="50"/>
      <c r="AL90" s="51" t="str">
        <f>IF(AK90=1,#REF!,"")</f>
        <v/>
      </c>
      <c r="AM90" s="52"/>
      <c r="AN90" s="53"/>
      <c r="AO90" s="53"/>
      <c r="AP90" s="54"/>
      <c r="AQ90" s="55" t="e">
        <f>IF(#REF!=1,0,"")</f>
        <v>#REF!</v>
      </c>
      <c r="AR90" s="56" t="e">
        <f t="shared" si="26"/>
        <v>#REF!</v>
      </c>
      <c r="AS90" s="55" t="e">
        <f>IF(#REF!=1,0,"")</f>
        <v>#REF!</v>
      </c>
      <c r="AT90" s="56" t="e">
        <f t="shared" si="27"/>
        <v>#REF!</v>
      </c>
    </row>
    <row r="91" spans="1:46" s="3" customFormat="1" x14ac:dyDescent="0.25">
      <c r="A91" s="67">
        <f t="shared" si="28"/>
        <v>2022</v>
      </c>
      <c r="B91" s="67" t="str">
        <f t="shared" si="29"/>
        <v>May</v>
      </c>
      <c r="C91" s="68">
        <f t="shared" si="34"/>
        <v>24</v>
      </c>
      <c r="D91" s="69">
        <f t="shared" si="30"/>
        <v>10</v>
      </c>
      <c r="E91" s="70">
        <f t="shared" si="31"/>
        <v>12</v>
      </c>
      <c r="F91" s="74"/>
      <c r="G91" s="77"/>
      <c r="H91" s="63" t="e">
        <f t="shared" si="35"/>
        <v>#VALUE!</v>
      </c>
      <c r="I91" s="64">
        <f t="shared" si="37"/>
        <v>1</v>
      </c>
      <c r="J91" s="71" t="str">
        <f t="shared" si="37"/>
        <v>Lavandula</v>
      </c>
      <c r="K91" s="71" t="str">
        <f t="shared" si="37"/>
        <v>stoechas</v>
      </c>
      <c r="L91" s="72">
        <f t="shared" si="37"/>
        <v>2</v>
      </c>
      <c r="M91" s="72">
        <f t="shared" si="37"/>
        <v>13</v>
      </c>
      <c r="N91" s="66">
        <f t="shared" si="37"/>
        <v>0</v>
      </c>
      <c r="O91" s="42"/>
      <c r="P91" s="43" t="e">
        <f>TEXT(IF(#REF!=1,D91,""),"00")</f>
        <v>#REF!</v>
      </c>
      <c r="Q91" s="44"/>
      <c r="R91" s="45"/>
      <c r="S91" s="46" t="e">
        <f>IF(O91=0,TEXT(TIME(P91,Q91,R91)-TIME(D91,E91,RIGHT(F91,2))+TIME(0,LEFT(#REF!,2),RIGHT(#REF!,2)),"mm:ss"),TEXT(TIME(P91,Q91,R91)-TIME(D91,E91,RIGHT(F91,2))+TIME(0,LEFT(#REF!,2),RIGHT(#REF!,2))-TIME(0,($G$10*O91),0),"mm:ss"))</f>
        <v>#REF!</v>
      </c>
      <c r="T91" s="47"/>
      <c r="U91" s="43" t="e">
        <f>INDEX(VISITORS[INSECT ORDER], MATCH(T91,VISITORS[NAME USED],0))</f>
        <v>#N/A</v>
      </c>
      <c r="V91" s="43" t="e">
        <f t="shared" si="32"/>
        <v>#N/A</v>
      </c>
      <c r="W91" s="48" t="e">
        <f>IF(SUM(AB91,AD91,AF91,AH91,AJ91,AL91)=#REF!,,"")</f>
        <v>#REF!</v>
      </c>
      <c r="X91" s="49" t="e">
        <f>IF(#REF!=1,1,"")</f>
        <v>#REF!</v>
      </c>
      <c r="Y91" s="49"/>
      <c r="Z91" s="49"/>
      <c r="AA91" s="50" t="str">
        <f t="shared" si="33"/>
        <v/>
      </c>
      <c r="AB91" s="51" t="str">
        <f>IF(AA91=1,#REF!,"")</f>
        <v/>
      </c>
      <c r="AC91" s="50"/>
      <c r="AD91" s="51" t="str">
        <f>IF(AC91=1,#REF!,"")</f>
        <v/>
      </c>
      <c r="AE91" s="50"/>
      <c r="AF91" s="51" t="str">
        <f>IF(AE91=1,#REF!,"")</f>
        <v/>
      </c>
      <c r="AG91" s="50"/>
      <c r="AH91" s="51" t="str">
        <f>IF(AG91=1,#REF!,"")</f>
        <v/>
      </c>
      <c r="AI91" s="50"/>
      <c r="AJ91" s="51" t="str">
        <f>IF(AI91=1,#REF!,"")</f>
        <v/>
      </c>
      <c r="AK91" s="50"/>
      <c r="AL91" s="51" t="str">
        <f>IF(AK91=1,#REF!,"")</f>
        <v/>
      </c>
      <c r="AM91" s="52"/>
      <c r="AN91" s="53"/>
      <c r="AO91" s="53"/>
      <c r="AP91" s="54"/>
      <c r="AQ91" s="55" t="e">
        <f>IF(#REF!=1,0,"")</f>
        <v>#REF!</v>
      </c>
      <c r="AR91" s="56" t="e">
        <f t="shared" si="26"/>
        <v>#REF!</v>
      </c>
      <c r="AS91" s="55" t="e">
        <f>IF(#REF!=1,0,"")</f>
        <v>#REF!</v>
      </c>
      <c r="AT91" s="56" t="e">
        <f t="shared" si="27"/>
        <v>#REF!</v>
      </c>
    </row>
    <row r="92" spans="1:46" s="3" customFormat="1" x14ac:dyDescent="0.25">
      <c r="A92" s="67">
        <f t="shared" si="28"/>
        <v>2022</v>
      </c>
      <c r="B92" s="67" t="str">
        <f t="shared" si="29"/>
        <v>May</v>
      </c>
      <c r="C92" s="68">
        <f t="shared" si="34"/>
        <v>24</v>
      </c>
      <c r="D92" s="69">
        <f t="shared" si="30"/>
        <v>10</v>
      </c>
      <c r="E92" s="70">
        <f t="shared" si="31"/>
        <v>13</v>
      </c>
      <c r="F92" s="74"/>
      <c r="G92" s="77"/>
      <c r="H92" s="63" t="e">
        <f t="shared" si="35"/>
        <v>#VALUE!</v>
      </c>
      <c r="I92" s="64">
        <f t="shared" si="37"/>
        <v>1</v>
      </c>
      <c r="J92" s="71" t="str">
        <f t="shared" si="37"/>
        <v>Lavandula</v>
      </c>
      <c r="K92" s="71" t="str">
        <f t="shared" si="37"/>
        <v>stoechas</v>
      </c>
      <c r="L92" s="72">
        <f t="shared" si="37"/>
        <v>2</v>
      </c>
      <c r="M92" s="72">
        <f t="shared" si="37"/>
        <v>13</v>
      </c>
      <c r="N92" s="66">
        <f t="shared" si="37"/>
        <v>0</v>
      </c>
      <c r="O92" s="42"/>
      <c r="P92" s="43" t="e">
        <f>TEXT(IF(#REF!=1,D92,""),"00")</f>
        <v>#REF!</v>
      </c>
      <c r="Q92" s="44"/>
      <c r="R92" s="45"/>
      <c r="S92" s="46" t="e">
        <f>IF(O92=0,TEXT(TIME(P92,Q92,R92)-TIME(D92,E92,RIGHT(F92,2))+TIME(0,LEFT(#REF!,2),RIGHT(#REF!,2)),"mm:ss"),TEXT(TIME(P92,Q92,R92)-TIME(D92,E92,RIGHT(F92,2))+TIME(0,LEFT(#REF!,2),RIGHT(#REF!,2))-TIME(0,($G$10*O92),0),"mm:ss"))</f>
        <v>#REF!</v>
      </c>
      <c r="T92" s="47"/>
      <c r="U92" s="43" t="e">
        <f>INDEX(VISITORS[INSECT ORDER], MATCH(T92,VISITORS[NAME USED],0))</f>
        <v>#N/A</v>
      </c>
      <c r="V92" s="43" t="e">
        <f t="shared" si="32"/>
        <v>#N/A</v>
      </c>
      <c r="W92" s="48" t="e">
        <f>IF(SUM(AB92,AD92,AF92,AH92,AJ92,AL92)=#REF!,,"")</f>
        <v>#REF!</v>
      </c>
      <c r="X92" s="49" t="e">
        <f>IF(#REF!=1,1,"")</f>
        <v>#REF!</v>
      </c>
      <c r="Y92" s="49"/>
      <c r="Z92" s="49"/>
      <c r="AA92" s="50" t="str">
        <f t="shared" si="33"/>
        <v/>
      </c>
      <c r="AB92" s="51" t="str">
        <f>IF(AA92=1,#REF!,"")</f>
        <v/>
      </c>
      <c r="AC92" s="50"/>
      <c r="AD92" s="51" t="str">
        <f>IF(AC92=1,#REF!,"")</f>
        <v/>
      </c>
      <c r="AE92" s="50"/>
      <c r="AF92" s="51" t="str">
        <f>IF(AE92=1,#REF!,"")</f>
        <v/>
      </c>
      <c r="AG92" s="50"/>
      <c r="AH92" s="51" t="str">
        <f>IF(AG92=1,#REF!,"")</f>
        <v/>
      </c>
      <c r="AI92" s="50"/>
      <c r="AJ92" s="51" t="str">
        <f>IF(AI92=1,#REF!,"")</f>
        <v/>
      </c>
      <c r="AK92" s="50"/>
      <c r="AL92" s="51" t="str">
        <f>IF(AK92=1,#REF!,"")</f>
        <v/>
      </c>
      <c r="AM92" s="52"/>
      <c r="AN92" s="53"/>
      <c r="AO92" s="53"/>
      <c r="AP92" s="54"/>
      <c r="AQ92" s="55" t="e">
        <f>IF(#REF!=1,0,"")</f>
        <v>#REF!</v>
      </c>
      <c r="AR92" s="56" t="e">
        <f t="shared" si="26"/>
        <v>#REF!</v>
      </c>
      <c r="AS92" s="55" t="e">
        <f>IF(#REF!=1,0,"")</f>
        <v>#REF!</v>
      </c>
      <c r="AT92" s="56" t="e">
        <f t="shared" si="27"/>
        <v>#REF!</v>
      </c>
    </row>
    <row r="93" spans="1:46" s="3" customFormat="1" x14ac:dyDescent="0.25">
      <c r="A93" s="67">
        <f t="shared" si="28"/>
        <v>2022</v>
      </c>
      <c r="B93" s="67" t="str">
        <f t="shared" si="29"/>
        <v>May</v>
      </c>
      <c r="C93" s="68">
        <f t="shared" si="34"/>
        <v>24</v>
      </c>
      <c r="D93" s="69">
        <f t="shared" si="30"/>
        <v>10</v>
      </c>
      <c r="E93" s="70">
        <f t="shared" si="31"/>
        <v>14</v>
      </c>
      <c r="F93" s="74"/>
      <c r="G93" s="77"/>
      <c r="H93" s="63" t="e">
        <f t="shared" si="35"/>
        <v>#VALUE!</v>
      </c>
      <c r="I93" s="64">
        <f t="shared" si="37"/>
        <v>1</v>
      </c>
      <c r="J93" s="71" t="str">
        <f t="shared" si="37"/>
        <v>Lavandula</v>
      </c>
      <c r="K93" s="71" t="str">
        <f t="shared" si="37"/>
        <v>stoechas</v>
      </c>
      <c r="L93" s="72">
        <f t="shared" si="37"/>
        <v>2</v>
      </c>
      <c r="M93" s="72">
        <f t="shared" si="37"/>
        <v>13</v>
      </c>
      <c r="N93" s="66">
        <f t="shared" si="37"/>
        <v>0</v>
      </c>
      <c r="O93" s="42"/>
      <c r="P93" s="43" t="e">
        <f>TEXT(IF(#REF!=1,D93,""),"00")</f>
        <v>#REF!</v>
      </c>
      <c r="Q93" s="44"/>
      <c r="R93" s="45"/>
      <c r="S93" s="46" t="e">
        <f>IF(O93=0,TEXT(TIME(P93,Q93,R93)-TIME(D93,E93,RIGHT(F93,2))+TIME(0,LEFT(#REF!,2),RIGHT(#REF!,2)),"mm:ss"),TEXT(TIME(P93,Q93,R93)-TIME(D93,E93,RIGHT(F93,2))+TIME(0,LEFT(#REF!,2),RIGHT(#REF!,2))-TIME(0,($G$10*O93),0),"mm:ss"))</f>
        <v>#REF!</v>
      </c>
      <c r="T93" s="47"/>
      <c r="U93" s="43" t="e">
        <f>INDEX(VISITORS[INSECT ORDER], MATCH(T93,VISITORS[NAME USED],0))</f>
        <v>#N/A</v>
      </c>
      <c r="V93" s="43" t="e">
        <f t="shared" si="32"/>
        <v>#N/A</v>
      </c>
      <c r="W93" s="48" t="e">
        <f>IF(SUM(AB93,AD93,AF93,AH93,AJ93,AL93)=#REF!,,"")</f>
        <v>#REF!</v>
      </c>
      <c r="X93" s="49" t="e">
        <f>IF(#REF!=1,1,"")</f>
        <v>#REF!</v>
      </c>
      <c r="Y93" s="49"/>
      <c r="Z93" s="49"/>
      <c r="AA93" s="50" t="str">
        <f t="shared" si="33"/>
        <v/>
      </c>
      <c r="AB93" s="51" t="str">
        <f>IF(AA93=1,#REF!,"")</f>
        <v/>
      </c>
      <c r="AC93" s="50"/>
      <c r="AD93" s="51" t="str">
        <f>IF(AC93=1,#REF!,"")</f>
        <v/>
      </c>
      <c r="AE93" s="50"/>
      <c r="AF93" s="51" t="str">
        <f>IF(AE93=1,#REF!,"")</f>
        <v/>
      </c>
      <c r="AG93" s="50"/>
      <c r="AH93" s="51" t="str">
        <f>IF(AG93=1,#REF!,"")</f>
        <v/>
      </c>
      <c r="AI93" s="50"/>
      <c r="AJ93" s="51" t="str">
        <f>IF(AI93=1,#REF!,"")</f>
        <v/>
      </c>
      <c r="AK93" s="50"/>
      <c r="AL93" s="51" t="str">
        <f>IF(AK93=1,#REF!,"")</f>
        <v/>
      </c>
      <c r="AM93" s="52"/>
      <c r="AN93" s="53"/>
      <c r="AO93" s="53"/>
      <c r="AP93" s="54"/>
      <c r="AQ93" s="55" t="e">
        <f>IF(#REF!=1,0,"")</f>
        <v>#REF!</v>
      </c>
      <c r="AR93" s="56" t="e">
        <f t="shared" si="26"/>
        <v>#REF!</v>
      </c>
      <c r="AS93" s="55" t="e">
        <f>IF(#REF!=1,0,"")</f>
        <v>#REF!</v>
      </c>
      <c r="AT93" s="56" t="e">
        <f t="shared" si="27"/>
        <v>#REF!</v>
      </c>
    </row>
    <row r="94" spans="1:46" s="3" customFormat="1" x14ac:dyDescent="0.25">
      <c r="A94" s="67">
        <f t="shared" si="28"/>
        <v>2022</v>
      </c>
      <c r="B94" s="67" t="str">
        <f t="shared" si="29"/>
        <v>May</v>
      </c>
      <c r="C94" s="68">
        <f t="shared" si="34"/>
        <v>24</v>
      </c>
      <c r="D94" s="69">
        <f t="shared" si="30"/>
        <v>10</v>
      </c>
      <c r="E94" s="60">
        <f t="shared" si="31"/>
        <v>15</v>
      </c>
      <c r="F94" s="74"/>
      <c r="G94" s="77"/>
      <c r="H94" s="63" t="e">
        <f t="shared" si="35"/>
        <v>#VALUE!</v>
      </c>
      <c r="I94" s="64">
        <f t="shared" si="37"/>
        <v>1</v>
      </c>
      <c r="J94" s="71" t="str">
        <f t="shared" si="37"/>
        <v>Lavandula</v>
      </c>
      <c r="K94" s="71" t="str">
        <f t="shared" si="37"/>
        <v>stoechas</v>
      </c>
      <c r="L94" s="66">
        <f t="shared" si="37"/>
        <v>2</v>
      </c>
      <c r="M94" s="66">
        <f t="shared" si="37"/>
        <v>13</v>
      </c>
      <c r="N94" s="66">
        <f t="shared" si="37"/>
        <v>0</v>
      </c>
      <c r="O94" s="42"/>
      <c r="P94" s="43" t="e">
        <f>TEXT(IF(#REF!=1,D94,""),"00")</f>
        <v>#REF!</v>
      </c>
      <c r="Q94" s="44"/>
      <c r="R94" s="45"/>
      <c r="S94" s="46" t="e">
        <f>IF(O94=0,TEXT(TIME(P94,Q94,R94)-TIME(D94,E94,RIGHT(F94,2))+TIME(0,LEFT(#REF!,2),RIGHT(#REF!,2)),"mm:ss"),TEXT(TIME(P94,Q94,R94)-TIME(D94,E94,RIGHT(F94,2))+TIME(0,LEFT(#REF!,2),RIGHT(#REF!,2))-TIME(0,($G$10*O94),0),"mm:ss"))</f>
        <v>#REF!</v>
      </c>
      <c r="T94" s="47"/>
      <c r="U94" s="43" t="e">
        <f>INDEX(VISITORS[INSECT ORDER], MATCH(T94,VISITORS[NAME USED],0))</f>
        <v>#N/A</v>
      </c>
      <c r="V94" s="43" t="e">
        <f t="shared" si="32"/>
        <v>#N/A</v>
      </c>
      <c r="W94" s="48" t="e">
        <f>IF(SUM(AB94,AD94,AF94,AH94,AJ94,AL94)=#REF!,,"")</f>
        <v>#REF!</v>
      </c>
      <c r="X94" s="49" t="e">
        <f>IF(#REF!=1,1,"")</f>
        <v>#REF!</v>
      </c>
      <c r="Y94" s="49"/>
      <c r="Z94" s="49"/>
      <c r="AA94" s="50" t="str">
        <f t="shared" si="33"/>
        <v/>
      </c>
      <c r="AB94" s="51" t="str">
        <f>IF(AA94=1,#REF!,"")</f>
        <v/>
      </c>
      <c r="AC94" s="50"/>
      <c r="AD94" s="51" t="str">
        <f>IF(AC94=1,#REF!,"")</f>
        <v/>
      </c>
      <c r="AE94" s="50"/>
      <c r="AF94" s="51" t="str">
        <f>IF(AE94=1,#REF!,"")</f>
        <v/>
      </c>
      <c r="AG94" s="50"/>
      <c r="AH94" s="51" t="str">
        <f>IF(AG94=1,#REF!,"")</f>
        <v/>
      </c>
      <c r="AI94" s="50"/>
      <c r="AJ94" s="51" t="str">
        <f>IF(AI94=1,#REF!,"")</f>
        <v/>
      </c>
      <c r="AK94" s="50"/>
      <c r="AL94" s="51" t="str">
        <f>IF(AK94=1,#REF!,"")</f>
        <v/>
      </c>
      <c r="AM94" s="52"/>
      <c r="AN94" s="53"/>
      <c r="AO94" s="53"/>
      <c r="AP94" s="54"/>
      <c r="AQ94" s="55" t="e">
        <f>IF(#REF!=1,0,"")</f>
        <v>#REF!</v>
      </c>
      <c r="AR94" s="56" t="e">
        <f t="shared" si="26"/>
        <v>#REF!</v>
      </c>
      <c r="AS94" s="55" t="e">
        <f>IF(#REF!=1,0,"")</f>
        <v>#REF!</v>
      </c>
      <c r="AT94" s="56" t="e">
        <f t="shared" si="27"/>
        <v>#REF!</v>
      </c>
    </row>
    <row r="95" spans="1:46" s="3" customFormat="1" x14ac:dyDescent="0.25">
      <c r="A95" s="67">
        <f t="shared" si="28"/>
        <v>2022</v>
      </c>
      <c r="B95" s="67" t="str">
        <f t="shared" si="29"/>
        <v>May</v>
      </c>
      <c r="C95" s="68">
        <f t="shared" si="34"/>
        <v>24</v>
      </c>
      <c r="D95" s="69">
        <f t="shared" si="30"/>
        <v>10</v>
      </c>
      <c r="E95" s="70">
        <f t="shared" si="31"/>
        <v>16</v>
      </c>
      <c r="F95" s="74"/>
      <c r="G95" s="77"/>
      <c r="H95" s="63" t="e">
        <f t="shared" si="35"/>
        <v>#VALUE!</v>
      </c>
      <c r="I95" s="64">
        <f t="shared" si="37"/>
        <v>1</v>
      </c>
      <c r="J95" s="71" t="str">
        <f t="shared" si="37"/>
        <v>Lavandula</v>
      </c>
      <c r="K95" s="71" t="str">
        <f t="shared" si="37"/>
        <v>stoechas</v>
      </c>
      <c r="L95" s="72">
        <f t="shared" si="37"/>
        <v>2</v>
      </c>
      <c r="M95" s="72">
        <f t="shared" si="37"/>
        <v>13</v>
      </c>
      <c r="N95" s="66">
        <f t="shared" si="37"/>
        <v>0</v>
      </c>
      <c r="O95" s="42"/>
      <c r="P95" s="43" t="e">
        <f>TEXT(IF(#REF!=1,D95,""),"00")</f>
        <v>#REF!</v>
      </c>
      <c r="Q95" s="44"/>
      <c r="R95" s="45"/>
      <c r="S95" s="46" t="e">
        <f>IF(O95=0,TEXT(TIME(P95,Q95,R95)-TIME(D95,E95,RIGHT(F95,2))+TIME(0,LEFT(#REF!,2),RIGHT(#REF!,2)),"mm:ss"),TEXT(TIME(P95,Q95,R95)-TIME(D95,E95,RIGHT(F95,2))+TIME(0,LEFT(#REF!,2),RIGHT(#REF!,2))-TIME(0,($G$10*O95),0),"mm:ss"))</f>
        <v>#REF!</v>
      </c>
      <c r="T95" s="47"/>
      <c r="U95" s="43" t="e">
        <f>INDEX(VISITORS[INSECT ORDER], MATCH(T95,VISITORS[NAME USED],0))</f>
        <v>#N/A</v>
      </c>
      <c r="V95" s="43" t="e">
        <f t="shared" si="32"/>
        <v>#N/A</v>
      </c>
      <c r="W95" s="48" t="e">
        <f>IF(SUM(AB95,AD95,AF95,AH95,AJ95,AL95)=#REF!,,"")</f>
        <v>#REF!</v>
      </c>
      <c r="X95" s="49" t="e">
        <f>IF(#REF!=1,1,"")</f>
        <v>#REF!</v>
      </c>
      <c r="Y95" s="49"/>
      <c r="Z95" s="49"/>
      <c r="AA95" s="50" t="str">
        <f t="shared" si="33"/>
        <v/>
      </c>
      <c r="AB95" s="51" t="str">
        <f>IF(AA95=1,#REF!,"")</f>
        <v/>
      </c>
      <c r="AC95" s="50"/>
      <c r="AD95" s="51" t="str">
        <f>IF(AC95=1,#REF!,"")</f>
        <v/>
      </c>
      <c r="AE95" s="50"/>
      <c r="AF95" s="51" t="str">
        <f>IF(AE95=1,#REF!,"")</f>
        <v/>
      </c>
      <c r="AG95" s="50"/>
      <c r="AH95" s="51" t="str">
        <f>IF(AG95=1,#REF!,"")</f>
        <v/>
      </c>
      <c r="AI95" s="50"/>
      <c r="AJ95" s="51" t="str">
        <f>IF(AI95=1,#REF!,"")</f>
        <v/>
      </c>
      <c r="AK95" s="50"/>
      <c r="AL95" s="51" t="str">
        <f>IF(AK95=1,#REF!,"")</f>
        <v/>
      </c>
      <c r="AM95" s="52"/>
      <c r="AN95" s="53"/>
      <c r="AO95" s="53"/>
      <c r="AP95" s="54"/>
      <c r="AQ95" s="55" t="e">
        <f>IF(#REF!=1,0,"")</f>
        <v>#REF!</v>
      </c>
      <c r="AR95" s="56" t="e">
        <f t="shared" si="26"/>
        <v>#REF!</v>
      </c>
      <c r="AS95" s="55" t="e">
        <f>IF(#REF!=1,0,"")</f>
        <v>#REF!</v>
      </c>
      <c r="AT95" s="56" t="e">
        <f t="shared" si="27"/>
        <v>#REF!</v>
      </c>
    </row>
    <row r="96" spans="1:46" s="3" customFormat="1" x14ac:dyDescent="0.25">
      <c r="A96" s="67">
        <f t="shared" si="28"/>
        <v>2022</v>
      </c>
      <c r="B96" s="67" t="str">
        <f t="shared" si="29"/>
        <v>May</v>
      </c>
      <c r="C96" s="68">
        <f t="shared" si="34"/>
        <v>24</v>
      </c>
      <c r="D96" s="69">
        <f t="shared" si="30"/>
        <v>10</v>
      </c>
      <c r="E96" s="70">
        <f t="shared" si="31"/>
        <v>17</v>
      </c>
      <c r="F96" s="74"/>
      <c r="G96" s="77"/>
      <c r="H96" s="63" t="e">
        <f t="shared" si="35"/>
        <v>#VALUE!</v>
      </c>
      <c r="I96" s="64">
        <f t="shared" si="37"/>
        <v>1</v>
      </c>
      <c r="J96" s="71" t="str">
        <f t="shared" si="37"/>
        <v>Lavandula</v>
      </c>
      <c r="K96" s="71" t="str">
        <f t="shared" si="37"/>
        <v>stoechas</v>
      </c>
      <c r="L96" s="72">
        <f t="shared" si="37"/>
        <v>2</v>
      </c>
      <c r="M96" s="72">
        <f t="shared" si="37"/>
        <v>13</v>
      </c>
      <c r="N96" s="66">
        <f t="shared" si="37"/>
        <v>0</v>
      </c>
      <c r="O96" s="42"/>
      <c r="P96" s="43" t="e">
        <f>TEXT(IF(#REF!=1,D96,""),"00")</f>
        <v>#REF!</v>
      </c>
      <c r="Q96" s="44"/>
      <c r="R96" s="45"/>
      <c r="S96" s="46" t="e">
        <f>IF(O96=0,TEXT(TIME(P96,Q96,R96)-TIME(D96,E96,RIGHT(F96,2))+TIME(0,LEFT(#REF!,2),RIGHT(#REF!,2)),"mm:ss"),TEXT(TIME(P96,Q96,R96)-TIME(D96,E96,RIGHT(F96,2))+TIME(0,LEFT(#REF!,2),RIGHT(#REF!,2))-TIME(0,($G$10*O96),0),"mm:ss"))</f>
        <v>#REF!</v>
      </c>
      <c r="T96" s="47"/>
      <c r="U96" s="43" t="e">
        <f>INDEX(VISITORS[INSECT ORDER], MATCH(T96,VISITORS[NAME USED],0))</f>
        <v>#N/A</v>
      </c>
      <c r="V96" s="43" t="e">
        <f t="shared" si="32"/>
        <v>#N/A</v>
      </c>
      <c r="W96" s="48" t="e">
        <f>IF(SUM(AB96,AD96,AF96,AH96,AJ96,AL96)=#REF!,,"")</f>
        <v>#REF!</v>
      </c>
      <c r="X96" s="49" t="e">
        <f>IF(#REF!=1,1,"")</f>
        <v>#REF!</v>
      </c>
      <c r="Y96" s="49"/>
      <c r="Z96" s="49"/>
      <c r="AA96" s="50" t="str">
        <f t="shared" si="33"/>
        <v/>
      </c>
      <c r="AB96" s="51" t="str">
        <f>IF(AA96=1,#REF!,"")</f>
        <v/>
      </c>
      <c r="AC96" s="50"/>
      <c r="AD96" s="51" t="str">
        <f>IF(AC96=1,#REF!,"")</f>
        <v/>
      </c>
      <c r="AE96" s="50"/>
      <c r="AF96" s="51" t="str">
        <f>IF(AE96=1,#REF!,"")</f>
        <v/>
      </c>
      <c r="AG96" s="50"/>
      <c r="AH96" s="51" t="str">
        <f>IF(AG96=1,#REF!,"")</f>
        <v/>
      </c>
      <c r="AI96" s="50"/>
      <c r="AJ96" s="51" t="str">
        <f>IF(AI96=1,#REF!,"")</f>
        <v/>
      </c>
      <c r="AK96" s="50"/>
      <c r="AL96" s="51" t="str">
        <f>IF(AK96=1,#REF!,"")</f>
        <v/>
      </c>
      <c r="AM96" s="52"/>
      <c r="AN96" s="53"/>
      <c r="AO96" s="53"/>
      <c r="AP96" s="54"/>
      <c r="AQ96" s="55" t="e">
        <f>IF(#REF!=1,0,"")</f>
        <v>#REF!</v>
      </c>
      <c r="AR96" s="56" t="e">
        <f t="shared" si="26"/>
        <v>#REF!</v>
      </c>
      <c r="AS96" s="55" t="e">
        <f>IF(#REF!=1,0,"")</f>
        <v>#REF!</v>
      </c>
      <c r="AT96" s="56" t="e">
        <f t="shared" si="27"/>
        <v>#REF!</v>
      </c>
    </row>
    <row r="97" spans="1:46" s="3" customFormat="1" x14ac:dyDescent="0.25">
      <c r="A97" s="67">
        <f t="shared" si="28"/>
        <v>2022</v>
      </c>
      <c r="B97" s="67" t="str">
        <f t="shared" si="29"/>
        <v>May</v>
      </c>
      <c r="C97" s="68">
        <f t="shared" si="34"/>
        <v>24</v>
      </c>
      <c r="D97" s="69">
        <f t="shared" si="30"/>
        <v>10</v>
      </c>
      <c r="E97" s="70">
        <f t="shared" si="31"/>
        <v>18</v>
      </c>
      <c r="F97" s="74"/>
      <c r="G97" s="77"/>
      <c r="H97" s="63" t="e">
        <f t="shared" si="35"/>
        <v>#VALUE!</v>
      </c>
      <c r="I97" s="64">
        <f t="shared" si="37"/>
        <v>1</v>
      </c>
      <c r="J97" s="71" t="str">
        <f t="shared" si="37"/>
        <v>Lavandula</v>
      </c>
      <c r="K97" s="71" t="str">
        <f t="shared" si="37"/>
        <v>stoechas</v>
      </c>
      <c r="L97" s="72">
        <f t="shared" si="37"/>
        <v>2</v>
      </c>
      <c r="M97" s="72">
        <f t="shared" si="37"/>
        <v>13</v>
      </c>
      <c r="N97" s="66">
        <f t="shared" si="37"/>
        <v>0</v>
      </c>
      <c r="O97" s="42"/>
      <c r="P97" s="43" t="e">
        <f>TEXT(IF(#REF!=1,D97,""),"00")</f>
        <v>#REF!</v>
      </c>
      <c r="Q97" s="44"/>
      <c r="R97" s="45"/>
      <c r="S97" s="46" t="e">
        <f>IF(O97=0,TEXT(TIME(P97,Q97,R97)-TIME(D97,E97,RIGHT(F97,2))+TIME(0,LEFT(#REF!,2),RIGHT(#REF!,2)),"mm:ss"),TEXT(TIME(P97,Q97,R97)-TIME(D97,E97,RIGHT(F97,2))+TIME(0,LEFT(#REF!,2),RIGHT(#REF!,2))-TIME(0,($G$10*O97),0),"mm:ss"))</f>
        <v>#REF!</v>
      </c>
      <c r="T97" s="47"/>
      <c r="U97" s="43" t="e">
        <f>INDEX(VISITORS[INSECT ORDER], MATCH(T97,VISITORS[NAME USED],0))</f>
        <v>#N/A</v>
      </c>
      <c r="V97" s="43" t="e">
        <f t="shared" si="32"/>
        <v>#N/A</v>
      </c>
      <c r="W97" s="48" t="e">
        <f>IF(SUM(AB97,AD97,AF97,AH97,AJ97,AL97)=#REF!,,"")</f>
        <v>#REF!</v>
      </c>
      <c r="X97" s="49" t="e">
        <f>IF(#REF!=1,1,"")</f>
        <v>#REF!</v>
      </c>
      <c r="Y97" s="49"/>
      <c r="Z97" s="49"/>
      <c r="AA97" s="50" t="str">
        <f t="shared" si="33"/>
        <v/>
      </c>
      <c r="AB97" s="51" t="str">
        <f>IF(AA97=1,#REF!,"")</f>
        <v/>
      </c>
      <c r="AC97" s="50"/>
      <c r="AD97" s="51" t="str">
        <f>IF(AC97=1,#REF!,"")</f>
        <v/>
      </c>
      <c r="AE97" s="50"/>
      <c r="AF97" s="51" t="str">
        <f>IF(AE97=1,#REF!,"")</f>
        <v/>
      </c>
      <c r="AG97" s="50"/>
      <c r="AH97" s="51" t="str">
        <f>IF(AG97=1,#REF!,"")</f>
        <v/>
      </c>
      <c r="AI97" s="50"/>
      <c r="AJ97" s="51" t="str">
        <f>IF(AI97=1,#REF!,"")</f>
        <v/>
      </c>
      <c r="AK97" s="50"/>
      <c r="AL97" s="51" t="str">
        <f>IF(AK97=1,#REF!,"")</f>
        <v/>
      </c>
      <c r="AM97" s="52"/>
      <c r="AN97" s="53"/>
      <c r="AO97" s="53"/>
      <c r="AP97" s="54"/>
      <c r="AQ97" s="55" t="e">
        <f>IF(#REF!=1,0,"")</f>
        <v>#REF!</v>
      </c>
      <c r="AR97" s="56" t="e">
        <f t="shared" si="26"/>
        <v>#REF!</v>
      </c>
      <c r="AS97" s="55" t="e">
        <f>IF(#REF!=1,0,"")</f>
        <v>#REF!</v>
      </c>
      <c r="AT97" s="56" t="e">
        <f t="shared" si="27"/>
        <v>#REF!</v>
      </c>
    </row>
    <row r="98" spans="1:46" s="3" customFormat="1" x14ac:dyDescent="0.25">
      <c r="A98" s="67">
        <f t="shared" si="28"/>
        <v>2022</v>
      </c>
      <c r="B98" s="67" t="str">
        <f t="shared" si="29"/>
        <v>May</v>
      </c>
      <c r="C98" s="68">
        <f t="shared" si="34"/>
        <v>24</v>
      </c>
      <c r="D98" s="69">
        <f t="shared" si="30"/>
        <v>10</v>
      </c>
      <c r="E98" s="70">
        <f t="shared" si="31"/>
        <v>19</v>
      </c>
      <c r="F98" s="74"/>
      <c r="G98" s="77"/>
      <c r="H98" s="63" t="e">
        <f t="shared" si="35"/>
        <v>#VALUE!</v>
      </c>
      <c r="I98" s="64">
        <f t="shared" si="37"/>
        <v>1</v>
      </c>
      <c r="J98" s="71" t="str">
        <f t="shared" si="37"/>
        <v>Lavandula</v>
      </c>
      <c r="K98" s="71" t="str">
        <f t="shared" si="37"/>
        <v>stoechas</v>
      </c>
      <c r="L98" s="72">
        <f t="shared" si="37"/>
        <v>2</v>
      </c>
      <c r="M98" s="72">
        <f t="shared" si="37"/>
        <v>13</v>
      </c>
      <c r="N98" s="66">
        <f t="shared" si="37"/>
        <v>0</v>
      </c>
      <c r="O98" s="42"/>
      <c r="P98" s="43" t="e">
        <f>TEXT(IF(#REF!=1,D98,""),"00")</f>
        <v>#REF!</v>
      </c>
      <c r="Q98" s="44"/>
      <c r="R98" s="45"/>
      <c r="S98" s="46" t="e">
        <f>IF(O98=0,TEXT(TIME(P98,Q98,R98)-TIME(D98,E98,RIGHT(F98,2))+TIME(0,LEFT(#REF!,2),RIGHT(#REF!,2)),"mm:ss"),TEXT(TIME(P98,Q98,R98)-TIME(D98,E98,RIGHT(F98,2))+TIME(0,LEFT(#REF!,2),RIGHT(#REF!,2))-TIME(0,($G$10*O98),0),"mm:ss"))</f>
        <v>#REF!</v>
      </c>
      <c r="T98" s="47"/>
      <c r="U98" s="43" t="e">
        <f>INDEX(VISITORS[INSECT ORDER], MATCH(T98,VISITORS[NAME USED],0))</f>
        <v>#N/A</v>
      </c>
      <c r="V98" s="43" t="e">
        <f t="shared" si="32"/>
        <v>#N/A</v>
      </c>
      <c r="W98" s="48" t="e">
        <f>IF(SUM(AB98,AD98,AF98,AH98,AJ98,AL98)=#REF!,,"")</f>
        <v>#REF!</v>
      </c>
      <c r="X98" s="49" t="e">
        <f>IF(#REF!=1,1,"")</f>
        <v>#REF!</v>
      </c>
      <c r="Y98" s="49"/>
      <c r="Z98" s="49"/>
      <c r="AA98" s="50" t="str">
        <f t="shared" si="33"/>
        <v/>
      </c>
      <c r="AB98" s="51" t="str">
        <f>IF(AA98=1,#REF!,"")</f>
        <v/>
      </c>
      <c r="AC98" s="50"/>
      <c r="AD98" s="51" t="str">
        <f>IF(AC98=1,#REF!,"")</f>
        <v/>
      </c>
      <c r="AE98" s="50"/>
      <c r="AF98" s="51" t="str">
        <f>IF(AE98=1,#REF!,"")</f>
        <v/>
      </c>
      <c r="AG98" s="50"/>
      <c r="AH98" s="51" t="str">
        <f>IF(AG98=1,#REF!,"")</f>
        <v/>
      </c>
      <c r="AI98" s="50"/>
      <c r="AJ98" s="51" t="str">
        <f>IF(AI98=1,#REF!,"")</f>
        <v/>
      </c>
      <c r="AK98" s="50"/>
      <c r="AL98" s="51" t="str">
        <f>IF(AK98=1,#REF!,"")</f>
        <v/>
      </c>
      <c r="AM98" s="52"/>
      <c r="AN98" s="53"/>
      <c r="AO98" s="53"/>
      <c r="AP98" s="54"/>
      <c r="AQ98" s="55" t="e">
        <f>IF(#REF!=1,0,"")</f>
        <v>#REF!</v>
      </c>
      <c r="AR98" s="56" t="e">
        <f t="shared" si="26"/>
        <v>#REF!</v>
      </c>
      <c r="AS98" s="55" t="e">
        <f>IF(#REF!=1,0,"")</f>
        <v>#REF!</v>
      </c>
      <c r="AT98" s="56" t="e">
        <f t="shared" si="27"/>
        <v>#REF!</v>
      </c>
    </row>
    <row r="99" spans="1:46" s="3" customFormat="1" x14ac:dyDescent="0.25">
      <c r="A99" s="67">
        <f t="shared" si="28"/>
        <v>2022</v>
      </c>
      <c r="B99" s="67" t="str">
        <f t="shared" si="29"/>
        <v>May</v>
      </c>
      <c r="C99" s="68">
        <f t="shared" si="34"/>
        <v>24</v>
      </c>
      <c r="D99" s="69">
        <f t="shared" si="30"/>
        <v>10</v>
      </c>
      <c r="E99" s="60">
        <f t="shared" si="31"/>
        <v>20</v>
      </c>
      <c r="F99" s="74"/>
      <c r="G99" s="77"/>
      <c r="H99" s="63" t="e">
        <f t="shared" si="35"/>
        <v>#VALUE!</v>
      </c>
      <c r="I99" s="64">
        <f t="shared" si="37"/>
        <v>1</v>
      </c>
      <c r="J99" s="71" t="str">
        <f t="shared" si="37"/>
        <v>Lavandula</v>
      </c>
      <c r="K99" s="71" t="str">
        <f t="shared" si="37"/>
        <v>stoechas</v>
      </c>
      <c r="L99" s="72">
        <f t="shared" si="37"/>
        <v>2</v>
      </c>
      <c r="M99" s="66">
        <f t="shared" si="37"/>
        <v>13</v>
      </c>
      <c r="N99" s="66">
        <f t="shared" si="37"/>
        <v>0</v>
      </c>
      <c r="O99" s="42"/>
      <c r="P99" s="43" t="e">
        <f>TEXT(IF(#REF!=1,D99,""),"00")</f>
        <v>#REF!</v>
      </c>
      <c r="Q99" s="44"/>
      <c r="R99" s="45"/>
      <c r="S99" s="46" t="e">
        <f>IF(O99=0,TEXT(TIME(P99,Q99,R99)-TIME(D99,E99,RIGHT(F99,2))+TIME(0,LEFT(#REF!,2),RIGHT(#REF!,2)),"mm:ss"),TEXT(TIME(P99,Q99,R99)-TIME(D99,E99,RIGHT(F99,2))+TIME(0,LEFT(#REF!,2),RIGHT(#REF!,2))-TIME(0,($G$10*O99),0),"mm:ss"))</f>
        <v>#REF!</v>
      </c>
      <c r="T99" s="47"/>
      <c r="U99" s="43" t="e">
        <f>INDEX(VISITORS[INSECT ORDER], MATCH(T99,VISITORS[NAME USED],0))</f>
        <v>#N/A</v>
      </c>
      <c r="V99" s="43" t="e">
        <f t="shared" si="32"/>
        <v>#N/A</v>
      </c>
      <c r="W99" s="48" t="e">
        <f>IF(SUM(AB99,AD99,AF99,AH99,AJ99,AL99)=#REF!,,"")</f>
        <v>#REF!</v>
      </c>
      <c r="X99" s="49" t="e">
        <f>IF(#REF!=1,1,"")</f>
        <v>#REF!</v>
      </c>
      <c r="Y99" s="49"/>
      <c r="Z99" s="49"/>
      <c r="AA99" s="50" t="str">
        <f t="shared" si="33"/>
        <v/>
      </c>
      <c r="AB99" s="51" t="str">
        <f>IF(AA99=1,#REF!,"")</f>
        <v/>
      </c>
      <c r="AC99" s="50"/>
      <c r="AD99" s="51" t="str">
        <f>IF(AC99=1,#REF!,"")</f>
        <v/>
      </c>
      <c r="AE99" s="50"/>
      <c r="AF99" s="51" t="str">
        <f>IF(AE99=1,#REF!,"")</f>
        <v/>
      </c>
      <c r="AG99" s="50"/>
      <c r="AH99" s="51" t="str">
        <f>IF(AG99=1,#REF!,"")</f>
        <v/>
      </c>
      <c r="AI99" s="50"/>
      <c r="AJ99" s="51" t="str">
        <f>IF(AI99=1,#REF!,"")</f>
        <v/>
      </c>
      <c r="AK99" s="50"/>
      <c r="AL99" s="51" t="str">
        <f>IF(AK99=1,#REF!,"")</f>
        <v/>
      </c>
      <c r="AM99" s="52"/>
      <c r="AN99" s="53"/>
      <c r="AO99" s="53"/>
      <c r="AP99" s="54"/>
      <c r="AQ99" s="55" t="e">
        <f>IF(#REF!=1,0,"")</f>
        <v>#REF!</v>
      </c>
      <c r="AR99" s="56" t="e">
        <f t="shared" si="26"/>
        <v>#REF!</v>
      </c>
      <c r="AS99" s="55" t="e">
        <f>IF(#REF!=1,0,"")</f>
        <v>#REF!</v>
      </c>
      <c r="AT99" s="56" t="e">
        <f t="shared" si="27"/>
        <v>#REF!</v>
      </c>
    </row>
    <row r="100" spans="1:46" s="3" customFormat="1" x14ac:dyDescent="0.25">
      <c r="A100" s="67">
        <f t="shared" si="28"/>
        <v>2022</v>
      </c>
      <c r="B100" s="67" t="str">
        <f t="shared" si="29"/>
        <v>May</v>
      </c>
      <c r="C100" s="68">
        <f t="shared" si="34"/>
        <v>24</v>
      </c>
      <c r="D100" s="69">
        <f t="shared" si="30"/>
        <v>10</v>
      </c>
      <c r="E100" s="70">
        <f t="shared" si="31"/>
        <v>21</v>
      </c>
      <c r="F100" s="74"/>
      <c r="G100" s="77"/>
      <c r="H100" s="63" t="e">
        <f t="shared" si="35"/>
        <v>#VALUE!</v>
      </c>
      <c r="I100" s="64">
        <f t="shared" si="37"/>
        <v>1</v>
      </c>
      <c r="J100" s="71" t="str">
        <f t="shared" si="37"/>
        <v>Lavandula</v>
      </c>
      <c r="K100" s="71" t="str">
        <f t="shared" si="37"/>
        <v>stoechas</v>
      </c>
      <c r="L100" s="66">
        <f t="shared" si="37"/>
        <v>2</v>
      </c>
      <c r="M100" s="72">
        <f t="shared" si="37"/>
        <v>13</v>
      </c>
      <c r="N100" s="66">
        <f t="shared" si="37"/>
        <v>0</v>
      </c>
      <c r="O100" s="42"/>
      <c r="P100" s="43" t="e">
        <f>TEXT(IF(#REF!=1,D100,""),"00")</f>
        <v>#REF!</v>
      </c>
      <c r="Q100" s="44"/>
      <c r="R100" s="45"/>
      <c r="S100" s="46" t="e">
        <f>IF(O100=0,TEXT(TIME(P100,Q100,R100)-TIME(D100,E100,RIGHT(F100,2))+TIME(0,LEFT(#REF!,2),RIGHT(#REF!,2)),"mm:ss"),TEXT(TIME(P100,Q100,R100)-TIME(D100,E100,RIGHT(F100,2))+TIME(0,LEFT(#REF!,2),RIGHT(#REF!,2))-TIME(0,($G$10*O100),0),"mm:ss"))</f>
        <v>#REF!</v>
      </c>
      <c r="T100" s="47"/>
      <c r="U100" s="43" t="e">
        <f>INDEX(VISITORS[INSECT ORDER], MATCH(T100,VISITORS[NAME USED],0))</f>
        <v>#N/A</v>
      </c>
      <c r="V100" s="43" t="e">
        <f t="shared" si="32"/>
        <v>#N/A</v>
      </c>
      <c r="W100" s="48" t="e">
        <f>IF(SUM(AB100,AD100,AF100,AH100,AJ100,AL100)=#REF!,,"")</f>
        <v>#REF!</v>
      </c>
      <c r="X100" s="49" t="e">
        <f>IF(#REF!=1,1,"")</f>
        <v>#REF!</v>
      </c>
      <c r="Y100" s="49"/>
      <c r="Z100" s="49"/>
      <c r="AA100" s="50" t="str">
        <f t="shared" si="33"/>
        <v/>
      </c>
      <c r="AB100" s="51" t="str">
        <f>IF(AA100=1,#REF!,"")</f>
        <v/>
      </c>
      <c r="AC100" s="50"/>
      <c r="AD100" s="51" t="str">
        <f>IF(AC100=1,#REF!,"")</f>
        <v/>
      </c>
      <c r="AE100" s="50"/>
      <c r="AF100" s="51" t="str">
        <f>IF(AE100=1,#REF!,"")</f>
        <v/>
      </c>
      <c r="AG100" s="50"/>
      <c r="AH100" s="51" t="str">
        <f>IF(AG100=1,#REF!,"")</f>
        <v/>
      </c>
      <c r="AI100" s="50"/>
      <c r="AJ100" s="51" t="str">
        <f>IF(AI100=1,#REF!,"")</f>
        <v/>
      </c>
      <c r="AK100" s="50"/>
      <c r="AL100" s="51" t="str">
        <f>IF(AK100=1,#REF!,"")</f>
        <v/>
      </c>
      <c r="AM100" s="52"/>
      <c r="AN100" s="53"/>
      <c r="AO100" s="53"/>
      <c r="AP100" s="54"/>
      <c r="AQ100" s="55" t="e">
        <f>IF(#REF!=1,0,"")</f>
        <v>#REF!</v>
      </c>
      <c r="AR100" s="56" t="e">
        <f t="shared" si="26"/>
        <v>#REF!</v>
      </c>
      <c r="AS100" s="55" t="e">
        <f>IF(#REF!=1,0,"")</f>
        <v>#REF!</v>
      </c>
      <c r="AT100" s="56" t="e">
        <f t="shared" si="27"/>
        <v>#REF!</v>
      </c>
    </row>
    <row r="101" spans="1:46" s="3" customFormat="1" x14ac:dyDescent="0.25">
      <c r="A101" s="67">
        <f t="shared" si="28"/>
        <v>2022</v>
      </c>
      <c r="B101" s="67" t="str">
        <f t="shared" si="29"/>
        <v>May</v>
      </c>
      <c r="C101" s="68">
        <f t="shared" si="34"/>
        <v>24</v>
      </c>
      <c r="D101" s="69">
        <f t="shared" si="30"/>
        <v>10</v>
      </c>
      <c r="E101" s="70">
        <f t="shared" si="31"/>
        <v>22</v>
      </c>
      <c r="F101" s="74"/>
      <c r="G101" s="77"/>
      <c r="H101" s="63" t="e">
        <f t="shared" si="35"/>
        <v>#VALUE!</v>
      </c>
      <c r="I101" s="64">
        <f t="shared" ref="I101:N119" si="38">I100</f>
        <v>1</v>
      </c>
      <c r="J101" s="71" t="str">
        <f t="shared" si="38"/>
        <v>Lavandula</v>
      </c>
      <c r="K101" s="71" t="str">
        <f t="shared" si="38"/>
        <v>stoechas</v>
      </c>
      <c r="L101" s="72">
        <f t="shared" si="38"/>
        <v>2</v>
      </c>
      <c r="M101" s="72">
        <f t="shared" si="38"/>
        <v>13</v>
      </c>
      <c r="N101" s="66">
        <f t="shared" si="38"/>
        <v>0</v>
      </c>
      <c r="O101" s="42"/>
      <c r="P101" s="43" t="e">
        <f>TEXT(IF(#REF!=1,D101,""),"00")</f>
        <v>#REF!</v>
      </c>
      <c r="Q101" s="44"/>
      <c r="R101" s="45"/>
      <c r="S101" s="46" t="e">
        <f>IF(O101=0,TEXT(TIME(P101,Q101,R101)-TIME(D101,E101,RIGHT(F101,2))+TIME(0,LEFT(#REF!,2),RIGHT(#REF!,2)),"mm:ss"),TEXT(TIME(P101,Q101,R101)-TIME(D101,E101,RIGHT(F101,2))+TIME(0,LEFT(#REF!,2),RIGHT(#REF!,2))-TIME(0,($G$10*O101),0),"mm:ss"))</f>
        <v>#REF!</v>
      </c>
      <c r="T101" s="47"/>
      <c r="U101" s="43" t="e">
        <f>INDEX(VISITORS[INSECT ORDER], MATCH(T101,VISITORS[NAME USED],0))</f>
        <v>#N/A</v>
      </c>
      <c r="V101" s="43" t="e">
        <f t="shared" si="32"/>
        <v>#N/A</v>
      </c>
      <c r="W101" s="48" t="e">
        <f>IF(SUM(AB101,AD101,AF101,AH101,AJ101,AL101)=#REF!,,"")</f>
        <v>#REF!</v>
      </c>
      <c r="X101" s="49" t="e">
        <f>IF(#REF!=1,1,"")</f>
        <v>#REF!</v>
      </c>
      <c r="Y101" s="49"/>
      <c r="Z101" s="49"/>
      <c r="AA101" s="50" t="str">
        <f t="shared" si="33"/>
        <v/>
      </c>
      <c r="AB101" s="51" t="str">
        <f>IF(AA101=1,#REF!,"")</f>
        <v/>
      </c>
      <c r="AC101" s="50"/>
      <c r="AD101" s="51" t="str">
        <f>IF(AC101=1,#REF!,"")</f>
        <v/>
      </c>
      <c r="AE101" s="50"/>
      <c r="AF101" s="51" t="str">
        <f>IF(AE101=1,#REF!,"")</f>
        <v/>
      </c>
      <c r="AG101" s="50"/>
      <c r="AH101" s="51" t="str">
        <f>IF(AG101=1,#REF!,"")</f>
        <v/>
      </c>
      <c r="AI101" s="50"/>
      <c r="AJ101" s="51" t="str">
        <f>IF(AI101=1,#REF!,"")</f>
        <v/>
      </c>
      <c r="AK101" s="50"/>
      <c r="AL101" s="51" t="str">
        <f>IF(AK101=1,#REF!,"")</f>
        <v/>
      </c>
      <c r="AM101" s="52"/>
      <c r="AN101" s="53"/>
      <c r="AO101" s="53"/>
      <c r="AP101" s="54"/>
      <c r="AQ101" s="55" t="e">
        <f>IF(#REF!=1,0,"")</f>
        <v>#REF!</v>
      </c>
      <c r="AR101" s="56" t="e">
        <f t="shared" si="26"/>
        <v>#REF!</v>
      </c>
      <c r="AS101" s="55" t="e">
        <f>IF(#REF!=1,0,"")</f>
        <v>#REF!</v>
      </c>
      <c r="AT101" s="56" t="e">
        <f t="shared" si="27"/>
        <v>#REF!</v>
      </c>
    </row>
    <row r="102" spans="1:46" s="3" customFormat="1" x14ac:dyDescent="0.25">
      <c r="A102" s="67">
        <f t="shared" si="28"/>
        <v>2022</v>
      </c>
      <c r="B102" s="67" t="str">
        <f t="shared" si="29"/>
        <v>May</v>
      </c>
      <c r="C102" s="68">
        <f t="shared" si="34"/>
        <v>24</v>
      </c>
      <c r="D102" s="69">
        <f t="shared" si="30"/>
        <v>10</v>
      </c>
      <c r="E102" s="70">
        <f t="shared" si="31"/>
        <v>23</v>
      </c>
      <c r="F102" s="74"/>
      <c r="G102" s="77"/>
      <c r="H102" s="63" t="e">
        <f t="shared" si="35"/>
        <v>#VALUE!</v>
      </c>
      <c r="I102" s="64">
        <f t="shared" si="38"/>
        <v>1</v>
      </c>
      <c r="J102" s="71" t="str">
        <f t="shared" si="38"/>
        <v>Lavandula</v>
      </c>
      <c r="K102" s="71" t="str">
        <f t="shared" si="38"/>
        <v>stoechas</v>
      </c>
      <c r="L102" s="72">
        <f t="shared" si="38"/>
        <v>2</v>
      </c>
      <c r="M102" s="72">
        <f t="shared" si="38"/>
        <v>13</v>
      </c>
      <c r="N102" s="66">
        <f t="shared" si="38"/>
        <v>0</v>
      </c>
      <c r="O102" s="42"/>
      <c r="P102" s="43" t="e">
        <f>TEXT(IF(#REF!=1,D102,""),"00")</f>
        <v>#REF!</v>
      </c>
      <c r="Q102" s="44"/>
      <c r="R102" s="45"/>
      <c r="S102" s="46" t="e">
        <f>IF(O102=0,TEXT(TIME(P102,Q102,R102)-TIME(D102,E102,RIGHT(F102,2))+TIME(0,LEFT(#REF!,2),RIGHT(#REF!,2)),"mm:ss"),TEXT(TIME(P102,Q102,R102)-TIME(D102,E102,RIGHT(F102,2))+TIME(0,LEFT(#REF!,2),RIGHT(#REF!,2))-TIME(0,($G$10*O102),0),"mm:ss"))</f>
        <v>#REF!</v>
      </c>
      <c r="T102" s="47"/>
      <c r="U102" s="43" t="e">
        <f>INDEX(VISITORS[INSECT ORDER], MATCH(T102,VISITORS[NAME USED],0))</f>
        <v>#N/A</v>
      </c>
      <c r="V102" s="43" t="e">
        <f t="shared" si="32"/>
        <v>#N/A</v>
      </c>
      <c r="W102" s="48" t="e">
        <f>IF(SUM(AB102,AD102,AF102,AH102,AJ102,AL102)=#REF!,,"")</f>
        <v>#REF!</v>
      </c>
      <c r="X102" s="49" t="e">
        <f>IF(#REF!=1,1,"")</f>
        <v>#REF!</v>
      </c>
      <c r="Y102" s="49"/>
      <c r="Z102" s="49"/>
      <c r="AA102" s="50" t="str">
        <f t="shared" si="33"/>
        <v/>
      </c>
      <c r="AB102" s="51" t="str">
        <f>IF(AA102=1,#REF!,"")</f>
        <v/>
      </c>
      <c r="AC102" s="50"/>
      <c r="AD102" s="51" t="str">
        <f>IF(AC102=1,#REF!,"")</f>
        <v/>
      </c>
      <c r="AE102" s="50"/>
      <c r="AF102" s="51" t="str">
        <f>IF(AE102=1,#REF!,"")</f>
        <v/>
      </c>
      <c r="AG102" s="50"/>
      <c r="AH102" s="51" t="str">
        <f>IF(AG102=1,#REF!,"")</f>
        <v/>
      </c>
      <c r="AI102" s="50"/>
      <c r="AJ102" s="51" t="str">
        <f>IF(AI102=1,#REF!,"")</f>
        <v/>
      </c>
      <c r="AK102" s="50"/>
      <c r="AL102" s="51" t="str">
        <f>IF(AK102=1,#REF!,"")</f>
        <v/>
      </c>
      <c r="AM102" s="52"/>
      <c r="AN102" s="53"/>
      <c r="AO102" s="53"/>
      <c r="AP102" s="54"/>
      <c r="AQ102" s="55" t="e">
        <f>IF(#REF!=1,0,"")</f>
        <v>#REF!</v>
      </c>
      <c r="AR102" s="56" t="e">
        <f t="shared" si="26"/>
        <v>#REF!</v>
      </c>
      <c r="AS102" s="55" t="e">
        <f>IF(#REF!=1,0,"")</f>
        <v>#REF!</v>
      </c>
      <c r="AT102" s="56" t="e">
        <f t="shared" si="27"/>
        <v>#REF!</v>
      </c>
    </row>
    <row r="103" spans="1:46" s="3" customFormat="1" x14ac:dyDescent="0.25">
      <c r="A103" s="67">
        <f t="shared" si="28"/>
        <v>2022</v>
      </c>
      <c r="B103" s="67" t="str">
        <f t="shared" si="29"/>
        <v>May</v>
      </c>
      <c r="C103" s="68">
        <f t="shared" si="34"/>
        <v>24</v>
      </c>
      <c r="D103" s="69">
        <f t="shared" si="30"/>
        <v>10</v>
      </c>
      <c r="E103" s="70">
        <f t="shared" si="31"/>
        <v>24</v>
      </c>
      <c r="F103" s="74"/>
      <c r="G103" s="77"/>
      <c r="H103" s="63" t="e">
        <f t="shared" si="35"/>
        <v>#VALUE!</v>
      </c>
      <c r="I103" s="64">
        <f t="shared" si="38"/>
        <v>1</v>
      </c>
      <c r="J103" s="71" t="str">
        <f t="shared" si="38"/>
        <v>Lavandula</v>
      </c>
      <c r="K103" s="71" t="str">
        <f t="shared" si="38"/>
        <v>stoechas</v>
      </c>
      <c r="L103" s="72">
        <f t="shared" si="38"/>
        <v>2</v>
      </c>
      <c r="M103" s="72">
        <f t="shared" si="38"/>
        <v>13</v>
      </c>
      <c r="N103" s="66">
        <f t="shared" si="38"/>
        <v>0</v>
      </c>
      <c r="O103" s="42"/>
      <c r="P103" s="43" t="e">
        <f>TEXT(IF(#REF!=1,D103,""),"00")</f>
        <v>#REF!</v>
      </c>
      <c r="Q103" s="44"/>
      <c r="R103" s="45"/>
      <c r="S103" s="46" t="e">
        <f>IF(O103=0,TEXT(TIME(P103,Q103,R103)-TIME(D103,E103,RIGHT(F103,2))+TIME(0,LEFT(#REF!,2),RIGHT(#REF!,2)),"mm:ss"),TEXT(TIME(P103,Q103,R103)-TIME(D103,E103,RIGHT(F103,2))+TIME(0,LEFT(#REF!,2),RIGHT(#REF!,2))-TIME(0,($G$10*O103),0),"mm:ss"))</f>
        <v>#REF!</v>
      </c>
      <c r="T103" s="47"/>
      <c r="U103" s="43" t="e">
        <f>INDEX(VISITORS[INSECT ORDER], MATCH(T103,VISITORS[NAME USED],0))</f>
        <v>#N/A</v>
      </c>
      <c r="V103" s="43" t="e">
        <f t="shared" si="32"/>
        <v>#N/A</v>
      </c>
      <c r="W103" s="48" t="e">
        <f>IF(SUM(AB103,AD103,AF103,AH103,AJ103,AL103)=#REF!,,"")</f>
        <v>#REF!</v>
      </c>
      <c r="X103" s="49" t="e">
        <f>IF(#REF!=1,1,"")</f>
        <v>#REF!</v>
      </c>
      <c r="Y103" s="49"/>
      <c r="Z103" s="49"/>
      <c r="AA103" s="50" t="str">
        <f t="shared" si="33"/>
        <v/>
      </c>
      <c r="AB103" s="51" t="str">
        <f>IF(AA103=1,#REF!,"")</f>
        <v/>
      </c>
      <c r="AC103" s="50"/>
      <c r="AD103" s="51" t="str">
        <f>IF(AC103=1,#REF!,"")</f>
        <v/>
      </c>
      <c r="AE103" s="50"/>
      <c r="AF103" s="51" t="str">
        <f>IF(AE103=1,#REF!,"")</f>
        <v/>
      </c>
      <c r="AG103" s="50"/>
      <c r="AH103" s="51" t="str">
        <f>IF(AG103=1,#REF!,"")</f>
        <v/>
      </c>
      <c r="AI103" s="50"/>
      <c r="AJ103" s="51" t="str">
        <f>IF(AI103=1,#REF!,"")</f>
        <v/>
      </c>
      <c r="AK103" s="50"/>
      <c r="AL103" s="51" t="str">
        <f>IF(AK103=1,#REF!,"")</f>
        <v/>
      </c>
      <c r="AM103" s="52"/>
      <c r="AN103" s="53"/>
      <c r="AO103" s="53"/>
      <c r="AP103" s="54"/>
      <c r="AQ103" s="55" t="e">
        <f>IF(#REF!=1,0,"")</f>
        <v>#REF!</v>
      </c>
      <c r="AR103" s="56" t="e">
        <f t="shared" si="26"/>
        <v>#REF!</v>
      </c>
      <c r="AS103" s="55" t="e">
        <f>IF(#REF!=1,0,"")</f>
        <v>#REF!</v>
      </c>
      <c r="AT103" s="56" t="e">
        <f t="shared" si="27"/>
        <v>#REF!</v>
      </c>
    </row>
    <row r="104" spans="1:46" s="3" customFormat="1" x14ac:dyDescent="0.25">
      <c r="A104" s="67">
        <f t="shared" si="28"/>
        <v>2022</v>
      </c>
      <c r="B104" s="67" t="str">
        <f t="shared" si="29"/>
        <v>May</v>
      </c>
      <c r="C104" s="68">
        <f t="shared" si="34"/>
        <v>24</v>
      </c>
      <c r="D104" s="69">
        <f t="shared" si="30"/>
        <v>10</v>
      </c>
      <c r="E104" s="60">
        <f t="shared" si="31"/>
        <v>25</v>
      </c>
      <c r="F104" s="74"/>
      <c r="G104" s="77"/>
      <c r="H104" s="63" t="e">
        <f t="shared" si="35"/>
        <v>#VALUE!</v>
      </c>
      <c r="I104" s="64">
        <f t="shared" si="38"/>
        <v>1</v>
      </c>
      <c r="J104" s="71" t="str">
        <f t="shared" si="38"/>
        <v>Lavandula</v>
      </c>
      <c r="K104" s="71" t="str">
        <f t="shared" si="38"/>
        <v>stoechas</v>
      </c>
      <c r="L104" s="72">
        <f t="shared" si="38"/>
        <v>2</v>
      </c>
      <c r="M104" s="66">
        <f t="shared" si="38"/>
        <v>13</v>
      </c>
      <c r="N104" s="66">
        <f t="shared" si="38"/>
        <v>0</v>
      </c>
      <c r="O104" s="42"/>
      <c r="P104" s="43" t="e">
        <f>TEXT(IF(#REF!=1,D104,""),"00")</f>
        <v>#REF!</v>
      </c>
      <c r="Q104" s="44"/>
      <c r="R104" s="45"/>
      <c r="S104" s="46" t="e">
        <f>IF(O104=0,TEXT(TIME(P104,Q104,R104)-TIME(D104,E104,RIGHT(F104,2))+TIME(0,LEFT(#REF!,2),RIGHT(#REF!,2)),"mm:ss"),TEXT(TIME(P104,Q104,R104)-TIME(D104,E104,RIGHT(F104,2))+TIME(0,LEFT(#REF!,2),RIGHT(#REF!,2))-TIME(0,($G$10*O104),0),"mm:ss"))</f>
        <v>#REF!</v>
      </c>
      <c r="T104" s="47"/>
      <c r="U104" s="43" t="e">
        <f>INDEX(VISITORS[INSECT ORDER], MATCH(T104,VISITORS[NAME USED],0))</f>
        <v>#N/A</v>
      </c>
      <c r="V104" s="43" t="e">
        <f t="shared" si="32"/>
        <v>#N/A</v>
      </c>
      <c r="W104" s="48" t="e">
        <f>IF(SUM(AB104,AD104,AF104,AH104,AJ104,AL104)=#REF!,,"")</f>
        <v>#REF!</v>
      </c>
      <c r="X104" s="49" t="e">
        <f>IF(#REF!=1,1,"")</f>
        <v>#REF!</v>
      </c>
      <c r="Y104" s="49"/>
      <c r="Z104" s="49"/>
      <c r="AA104" s="50" t="str">
        <f t="shared" si="33"/>
        <v/>
      </c>
      <c r="AB104" s="51" t="str">
        <f>IF(AA104=1,#REF!,"")</f>
        <v/>
      </c>
      <c r="AC104" s="50"/>
      <c r="AD104" s="51" t="str">
        <f>IF(AC104=1,#REF!,"")</f>
        <v/>
      </c>
      <c r="AE104" s="50"/>
      <c r="AF104" s="51" t="str">
        <f>IF(AE104=1,#REF!,"")</f>
        <v/>
      </c>
      <c r="AG104" s="50"/>
      <c r="AH104" s="51" t="str">
        <f>IF(AG104=1,#REF!,"")</f>
        <v/>
      </c>
      <c r="AI104" s="50"/>
      <c r="AJ104" s="51" t="str">
        <f>IF(AI104=1,#REF!,"")</f>
        <v/>
      </c>
      <c r="AK104" s="50"/>
      <c r="AL104" s="51" t="str">
        <f>IF(AK104=1,#REF!,"")</f>
        <v/>
      </c>
      <c r="AM104" s="52"/>
      <c r="AN104" s="53"/>
      <c r="AO104" s="53"/>
      <c r="AP104" s="54"/>
      <c r="AQ104" s="55" t="e">
        <f>IF(#REF!=1,0,"")</f>
        <v>#REF!</v>
      </c>
      <c r="AR104" s="56" t="e">
        <f t="shared" si="26"/>
        <v>#REF!</v>
      </c>
      <c r="AS104" s="55" t="e">
        <f>IF(#REF!=1,0,"")</f>
        <v>#REF!</v>
      </c>
      <c r="AT104" s="56" t="e">
        <f t="shared" si="27"/>
        <v>#REF!</v>
      </c>
    </row>
    <row r="105" spans="1:46" s="3" customFormat="1" x14ac:dyDescent="0.25">
      <c r="A105" s="67">
        <f t="shared" si="28"/>
        <v>2022</v>
      </c>
      <c r="B105" s="67" t="str">
        <f t="shared" si="29"/>
        <v>May</v>
      </c>
      <c r="C105" s="68">
        <f t="shared" si="34"/>
        <v>24</v>
      </c>
      <c r="D105" s="69">
        <f t="shared" si="30"/>
        <v>10</v>
      </c>
      <c r="E105" s="70">
        <f t="shared" si="31"/>
        <v>26</v>
      </c>
      <c r="F105" s="74">
        <v>49</v>
      </c>
      <c r="G105" s="77"/>
      <c r="H105" s="63" t="e">
        <f t="shared" si="35"/>
        <v>#VALUE!</v>
      </c>
      <c r="I105" s="64">
        <f t="shared" si="38"/>
        <v>1</v>
      </c>
      <c r="J105" s="71" t="str">
        <f t="shared" si="38"/>
        <v>Lavandula</v>
      </c>
      <c r="K105" s="71" t="str">
        <f t="shared" si="38"/>
        <v>stoechas</v>
      </c>
      <c r="L105" s="72">
        <f t="shared" si="38"/>
        <v>2</v>
      </c>
      <c r="M105" s="72">
        <f t="shared" si="38"/>
        <v>13</v>
      </c>
      <c r="N105" s="66">
        <f t="shared" si="38"/>
        <v>0</v>
      </c>
      <c r="O105" s="42"/>
      <c r="P105" s="43" t="e">
        <f>TEXT(IF(#REF!=1,D105,""),"00")</f>
        <v>#REF!</v>
      </c>
      <c r="Q105" s="44">
        <v>27</v>
      </c>
      <c r="R105" s="45">
        <v>3</v>
      </c>
      <c r="S105" s="46" t="e">
        <f>IF(O105=0,TEXT(TIME(P105,Q105,R105)-TIME(D105,E105,RIGHT(F105,2))+TIME(0,LEFT(#REF!,2),RIGHT(#REF!,2)),"mm:ss"),TEXT(TIME(P105,Q105,R105)-TIME(D105,E105,RIGHT(F105,2))+TIME(0,LEFT(#REF!,2),RIGHT(#REF!,2))-TIME(0,($G$10*O105),0),"mm:ss"))</f>
        <v>#REF!</v>
      </c>
      <c r="T105" s="47" t="s">
        <v>369</v>
      </c>
      <c r="U105" s="43" t="e">
        <f>INDEX(VISITORS[INSECT ORDER], MATCH(T105,VISITORS[NAME USED],0))</f>
        <v>#N/A</v>
      </c>
      <c r="V105" s="43" t="e">
        <f t="shared" si="32"/>
        <v>#N/A</v>
      </c>
      <c r="W105" s="48" t="e">
        <f>IF(SUM(AB105,AD105,AF105,AH105,AJ105,AL105)=#REF!,,"")</f>
        <v>#REF!</v>
      </c>
      <c r="X105" s="49">
        <v>7</v>
      </c>
      <c r="Y105" s="49"/>
      <c r="Z105" s="49"/>
      <c r="AA105" s="50" t="str">
        <f t="shared" si="33"/>
        <v/>
      </c>
      <c r="AB105" s="51" t="str">
        <f>IF(AA105=1,#REF!,"")</f>
        <v/>
      </c>
      <c r="AC105" s="50"/>
      <c r="AD105" s="51" t="str">
        <f>IF(AC105=1,#REF!,"")</f>
        <v/>
      </c>
      <c r="AE105" s="50"/>
      <c r="AF105" s="51" t="str">
        <f>IF(AE105=1,#REF!,"")</f>
        <v/>
      </c>
      <c r="AG105" s="50"/>
      <c r="AH105" s="51" t="str">
        <f>IF(AG105=1,#REF!,"")</f>
        <v/>
      </c>
      <c r="AI105" s="50"/>
      <c r="AJ105" s="51" t="str">
        <f>IF(AI105=1,#REF!,"")</f>
        <v/>
      </c>
      <c r="AK105" s="50"/>
      <c r="AL105" s="51" t="str">
        <f>IF(AK105=1,#REF!,"")</f>
        <v/>
      </c>
      <c r="AM105" s="52"/>
      <c r="AN105" s="53"/>
      <c r="AO105" s="53"/>
      <c r="AP105" s="54"/>
      <c r="AQ105" s="55" t="e">
        <f>IF(#REF!=1,0,"")</f>
        <v>#REF!</v>
      </c>
      <c r="AR105" s="56" t="e">
        <f t="shared" si="26"/>
        <v>#REF!</v>
      </c>
      <c r="AS105" s="55" t="e">
        <f>IF(#REF!=1,0,"")</f>
        <v>#REF!</v>
      </c>
      <c r="AT105" s="56" t="e">
        <f t="shared" si="27"/>
        <v>#REF!</v>
      </c>
    </row>
    <row r="106" spans="1:46" s="3" customFormat="1" x14ac:dyDescent="0.25">
      <c r="A106" s="67">
        <f>A104</f>
        <v>2022</v>
      </c>
      <c r="B106" s="67" t="str">
        <f>IF(C104-C106&gt;0, TEXT(DATE(2016,(MONTH(DATEVALUE(B104&amp;"1"))+1),1),"mmm"), B104)</f>
        <v>May</v>
      </c>
      <c r="C106" s="68">
        <f>IF(AND(D106=0, E106=0), IF(TEXT(C104,"dd")=TEXT(EOMONTH(DATE(A104,MONTH(DATEVALUE(B104&amp;"1")),C104),0), "dd"), 1, C104+1), C104)</f>
        <v>24</v>
      </c>
      <c r="D106" s="69">
        <f>IF(IF(E104=59,D104+1,D104)=24,0,IF(E104=59,D104+1,D104))</f>
        <v>10</v>
      </c>
      <c r="E106" s="70">
        <v>27</v>
      </c>
      <c r="F106" s="74">
        <v>3</v>
      </c>
      <c r="G106" s="77"/>
      <c r="H106" s="63" t="e">
        <f>IF(AND(OR(E104=$G$3,E104=$G$4,E104=$G$5,E104=$G$6,E104=$G$7,E104=$G$8),E104&lt;&gt;RIGHT(H104,2)),CONCATENATE(LEFT(J106,3),LEFT(K106,3),L106,"_",A106,TEXT(MONTH(DATEVALUE(B106&amp;"1")),"00"),TEXT(C106,"00"),"_",TEXT(D106,"00"),"_",TEXT(E104,"00")),IF(AND(OR(E106=$G$3,E106=$G$4,E106=$G$5,E106=$G$6,E106=$G$7,E106=$G$8),OR(F106="",F106&gt;$G$9-1)),CONCATENATE(LEFT(J106,3),LEFT(K106,3),L106,"_",A106,TEXT(MONTH(DATEVALUE(B106&amp;"1")),"00"),TEXT(C106,"00"),"_",TEXT(D106,"00"),"_",TEXT(E106,"00")),H104))</f>
        <v>#VALUE!</v>
      </c>
      <c r="I106" s="64">
        <f t="shared" ref="I106:N106" si="39">I104</f>
        <v>1</v>
      </c>
      <c r="J106" s="71" t="str">
        <f t="shared" si="39"/>
        <v>Lavandula</v>
      </c>
      <c r="K106" s="71" t="str">
        <f t="shared" si="39"/>
        <v>stoechas</v>
      </c>
      <c r="L106" s="66">
        <f t="shared" si="39"/>
        <v>2</v>
      </c>
      <c r="M106" s="72">
        <f t="shared" si="39"/>
        <v>13</v>
      </c>
      <c r="N106" s="66">
        <f t="shared" si="39"/>
        <v>0</v>
      </c>
      <c r="O106" s="42"/>
      <c r="P106" s="43" t="e">
        <f>TEXT(IF(#REF!=1,D106,""),"00")</f>
        <v>#REF!</v>
      </c>
      <c r="Q106" s="44">
        <v>27</v>
      </c>
      <c r="R106" s="45">
        <v>11</v>
      </c>
      <c r="S106" s="46" t="e">
        <f>IF(O106=0,TEXT(TIME(P106,Q106,R106)-TIME(D106,E106,RIGHT(F106,2))+TIME(0,LEFT(#REF!,2),RIGHT(#REF!,2)),"mm:ss"),TEXT(TIME(P106,Q106,R106)-TIME(D106,E106,RIGHT(F106,2))+TIME(0,LEFT(#REF!,2),RIGHT(#REF!,2))-TIME(0,($G$10*O106),0),"mm:ss"))</f>
        <v>#REF!</v>
      </c>
      <c r="T106" s="47" t="s">
        <v>375</v>
      </c>
      <c r="U106" s="43" t="e">
        <f>INDEX(VISITORS[INSECT ORDER], MATCH(T106,VISITORS[NAME USED],0))</f>
        <v>#N/A</v>
      </c>
      <c r="V106" s="43" t="e">
        <f t="shared" ref="V106:V107" si="40">IF(U106&lt;&gt;0,"NA","")</f>
        <v>#N/A</v>
      </c>
      <c r="W106" s="48" t="e">
        <f>IF(SUM(AB106,AD106,AF106,AH106,AJ106,AL106)=#REF!,,"")</f>
        <v>#REF!</v>
      </c>
      <c r="X106" s="49">
        <v>13</v>
      </c>
      <c r="Y106" s="49"/>
      <c r="Z106" s="49"/>
      <c r="AA106" s="50" t="str">
        <f t="shared" ref="AA106:AA107" si="41">IF(OR(T106="Something small"),1,"")</f>
        <v/>
      </c>
      <c r="AB106" s="51" t="str">
        <f>IF(AA106=1,#REF!,"")</f>
        <v/>
      </c>
      <c r="AC106" s="50"/>
      <c r="AD106" s="51" t="str">
        <f>IF(AC106=1,#REF!,"")</f>
        <v/>
      </c>
      <c r="AE106" s="50"/>
      <c r="AF106" s="51" t="str">
        <f>IF(AE106=1,#REF!,"")</f>
        <v/>
      </c>
      <c r="AG106" s="50"/>
      <c r="AH106" s="51" t="str">
        <f>IF(AG106=1,#REF!,"")</f>
        <v/>
      </c>
      <c r="AI106" s="50"/>
      <c r="AJ106" s="51" t="str">
        <f>IF(AI106=1,#REF!,"")</f>
        <v/>
      </c>
      <c r="AK106" s="50"/>
      <c r="AL106" s="51" t="str">
        <f>IF(AK106=1,#REF!,"")</f>
        <v/>
      </c>
      <c r="AM106" s="52"/>
      <c r="AN106" s="53"/>
      <c r="AO106" s="53"/>
      <c r="AP106" s="54"/>
      <c r="AQ106" s="55" t="e">
        <f>IF(#REF!=1,0,"")</f>
        <v>#REF!</v>
      </c>
      <c r="AR106" s="56" t="e">
        <f t="shared" ref="AR106:AR107" si="42">IF(AQ106=1,X106,"")</f>
        <v>#REF!</v>
      </c>
      <c r="AS106" s="55" t="e">
        <f>IF(#REF!=1,0,"")</f>
        <v>#REF!</v>
      </c>
      <c r="AT106" s="56" t="e">
        <f t="shared" ref="AT106:AT107" si="43">IF(AS106=1,X106,"")</f>
        <v>#REF!</v>
      </c>
    </row>
    <row r="107" spans="1:46" s="3" customFormat="1" x14ac:dyDescent="0.25">
      <c r="A107" s="67">
        <f>A104</f>
        <v>2022</v>
      </c>
      <c r="B107" s="67" t="str">
        <f>IF(C104-C107&gt;0, TEXT(DATE(2016,(MONTH(DATEVALUE(B104&amp;"1"))+1),1),"mmm"), B104)</f>
        <v>May</v>
      </c>
      <c r="C107" s="68">
        <f>IF(AND(D107=0, E107=0), IF(TEXT(C104,"dd")=TEXT(EOMONTH(DATE(A104,MONTH(DATEVALUE(B104&amp;"1")),C104),0), "dd"), 1, C104+1), C104)</f>
        <v>24</v>
      </c>
      <c r="D107" s="69">
        <f>IF(IF(E104=59,D104+1,D104)=24,0,IF(E104=59,D104+1,D104))</f>
        <v>10</v>
      </c>
      <c r="E107" s="70">
        <v>27</v>
      </c>
      <c r="F107" s="74">
        <v>14</v>
      </c>
      <c r="G107" s="77"/>
      <c r="H107" s="63" t="e">
        <f>IF(AND(OR(E104=$G$3,E104=$G$4,E104=$G$5,E104=$G$6,E104=$G$7,E104=$G$8),E104&lt;&gt;RIGHT(H104,2)),CONCATENATE(LEFT(J107,3),LEFT(K107,3),L107,"_",A107,TEXT(MONTH(DATEVALUE(B107&amp;"1")),"00"),TEXT(C107,"00"),"_",TEXT(D107,"00"),"_",TEXT(E104,"00")),IF(AND(OR(E107=$G$3,E107=$G$4,E107=$G$5,E107=$G$6,E107=$G$7,E107=$G$8),OR(F107="",F107&gt;$G$9-1)),CONCATENATE(LEFT(J107,3),LEFT(K107,3),L107,"_",A107,TEXT(MONTH(DATEVALUE(B107&amp;"1")),"00"),TEXT(C107,"00"),"_",TEXT(D107,"00"),"_",TEXT(E107,"00")),H104))</f>
        <v>#VALUE!</v>
      </c>
      <c r="I107" s="64">
        <f t="shared" ref="I107:N108" si="44">I104</f>
        <v>1</v>
      </c>
      <c r="J107" s="71" t="str">
        <f t="shared" si="44"/>
        <v>Lavandula</v>
      </c>
      <c r="K107" s="71" t="str">
        <f t="shared" si="44"/>
        <v>stoechas</v>
      </c>
      <c r="L107" s="66">
        <f t="shared" si="44"/>
        <v>2</v>
      </c>
      <c r="M107" s="72">
        <f t="shared" si="44"/>
        <v>13</v>
      </c>
      <c r="N107" s="66">
        <f t="shared" si="44"/>
        <v>0</v>
      </c>
      <c r="O107" s="42"/>
      <c r="P107" s="43" t="e">
        <f>TEXT(IF(#REF!=1,D107,""),"00")</f>
        <v>#REF!</v>
      </c>
      <c r="Q107" s="44">
        <v>27</v>
      </c>
      <c r="R107" s="45">
        <v>28</v>
      </c>
      <c r="S107" s="46" t="e">
        <f>IF(O107=0,TEXT(TIME(P107,Q107,R107)-TIME(D107,E107,RIGHT(F107,2))+TIME(0,LEFT(#REF!,2),RIGHT(#REF!,2)),"mm:ss"),TEXT(TIME(P107,Q107,R107)-TIME(D107,E107,RIGHT(F107,2))+TIME(0,LEFT(#REF!,2),RIGHT(#REF!,2))-TIME(0,($G$10*O107),0),"mm:ss"))</f>
        <v>#REF!</v>
      </c>
      <c r="T107" s="47" t="s">
        <v>375</v>
      </c>
      <c r="U107" s="43" t="e">
        <f>INDEX(VISITORS[INSECT ORDER], MATCH(T107,VISITORS[NAME USED],0))</f>
        <v>#N/A</v>
      </c>
      <c r="V107" s="43" t="e">
        <f t="shared" si="40"/>
        <v>#N/A</v>
      </c>
      <c r="W107" s="48" t="e">
        <f>IF(SUM(AB107,AD107,AF107,AH107,AJ107,AL107)=#REF!,,"")</f>
        <v>#REF!</v>
      </c>
      <c r="X107" s="49">
        <v>13</v>
      </c>
      <c r="Y107" s="49"/>
      <c r="Z107" s="49"/>
      <c r="AA107" s="50" t="str">
        <f t="shared" si="41"/>
        <v/>
      </c>
      <c r="AB107" s="51" t="str">
        <f>IF(AA107=1,#REF!,"")</f>
        <v/>
      </c>
      <c r="AC107" s="50"/>
      <c r="AD107" s="51" t="str">
        <f>IF(AC107=1,#REF!,"")</f>
        <v/>
      </c>
      <c r="AE107" s="50"/>
      <c r="AF107" s="51" t="str">
        <f>IF(AE107=1,#REF!,"")</f>
        <v/>
      </c>
      <c r="AG107" s="50"/>
      <c r="AH107" s="51" t="str">
        <f>IF(AG107=1,#REF!,"")</f>
        <v/>
      </c>
      <c r="AI107" s="50"/>
      <c r="AJ107" s="51" t="str">
        <f>IF(AI107=1,#REF!,"")</f>
        <v/>
      </c>
      <c r="AK107" s="50"/>
      <c r="AL107" s="51" t="str">
        <f>IF(AK107=1,#REF!,"")</f>
        <v/>
      </c>
      <c r="AM107" s="52"/>
      <c r="AN107" s="53"/>
      <c r="AO107" s="53"/>
      <c r="AP107" s="54"/>
      <c r="AQ107" s="55" t="e">
        <f>IF(#REF!=1,0,"")</f>
        <v>#REF!</v>
      </c>
      <c r="AR107" s="56" t="e">
        <f t="shared" si="42"/>
        <v>#REF!</v>
      </c>
      <c r="AS107" s="55" t="e">
        <f>IF(#REF!=1,0,"")</f>
        <v>#REF!</v>
      </c>
      <c r="AT107" s="56" t="e">
        <f t="shared" si="43"/>
        <v>#REF!</v>
      </c>
    </row>
    <row r="108" spans="1:46" s="3" customFormat="1" x14ac:dyDescent="0.25">
      <c r="A108" s="67">
        <f>A105</f>
        <v>2022</v>
      </c>
      <c r="B108" s="67" t="str">
        <f>IF(C105-C108&gt;0, TEXT(DATE(2016,(MONTH(DATEVALUE(B105&amp;"1"))+1),1),"mmm"), B105)</f>
        <v>May</v>
      </c>
      <c r="C108" s="68">
        <f>IF(AND(D108=0, E108=0), IF(TEXT(C105,"dd")=TEXT(EOMONTH(DATE(A105,MONTH(DATEVALUE(B105&amp;"1")),C105),0), "dd"), 1, C105+1), C105)</f>
        <v>24</v>
      </c>
      <c r="D108" s="69">
        <f>IF(IF(E105=59,D105+1,D105)=24,0,IF(E105=59,D105+1,D105))</f>
        <v>10</v>
      </c>
      <c r="E108" s="70">
        <f>IF(E105&lt;59,E105+1,0)</f>
        <v>27</v>
      </c>
      <c r="F108" s="74">
        <v>49</v>
      </c>
      <c r="G108" s="77"/>
      <c r="H108" s="63" t="e">
        <f>IF(AND(OR(E105=$G$3,E105=$G$4,E105=$G$5,E105=$G$6,E105=$G$7,E105=$G$8),E105&lt;&gt;RIGHT(H105,2)),CONCATENATE(LEFT(J108,3),LEFT(K108,3),L108,"_",A108,TEXT(MONTH(DATEVALUE(B108&amp;"1")),"00"),TEXT(C108,"00"),"_",TEXT(D108,"00"),"_",TEXT(E105,"00")),IF(AND(OR(E108=$G$3,E108=$G$4,E108=$G$5,E108=$G$6,E108=$G$7,E108=$G$8),OR(F108="",F108&gt;$G$9-1)),CONCATENATE(LEFT(J108,3),LEFT(K108,3),L108,"_",A108,TEXT(MONTH(DATEVALUE(B108&amp;"1")),"00"),TEXT(C108,"00"),"_",TEXT(D108,"00"),"_",TEXT(E108,"00")),H105))</f>
        <v>#VALUE!</v>
      </c>
      <c r="I108" s="64">
        <f t="shared" si="44"/>
        <v>1</v>
      </c>
      <c r="J108" s="71" t="str">
        <f t="shared" si="44"/>
        <v>Lavandula</v>
      </c>
      <c r="K108" s="71" t="str">
        <f t="shared" si="44"/>
        <v>stoechas</v>
      </c>
      <c r="L108" s="66">
        <f t="shared" si="44"/>
        <v>2</v>
      </c>
      <c r="M108" s="72">
        <f t="shared" si="44"/>
        <v>13</v>
      </c>
      <c r="N108" s="66">
        <f t="shared" si="44"/>
        <v>0</v>
      </c>
      <c r="O108" s="42"/>
      <c r="P108" s="43" t="e">
        <f>TEXT(IF(#REF!=1,D108,""),"00")</f>
        <v>#REF!</v>
      </c>
      <c r="Q108" s="44">
        <v>30</v>
      </c>
      <c r="R108" s="45">
        <v>39</v>
      </c>
      <c r="S108" s="46" t="e">
        <f>IF(O108=0,TEXT(TIME(P108,Q108,R108)-TIME(D108,E108,RIGHT(F108,2))+TIME(0,LEFT(#REF!,2),RIGHT(#REF!,2)),"mm:ss"),TEXT(TIME(P108,Q108,R108)-TIME(D108,E108,RIGHT(F108,2))+TIME(0,LEFT(#REF!,2),RIGHT(#REF!,2))-TIME(0,($G$10*O108),0),"mm:ss"))</f>
        <v>#REF!</v>
      </c>
      <c r="T108" s="47" t="s">
        <v>375</v>
      </c>
      <c r="U108" s="43" t="e">
        <f>INDEX(VISITORS[INSECT ORDER], MATCH(T108,VISITORS[NAME USED],0))</f>
        <v>#N/A</v>
      </c>
      <c r="V108" s="43" t="e">
        <f t="shared" si="32"/>
        <v>#N/A</v>
      </c>
      <c r="W108" s="48" t="e">
        <f>IF(SUM(AB108,AD108,AF108,AH108,AJ108,AL108)=#REF!,,"")</f>
        <v>#REF!</v>
      </c>
      <c r="X108" s="49">
        <v>13</v>
      </c>
      <c r="Y108" s="49"/>
      <c r="Z108" s="49"/>
      <c r="AA108" s="50" t="str">
        <f t="shared" si="33"/>
        <v/>
      </c>
      <c r="AB108" s="51" t="str">
        <f>IF(AA108=1,#REF!,"")</f>
        <v/>
      </c>
      <c r="AC108" s="50"/>
      <c r="AD108" s="51" t="str">
        <f>IF(AC108=1,#REF!,"")</f>
        <v/>
      </c>
      <c r="AE108" s="50"/>
      <c r="AF108" s="51" t="str">
        <f>IF(AE108=1,#REF!,"")</f>
        <v/>
      </c>
      <c r="AG108" s="50"/>
      <c r="AH108" s="51" t="str">
        <f>IF(AG108=1,#REF!,"")</f>
        <v/>
      </c>
      <c r="AI108" s="50"/>
      <c r="AJ108" s="51" t="str">
        <f>IF(AI108=1,#REF!,"")</f>
        <v/>
      </c>
      <c r="AK108" s="50"/>
      <c r="AL108" s="51" t="str">
        <f>IF(AK108=1,#REF!,"")</f>
        <v/>
      </c>
      <c r="AM108" s="52"/>
      <c r="AN108" s="53"/>
      <c r="AO108" s="53"/>
      <c r="AP108" s="54"/>
      <c r="AQ108" s="55" t="e">
        <f>IF(#REF!=1,0,"")</f>
        <v>#REF!</v>
      </c>
      <c r="AR108" s="56" t="e">
        <f t="shared" si="26"/>
        <v>#REF!</v>
      </c>
      <c r="AS108" s="55" t="e">
        <f>IF(#REF!=1,0,"")</f>
        <v>#REF!</v>
      </c>
      <c r="AT108" s="56" t="e">
        <f t="shared" si="27"/>
        <v>#REF!</v>
      </c>
    </row>
    <row r="109" spans="1:46" s="3" customFormat="1" x14ac:dyDescent="0.25">
      <c r="A109" s="67">
        <f t="shared" si="28"/>
        <v>2022</v>
      </c>
      <c r="B109" s="67" t="str">
        <f t="shared" si="29"/>
        <v>May</v>
      </c>
      <c r="C109" s="68">
        <f t="shared" si="34"/>
        <v>24</v>
      </c>
      <c r="D109" s="69">
        <f t="shared" si="30"/>
        <v>10</v>
      </c>
      <c r="E109" s="70">
        <f t="shared" si="31"/>
        <v>28</v>
      </c>
      <c r="F109" s="74"/>
      <c r="G109" s="77"/>
      <c r="H109" s="63" t="e">
        <f t="shared" si="35"/>
        <v>#VALUE!</v>
      </c>
      <c r="I109" s="64">
        <f t="shared" si="38"/>
        <v>1</v>
      </c>
      <c r="J109" s="71" t="str">
        <f t="shared" si="38"/>
        <v>Lavandula</v>
      </c>
      <c r="K109" s="71" t="str">
        <f t="shared" si="38"/>
        <v>stoechas</v>
      </c>
      <c r="L109" s="72">
        <f t="shared" si="38"/>
        <v>2</v>
      </c>
      <c r="M109" s="72">
        <f t="shared" si="38"/>
        <v>13</v>
      </c>
      <c r="N109" s="66">
        <f t="shared" si="38"/>
        <v>0</v>
      </c>
      <c r="O109" s="42"/>
      <c r="P109" s="43" t="e">
        <f>TEXT(IF(#REF!=1,D109,""),"00")</f>
        <v>#REF!</v>
      </c>
      <c r="Q109" s="44"/>
      <c r="R109" s="45"/>
      <c r="S109" s="46" t="e">
        <f>IF(O109=0,TEXT(TIME(P109,Q109,R109)-TIME(D109,E109,RIGHT(F109,2))+TIME(0,LEFT(#REF!,2),RIGHT(#REF!,2)),"mm:ss"),TEXT(TIME(P109,Q109,R109)-TIME(D109,E109,RIGHT(F109,2))+TIME(0,LEFT(#REF!,2),RIGHT(#REF!,2))-TIME(0,($G$10*O109),0),"mm:ss"))</f>
        <v>#REF!</v>
      </c>
      <c r="T109" s="47"/>
      <c r="U109" s="43" t="e">
        <f>INDEX(VISITORS[INSECT ORDER], MATCH(T109,VISITORS[NAME USED],0))</f>
        <v>#N/A</v>
      </c>
      <c r="V109" s="43" t="e">
        <f t="shared" si="32"/>
        <v>#N/A</v>
      </c>
      <c r="W109" s="48" t="e">
        <f>IF(SUM(AB109,AD109,AF109,AH109,AJ109,AL109)=#REF!,,"")</f>
        <v>#REF!</v>
      </c>
      <c r="X109" s="49" t="e">
        <f>IF(#REF!=1,1,"")</f>
        <v>#REF!</v>
      </c>
      <c r="Y109" s="49"/>
      <c r="Z109" s="49"/>
      <c r="AA109" s="50" t="str">
        <f t="shared" si="33"/>
        <v/>
      </c>
      <c r="AB109" s="51" t="str">
        <f>IF(AA109=1,#REF!,"")</f>
        <v/>
      </c>
      <c r="AC109" s="50"/>
      <c r="AD109" s="51" t="str">
        <f>IF(AC109=1,#REF!,"")</f>
        <v/>
      </c>
      <c r="AE109" s="50"/>
      <c r="AF109" s="51" t="str">
        <f>IF(AE109=1,#REF!,"")</f>
        <v/>
      </c>
      <c r="AG109" s="50"/>
      <c r="AH109" s="51" t="str">
        <f>IF(AG109=1,#REF!,"")</f>
        <v/>
      </c>
      <c r="AI109" s="50"/>
      <c r="AJ109" s="51" t="str">
        <f>IF(AI109=1,#REF!,"")</f>
        <v/>
      </c>
      <c r="AK109" s="50"/>
      <c r="AL109" s="51" t="str">
        <f>IF(AK109=1,#REF!,"")</f>
        <v/>
      </c>
      <c r="AM109" s="52"/>
      <c r="AN109" s="53"/>
      <c r="AO109" s="53"/>
      <c r="AP109" s="54"/>
      <c r="AQ109" s="55" t="e">
        <f>IF(#REF!=1,0,"")</f>
        <v>#REF!</v>
      </c>
      <c r="AR109" s="56" t="e">
        <f t="shared" si="26"/>
        <v>#REF!</v>
      </c>
      <c r="AS109" s="55" t="e">
        <f>IF(#REF!=1,0,"")</f>
        <v>#REF!</v>
      </c>
      <c r="AT109" s="56" t="e">
        <f t="shared" si="27"/>
        <v>#REF!</v>
      </c>
    </row>
    <row r="110" spans="1:46" s="3" customFormat="1" x14ac:dyDescent="0.25">
      <c r="A110" s="67">
        <f t="shared" si="28"/>
        <v>2022</v>
      </c>
      <c r="B110" s="67" t="str">
        <f t="shared" si="29"/>
        <v>May</v>
      </c>
      <c r="C110" s="68">
        <f t="shared" si="34"/>
        <v>24</v>
      </c>
      <c r="D110" s="69">
        <f t="shared" si="30"/>
        <v>10</v>
      </c>
      <c r="E110" s="70">
        <f t="shared" si="31"/>
        <v>29</v>
      </c>
      <c r="F110" s="74"/>
      <c r="G110" s="77"/>
      <c r="H110" s="63" t="e">
        <f t="shared" si="35"/>
        <v>#VALUE!</v>
      </c>
      <c r="I110" s="64">
        <f t="shared" si="38"/>
        <v>1</v>
      </c>
      <c r="J110" s="71" t="str">
        <f t="shared" si="38"/>
        <v>Lavandula</v>
      </c>
      <c r="K110" s="71" t="str">
        <f t="shared" si="38"/>
        <v>stoechas</v>
      </c>
      <c r="L110" s="72">
        <f t="shared" si="38"/>
        <v>2</v>
      </c>
      <c r="M110" s="72">
        <f t="shared" si="38"/>
        <v>13</v>
      </c>
      <c r="N110" s="66">
        <f t="shared" si="38"/>
        <v>0</v>
      </c>
      <c r="O110" s="42"/>
      <c r="P110" s="43" t="e">
        <f>TEXT(IF(#REF!=1,D110,""),"00")</f>
        <v>#REF!</v>
      </c>
      <c r="Q110" s="44"/>
      <c r="R110" s="45"/>
      <c r="S110" s="46" t="e">
        <f>IF(O110=0,TEXT(TIME(P110,Q110,R110)-TIME(D110,E110,RIGHT(F110,2))+TIME(0,LEFT(#REF!,2),RIGHT(#REF!,2)),"mm:ss"),TEXT(TIME(P110,Q110,R110)-TIME(D110,E110,RIGHT(F110,2))+TIME(0,LEFT(#REF!,2),RIGHT(#REF!,2))-TIME(0,($G$10*O110),0),"mm:ss"))</f>
        <v>#REF!</v>
      </c>
      <c r="T110" s="47"/>
      <c r="U110" s="43" t="e">
        <f>INDEX(VISITORS[INSECT ORDER], MATCH(T110,VISITORS[NAME USED],0))</f>
        <v>#N/A</v>
      </c>
      <c r="V110" s="43" t="e">
        <f t="shared" si="32"/>
        <v>#N/A</v>
      </c>
      <c r="W110" s="48" t="e">
        <f>IF(SUM(AB110,AD110,AF110,AH110,AJ110,AL110)=#REF!,,"")</f>
        <v>#REF!</v>
      </c>
      <c r="X110" s="49" t="e">
        <f>IF(#REF!=1,1,"")</f>
        <v>#REF!</v>
      </c>
      <c r="Y110" s="49"/>
      <c r="Z110" s="49"/>
      <c r="AA110" s="50" t="str">
        <f t="shared" si="33"/>
        <v/>
      </c>
      <c r="AB110" s="51" t="str">
        <f>IF(AA110=1,#REF!,"")</f>
        <v/>
      </c>
      <c r="AC110" s="50"/>
      <c r="AD110" s="51" t="str">
        <f>IF(AC110=1,#REF!,"")</f>
        <v/>
      </c>
      <c r="AE110" s="50"/>
      <c r="AF110" s="51" t="str">
        <f>IF(AE110=1,#REF!,"")</f>
        <v/>
      </c>
      <c r="AG110" s="50"/>
      <c r="AH110" s="51" t="str">
        <f>IF(AG110=1,#REF!,"")</f>
        <v/>
      </c>
      <c r="AI110" s="50"/>
      <c r="AJ110" s="51" t="str">
        <f>IF(AI110=1,#REF!,"")</f>
        <v/>
      </c>
      <c r="AK110" s="50"/>
      <c r="AL110" s="51" t="str">
        <f>IF(AK110=1,#REF!,"")</f>
        <v/>
      </c>
      <c r="AM110" s="52"/>
      <c r="AN110" s="53"/>
      <c r="AO110" s="53"/>
      <c r="AP110" s="54"/>
      <c r="AQ110" s="55" t="e">
        <f>IF(#REF!=1,0,"")</f>
        <v>#REF!</v>
      </c>
      <c r="AR110" s="56" t="e">
        <f t="shared" si="26"/>
        <v>#REF!</v>
      </c>
      <c r="AS110" s="55" t="e">
        <f>IF(#REF!=1,0,"")</f>
        <v>#REF!</v>
      </c>
      <c r="AT110" s="56" t="e">
        <f t="shared" si="27"/>
        <v>#REF!</v>
      </c>
    </row>
    <row r="111" spans="1:46" s="3" customFormat="1" x14ac:dyDescent="0.25">
      <c r="A111" s="67">
        <f>A109</f>
        <v>2022</v>
      </c>
      <c r="B111" s="67" t="str">
        <f>IF(C109-C111&gt;0, TEXT(DATE(2016,(MONTH(DATEVALUE(B109&amp;"1"))+1),1),"mmm"), B109)</f>
        <v>May</v>
      </c>
      <c r="C111" s="68">
        <f>IF(AND(D111=0, E111=0), IF(TEXT(C109,"dd")=TEXT(EOMONTH(DATE(A109,MONTH(DATEVALUE(B109&amp;"1")),C109),0), "dd"), 1, C109+1), C109)</f>
        <v>24</v>
      </c>
      <c r="D111" s="69">
        <f>IF(IF(E109=59,D109+1,D109)=24,0,IF(E109=59,D109+1,D109))</f>
        <v>10</v>
      </c>
      <c r="E111" s="60">
        <v>30</v>
      </c>
      <c r="F111" s="74">
        <v>4</v>
      </c>
      <c r="G111" s="77"/>
      <c r="H111" s="63" t="e">
        <f>IF(AND(OR(E109=$G$3,E109=$G$4,E109=$G$5,E109=$G$6,E109=$G$7,E109=$G$8),E109&lt;&gt;RIGHT(H109,2)),CONCATENATE(LEFT(J111,3),LEFT(K111,3),L111,"_",A111,TEXT(MONTH(DATEVALUE(B111&amp;"1")),"00"),TEXT(C111,"00"),"_",TEXT(D111,"00"),"_",TEXT(E109,"00")),IF(AND(OR(E111=$G$3,E111=$G$4,E111=$G$5,E111=$G$6,E111=$G$7,E111=$G$8),OR(F111="",F111&gt;$G$9-1)),CONCATENATE(LEFT(J111,3),LEFT(K111,3),L111,"_",A111,TEXT(MONTH(DATEVALUE(B111&amp;"1")),"00"),TEXT(C111,"00"),"_",TEXT(D111,"00"),"_",TEXT(E111,"00")),H109))</f>
        <v>#VALUE!</v>
      </c>
      <c r="I111" s="64">
        <f t="shared" ref="I111:N112" si="45">I109</f>
        <v>1</v>
      </c>
      <c r="J111" s="71" t="str">
        <f t="shared" si="45"/>
        <v>Lavandula</v>
      </c>
      <c r="K111" s="71" t="str">
        <f t="shared" si="45"/>
        <v>stoechas</v>
      </c>
      <c r="L111" s="72">
        <f t="shared" si="45"/>
        <v>2</v>
      </c>
      <c r="M111" s="66">
        <f t="shared" si="45"/>
        <v>13</v>
      </c>
      <c r="N111" s="66">
        <f t="shared" si="45"/>
        <v>0</v>
      </c>
      <c r="O111" s="42"/>
      <c r="P111" s="43" t="e">
        <f>TEXT(IF(#REF!=1,D111,""),"00")</f>
        <v>#REF!</v>
      </c>
      <c r="Q111" s="44">
        <v>44</v>
      </c>
      <c r="R111" s="45">
        <v>6</v>
      </c>
      <c r="S111" s="46" t="e">
        <f>IF(O111=0,TEXT(TIME(P111,Q111,R111)-TIME(D111,E111,RIGHT(F111,2))+TIME(0,LEFT(#REF!,2),RIGHT(#REF!,2)),"mm:ss"),TEXT(TIME(P111,Q111,R111)-TIME(D111,E111,RIGHT(F111,2))+TIME(0,LEFT(#REF!,2),RIGHT(#REF!,2))-TIME(0,($G$10*O111),0),"mm:ss"))</f>
        <v>#REF!</v>
      </c>
      <c r="T111" s="47" t="s">
        <v>376</v>
      </c>
      <c r="U111" s="43" t="e">
        <f>INDEX(VISITORS[INSECT ORDER], MATCH(T111,VISITORS[NAME USED],0))</f>
        <v>#N/A</v>
      </c>
      <c r="V111" s="43" t="e">
        <f t="shared" ref="V111" si="46">IF(U111&lt;&gt;0,"NA","")</f>
        <v>#N/A</v>
      </c>
      <c r="W111" s="48" t="e">
        <f>IF(SUM(AB111,AD111,AF111,AH111,AJ111,AL111)=#REF!,,"")</f>
        <v>#REF!</v>
      </c>
      <c r="X111" s="49">
        <v>4</v>
      </c>
      <c r="Y111" s="49"/>
      <c r="Z111" s="49"/>
      <c r="AA111" s="50" t="str">
        <f t="shared" ref="AA111" si="47">IF(OR(T111="Something small"),1,"")</f>
        <v/>
      </c>
      <c r="AB111" s="51" t="str">
        <f>IF(AA111=1,#REF!,"")</f>
        <v/>
      </c>
      <c r="AC111" s="50"/>
      <c r="AD111" s="51" t="str">
        <f>IF(AC111=1,#REF!,"")</f>
        <v/>
      </c>
      <c r="AE111" s="50"/>
      <c r="AF111" s="51" t="str">
        <f>IF(AE111=1,#REF!,"")</f>
        <v/>
      </c>
      <c r="AG111" s="50"/>
      <c r="AH111" s="51" t="str">
        <f>IF(AG111=1,#REF!,"")</f>
        <v/>
      </c>
      <c r="AI111" s="50"/>
      <c r="AJ111" s="51" t="str">
        <f>IF(AI111=1,#REF!,"")</f>
        <v/>
      </c>
      <c r="AK111" s="50"/>
      <c r="AL111" s="51" t="str">
        <f>IF(AK111=1,#REF!,"")</f>
        <v/>
      </c>
      <c r="AM111" s="52"/>
      <c r="AN111" s="53"/>
      <c r="AO111" s="53"/>
      <c r="AP111" s="54"/>
      <c r="AQ111" s="55" t="e">
        <f>IF(#REF!=1,0,"")</f>
        <v>#REF!</v>
      </c>
      <c r="AR111" s="56" t="e">
        <f t="shared" ref="AR111" si="48">IF(AQ111=1,X111,"")</f>
        <v>#REF!</v>
      </c>
      <c r="AS111" s="55" t="e">
        <f>IF(#REF!=1,0,"")</f>
        <v>#REF!</v>
      </c>
      <c r="AT111" s="56" t="e">
        <f t="shared" ref="AT111" si="49">IF(AS111=1,X111,"")</f>
        <v>#REF!</v>
      </c>
    </row>
    <row r="112" spans="1:46" s="3" customFormat="1" x14ac:dyDescent="0.25">
      <c r="A112" s="67">
        <f>A110</f>
        <v>2022</v>
      </c>
      <c r="B112" s="67" t="str">
        <f>IF(C110-C112&gt;0, TEXT(DATE(2016,(MONTH(DATEVALUE(B110&amp;"1"))+1),1),"mmm"), B110)</f>
        <v>May</v>
      </c>
      <c r="C112" s="68">
        <f>IF(AND(D112=0, E112=0), IF(TEXT(C110,"dd")=TEXT(EOMONTH(DATE(A110,MONTH(DATEVALUE(B110&amp;"1")),C110),0), "dd"), 1, C110+1), C110)</f>
        <v>24</v>
      </c>
      <c r="D112" s="69">
        <f>IF(IF(E110=59,D110+1,D110)=24,0,IF(E110=59,D110+1,D110))</f>
        <v>10</v>
      </c>
      <c r="E112" s="60">
        <f>IF(E110&lt;59,E110+1,0)</f>
        <v>30</v>
      </c>
      <c r="F112" s="74">
        <v>42</v>
      </c>
      <c r="G112" s="77"/>
      <c r="H112" s="63" t="e">
        <f>IF(AND(OR(E110=$G$3,E110=$G$4,E110=$G$5,E110=$G$6,E110=$G$7,E110=$G$8),E110&lt;&gt;RIGHT(H110,2)),CONCATENATE(LEFT(J112,3),LEFT(K112,3),L112,"_",A112,TEXT(MONTH(DATEVALUE(B112&amp;"1")),"00"),TEXT(C112,"00"),"_",TEXT(D112,"00"),"_",TEXT(E110,"00")),IF(AND(OR(E112=$G$3,E112=$G$4,E112=$G$5,E112=$G$6,E112=$G$7,E112=$G$8),OR(F112="",F112&gt;$G$9-1)),CONCATENATE(LEFT(J112,3),LEFT(K112,3),L112,"_",A112,TEXT(MONTH(DATEVALUE(B112&amp;"1")),"00"),TEXT(C112,"00"),"_",TEXT(D112,"00"),"_",TEXT(E112,"00")),H110))</f>
        <v>#VALUE!</v>
      </c>
      <c r="I112" s="64">
        <f t="shared" si="45"/>
        <v>1</v>
      </c>
      <c r="J112" s="71" t="str">
        <f t="shared" si="45"/>
        <v>Lavandula</v>
      </c>
      <c r="K112" s="71" t="str">
        <f t="shared" si="45"/>
        <v>stoechas</v>
      </c>
      <c r="L112" s="72">
        <f t="shared" si="45"/>
        <v>2</v>
      </c>
      <c r="M112" s="66">
        <f t="shared" si="45"/>
        <v>13</v>
      </c>
      <c r="N112" s="66">
        <f t="shared" si="45"/>
        <v>0</v>
      </c>
      <c r="O112" s="42"/>
      <c r="P112" s="43" t="e">
        <f>TEXT(IF(#REF!=1,D112,""),"00")</f>
        <v>#REF!</v>
      </c>
      <c r="Q112" s="44">
        <v>30</v>
      </c>
      <c r="R112" s="45">
        <v>44</v>
      </c>
      <c r="S112" s="46" t="e">
        <f>IF(O112=0,TEXT(TIME(P112,Q112,R112)-TIME(D112,E112,RIGHT(F112,2))+TIME(0,LEFT(#REF!,2),RIGHT(#REF!,2)),"mm:ss"),TEXT(TIME(P112,Q112,R112)-TIME(D112,E112,RIGHT(F112,2))+TIME(0,LEFT(#REF!,2),RIGHT(#REF!,2))-TIME(0,($G$10*O112),0),"mm:ss"))</f>
        <v>#REF!</v>
      </c>
      <c r="T112" s="47" t="s">
        <v>369</v>
      </c>
      <c r="U112" s="43" t="e">
        <f>INDEX(VISITORS[INSECT ORDER], MATCH(T112,VISITORS[NAME USED],0))</f>
        <v>#N/A</v>
      </c>
      <c r="V112" s="43" t="e">
        <f t="shared" si="32"/>
        <v>#N/A</v>
      </c>
      <c r="W112" s="48" t="e">
        <f>IF(SUM(AB112,AD112,AF112,AH112,AJ112,AL112)=#REF!,,"")</f>
        <v>#REF!</v>
      </c>
      <c r="X112" s="49">
        <v>8</v>
      </c>
      <c r="Y112" s="49"/>
      <c r="Z112" s="49"/>
      <c r="AA112" s="50" t="str">
        <f t="shared" si="33"/>
        <v/>
      </c>
      <c r="AB112" s="51" t="str">
        <f>IF(AA112=1,#REF!,"")</f>
        <v/>
      </c>
      <c r="AC112" s="50"/>
      <c r="AD112" s="51" t="str">
        <f>IF(AC112=1,#REF!,"")</f>
        <v/>
      </c>
      <c r="AE112" s="50"/>
      <c r="AF112" s="51" t="str">
        <f>IF(AE112=1,#REF!,"")</f>
        <v/>
      </c>
      <c r="AG112" s="50"/>
      <c r="AH112" s="51" t="str">
        <f>IF(AG112=1,#REF!,"")</f>
        <v/>
      </c>
      <c r="AI112" s="50"/>
      <c r="AJ112" s="51" t="str">
        <f>IF(AI112=1,#REF!,"")</f>
        <v/>
      </c>
      <c r="AK112" s="50"/>
      <c r="AL112" s="51" t="str">
        <f>IF(AK112=1,#REF!,"")</f>
        <v/>
      </c>
      <c r="AM112" s="52"/>
      <c r="AN112" s="53"/>
      <c r="AO112" s="53"/>
      <c r="AP112" s="54"/>
      <c r="AQ112" s="55" t="e">
        <f>IF(#REF!=1,0,"")</f>
        <v>#REF!</v>
      </c>
      <c r="AR112" s="56" t="e">
        <f t="shared" si="26"/>
        <v>#REF!</v>
      </c>
      <c r="AS112" s="55" t="e">
        <f>IF(#REF!=1,0,"")</f>
        <v>#REF!</v>
      </c>
      <c r="AT112" s="56" t="e">
        <f t="shared" si="27"/>
        <v>#REF!</v>
      </c>
    </row>
    <row r="113" spans="1:46" s="3" customFormat="1" x14ac:dyDescent="0.25">
      <c r="A113" s="67">
        <f t="shared" si="28"/>
        <v>2022</v>
      </c>
      <c r="B113" s="67" t="str">
        <f t="shared" si="29"/>
        <v>May</v>
      </c>
      <c r="C113" s="68">
        <f t="shared" si="34"/>
        <v>24</v>
      </c>
      <c r="D113" s="69">
        <f t="shared" si="30"/>
        <v>10</v>
      </c>
      <c r="E113" s="70">
        <f t="shared" si="31"/>
        <v>31</v>
      </c>
      <c r="F113" s="74"/>
      <c r="G113" s="77"/>
      <c r="H113" s="63" t="e">
        <f t="shared" si="35"/>
        <v>#VALUE!</v>
      </c>
      <c r="I113" s="64">
        <f t="shared" si="38"/>
        <v>1</v>
      </c>
      <c r="J113" s="71" t="str">
        <f t="shared" si="38"/>
        <v>Lavandula</v>
      </c>
      <c r="K113" s="71" t="str">
        <f t="shared" si="38"/>
        <v>stoechas</v>
      </c>
      <c r="L113" s="72">
        <f t="shared" si="38"/>
        <v>2</v>
      </c>
      <c r="M113" s="72">
        <f t="shared" si="38"/>
        <v>13</v>
      </c>
      <c r="N113" s="66">
        <f t="shared" si="38"/>
        <v>0</v>
      </c>
      <c r="O113" s="42"/>
      <c r="P113" s="43" t="e">
        <f>TEXT(IF(#REF!=1,D113,""),"00")</f>
        <v>#REF!</v>
      </c>
      <c r="Q113" s="44"/>
      <c r="R113" s="45"/>
      <c r="S113" s="46" t="e">
        <f>IF(O113=0,TEXT(TIME(P113,Q113,R113)-TIME(D113,E113,RIGHT(F113,2))+TIME(0,LEFT(#REF!,2),RIGHT(#REF!,2)),"mm:ss"),TEXT(TIME(P113,Q113,R113)-TIME(D113,E113,RIGHT(F113,2))+TIME(0,LEFT(#REF!,2),RIGHT(#REF!,2))-TIME(0,($G$10*O113),0),"mm:ss"))</f>
        <v>#REF!</v>
      </c>
      <c r="T113" s="47"/>
      <c r="U113" s="43" t="e">
        <f>INDEX(VISITORS[INSECT ORDER], MATCH(T113,VISITORS[NAME USED],0))</f>
        <v>#N/A</v>
      </c>
      <c r="V113" s="43" t="e">
        <f t="shared" si="32"/>
        <v>#N/A</v>
      </c>
      <c r="W113" s="48" t="e">
        <f>IF(SUM(AB113,AD113,AF113,AH113,AJ113,AL113)=#REF!,,"")</f>
        <v>#REF!</v>
      </c>
      <c r="X113" s="49" t="e">
        <f>IF(#REF!=1,1,"")</f>
        <v>#REF!</v>
      </c>
      <c r="Y113" s="49"/>
      <c r="Z113" s="49"/>
      <c r="AA113" s="50" t="str">
        <f t="shared" si="33"/>
        <v/>
      </c>
      <c r="AB113" s="51" t="str">
        <f>IF(AA113=1,#REF!,"")</f>
        <v/>
      </c>
      <c r="AC113" s="50"/>
      <c r="AD113" s="51" t="str">
        <f>IF(AC113=1,#REF!,"")</f>
        <v/>
      </c>
      <c r="AE113" s="50"/>
      <c r="AF113" s="51" t="str">
        <f>IF(AE113=1,#REF!,"")</f>
        <v/>
      </c>
      <c r="AG113" s="50"/>
      <c r="AH113" s="51" t="str">
        <f>IF(AG113=1,#REF!,"")</f>
        <v/>
      </c>
      <c r="AI113" s="50"/>
      <c r="AJ113" s="51" t="str">
        <f>IF(AI113=1,#REF!,"")</f>
        <v/>
      </c>
      <c r="AK113" s="50"/>
      <c r="AL113" s="51" t="str">
        <f>IF(AK113=1,#REF!,"")</f>
        <v/>
      </c>
      <c r="AM113" s="52"/>
      <c r="AN113" s="53"/>
      <c r="AO113" s="53"/>
      <c r="AP113" s="54"/>
      <c r="AQ113" s="55" t="e">
        <f>IF(#REF!=1,0,"")</f>
        <v>#REF!</v>
      </c>
      <c r="AR113" s="56" t="e">
        <f t="shared" si="26"/>
        <v>#REF!</v>
      </c>
      <c r="AS113" s="55" t="e">
        <f>IF(#REF!=1,0,"")</f>
        <v>#REF!</v>
      </c>
      <c r="AT113" s="56" t="e">
        <f t="shared" si="27"/>
        <v>#REF!</v>
      </c>
    </row>
    <row r="114" spans="1:46" s="3" customFormat="1" x14ac:dyDescent="0.25">
      <c r="A114" s="67">
        <f t="shared" si="28"/>
        <v>2022</v>
      </c>
      <c r="B114" s="67" t="str">
        <f t="shared" si="29"/>
        <v>May</v>
      </c>
      <c r="C114" s="68">
        <f t="shared" si="34"/>
        <v>24</v>
      </c>
      <c r="D114" s="69">
        <f t="shared" si="30"/>
        <v>10</v>
      </c>
      <c r="E114" s="70">
        <f t="shared" si="31"/>
        <v>32</v>
      </c>
      <c r="F114" s="74"/>
      <c r="G114" s="77"/>
      <c r="H114" s="63" t="e">
        <f t="shared" si="35"/>
        <v>#VALUE!</v>
      </c>
      <c r="I114" s="64">
        <f t="shared" si="38"/>
        <v>1</v>
      </c>
      <c r="J114" s="71" t="str">
        <f t="shared" si="38"/>
        <v>Lavandula</v>
      </c>
      <c r="K114" s="71" t="str">
        <f t="shared" si="38"/>
        <v>stoechas</v>
      </c>
      <c r="L114" s="72">
        <f t="shared" si="38"/>
        <v>2</v>
      </c>
      <c r="M114" s="72">
        <f t="shared" si="38"/>
        <v>13</v>
      </c>
      <c r="N114" s="66">
        <f t="shared" si="38"/>
        <v>0</v>
      </c>
      <c r="O114" s="42"/>
      <c r="P114" s="43" t="e">
        <f>TEXT(IF(#REF!=1,D114,""),"00")</f>
        <v>#REF!</v>
      </c>
      <c r="Q114" s="44"/>
      <c r="R114" s="45"/>
      <c r="S114" s="46" t="e">
        <f>IF(O114=0,TEXT(TIME(P114,Q114,R114)-TIME(D114,E114,RIGHT(F114,2))+TIME(0,LEFT(#REF!,2),RIGHT(#REF!,2)),"mm:ss"),TEXT(TIME(P114,Q114,R114)-TIME(D114,E114,RIGHT(F114,2))+TIME(0,LEFT(#REF!,2),RIGHT(#REF!,2))-TIME(0,($G$10*O114),0),"mm:ss"))</f>
        <v>#REF!</v>
      </c>
      <c r="T114" s="47"/>
      <c r="U114" s="43" t="e">
        <f>INDEX(VISITORS[INSECT ORDER], MATCH(T114,VISITORS[NAME USED],0))</f>
        <v>#N/A</v>
      </c>
      <c r="V114" s="43" t="e">
        <f t="shared" si="32"/>
        <v>#N/A</v>
      </c>
      <c r="W114" s="48" t="e">
        <f>IF(SUM(AB114,AD114,AF114,AH114,AJ114,AL114)=#REF!,,"")</f>
        <v>#REF!</v>
      </c>
      <c r="X114" s="49"/>
      <c r="Y114" s="49"/>
      <c r="Z114" s="49"/>
      <c r="AA114" s="50" t="str">
        <f>IF(OR(T114="Something small"),1,"")</f>
        <v/>
      </c>
      <c r="AB114" s="51" t="str">
        <f>IF(AA114=1,#REF!,"")</f>
        <v/>
      </c>
      <c r="AC114" s="50"/>
      <c r="AD114" s="51" t="str">
        <f>IF(AC114=1,#REF!,"")</f>
        <v/>
      </c>
      <c r="AE114" s="50"/>
      <c r="AF114" s="51" t="str">
        <f>IF(AE114=1,#REF!,"")</f>
        <v/>
      </c>
      <c r="AG114" s="50"/>
      <c r="AH114" s="51" t="str">
        <f>IF(AG114=1,#REF!,"")</f>
        <v/>
      </c>
      <c r="AI114" s="50"/>
      <c r="AJ114" s="51" t="str">
        <f>IF(AI114=1,#REF!,"")</f>
        <v/>
      </c>
      <c r="AK114" s="50"/>
      <c r="AL114" s="51" t="str">
        <f>IF(AK114=1,#REF!,"")</f>
        <v/>
      </c>
      <c r="AM114" s="52"/>
      <c r="AN114" s="53"/>
      <c r="AO114" s="53"/>
      <c r="AP114" s="54"/>
      <c r="AQ114" s="55" t="e">
        <f>IF(#REF!=1,0,"")</f>
        <v>#REF!</v>
      </c>
      <c r="AR114" s="56" t="e">
        <f t="shared" si="26"/>
        <v>#REF!</v>
      </c>
      <c r="AS114" s="55" t="e">
        <f>IF(#REF!=1,0,"")</f>
        <v>#REF!</v>
      </c>
      <c r="AT114" s="56" t="e">
        <f t="shared" si="27"/>
        <v>#REF!</v>
      </c>
    </row>
    <row r="115" spans="1:46" s="3" customFormat="1" x14ac:dyDescent="0.25">
      <c r="A115" s="67">
        <f t="shared" si="28"/>
        <v>2022</v>
      </c>
      <c r="B115" s="67" t="str">
        <f t="shared" si="29"/>
        <v>May</v>
      </c>
      <c r="C115" s="68">
        <f t="shared" si="34"/>
        <v>24</v>
      </c>
      <c r="D115" s="69">
        <f t="shared" si="30"/>
        <v>10</v>
      </c>
      <c r="E115" s="70">
        <f t="shared" si="31"/>
        <v>33</v>
      </c>
      <c r="F115" s="74"/>
      <c r="G115" s="77"/>
      <c r="H115" s="63" t="e">
        <f t="shared" si="35"/>
        <v>#VALUE!</v>
      </c>
      <c r="I115" s="64">
        <f t="shared" si="38"/>
        <v>1</v>
      </c>
      <c r="J115" s="71" t="str">
        <f t="shared" si="38"/>
        <v>Lavandula</v>
      </c>
      <c r="K115" s="71" t="str">
        <f t="shared" si="38"/>
        <v>stoechas</v>
      </c>
      <c r="L115" s="66">
        <f t="shared" si="38"/>
        <v>2</v>
      </c>
      <c r="M115" s="72">
        <f t="shared" si="38"/>
        <v>13</v>
      </c>
      <c r="N115" s="66">
        <f t="shared" si="38"/>
        <v>0</v>
      </c>
      <c r="O115" s="42"/>
      <c r="P115" s="43" t="e">
        <f>TEXT(IF(#REF!=1,D115,""),"00")</f>
        <v>#REF!</v>
      </c>
      <c r="Q115" s="44"/>
      <c r="R115" s="45"/>
      <c r="S115" s="46" t="e">
        <f>IF(O115=0,TEXT(TIME(P115,Q115,R115)-TIME(D115,E115,RIGHT(F115,2))+TIME(0,LEFT(#REF!,2),RIGHT(#REF!,2)),"mm:ss"),TEXT(TIME(P115,Q115,R115)-TIME(D115,E115,RIGHT(F115,2))+TIME(0,LEFT(#REF!,2),RIGHT(#REF!,2))-TIME(0,($G$10*O115),0),"mm:ss"))</f>
        <v>#REF!</v>
      </c>
      <c r="T115" s="47"/>
      <c r="U115" s="43" t="e">
        <f>INDEX(VISITORS[INSECT ORDER], MATCH(T115,VISITORS[NAME USED],0))</f>
        <v>#N/A</v>
      </c>
      <c r="V115" s="43" t="e">
        <f t="shared" si="32"/>
        <v>#N/A</v>
      </c>
      <c r="W115" s="48" t="e">
        <f>IF(SUM(AB115,AD115,AF115,AH115,AJ115,AL115)=#REF!,,"")</f>
        <v>#REF!</v>
      </c>
      <c r="X115" s="49" t="e">
        <f>IF(#REF!=1,1,"")</f>
        <v>#REF!</v>
      </c>
      <c r="Y115" s="49"/>
      <c r="Z115" s="49"/>
      <c r="AA115" s="50" t="str">
        <f>IF(OR(T115="Something small"),1,"")</f>
        <v/>
      </c>
      <c r="AB115" s="51" t="str">
        <f>IF(AA115=1,#REF!,"")</f>
        <v/>
      </c>
      <c r="AC115" s="50"/>
      <c r="AD115" s="51" t="str">
        <f>IF(AC115=1,#REF!,"")</f>
        <v/>
      </c>
      <c r="AE115" s="50"/>
      <c r="AF115" s="51" t="str">
        <f>IF(AE115=1,#REF!,"")</f>
        <v/>
      </c>
      <c r="AG115" s="50"/>
      <c r="AH115" s="51" t="str">
        <f>IF(AG115=1,#REF!,"")</f>
        <v/>
      </c>
      <c r="AI115" s="50"/>
      <c r="AJ115" s="51" t="str">
        <f>IF(AI115=1,#REF!,"")</f>
        <v/>
      </c>
      <c r="AK115" s="50"/>
      <c r="AL115" s="51" t="str">
        <f>IF(AK115=1,#REF!,"")</f>
        <v/>
      </c>
      <c r="AM115" s="52"/>
      <c r="AN115" s="53"/>
      <c r="AO115" s="53"/>
      <c r="AP115" s="54"/>
      <c r="AQ115" s="55" t="e">
        <f>IF(#REF!=1,0,"")</f>
        <v>#REF!</v>
      </c>
      <c r="AR115" s="56" t="e">
        <f t="shared" si="26"/>
        <v>#REF!</v>
      </c>
      <c r="AS115" s="55" t="e">
        <f>IF(#REF!=1,0,"")</f>
        <v>#REF!</v>
      </c>
      <c r="AT115" s="56" t="e">
        <f t="shared" si="27"/>
        <v>#REF!</v>
      </c>
    </row>
    <row r="116" spans="1:46" s="3" customFormat="1" x14ac:dyDescent="0.25">
      <c r="A116" s="67">
        <f t="shared" si="28"/>
        <v>2022</v>
      </c>
      <c r="B116" s="67" t="str">
        <f t="shared" si="29"/>
        <v>May</v>
      </c>
      <c r="C116" s="68">
        <f t="shared" si="34"/>
        <v>24</v>
      </c>
      <c r="D116" s="69">
        <f t="shared" si="30"/>
        <v>10</v>
      </c>
      <c r="E116" s="70">
        <f t="shared" si="31"/>
        <v>34</v>
      </c>
      <c r="F116" s="74"/>
      <c r="G116" s="77"/>
      <c r="H116" s="63" t="e">
        <f t="shared" si="35"/>
        <v>#VALUE!</v>
      </c>
      <c r="I116" s="64">
        <f t="shared" si="38"/>
        <v>1</v>
      </c>
      <c r="J116" s="71" t="str">
        <f t="shared" si="38"/>
        <v>Lavandula</v>
      </c>
      <c r="K116" s="71" t="str">
        <f t="shared" si="38"/>
        <v>stoechas</v>
      </c>
      <c r="L116" s="72">
        <f t="shared" si="38"/>
        <v>2</v>
      </c>
      <c r="M116" s="72">
        <f t="shared" si="38"/>
        <v>13</v>
      </c>
      <c r="N116" s="66">
        <f t="shared" si="38"/>
        <v>0</v>
      </c>
      <c r="O116" s="42"/>
      <c r="P116" s="43" t="e">
        <f>TEXT(IF(#REF!=1,D116,""),"00")</f>
        <v>#REF!</v>
      </c>
      <c r="Q116" s="44"/>
      <c r="R116" s="45"/>
      <c r="S116" s="46" t="e">
        <f>IF(O116=0,TEXT(TIME(P116,Q116,R116)-TIME(D116,E116,RIGHT(F116,2))+TIME(0,LEFT(#REF!,2),RIGHT(#REF!,2)),"mm:ss"),TEXT(TIME(P116,Q116,R116)-TIME(D116,E116,RIGHT(F116,2))+TIME(0,LEFT(#REF!,2),RIGHT(#REF!,2))-TIME(0,($G$10*O116),0),"mm:ss"))</f>
        <v>#REF!</v>
      </c>
      <c r="T116" s="47"/>
      <c r="U116" s="43" t="e">
        <f>INDEX(VISITORS[INSECT ORDER], MATCH(T116,VISITORS[NAME USED],0))</f>
        <v>#N/A</v>
      </c>
      <c r="V116" s="43" t="e">
        <f t="shared" si="32"/>
        <v>#N/A</v>
      </c>
      <c r="W116" s="48" t="e">
        <f>IF(SUM(AB116,AD116,AF116,AH116,AJ116,AL116)=#REF!,,"")</f>
        <v>#REF!</v>
      </c>
      <c r="X116" s="49" t="e">
        <f>IF(#REF!=1,1,"")</f>
        <v>#REF!</v>
      </c>
      <c r="Y116" s="49"/>
      <c r="Z116" s="49"/>
      <c r="AA116" s="50" t="str">
        <f t="shared" si="33"/>
        <v/>
      </c>
      <c r="AB116" s="51" t="str">
        <f>IF(AA116=1,#REF!,"")</f>
        <v/>
      </c>
      <c r="AC116" s="50"/>
      <c r="AD116" s="51" t="str">
        <f>IF(AC116=1,#REF!,"")</f>
        <v/>
      </c>
      <c r="AE116" s="50"/>
      <c r="AF116" s="51" t="str">
        <f>IF(AE116=1,#REF!,"")</f>
        <v/>
      </c>
      <c r="AG116" s="50"/>
      <c r="AH116" s="51" t="str">
        <f>IF(AG116=1,#REF!,"")</f>
        <v/>
      </c>
      <c r="AI116" s="50"/>
      <c r="AJ116" s="51" t="str">
        <f>IF(AI116=1,#REF!,"")</f>
        <v/>
      </c>
      <c r="AK116" s="50"/>
      <c r="AL116" s="51" t="str">
        <f>IF(AK116=1,#REF!,"")</f>
        <v/>
      </c>
      <c r="AM116" s="52"/>
      <c r="AN116" s="53"/>
      <c r="AO116" s="53"/>
      <c r="AP116" s="54"/>
      <c r="AQ116" s="55" t="e">
        <f>IF(#REF!=1,0,"")</f>
        <v>#REF!</v>
      </c>
      <c r="AR116" s="56" t="e">
        <f t="shared" si="26"/>
        <v>#REF!</v>
      </c>
      <c r="AS116" s="55" t="e">
        <f>IF(#REF!=1,0,"")</f>
        <v>#REF!</v>
      </c>
      <c r="AT116" s="56" t="e">
        <f t="shared" si="27"/>
        <v>#REF!</v>
      </c>
    </row>
    <row r="117" spans="1:46" s="3" customFormat="1" x14ac:dyDescent="0.25">
      <c r="A117" s="67">
        <f t="shared" si="28"/>
        <v>2022</v>
      </c>
      <c r="B117" s="67" t="str">
        <f t="shared" si="29"/>
        <v>May</v>
      </c>
      <c r="C117" s="68">
        <f t="shared" si="34"/>
        <v>24</v>
      </c>
      <c r="D117" s="69">
        <f t="shared" si="30"/>
        <v>10</v>
      </c>
      <c r="E117" s="60">
        <f t="shared" si="31"/>
        <v>35</v>
      </c>
      <c r="F117" s="74"/>
      <c r="G117" s="77"/>
      <c r="H117" s="63" t="e">
        <f t="shared" si="35"/>
        <v>#VALUE!</v>
      </c>
      <c r="I117" s="64">
        <f t="shared" si="38"/>
        <v>1</v>
      </c>
      <c r="J117" s="71" t="str">
        <f t="shared" si="38"/>
        <v>Lavandula</v>
      </c>
      <c r="K117" s="71" t="str">
        <f t="shared" si="38"/>
        <v>stoechas</v>
      </c>
      <c r="L117" s="72">
        <f t="shared" si="38"/>
        <v>2</v>
      </c>
      <c r="M117" s="66">
        <f t="shared" si="38"/>
        <v>13</v>
      </c>
      <c r="N117" s="66">
        <f t="shared" si="38"/>
        <v>0</v>
      </c>
      <c r="O117" s="42"/>
      <c r="P117" s="43" t="e">
        <f>TEXT(IF(#REF!=1,D117,""),"00")</f>
        <v>#REF!</v>
      </c>
      <c r="Q117" s="44"/>
      <c r="R117" s="45"/>
      <c r="S117" s="46" t="e">
        <f>IF(O117=0,TEXT(TIME(P117,Q117,R117)-TIME(D117,E117,RIGHT(F117,2))+TIME(0,LEFT(#REF!,2),RIGHT(#REF!,2)),"mm:ss"),TEXT(TIME(P117,Q117,R117)-TIME(D117,E117,RIGHT(F117,2))+TIME(0,LEFT(#REF!,2),RIGHT(#REF!,2))-TIME(0,($G$10*O117),0),"mm:ss"))</f>
        <v>#REF!</v>
      </c>
      <c r="T117" s="47"/>
      <c r="U117" s="43" t="e">
        <f>INDEX(VISITORS[INSECT ORDER], MATCH(T117,VISITORS[NAME USED],0))</f>
        <v>#N/A</v>
      </c>
      <c r="V117" s="43" t="e">
        <f t="shared" si="32"/>
        <v>#N/A</v>
      </c>
      <c r="W117" s="48" t="e">
        <f>IF(SUM(AB117,AD117,AF117,AH117,AJ117,AL117)=#REF!,,"")</f>
        <v>#REF!</v>
      </c>
      <c r="X117" s="49" t="e">
        <f>IF(#REF!=1,1,"")</f>
        <v>#REF!</v>
      </c>
      <c r="Y117" s="49"/>
      <c r="Z117" s="49"/>
      <c r="AA117" s="50" t="str">
        <f t="shared" si="33"/>
        <v/>
      </c>
      <c r="AB117" s="51" t="str">
        <f>IF(AA117=1,#REF!,"")</f>
        <v/>
      </c>
      <c r="AC117" s="50"/>
      <c r="AD117" s="51" t="str">
        <f>IF(AC117=1,#REF!,"")</f>
        <v/>
      </c>
      <c r="AE117" s="50"/>
      <c r="AF117" s="51" t="str">
        <f>IF(AE117=1,#REF!,"")</f>
        <v/>
      </c>
      <c r="AG117" s="50"/>
      <c r="AH117" s="51" t="str">
        <f>IF(AG117=1,#REF!,"")</f>
        <v/>
      </c>
      <c r="AI117" s="50"/>
      <c r="AJ117" s="51" t="str">
        <f>IF(AI117=1,#REF!,"")</f>
        <v/>
      </c>
      <c r="AK117" s="50"/>
      <c r="AL117" s="51" t="str">
        <f>IF(AK117=1,#REF!,"")</f>
        <v/>
      </c>
      <c r="AM117" s="52"/>
      <c r="AN117" s="53"/>
      <c r="AO117" s="53"/>
      <c r="AP117" s="54"/>
      <c r="AQ117" s="55" t="e">
        <f>IF(#REF!=1,0,"")</f>
        <v>#REF!</v>
      </c>
      <c r="AR117" s="56" t="e">
        <f t="shared" si="26"/>
        <v>#REF!</v>
      </c>
      <c r="AS117" s="55" t="e">
        <f>IF(#REF!=1,0,"")</f>
        <v>#REF!</v>
      </c>
      <c r="AT117" s="56" t="e">
        <f t="shared" si="27"/>
        <v>#REF!</v>
      </c>
    </row>
    <row r="118" spans="1:46" s="3" customFormat="1" x14ac:dyDescent="0.25">
      <c r="A118" s="67">
        <f t="shared" si="28"/>
        <v>2022</v>
      </c>
      <c r="B118" s="67" t="str">
        <f t="shared" si="29"/>
        <v>May</v>
      </c>
      <c r="C118" s="68">
        <f t="shared" si="34"/>
        <v>24</v>
      </c>
      <c r="D118" s="69">
        <f t="shared" si="30"/>
        <v>10</v>
      </c>
      <c r="E118" s="70">
        <f t="shared" si="31"/>
        <v>36</v>
      </c>
      <c r="F118" s="74"/>
      <c r="G118" s="77"/>
      <c r="H118" s="63" t="e">
        <f t="shared" si="35"/>
        <v>#VALUE!</v>
      </c>
      <c r="I118" s="64">
        <f t="shared" si="38"/>
        <v>1</v>
      </c>
      <c r="J118" s="71" t="str">
        <f t="shared" si="38"/>
        <v>Lavandula</v>
      </c>
      <c r="K118" s="71" t="str">
        <f t="shared" si="38"/>
        <v>stoechas</v>
      </c>
      <c r="L118" s="72">
        <f t="shared" si="38"/>
        <v>2</v>
      </c>
      <c r="M118" s="72">
        <f t="shared" si="38"/>
        <v>13</v>
      </c>
      <c r="N118" s="66">
        <f t="shared" si="38"/>
        <v>0</v>
      </c>
      <c r="O118" s="42"/>
      <c r="P118" s="43" t="e">
        <f>TEXT(IF(#REF!=1,D118,""),"00")</f>
        <v>#REF!</v>
      </c>
      <c r="Q118" s="44"/>
      <c r="R118" s="45"/>
      <c r="S118" s="46" t="e">
        <f>IF(O118=0,TEXT(TIME(P118,Q118,R118)-TIME(D118,E118,RIGHT(F118,2))+TIME(0,LEFT(#REF!,2),RIGHT(#REF!,2)),"mm:ss"),TEXT(TIME(P118,Q118,R118)-TIME(D118,E118,RIGHT(F118,2))+TIME(0,LEFT(#REF!,2),RIGHT(#REF!,2))-TIME(0,($G$10*O118),0),"mm:ss"))</f>
        <v>#REF!</v>
      </c>
      <c r="T118" s="47"/>
      <c r="U118" s="43" t="e">
        <f>INDEX(VISITORS[INSECT ORDER], MATCH(T118,VISITORS[NAME USED],0))</f>
        <v>#N/A</v>
      </c>
      <c r="V118" s="43" t="e">
        <f t="shared" si="32"/>
        <v>#N/A</v>
      </c>
      <c r="W118" s="48" t="e">
        <f>IF(SUM(AB118,AD118,AF118,AH118,AJ118,AL118)=#REF!,,"")</f>
        <v>#REF!</v>
      </c>
      <c r="X118" s="49" t="e">
        <f>IF(#REF!=1,1,"")</f>
        <v>#REF!</v>
      </c>
      <c r="Y118" s="49"/>
      <c r="Z118" s="49"/>
      <c r="AA118" s="50" t="str">
        <f t="shared" si="33"/>
        <v/>
      </c>
      <c r="AB118" s="51" t="str">
        <f>IF(AA118=1,#REF!,"")</f>
        <v/>
      </c>
      <c r="AC118" s="50"/>
      <c r="AD118" s="51" t="str">
        <f>IF(AC118=1,#REF!,"")</f>
        <v/>
      </c>
      <c r="AE118" s="50"/>
      <c r="AF118" s="51" t="str">
        <f>IF(AE118=1,#REF!,"")</f>
        <v/>
      </c>
      <c r="AG118" s="50"/>
      <c r="AH118" s="51" t="str">
        <f>IF(AG118=1,#REF!,"")</f>
        <v/>
      </c>
      <c r="AI118" s="50"/>
      <c r="AJ118" s="51" t="str">
        <f>IF(AI118=1,#REF!,"")</f>
        <v/>
      </c>
      <c r="AK118" s="50"/>
      <c r="AL118" s="51" t="str">
        <f>IF(AK118=1,#REF!,"")</f>
        <v/>
      </c>
      <c r="AM118" s="52"/>
      <c r="AN118" s="53"/>
      <c r="AO118" s="53"/>
      <c r="AP118" s="54"/>
      <c r="AQ118" s="55" t="e">
        <f>IF(#REF!=1,0,"")</f>
        <v>#REF!</v>
      </c>
      <c r="AR118" s="56" t="e">
        <f t="shared" si="26"/>
        <v>#REF!</v>
      </c>
      <c r="AS118" s="55" t="e">
        <f>IF(#REF!=1,0,"")</f>
        <v>#REF!</v>
      </c>
      <c r="AT118" s="56" t="e">
        <f t="shared" si="27"/>
        <v>#REF!</v>
      </c>
    </row>
    <row r="119" spans="1:46" s="3" customFormat="1" x14ac:dyDescent="0.25">
      <c r="A119" s="67">
        <f t="shared" si="28"/>
        <v>2022</v>
      </c>
      <c r="B119" s="67" t="str">
        <f t="shared" si="29"/>
        <v>May</v>
      </c>
      <c r="C119" s="68">
        <f t="shared" si="34"/>
        <v>24</v>
      </c>
      <c r="D119" s="69">
        <f t="shared" si="30"/>
        <v>10</v>
      </c>
      <c r="E119" s="70">
        <f t="shared" si="31"/>
        <v>37</v>
      </c>
      <c r="F119" s="74"/>
      <c r="G119" s="77"/>
      <c r="H119" s="63" t="e">
        <f t="shared" si="35"/>
        <v>#VALUE!</v>
      </c>
      <c r="I119" s="64">
        <f t="shared" si="38"/>
        <v>1</v>
      </c>
      <c r="J119" s="71" t="str">
        <f t="shared" si="38"/>
        <v>Lavandula</v>
      </c>
      <c r="K119" s="71" t="str">
        <f t="shared" si="38"/>
        <v>stoechas</v>
      </c>
      <c r="L119" s="72">
        <f t="shared" si="38"/>
        <v>2</v>
      </c>
      <c r="M119" s="72">
        <f t="shared" si="38"/>
        <v>13</v>
      </c>
      <c r="N119" s="66">
        <f t="shared" si="38"/>
        <v>0</v>
      </c>
      <c r="O119" s="42"/>
      <c r="P119" s="43" t="e">
        <f>TEXT(IF(#REF!=1,D119,""),"00")</f>
        <v>#REF!</v>
      </c>
      <c r="Q119" s="44"/>
      <c r="R119" s="45"/>
      <c r="S119" s="46" t="e">
        <f>IF(O119=0,TEXT(TIME(P119,Q119,R119)-TIME(D119,E119,RIGHT(F119,2))+TIME(0,LEFT(#REF!,2),RIGHT(#REF!,2)),"mm:ss"),TEXT(TIME(P119,Q119,R119)-TIME(D119,E119,RIGHT(F119,2))+TIME(0,LEFT(#REF!,2),RIGHT(#REF!,2))-TIME(0,($G$10*O119),0),"mm:ss"))</f>
        <v>#REF!</v>
      </c>
      <c r="T119" s="47"/>
      <c r="U119" s="43" t="e">
        <f>INDEX(VISITORS[INSECT ORDER], MATCH(T119,VISITORS[NAME USED],0))</f>
        <v>#N/A</v>
      </c>
      <c r="V119" s="43" t="e">
        <f t="shared" si="32"/>
        <v>#N/A</v>
      </c>
      <c r="W119" s="48" t="e">
        <f>IF(SUM(AB119,AD119,AF119,AH119,AJ119,AL119)=#REF!,,"")</f>
        <v>#REF!</v>
      </c>
      <c r="X119" s="49" t="e">
        <f>IF(#REF!=1,1,"")</f>
        <v>#REF!</v>
      </c>
      <c r="Y119" s="49"/>
      <c r="Z119" s="49"/>
      <c r="AA119" s="50" t="str">
        <f t="shared" si="33"/>
        <v/>
      </c>
      <c r="AB119" s="51" t="str">
        <f>IF(AA119=1,#REF!,"")</f>
        <v/>
      </c>
      <c r="AC119" s="50"/>
      <c r="AD119" s="51" t="str">
        <f>IF(AC119=1,#REF!,"")</f>
        <v/>
      </c>
      <c r="AE119" s="50"/>
      <c r="AF119" s="51" t="str">
        <f>IF(AE119=1,#REF!,"")</f>
        <v/>
      </c>
      <c r="AG119" s="50"/>
      <c r="AH119" s="51" t="str">
        <f>IF(AG119=1,#REF!,"")</f>
        <v/>
      </c>
      <c r="AI119" s="50"/>
      <c r="AJ119" s="51" t="str">
        <f>IF(AI119=1,#REF!,"")</f>
        <v/>
      </c>
      <c r="AK119" s="50"/>
      <c r="AL119" s="51" t="str">
        <f>IF(AK119=1,#REF!,"")</f>
        <v/>
      </c>
      <c r="AM119" s="52"/>
      <c r="AN119" s="53"/>
      <c r="AO119" s="53"/>
      <c r="AP119" s="54"/>
      <c r="AQ119" s="55" t="e">
        <f>IF(#REF!=1,0,"")</f>
        <v>#REF!</v>
      </c>
      <c r="AR119" s="56" t="e">
        <f t="shared" si="26"/>
        <v>#REF!</v>
      </c>
      <c r="AS119" s="55" t="e">
        <f>IF(#REF!=1,0,"")</f>
        <v>#REF!</v>
      </c>
      <c r="AT119" s="56" t="e">
        <f t="shared" si="27"/>
        <v>#REF!</v>
      </c>
    </row>
    <row r="120" spans="1:46" s="3" customFormat="1" x14ac:dyDescent="0.25">
      <c r="A120" s="67">
        <f t="shared" si="28"/>
        <v>2022</v>
      </c>
      <c r="B120" s="67" t="str">
        <f t="shared" si="29"/>
        <v>May</v>
      </c>
      <c r="C120" s="68">
        <f t="shared" si="34"/>
        <v>24</v>
      </c>
      <c r="D120" s="69">
        <f t="shared" si="30"/>
        <v>10</v>
      </c>
      <c r="E120" s="70">
        <f t="shared" si="31"/>
        <v>38</v>
      </c>
      <c r="F120" s="74"/>
      <c r="G120" s="77"/>
      <c r="H120" s="63" t="e">
        <f t="shared" si="35"/>
        <v>#VALUE!</v>
      </c>
      <c r="I120" s="64">
        <f t="shared" ref="I120:N136" si="50">I119</f>
        <v>1</v>
      </c>
      <c r="J120" s="71" t="str">
        <f t="shared" si="50"/>
        <v>Lavandula</v>
      </c>
      <c r="K120" s="71" t="str">
        <f t="shared" si="50"/>
        <v>stoechas</v>
      </c>
      <c r="L120" s="72">
        <f t="shared" si="50"/>
        <v>2</v>
      </c>
      <c r="M120" s="72">
        <f t="shared" si="50"/>
        <v>13</v>
      </c>
      <c r="N120" s="66">
        <f t="shared" si="50"/>
        <v>0</v>
      </c>
      <c r="O120" s="42"/>
      <c r="P120" s="43" t="e">
        <f>TEXT(IF(#REF!=1,D120,""),"00")</f>
        <v>#REF!</v>
      </c>
      <c r="Q120" s="44"/>
      <c r="R120" s="45"/>
      <c r="S120" s="46" t="e">
        <f>IF(O120=0,TEXT(TIME(P120,Q120,R120)-TIME(D120,E120,RIGHT(F120,2))+TIME(0,LEFT(#REF!,2),RIGHT(#REF!,2)),"mm:ss"),TEXT(TIME(P120,Q120,R120)-TIME(D120,E120,RIGHT(F120,2))+TIME(0,LEFT(#REF!,2),RIGHT(#REF!,2))-TIME(0,($G$10*O120),0),"mm:ss"))</f>
        <v>#REF!</v>
      </c>
      <c r="T120" s="47"/>
      <c r="U120" s="43" t="e">
        <f>INDEX(VISITORS[INSECT ORDER], MATCH(T120,VISITORS[NAME USED],0))</f>
        <v>#N/A</v>
      </c>
      <c r="V120" s="43" t="e">
        <f t="shared" si="32"/>
        <v>#N/A</v>
      </c>
      <c r="W120" s="48" t="e">
        <f>IF(SUM(AB120,AD120,AF120,AH120,AJ120,AL120)=#REF!,,"")</f>
        <v>#REF!</v>
      </c>
      <c r="X120" s="49" t="e">
        <f>IF(#REF!=1,1,"")</f>
        <v>#REF!</v>
      </c>
      <c r="Y120" s="49"/>
      <c r="Z120" s="49"/>
      <c r="AA120" s="50" t="str">
        <f t="shared" si="33"/>
        <v/>
      </c>
      <c r="AB120" s="51" t="str">
        <f>IF(AA120=1,#REF!,"")</f>
        <v/>
      </c>
      <c r="AC120" s="50"/>
      <c r="AD120" s="51" t="str">
        <f>IF(AC120=1,#REF!,"")</f>
        <v/>
      </c>
      <c r="AE120" s="50"/>
      <c r="AF120" s="51" t="str">
        <f>IF(AE120=1,#REF!,"")</f>
        <v/>
      </c>
      <c r="AG120" s="50"/>
      <c r="AH120" s="51" t="str">
        <f>IF(AG120=1,#REF!,"")</f>
        <v/>
      </c>
      <c r="AI120" s="50"/>
      <c r="AJ120" s="51" t="str">
        <f>IF(AI120=1,#REF!,"")</f>
        <v/>
      </c>
      <c r="AK120" s="50"/>
      <c r="AL120" s="51" t="str">
        <f>IF(AK120=1,#REF!,"")</f>
        <v/>
      </c>
      <c r="AM120" s="52"/>
      <c r="AN120" s="53"/>
      <c r="AO120" s="53"/>
      <c r="AP120" s="54"/>
      <c r="AQ120" s="55" t="e">
        <f>IF(#REF!=1,0,"")</f>
        <v>#REF!</v>
      </c>
      <c r="AR120" s="56" t="e">
        <f t="shared" si="26"/>
        <v>#REF!</v>
      </c>
      <c r="AS120" s="55" t="e">
        <f>IF(#REF!=1,0,"")</f>
        <v>#REF!</v>
      </c>
      <c r="AT120" s="56" t="e">
        <f t="shared" si="27"/>
        <v>#REF!</v>
      </c>
    </row>
    <row r="121" spans="1:46" s="3" customFormat="1" x14ac:dyDescent="0.25">
      <c r="A121" s="67">
        <f t="shared" si="28"/>
        <v>2022</v>
      </c>
      <c r="B121" s="67" t="str">
        <f t="shared" si="29"/>
        <v>May</v>
      </c>
      <c r="C121" s="68">
        <f t="shared" si="34"/>
        <v>24</v>
      </c>
      <c r="D121" s="69">
        <f t="shared" si="30"/>
        <v>10</v>
      </c>
      <c r="E121" s="70">
        <f t="shared" si="31"/>
        <v>39</v>
      </c>
      <c r="F121" s="74">
        <v>29</v>
      </c>
      <c r="G121" s="77"/>
      <c r="H121" s="63" t="e">
        <f t="shared" si="35"/>
        <v>#VALUE!</v>
      </c>
      <c r="I121" s="64">
        <f t="shared" si="50"/>
        <v>1</v>
      </c>
      <c r="J121" s="71" t="str">
        <f t="shared" si="50"/>
        <v>Lavandula</v>
      </c>
      <c r="K121" s="71" t="str">
        <f t="shared" si="50"/>
        <v>stoechas</v>
      </c>
      <c r="L121" s="66">
        <f t="shared" si="50"/>
        <v>2</v>
      </c>
      <c r="M121" s="72">
        <v>13</v>
      </c>
      <c r="N121" s="66">
        <f t="shared" si="50"/>
        <v>0</v>
      </c>
      <c r="O121" s="42"/>
      <c r="P121" s="43" t="e">
        <f>TEXT(IF(#REF!=1,D121,""),"00")</f>
        <v>#REF!</v>
      </c>
      <c r="Q121" s="44">
        <v>39</v>
      </c>
      <c r="R121" s="45">
        <v>31</v>
      </c>
      <c r="S121" s="46" t="e">
        <f>IF(O121=0,TEXT(TIME(P121,Q121,R121)-TIME(D121,E121,RIGHT(F121,2))+TIME(0,LEFT(#REF!,2),RIGHT(#REF!,2)),"mm:ss"),TEXT(TIME(P121,Q121,R121)-TIME(D121,E121,RIGHT(F121,2))+TIME(0,LEFT(#REF!,2),RIGHT(#REF!,2))-TIME(0,($G$10*O121),0),"mm:ss"))</f>
        <v>#REF!</v>
      </c>
      <c r="T121" s="47" t="s">
        <v>371</v>
      </c>
      <c r="U121" s="43" t="e">
        <f>INDEX(VISITORS[INSECT ORDER], MATCH(T121,VISITORS[NAME USED],0))</f>
        <v>#N/A</v>
      </c>
      <c r="V121" s="43" t="e">
        <f t="shared" si="32"/>
        <v>#N/A</v>
      </c>
      <c r="W121" s="48" t="e">
        <f>IF(SUM(AB121,AD121,AF121,AH121,AJ121,AL121)=#REF!,,"")</f>
        <v>#REF!</v>
      </c>
      <c r="X121" s="49">
        <v>2</v>
      </c>
      <c r="Y121" s="49"/>
      <c r="Z121" s="49"/>
      <c r="AA121" s="50" t="str">
        <f t="shared" si="33"/>
        <v/>
      </c>
      <c r="AB121" s="51" t="str">
        <f>IF(AA121=1,#REF!,"")</f>
        <v/>
      </c>
      <c r="AC121" s="50"/>
      <c r="AD121" s="51" t="str">
        <f>IF(AC121=1,#REF!,"")</f>
        <v/>
      </c>
      <c r="AE121" s="50"/>
      <c r="AF121" s="51" t="str">
        <f>IF(AE121=1,#REF!,"")</f>
        <v/>
      </c>
      <c r="AG121" s="50"/>
      <c r="AH121" s="51" t="str">
        <f>IF(AG121=1,#REF!,"")</f>
        <v/>
      </c>
      <c r="AI121" s="50"/>
      <c r="AJ121" s="51" t="str">
        <f>IF(AI121=1,#REF!,"")</f>
        <v/>
      </c>
      <c r="AK121" s="50"/>
      <c r="AL121" s="51" t="str">
        <f>IF(AK121=1,#REF!,"")</f>
        <v/>
      </c>
      <c r="AM121" s="52"/>
      <c r="AN121" s="53"/>
      <c r="AO121" s="53"/>
      <c r="AP121" s="54"/>
      <c r="AQ121" s="55" t="e">
        <f>IF(#REF!=1,0,"")</f>
        <v>#REF!</v>
      </c>
      <c r="AR121" s="56" t="e">
        <f t="shared" si="26"/>
        <v>#REF!</v>
      </c>
      <c r="AS121" s="55" t="e">
        <f>IF(#REF!=1,0,"")</f>
        <v>#REF!</v>
      </c>
      <c r="AT121" s="56" t="e">
        <f t="shared" si="27"/>
        <v>#REF!</v>
      </c>
    </row>
    <row r="122" spans="1:46" s="3" customFormat="1" x14ac:dyDescent="0.25">
      <c r="A122" s="67">
        <f t="shared" si="28"/>
        <v>2022</v>
      </c>
      <c r="B122" s="67" t="str">
        <f t="shared" si="29"/>
        <v>May</v>
      </c>
      <c r="C122" s="68">
        <f t="shared" si="34"/>
        <v>24</v>
      </c>
      <c r="D122" s="69">
        <f t="shared" si="30"/>
        <v>10</v>
      </c>
      <c r="E122" s="60">
        <f t="shared" si="31"/>
        <v>40</v>
      </c>
      <c r="F122" s="74">
        <v>40</v>
      </c>
      <c r="G122" s="77"/>
      <c r="H122" s="63" t="e">
        <f t="shared" si="35"/>
        <v>#VALUE!</v>
      </c>
      <c r="I122" s="64">
        <f t="shared" si="50"/>
        <v>1</v>
      </c>
      <c r="J122" s="71" t="str">
        <f t="shared" si="50"/>
        <v>Lavandula</v>
      </c>
      <c r="K122" s="71" t="str">
        <f t="shared" si="50"/>
        <v>stoechas</v>
      </c>
      <c r="L122" s="72">
        <f t="shared" si="50"/>
        <v>2</v>
      </c>
      <c r="M122" s="66">
        <f t="shared" si="50"/>
        <v>13</v>
      </c>
      <c r="N122" s="66">
        <f t="shared" si="50"/>
        <v>0</v>
      </c>
      <c r="O122" s="42"/>
      <c r="P122" s="43" t="e">
        <f>TEXT(IF(#REF!=1,D122,""),"00")</f>
        <v>#REF!</v>
      </c>
      <c r="Q122" s="44">
        <v>41</v>
      </c>
      <c r="R122" s="45">
        <v>16</v>
      </c>
      <c r="S122" s="46" t="e">
        <f>IF(O122=0,TEXT(TIME(P122,Q122,R122)-TIME(D122,E122,RIGHT(F122,2))+TIME(0,LEFT(#REF!,2),RIGHT(#REF!,2)),"mm:ss"),TEXT(TIME(P122,Q122,R122)-TIME(D122,E122,RIGHT(F122,2))+TIME(0,LEFT(#REF!,2),RIGHT(#REF!,2))-TIME(0,($G$10*O122),0),"mm:ss"))</f>
        <v>#REF!</v>
      </c>
      <c r="T122" s="47" t="s">
        <v>368</v>
      </c>
      <c r="U122" s="43" t="e">
        <f>INDEX(VISITORS[INSECT ORDER], MATCH(T122,VISITORS[NAME USED],0))</f>
        <v>#N/A</v>
      </c>
      <c r="V122" s="43" t="e">
        <f t="shared" si="32"/>
        <v>#N/A</v>
      </c>
      <c r="W122" s="48" t="e">
        <f>IF(SUM(AB122,AD122,AF122,AH122,AJ122,AL122)=#REF!,,"")</f>
        <v>#REF!</v>
      </c>
      <c r="X122" s="49">
        <v>1</v>
      </c>
      <c r="Y122" s="49"/>
      <c r="Z122" s="49"/>
      <c r="AA122" s="50" t="str">
        <f t="shared" si="33"/>
        <v/>
      </c>
      <c r="AB122" s="51" t="str">
        <f>IF(AA122=1,#REF!,"")</f>
        <v/>
      </c>
      <c r="AC122" s="50"/>
      <c r="AD122" s="51" t="str">
        <f>IF(AC122=1,#REF!,"")</f>
        <v/>
      </c>
      <c r="AE122" s="50"/>
      <c r="AF122" s="51" t="str">
        <f>IF(AE122=1,#REF!,"")</f>
        <v/>
      </c>
      <c r="AG122" s="50"/>
      <c r="AH122" s="51" t="str">
        <f>IF(AG122=1,#REF!,"")</f>
        <v/>
      </c>
      <c r="AI122" s="50"/>
      <c r="AJ122" s="51" t="str">
        <f>IF(AI122=1,#REF!,"")</f>
        <v/>
      </c>
      <c r="AK122" s="50"/>
      <c r="AL122" s="51" t="str">
        <f>IF(AK122=1,#REF!,"")</f>
        <v/>
      </c>
      <c r="AM122" s="52"/>
      <c r="AN122" s="53"/>
      <c r="AO122" s="53"/>
      <c r="AP122" s="54"/>
      <c r="AQ122" s="55" t="e">
        <f>IF(#REF!=1,0,"")</f>
        <v>#REF!</v>
      </c>
      <c r="AR122" s="56" t="e">
        <f t="shared" si="26"/>
        <v>#REF!</v>
      </c>
      <c r="AS122" s="55" t="e">
        <f>IF(#REF!=1,0,"")</f>
        <v>#REF!</v>
      </c>
      <c r="AT122" s="56" t="e">
        <f t="shared" si="27"/>
        <v>#REF!</v>
      </c>
    </row>
    <row r="123" spans="1:46" s="3" customFormat="1" x14ac:dyDescent="0.25">
      <c r="A123" s="67">
        <f>A121</f>
        <v>2022</v>
      </c>
      <c r="B123" s="67" t="str">
        <f>IF(C121-C123&gt;0, TEXT(DATE(2016,(MONTH(DATEVALUE(B121&amp;"1"))+1),1),"mmm"), B121)</f>
        <v>May</v>
      </c>
      <c r="C123" s="68">
        <f>IF(AND(D123=0, E123=0), IF(TEXT(C121,"dd")=TEXT(EOMONTH(DATE(A121,MONTH(DATEVALUE(B121&amp;"1")),C121),0), "dd"), 1, C121+1), C121)</f>
        <v>24</v>
      </c>
      <c r="D123" s="69">
        <f>IF(IF(E121=59,D121+1,D121)=24,0,IF(E121=59,D121+1,D121))</f>
        <v>10</v>
      </c>
      <c r="E123" s="70">
        <f>IF(E121&lt;59,E121+1,0)</f>
        <v>40</v>
      </c>
      <c r="F123" s="74">
        <v>7</v>
      </c>
      <c r="G123" s="77"/>
      <c r="H123" s="63" t="e">
        <f>IF(AND(OR(E121=$G$3,E121=$G$4,E121=$G$5,E121=$G$6,E121=$G$7,E121=$G$8),E121&lt;&gt;RIGHT(H121,2)),CONCATENATE(LEFT(J123,3),LEFT(K123,3),L123,"_",A123,TEXT(MONTH(DATEVALUE(B123&amp;"1")),"00"),TEXT(C123,"00"),"_",TEXT(D123,"00"),"_",TEXT(E121,"00")),IF(AND(OR(E123=$G$3,E123=$G$4,E123=$G$5,E123=$G$6,E123=$G$7,E123=$G$8),OR(F123="",F123&gt;$G$9-1)),CONCATENATE(LEFT(J123,3),LEFT(K123,3),L123,"_",A123,TEXT(MONTH(DATEVALUE(B123&amp;"1")),"00"),TEXT(C123,"00"),"_",TEXT(D123,"00"),"_",TEXT(E123,"00")),H121))</f>
        <v>#VALUE!</v>
      </c>
      <c r="I123" s="64">
        <f t="shared" ref="I123:N124" si="51">I121</f>
        <v>1</v>
      </c>
      <c r="J123" s="71" t="str">
        <f t="shared" si="51"/>
        <v>Lavandula</v>
      </c>
      <c r="K123" s="71" t="str">
        <f t="shared" si="51"/>
        <v>stoechas</v>
      </c>
      <c r="L123" s="72">
        <f t="shared" si="51"/>
        <v>2</v>
      </c>
      <c r="M123" s="72">
        <f t="shared" si="51"/>
        <v>13</v>
      </c>
      <c r="N123" s="66">
        <f t="shared" si="51"/>
        <v>0</v>
      </c>
      <c r="O123" s="42"/>
      <c r="P123" s="43" t="e">
        <f>TEXT(IF(#REF!=1,D123,""),"00")</f>
        <v>#REF!</v>
      </c>
      <c r="Q123" s="44">
        <v>42</v>
      </c>
      <c r="R123" s="45">
        <v>15</v>
      </c>
      <c r="S123" s="46" t="e">
        <f>IF(O123=0,TEXT(TIME(P123,Q123,R123)-TIME(D123,E123,RIGHT(F123,2))+TIME(0,LEFT(#REF!,2),RIGHT(#REF!,2)),"mm:ss"),TEXT(TIME(P123,Q123,R123)-TIME(D123,E123,RIGHT(F123,2))+TIME(0,LEFT(#REF!,2),RIGHT(#REF!,2))-TIME(0,($G$10*O123),0),"mm:ss"))</f>
        <v>#REF!</v>
      </c>
      <c r="T123" s="47" t="s">
        <v>368</v>
      </c>
      <c r="U123" s="43" t="e">
        <f>INDEX(VISITORS[INSECT ORDER], MATCH(T123,VISITORS[NAME USED],0))</f>
        <v>#N/A</v>
      </c>
      <c r="V123" s="43" t="e">
        <f t="shared" ref="V123" si="52">IF(U123&lt;&gt;0,"NA","")</f>
        <v>#N/A</v>
      </c>
      <c r="W123" s="48" t="e">
        <f>IF(SUM(AB123,AD123,AF123,AH123,AJ123,AL123)=#REF!,,"")</f>
        <v>#REF!</v>
      </c>
      <c r="X123" s="49" t="e">
        <f>IF(#REF!=1,1,"")</f>
        <v>#REF!</v>
      </c>
      <c r="Y123" s="49"/>
      <c r="Z123" s="49"/>
      <c r="AA123" s="50" t="str">
        <f t="shared" ref="AA123" si="53">IF(OR(T123="Something small"),1,"")</f>
        <v/>
      </c>
      <c r="AB123" s="51" t="str">
        <f>IF(AA123=1,#REF!,"")</f>
        <v/>
      </c>
      <c r="AC123" s="50"/>
      <c r="AD123" s="51" t="str">
        <f>IF(AC123=1,#REF!,"")</f>
        <v/>
      </c>
      <c r="AE123" s="50"/>
      <c r="AF123" s="51" t="str">
        <f>IF(AE123=1,#REF!,"")</f>
        <v/>
      </c>
      <c r="AG123" s="50"/>
      <c r="AH123" s="51" t="str">
        <f>IF(AG123=1,#REF!,"")</f>
        <v/>
      </c>
      <c r="AI123" s="50"/>
      <c r="AJ123" s="51" t="str">
        <f>IF(AI123=1,#REF!,"")</f>
        <v/>
      </c>
      <c r="AK123" s="50"/>
      <c r="AL123" s="51" t="str">
        <f>IF(AK123=1,#REF!,"")</f>
        <v/>
      </c>
      <c r="AM123" s="52"/>
      <c r="AN123" s="53"/>
      <c r="AO123" s="53"/>
      <c r="AP123" s="54"/>
      <c r="AQ123" s="55" t="e">
        <f>IF(#REF!=1,0,"")</f>
        <v>#REF!</v>
      </c>
      <c r="AR123" s="56" t="e">
        <f t="shared" ref="AR123" si="54">IF(AQ123=1,X123,"")</f>
        <v>#REF!</v>
      </c>
      <c r="AS123" s="55" t="e">
        <f>IF(#REF!=1,0,"")</f>
        <v>#REF!</v>
      </c>
      <c r="AT123" s="56" t="e">
        <f t="shared" ref="AT123" si="55">IF(AS123=1,X123,"")</f>
        <v>#REF!</v>
      </c>
    </row>
    <row r="124" spans="1:46" s="3" customFormat="1" x14ac:dyDescent="0.25">
      <c r="A124" s="67">
        <f>A122</f>
        <v>2022</v>
      </c>
      <c r="B124" s="67" t="str">
        <f>IF(C122-C124&gt;0, TEXT(DATE(2016,(MONTH(DATEVALUE(B122&amp;"1"))+1),1),"mmm"), B122)</f>
        <v>May</v>
      </c>
      <c r="C124" s="68">
        <f>IF(AND(D124=0, E124=0), IF(TEXT(C122,"dd")=TEXT(EOMONTH(DATE(A122,MONTH(DATEVALUE(B122&amp;"1")),C122),0), "dd"), 1, C122+1), C122)</f>
        <v>24</v>
      </c>
      <c r="D124" s="69">
        <f>IF(IF(E122=59,D122+1,D122)=24,0,IF(E122=59,D122+1,D122))</f>
        <v>10</v>
      </c>
      <c r="E124" s="70">
        <f>IF(E122&lt;59,E122+1,0)</f>
        <v>41</v>
      </c>
      <c r="F124" s="74">
        <v>41</v>
      </c>
      <c r="G124" s="77"/>
      <c r="H124" s="63" t="e">
        <f>IF(AND(OR(E122=$G$3,E122=$G$4,E122=$G$5,E122=$G$6,E122=$G$7,E122=$G$8),E122&lt;&gt;RIGHT(H122,2)),CONCATENATE(LEFT(J124,3),LEFT(K124,3),L124,"_",A124,TEXT(MONTH(DATEVALUE(B124&amp;"1")),"00"),TEXT(C124,"00"),"_",TEXT(D124,"00"),"_",TEXT(E122,"00")),IF(AND(OR(E124=$G$3,E124=$G$4,E124=$G$5,E124=$G$6,E124=$G$7,E124=$G$8),OR(F124="",F124&gt;$G$9-1)),CONCATENATE(LEFT(J124,3),LEFT(K124,3),L124,"_",A124,TEXT(MONTH(DATEVALUE(B124&amp;"1")),"00"),TEXT(C124,"00"),"_",TEXT(D124,"00"),"_",TEXT(E124,"00")),H122))</f>
        <v>#VALUE!</v>
      </c>
      <c r="I124" s="64">
        <f t="shared" si="51"/>
        <v>1</v>
      </c>
      <c r="J124" s="71" t="str">
        <f t="shared" si="51"/>
        <v>Lavandula</v>
      </c>
      <c r="K124" s="71" t="str">
        <f t="shared" si="51"/>
        <v>stoechas</v>
      </c>
      <c r="L124" s="72">
        <f t="shared" si="51"/>
        <v>2</v>
      </c>
      <c r="M124" s="72">
        <f t="shared" si="51"/>
        <v>13</v>
      </c>
      <c r="N124" s="66">
        <f t="shared" si="51"/>
        <v>0</v>
      </c>
      <c r="O124" s="42"/>
      <c r="P124" s="43" t="e">
        <f>TEXT(IF(#REF!=1,D124,""),"00")</f>
        <v>#REF!</v>
      </c>
      <c r="Q124" s="44">
        <v>42</v>
      </c>
      <c r="R124" s="45">
        <v>58</v>
      </c>
      <c r="S124" s="46" t="e">
        <f>IF(O124=0,TEXT(TIME(P124,Q124,R124)-TIME(D124,E124,RIGHT(F124,2))+TIME(0,LEFT(#REF!,2),RIGHT(#REF!,2)),"mm:ss"),TEXT(TIME(P124,Q124,R124)-TIME(D124,E124,RIGHT(F124,2))+TIME(0,LEFT(#REF!,2),RIGHT(#REF!,2))-TIME(0,($G$10*O124),0),"mm:ss"))</f>
        <v>#REF!</v>
      </c>
      <c r="T124" s="47" t="s">
        <v>368</v>
      </c>
      <c r="U124" s="43" t="e">
        <f>INDEX(VISITORS[INSECT ORDER], MATCH(T124,VISITORS[NAME USED],0))</f>
        <v>#N/A</v>
      </c>
      <c r="V124" s="43" t="e">
        <f t="shared" si="32"/>
        <v>#N/A</v>
      </c>
      <c r="W124" s="48" t="e">
        <f>IF(SUM(AB124,AD124,AF124,AH124,AJ124,AL124)=#REF!,,"")</f>
        <v>#REF!</v>
      </c>
      <c r="X124" s="49" t="e">
        <f>IF(#REF!=1,1,"")</f>
        <v>#REF!</v>
      </c>
      <c r="Y124" s="49"/>
      <c r="Z124" s="49"/>
      <c r="AA124" s="50" t="str">
        <f t="shared" si="33"/>
        <v/>
      </c>
      <c r="AB124" s="51" t="str">
        <f>IF(AA124=1,#REF!,"")</f>
        <v/>
      </c>
      <c r="AC124" s="50"/>
      <c r="AD124" s="51" t="str">
        <f>IF(AC124=1,#REF!,"")</f>
        <v/>
      </c>
      <c r="AE124" s="50"/>
      <c r="AF124" s="51" t="str">
        <f>IF(AE124=1,#REF!,"")</f>
        <v/>
      </c>
      <c r="AG124" s="50"/>
      <c r="AH124" s="51" t="str">
        <f>IF(AG124=1,#REF!,"")</f>
        <v/>
      </c>
      <c r="AI124" s="50"/>
      <c r="AJ124" s="51" t="str">
        <f>IF(AI124=1,#REF!,"")</f>
        <v/>
      </c>
      <c r="AK124" s="50"/>
      <c r="AL124" s="51" t="str">
        <f>IF(AK124=1,#REF!,"")</f>
        <v/>
      </c>
      <c r="AM124" s="52"/>
      <c r="AN124" s="53"/>
      <c r="AO124" s="53"/>
      <c r="AP124" s="54"/>
      <c r="AQ124" s="55" t="e">
        <f>IF(#REF!=1,0,"")</f>
        <v>#REF!</v>
      </c>
      <c r="AR124" s="56" t="e">
        <f t="shared" si="26"/>
        <v>#REF!</v>
      </c>
      <c r="AS124" s="55" t="e">
        <f>IF(#REF!=1,0,"")</f>
        <v>#REF!</v>
      </c>
      <c r="AT124" s="56" t="e">
        <f t="shared" si="27"/>
        <v>#REF!</v>
      </c>
    </row>
    <row r="125" spans="1:46" s="3" customFormat="1" x14ac:dyDescent="0.25">
      <c r="A125" s="67">
        <f t="shared" si="28"/>
        <v>2022</v>
      </c>
      <c r="B125" s="67" t="str">
        <f t="shared" si="29"/>
        <v>May</v>
      </c>
      <c r="C125" s="68">
        <f t="shared" si="34"/>
        <v>24</v>
      </c>
      <c r="D125" s="69">
        <f t="shared" si="30"/>
        <v>10</v>
      </c>
      <c r="E125" s="70">
        <f t="shared" si="31"/>
        <v>42</v>
      </c>
      <c r="F125" s="74">
        <v>50</v>
      </c>
      <c r="G125" s="77"/>
      <c r="H125" s="63" t="e">
        <f t="shared" si="35"/>
        <v>#VALUE!</v>
      </c>
      <c r="I125" s="64">
        <f t="shared" si="50"/>
        <v>1</v>
      </c>
      <c r="J125" s="71" t="str">
        <f t="shared" si="50"/>
        <v>Lavandula</v>
      </c>
      <c r="K125" s="71" t="str">
        <f t="shared" si="50"/>
        <v>stoechas</v>
      </c>
      <c r="L125" s="72">
        <f t="shared" si="50"/>
        <v>2</v>
      </c>
      <c r="M125" s="72">
        <f t="shared" si="50"/>
        <v>13</v>
      </c>
      <c r="N125" s="66">
        <f t="shared" si="50"/>
        <v>0</v>
      </c>
      <c r="O125" s="42"/>
      <c r="P125" s="43" t="e">
        <f>TEXT(IF(#REF!=1,D125,""),"00")</f>
        <v>#REF!</v>
      </c>
      <c r="Q125" s="44">
        <v>47</v>
      </c>
      <c r="R125" s="45">
        <v>27</v>
      </c>
      <c r="S125" s="46" t="e">
        <f>IF(O125=0,TEXT(TIME(P125,Q125,R125)-TIME(D125,E125,RIGHT(F125,2))+TIME(0,LEFT(#REF!,2),RIGHT(#REF!,2)),"mm:ss"),TEXT(TIME(P125,Q125,R125)-TIME(D125,E125,RIGHT(F125,2))+TIME(0,LEFT(#REF!,2),RIGHT(#REF!,2))-TIME(0,($G$10*O125),0),"mm:ss"))</f>
        <v>#REF!</v>
      </c>
      <c r="T125" s="47" t="s">
        <v>368</v>
      </c>
      <c r="U125" s="43" t="e">
        <f>INDEX(VISITORS[INSECT ORDER], MATCH(T125,VISITORS[NAME USED],0))</f>
        <v>#N/A</v>
      </c>
      <c r="V125" s="43" t="e">
        <f t="shared" si="32"/>
        <v>#N/A</v>
      </c>
      <c r="W125" s="48" t="e">
        <f>IF(SUM(AB125,AD125,AF125,AH125,AJ125,AL125)=#REF!,,"")</f>
        <v>#REF!</v>
      </c>
      <c r="X125" s="49" t="e">
        <f>IF(#REF!=1,1,"")</f>
        <v>#REF!</v>
      </c>
      <c r="Y125" s="49"/>
      <c r="Z125" s="49"/>
      <c r="AA125" s="50" t="str">
        <f t="shared" si="33"/>
        <v/>
      </c>
      <c r="AB125" s="51" t="str">
        <f>IF(AA125=1,#REF!,"")</f>
        <v/>
      </c>
      <c r="AC125" s="50"/>
      <c r="AD125" s="51" t="str">
        <f>IF(AC125=1,#REF!,"")</f>
        <v/>
      </c>
      <c r="AE125" s="50"/>
      <c r="AF125" s="51" t="str">
        <f>IF(AE125=1,#REF!,"")</f>
        <v/>
      </c>
      <c r="AG125" s="50"/>
      <c r="AH125" s="51" t="str">
        <f>IF(AG125=1,#REF!,"")</f>
        <v/>
      </c>
      <c r="AI125" s="50"/>
      <c r="AJ125" s="51" t="str">
        <f>IF(AI125=1,#REF!,"")</f>
        <v/>
      </c>
      <c r="AK125" s="50"/>
      <c r="AL125" s="51" t="str">
        <f>IF(AK125=1,#REF!,"")</f>
        <v/>
      </c>
      <c r="AM125" s="52"/>
      <c r="AN125" s="53"/>
      <c r="AO125" s="53"/>
      <c r="AP125" s="54"/>
      <c r="AQ125" s="55" t="e">
        <f>IF(#REF!=1,0,"")</f>
        <v>#REF!</v>
      </c>
      <c r="AR125" s="56" t="e">
        <f t="shared" si="26"/>
        <v>#REF!</v>
      </c>
      <c r="AS125" s="55" t="e">
        <f>IF(#REF!=1,0,"")</f>
        <v>#REF!</v>
      </c>
      <c r="AT125" s="56" t="e">
        <f t="shared" si="27"/>
        <v>#REF!</v>
      </c>
    </row>
    <row r="126" spans="1:46" s="3" customFormat="1" x14ac:dyDescent="0.25">
      <c r="A126" s="67">
        <f t="shared" si="28"/>
        <v>2022</v>
      </c>
      <c r="B126" s="67" t="str">
        <f t="shared" si="29"/>
        <v>May</v>
      </c>
      <c r="C126" s="68">
        <f t="shared" si="34"/>
        <v>24</v>
      </c>
      <c r="D126" s="69">
        <f t="shared" si="30"/>
        <v>10</v>
      </c>
      <c r="E126" s="70">
        <f t="shared" si="31"/>
        <v>43</v>
      </c>
      <c r="F126" s="74"/>
      <c r="G126" s="77"/>
      <c r="H126" s="63" t="e">
        <f t="shared" si="35"/>
        <v>#VALUE!</v>
      </c>
      <c r="I126" s="64">
        <f t="shared" si="50"/>
        <v>1</v>
      </c>
      <c r="J126" s="71" t="str">
        <f t="shared" si="50"/>
        <v>Lavandula</v>
      </c>
      <c r="K126" s="71" t="str">
        <f t="shared" si="50"/>
        <v>stoechas</v>
      </c>
      <c r="L126" s="72">
        <f t="shared" si="50"/>
        <v>2</v>
      </c>
      <c r="M126" s="72">
        <f t="shared" si="50"/>
        <v>13</v>
      </c>
      <c r="N126" s="66">
        <f t="shared" si="50"/>
        <v>0</v>
      </c>
      <c r="O126" s="42"/>
      <c r="P126" s="43" t="e">
        <f>TEXT(IF(#REF!=1,D126,""),"00")</f>
        <v>#REF!</v>
      </c>
      <c r="Q126" s="44"/>
      <c r="R126" s="45"/>
      <c r="S126" s="46" t="e">
        <f>IF(O126=0,TEXT(TIME(P126,Q126,R126)-TIME(D126,E126,RIGHT(F126,2))+TIME(0,LEFT(#REF!,2),RIGHT(#REF!,2)),"mm:ss"),TEXT(TIME(P126,Q126,R126)-TIME(D126,E126,RIGHT(F126,2))+TIME(0,LEFT(#REF!,2),RIGHT(#REF!,2))-TIME(0,($G$10*O126),0),"mm:ss"))</f>
        <v>#REF!</v>
      </c>
      <c r="T126" s="47"/>
      <c r="U126" s="43" t="e">
        <f>INDEX(VISITORS[INSECT ORDER], MATCH(T126,VISITORS[NAME USED],0))</f>
        <v>#N/A</v>
      </c>
      <c r="V126" s="43" t="e">
        <f t="shared" si="32"/>
        <v>#N/A</v>
      </c>
      <c r="W126" s="48" t="e">
        <f>IF(SUM(AB126,AD126,AF126,AH126,AJ126,AL126)=#REF!,,"")</f>
        <v>#REF!</v>
      </c>
      <c r="X126" s="49" t="e">
        <f>IF(#REF!=1,1,"")</f>
        <v>#REF!</v>
      </c>
      <c r="Y126" s="49"/>
      <c r="Z126" s="49"/>
      <c r="AA126" s="50" t="str">
        <f t="shared" si="33"/>
        <v/>
      </c>
      <c r="AB126" s="51" t="str">
        <f>IF(AA126=1,#REF!,"")</f>
        <v/>
      </c>
      <c r="AC126" s="50"/>
      <c r="AD126" s="51" t="str">
        <f>IF(AC126=1,#REF!,"")</f>
        <v/>
      </c>
      <c r="AE126" s="50"/>
      <c r="AF126" s="51" t="str">
        <f>IF(AE126=1,#REF!,"")</f>
        <v/>
      </c>
      <c r="AG126" s="50"/>
      <c r="AH126" s="51" t="str">
        <f>IF(AG126=1,#REF!,"")</f>
        <v/>
      </c>
      <c r="AI126" s="50"/>
      <c r="AJ126" s="51" t="str">
        <f>IF(AI126=1,#REF!,"")</f>
        <v/>
      </c>
      <c r="AK126" s="50"/>
      <c r="AL126" s="51" t="str">
        <f>IF(AK126=1,#REF!,"")</f>
        <v/>
      </c>
      <c r="AM126" s="52"/>
      <c r="AN126" s="53"/>
      <c r="AO126" s="53"/>
      <c r="AP126" s="54"/>
      <c r="AQ126" s="55" t="e">
        <f>IF(#REF!=1,0,"")</f>
        <v>#REF!</v>
      </c>
      <c r="AR126" s="56" t="e">
        <f t="shared" si="26"/>
        <v>#REF!</v>
      </c>
      <c r="AS126" s="55" t="e">
        <f>IF(#REF!=1,0,"")</f>
        <v>#REF!</v>
      </c>
      <c r="AT126" s="56" t="e">
        <f t="shared" si="27"/>
        <v>#REF!</v>
      </c>
    </row>
    <row r="127" spans="1:46" s="3" customFormat="1" x14ac:dyDescent="0.25">
      <c r="A127" s="67">
        <f t="shared" si="28"/>
        <v>2022</v>
      </c>
      <c r="B127" s="67" t="str">
        <f t="shared" si="29"/>
        <v>May</v>
      </c>
      <c r="C127" s="68">
        <f t="shared" si="34"/>
        <v>24</v>
      </c>
      <c r="D127" s="69">
        <f t="shared" si="30"/>
        <v>10</v>
      </c>
      <c r="E127" s="70">
        <f t="shared" si="31"/>
        <v>44</v>
      </c>
      <c r="F127" s="74"/>
      <c r="G127" s="77"/>
      <c r="H127" s="63" t="e">
        <f t="shared" si="35"/>
        <v>#VALUE!</v>
      </c>
      <c r="I127" s="64">
        <f t="shared" si="50"/>
        <v>1</v>
      </c>
      <c r="J127" s="71" t="str">
        <f t="shared" si="50"/>
        <v>Lavandula</v>
      </c>
      <c r="K127" s="71" t="str">
        <f t="shared" si="50"/>
        <v>stoechas</v>
      </c>
      <c r="L127" s="72">
        <f t="shared" si="50"/>
        <v>2</v>
      </c>
      <c r="M127" s="72">
        <f t="shared" si="50"/>
        <v>13</v>
      </c>
      <c r="N127" s="66">
        <f t="shared" si="50"/>
        <v>0</v>
      </c>
      <c r="O127" s="42"/>
      <c r="P127" s="43" t="e">
        <f>TEXT(IF(#REF!=1,D127,""),"00")</f>
        <v>#REF!</v>
      </c>
      <c r="Q127" s="44"/>
      <c r="R127" s="45"/>
      <c r="S127" s="46" t="e">
        <f>IF(O127=0,TEXT(TIME(P127,Q127,R127)-TIME(D127,E127,RIGHT(F127,2))+TIME(0,LEFT(#REF!,2),RIGHT(#REF!,2)),"mm:ss"),TEXT(TIME(P127,Q127,R127)-TIME(D127,E127,RIGHT(F127,2))+TIME(0,LEFT(#REF!,2),RIGHT(#REF!,2))-TIME(0,($G$10*O127),0),"mm:ss"))</f>
        <v>#REF!</v>
      </c>
      <c r="T127" s="47"/>
      <c r="U127" s="43" t="e">
        <f>INDEX(VISITORS[INSECT ORDER], MATCH(T127,VISITORS[NAME USED],0))</f>
        <v>#N/A</v>
      </c>
      <c r="V127" s="43" t="e">
        <f t="shared" si="32"/>
        <v>#N/A</v>
      </c>
      <c r="W127" s="48" t="e">
        <f>IF(SUM(AB127,AD127,AF127,AH127,AJ127,AL127)=#REF!,,"")</f>
        <v>#REF!</v>
      </c>
      <c r="X127" s="49" t="e">
        <f>IF(#REF!=1,1,"")</f>
        <v>#REF!</v>
      </c>
      <c r="Y127" s="49"/>
      <c r="Z127" s="49"/>
      <c r="AA127" s="50" t="str">
        <f t="shared" si="33"/>
        <v/>
      </c>
      <c r="AB127" s="51" t="str">
        <f>IF(AA127=1,#REF!,"")</f>
        <v/>
      </c>
      <c r="AC127" s="50"/>
      <c r="AD127" s="51" t="str">
        <f>IF(AC127=1,#REF!,"")</f>
        <v/>
      </c>
      <c r="AE127" s="50"/>
      <c r="AF127" s="51" t="str">
        <f>IF(AE127=1,#REF!,"")</f>
        <v/>
      </c>
      <c r="AG127" s="50"/>
      <c r="AH127" s="51" t="str">
        <f>IF(AG127=1,#REF!,"")</f>
        <v/>
      </c>
      <c r="AI127" s="50"/>
      <c r="AJ127" s="51" t="str">
        <f>IF(AI127=1,#REF!,"")</f>
        <v/>
      </c>
      <c r="AK127" s="50"/>
      <c r="AL127" s="51" t="str">
        <f>IF(AK127=1,#REF!,"")</f>
        <v/>
      </c>
      <c r="AM127" s="52"/>
      <c r="AN127" s="53"/>
      <c r="AO127" s="53"/>
      <c r="AP127" s="54"/>
      <c r="AQ127" s="55" t="e">
        <f>IF(#REF!=1,0,"")</f>
        <v>#REF!</v>
      </c>
      <c r="AR127" s="56" t="e">
        <f t="shared" si="26"/>
        <v>#REF!</v>
      </c>
      <c r="AS127" s="55" t="e">
        <f>IF(#REF!=1,0,"")</f>
        <v>#REF!</v>
      </c>
      <c r="AT127" s="56" t="e">
        <f t="shared" si="27"/>
        <v>#REF!</v>
      </c>
    </row>
    <row r="128" spans="1:46" s="3" customFormat="1" x14ac:dyDescent="0.25">
      <c r="A128" s="67">
        <f t="shared" si="28"/>
        <v>2022</v>
      </c>
      <c r="B128" s="67" t="str">
        <f t="shared" si="29"/>
        <v>May</v>
      </c>
      <c r="C128" s="68">
        <f t="shared" si="34"/>
        <v>24</v>
      </c>
      <c r="D128" s="69">
        <f t="shared" si="30"/>
        <v>10</v>
      </c>
      <c r="E128" s="60">
        <f t="shared" si="31"/>
        <v>45</v>
      </c>
      <c r="F128" s="74"/>
      <c r="G128" s="77"/>
      <c r="H128" s="63" t="e">
        <f t="shared" si="35"/>
        <v>#VALUE!</v>
      </c>
      <c r="I128" s="64">
        <f t="shared" si="50"/>
        <v>1</v>
      </c>
      <c r="J128" s="71" t="str">
        <f t="shared" si="50"/>
        <v>Lavandula</v>
      </c>
      <c r="K128" s="71" t="str">
        <f t="shared" si="50"/>
        <v>stoechas</v>
      </c>
      <c r="L128" s="66">
        <f t="shared" si="50"/>
        <v>2</v>
      </c>
      <c r="M128" s="66">
        <f t="shared" si="50"/>
        <v>13</v>
      </c>
      <c r="N128" s="66">
        <f t="shared" si="50"/>
        <v>0</v>
      </c>
      <c r="O128" s="42"/>
      <c r="P128" s="43" t="e">
        <f>TEXT(IF(#REF!=1,D128,""),"00")</f>
        <v>#REF!</v>
      </c>
      <c r="Q128" s="44"/>
      <c r="R128" s="45"/>
      <c r="S128" s="46" t="e">
        <f>IF(O128=0,TEXT(TIME(P128,Q128,R128)-TIME(D128,E128,RIGHT(F128,2))+TIME(0,LEFT(#REF!,2),RIGHT(#REF!,2)),"mm:ss"),TEXT(TIME(P128,Q128,R128)-TIME(D128,E128,RIGHT(F128,2))+TIME(0,LEFT(#REF!,2),RIGHT(#REF!,2))-TIME(0,($G$10*O128),0),"mm:ss"))</f>
        <v>#REF!</v>
      </c>
      <c r="T128" s="47"/>
      <c r="U128" s="43" t="e">
        <f>INDEX(VISITORS[INSECT ORDER], MATCH(T128,VISITORS[NAME USED],0))</f>
        <v>#N/A</v>
      </c>
      <c r="V128" s="43" t="e">
        <f t="shared" si="32"/>
        <v>#N/A</v>
      </c>
      <c r="W128" s="48" t="e">
        <f>IF(SUM(AB128,AD128,AF128,AH128,AJ128,AL128)=#REF!,,"")</f>
        <v>#REF!</v>
      </c>
      <c r="X128" s="49" t="e">
        <f>IF(#REF!=1,1,"")</f>
        <v>#REF!</v>
      </c>
      <c r="Y128" s="49"/>
      <c r="Z128" s="49"/>
      <c r="AA128" s="50" t="str">
        <f t="shared" si="33"/>
        <v/>
      </c>
      <c r="AB128" s="51" t="str">
        <f>IF(AA128=1,#REF!,"")</f>
        <v/>
      </c>
      <c r="AC128" s="50"/>
      <c r="AD128" s="51" t="str">
        <f>IF(AC128=1,#REF!,"")</f>
        <v/>
      </c>
      <c r="AE128" s="50"/>
      <c r="AF128" s="51" t="str">
        <f>IF(AE128=1,#REF!,"")</f>
        <v/>
      </c>
      <c r="AG128" s="50"/>
      <c r="AH128" s="51" t="str">
        <f>IF(AG128=1,#REF!,"")</f>
        <v/>
      </c>
      <c r="AI128" s="50"/>
      <c r="AJ128" s="51" t="str">
        <f>IF(AI128=1,#REF!,"")</f>
        <v/>
      </c>
      <c r="AK128" s="50"/>
      <c r="AL128" s="51" t="str">
        <f>IF(AK128=1,#REF!,"")</f>
        <v/>
      </c>
      <c r="AM128" s="52"/>
      <c r="AN128" s="53"/>
      <c r="AO128" s="53"/>
      <c r="AP128" s="54"/>
      <c r="AQ128" s="55" t="e">
        <f>IF(#REF!=1,0,"")</f>
        <v>#REF!</v>
      </c>
      <c r="AR128" s="56" t="e">
        <f t="shared" si="26"/>
        <v>#REF!</v>
      </c>
      <c r="AS128" s="55" t="e">
        <f>IF(#REF!=1,0,"")</f>
        <v>#REF!</v>
      </c>
      <c r="AT128" s="56" t="e">
        <f t="shared" si="27"/>
        <v>#REF!</v>
      </c>
    </row>
    <row r="129" spans="1:46" s="3" customFormat="1" x14ac:dyDescent="0.25">
      <c r="A129" s="67">
        <f t="shared" si="28"/>
        <v>2022</v>
      </c>
      <c r="B129" s="67" t="str">
        <f t="shared" si="29"/>
        <v>May</v>
      </c>
      <c r="C129" s="68">
        <f t="shared" si="34"/>
        <v>24</v>
      </c>
      <c r="D129" s="69">
        <f t="shared" si="30"/>
        <v>10</v>
      </c>
      <c r="E129" s="70">
        <f t="shared" si="31"/>
        <v>46</v>
      </c>
      <c r="F129" s="74"/>
      <c r="G129" s="77"/>
      <c r="H129" s="63" t="e">
        <f t="shared" si="35"/>
        <v>#VALUE!</v>
      </c>
      <c r="I129" s="64">
        <f t="shared" si="50"/>
        <v>1</v>
      </c>
      <c r="J129" s="71" t="str">
        <f t="shared" si="50"/>
        <v>Lavandula</v>
      </c>
      <c r="K129" s="71" t="str">
        <f t="shared" si="50"/>
        <v>stoechas</v>
      </c>
      <c r="L129" s="72">
        <f t="shared" si="50"/>
        <v>2</v>
      </c>
      <c r="M129" s="72">
        <f t="shared" si="50"/>
        <v>13</v>
      </c>
      <c r="N129" s="66">
        <f t="shared" si="50"/>
        <v>0</v>
      </c>
      <c r="O129" s="42"/>
      <c r="P129" s="43" t="e">
        <f>TEXT(IF(#REF!=1,D129,""),"00")</f>
        <v>#REF!</v>
      </c>
      <c r="Q129" s="44"/>
      <c r="R129" s="45"/>
      <c r="S129" s="46" t="e">
        <f>IF(O129=0,TEXT(TIME(P129,Q129,R129)-TIME(D129,E129,RIGHT(F129,2))+TIME(0,LEFT(#REF!,2),RIGHT(#REF!,2)),"mm:ss"),TEXT(TIME(P129,Q129,R129)-TIME(D129,E129,RIGHT(F129,2))+TIME(0,LEFT(#REF!,2),RIGHT(#REF!,2))-TIME(0,($G$10*O129),0),"mm:ss"))</f>
        <v>#REF!</v>
      </c>
      <c r="T129" s="47"/>
      <c r="U129" s="43" t="e">
        <f>INDEX(VISITORS[INSECT ORDER], MATCH(T129,VISITORS[NAME USED],0))</f>
        <v>#N/A</v>
      </c>
      <c r="V129" s="43" t="e">
        <f t="shared" si="32"/>
        <v>#N/A</v>
      </c>
      <c r="W129" s="48" t="e">
        <f>IF(SUM(AB129,AD129,AF129,AH129,AJ129,AL129)=#REF!,,"")</f>
        <v>#REF!</v>
      </c>
      <c r="X129" s="49" t="e">
        <f>IF(#REF!=1,1,"")</f>
        <v>#REF!</v>
      </c>
      <c r="Y129" s="49"/>
      <c r="Z129" s="49"/>
      <c r="AA129" s="50" t="str">
        <f t="shared" si="33"/>
        <v/>
      </c>
      <c r="AB129" s="51" t="str">
        <f>IF(AA129=1,#REF!,"")</f>
        <v/>
      </c>
      <c r="AC129" s="50"/>
      <c r="AD129" s="51" t="str">
        <f>IF(AC129=1,#REF!,"")</f>
        <v/>
      </c>
      <c r="AE129" s="50"/>
      <c r="AF129" s="51" t="str">
        <f>IF(AE129=1,#REF!,"")</f>
        <v/>
      </c>
      <c r="AG129" s="50"/>
      <c r="AH129" s="51" t="str">
        <f>IF(AG129=1,#REF!,"")</f>
        <v/>
      </c>
      <c r="AI129" s="50"/>
      <c r="AJ129" s="51" t="str">
        <f>IF(AI129=1,#REF!,"")</f>
        <v/>
      </c>
      <c r="AK129" s="50"/>
      <c r="AL129" s="51" t="str">
        <f>IF(AK129=1,#REF!,"")</f>
        <v/>
      </c>
      <c r="AM129" s="52"/>
      <c r="AN129" s="53"/>
      <c r="AO129" s="53"/>
      <c r="AP129" s="54"/>
      <c r="AQ129" s="55" t="e">
        <f>IF(#REF!=1,0,"")</f>
        <v>#REF!</v>
      </c>
      <c r="AR129" s="56" t="e">
        <f t="shared" si="26"/>
        <v>#REF!</v>
      </c>
      <c r="AS129" s="55" t="e">
        <f>IF(#REF!=1,0,"")</f>
        <v>#REF!</v>
      </c>
      <c r="AT129" s="56" t="e">
        <f t="shared" si="27"/>
        <v>#REF!</v>
      </c>
    </row>
    <row r="130" spans="1:46" s="3" customFormat="1" x14ac:dyDescent="0.25">
      <c r="A130" s="67">
        <f t="shared" si="28"/>
        <v>2022</v>
      </c>
      <c r="B130" s="67" t="str">
        <f t="shared" si="29"/>
        <v>May</v>
      </c>
      <c r="C130" s="68">
        <f t="shared" si="34"/>
        <v>24</v>
      </c>
      <c r="D130" s="69">
        <f t="shared" si="30"/>
        <v>10</v>
      </c>
      <c r="E130" s="70">
        <f t="shared" si="31"/>
        <v>47</v>
      </c>
      <c r="F130" s="74">
        <v>10</v>
      </c>
      <c r="G130" s="77"/>
      <c r="H130" s="63" t="e">
        <f t="shared" si="35"/>
        <v>#VALUE!</v>
      </c>
      <c r="I130" s="64">
        <f t="shared" si="50"/>
        <v>1</v>
      </c>
      <c r="J130" s="71" t="str">
        <f t="shared" si="50"/>
        <v>Lavandula</v>
      </c>
      <c r="K130" s="71" t="str">
        <f t="shared" si="50"/>
        <v>stoechas</v>
      </c>
      <c r="L130" s="72">
        <f t="shared" si="50"/>
        <v>2</v>
      </c>
      <c r="M130" s="72">
        <f t="shared" si="50"/>
        <v>13</v>
      </c>
      <c r="N130" s="66">
        <f t="shared" si="50"/>
        <v>0</v>
      </c>
      <c r="O130" s="42"/>
      <c r="P130" s="43" t="e">
        <f>TEXT(IF(#REF!=1,D130,""),"00")</f>
        <v>#REF!</v>
      </c>
      <c r="Q130" s="44">
        <v>51</v>
      </c>
      <c r="R130" s="45">
        <v>3</v>
      </c>
      <c r="S130" s="46" t="e">
        <f>IF(O130=0,TEXT(TIME(P130,Q130,R130)-TIME(D130,E130,RIGHT(F130,2))+TIME(0,LEFT(#REF!,2),RIGHT(#REF!,2)),"mm:ss"),TEXT(TIME(P130,Q130,R130)-TIME(D130,E130,RIGHT(F130,2))+TIME(0,LEFT(#REF!,2),RIGHT(#REF!,2))-TIME(0,($G$10*O130),0),"mm:ss"))</f>
        <v>#REF!</v>
      </c>
      <c r="T130" s="47" t="s">
        <v>368</v>
      </c>
      <c r="U130" s="43" t="e">
        <f>INDEX(VISITORS[INSECT ORDER], MATCH(T130,VISITORS[NAME USED],0))</f>
        <v>#N/A</v>
      </c>
      <c r="V130" s="43" t="e">
        <f t="shared" si="32"/>
        <v>#N/A</v>
      </c>
      <c r="W130" s="48" t="e">
        <f>IF(SUM(AB130,AD130,AF130,AH130,AJ130,AL130)=#REF!,,"")</f>
        <v>#REF!</v>
      </c>
      <c r="X130" s="49" t="e">
        <f>IF(#REF!=1,1,"")</f>
        <v>#REF!</v>
      </c>
      <c r="Y130" s="49"/>
      <c r="Z130" s="49"/>
      <c r="AA130" s="50" t="str">
        <f t="shared" si="33"/>
        <v/>
      </c>
      <c r="AB130" s="51" t="str">
        <f>IF(AA130=1,#REF!,"")</f>
        <v/>
      </c>
      <c r="AC130" s="50"/>
      <c r="AD130" s="51" t="str">
        <f>IF(AC130=1,#REF!,"")</f>
        <v/>
      </c>
      <c r="AE130" s="50"/>
      <c r="AF130" s="51" t="str">
        <f>IF(AE130=1,#REF!,"")</f>
        <v/>
      </c>
      <c r="AG130" s="50"/>
      <c r="AH130" s="51" t="str">
        <f>IF(AG130=1,#REF!,"")</f>
        <v/>
      </c>
      <c r="AI130" s="50"/>
      <c r="AJ130" s="51" t="str">
        <f>IF(AI130=1,#REF!,"")</f>
        <v/>
      </c>
      <c r="AK130" s="50"/>
      <c r="AL130" s="51" t="str">
        <f>IF(AK130=1,#REF!,"")</f>
        <v/>
      </c>
      <c r="AM130" s="52"/>
      <c r="AN130" s="53"/>
      <c r="AO130" s="53"/>
      <c r="AP130" s="54"/>
      <c r="AQ130" s="55" t="e">
        <f>IF(#REF!=1,0,"")</f>
        <v>#REF!</v>
      </c>
      <c r="AR130" s="56" t="e">
        <f t="shared" si="26"/>
        <v>#REF!</v>
      </c>
      <c r="AS130" s="55" t="e">
        <f>IF(#REF!=1,0,"")</f>
        <v>#REF!</v>
      </c>
      <c r="AT130" s="56" t="e">
        <f t="shared" si="27"/>
        <v>#REF!</v>
      </c>
    </row>
    <row r="131" spans="1:46" s="3" customFormat="1" x14ac:dyDescent="0.25">
      <c r="A131" s="67">
        <f t="shared" si="28"/>
        <v>2022</v>
      </c>
      <c r="B131" s="67" t="str">
        <f t="shared" si="29"/>
        <v>May</v>
      </c>
      <c r="C131" s="68">
        <f t="shared" si="34"/>
        <v>24</v>
      </c>
      <c r="D131" s="69">
        <f t="shared" si="30"/>
        <v>10</v>
      </c>
      <c r="E131" s="70">
        <f t="shared" si="31"/>
        <v>48</v>
      </c>
      <c r="F131" s="74"/>
      <c r="G131" s="77"/>
      <c r="H131" s="63" t="e">
        <f t="shared" si="35"/>
        <v>#VALUE!</v>
      </c>
      <c r="I131" s="64">
        <f t="shared" si="50"/>
        <v>1</v>
      </c>
      <c r="J131" s="71" t="str">
        <f t="shared" si="50"/>
        <v>Lavandula</v>
      </c>
      <c r="K131" s="71" t="str">
        <f t="shared" si="50"/>
        <v>stoechas</v>
      </c>
      <c r="L131" s="72">
        <f t="shared" si="50"/>
        <v>2</v>
      </c>
      <c r="M131" s="72">
        <f t="shared" si="50"/>
        <v>13</v>
      </c>
      <c r="N131" s="66">
        <f t="shared" si="50"/>
        <v>0</v>
      </c>
      <c r="O131" s="42"/>
      <c r="P131" s="43" t="e">
        <f>TEXT(IF(#REF!=1,D131,""),"00")</f>
        <v>#REF!</v>
      </c>
      <c r="Q131" s="44"/>
      <c r="R131" s="45"/>
      <c r="S131" s="46" t="e">
        <f>IF(O131=0,TEXT(TIME(P131,Q131,R131)-TIME(D131,E131,RIGHT(F131,2))+TIME(0,LEFT(#REF!,2),RIGHT(#REF!,2)),"mm:ss"),TEXT(TIME(P131,Q131,R131)-TIME(D131,E131,RIGHT(F131,2))+TIME(0,LEFT(#REF!,2),RIGHT(#REF!,2))-TIME(0,($G$10*O131),0),"mm:ss"))</f>
        <v>#REF!</v>
      </c>
      <c r="T131" s="47"/>
      <c r="U131" s="43" t="e">
        <f>INDEX(VISITORS[INSECT ORDER], MATCH(T131,VISITORS[NAME USED],0))</f>
        <v>#N/A</v>
      </c>
      <c r="V131" s="43" t="e">
        <f t="shared" si="32"/>
        <v>#N/A</v>
      </c>
      <c r="W131" s="48" t="e">
        <f>IF(SUM(AB131,AD131,AF131,AH131,AJ131,AL131)=#REF!,,"")</f>
        <v>#REF!</v>
      </c>
      <c r="X131" s="49" t="e">
        <f>IF(#REF!=1,1,"")</f>
        <v>#REF!</v>
      </c>
      <c r="Y131" s="49"/>
      <c r="Z131" s="49"/>
      <c r="AA131" s="50" t="str">
        <f t="shared" si="33"/>
        <v/>
      </c>
      <c r="AB131" s="51" t="str">
        <f>IF(AA131=1,#REF!,"")</f>
        <v/>
      </c>
      <c r="AC131" s="50"/>
      <c r="AD131" s="51" t="str">
        <f>IF(AC131=1,#REF!,"")</f>
        <v/>
      </c>
      <c r="AE131" s="50"/>
      <c r="AF131" s="51" t="str">
        <f>IF(AE131=1,#REF!,"")</f>
        <v/>
      </c>
      <c r="AG131" s="50"/>
      <c r="AH131" s="51" t="str">
        <f>IF(AG131=1,#REF!,"")</f>
        <v/>
      </c>
      <c r="AI131" s="50"/>
      <c r="AJ131" s="51" t="str">
        <f>IF(AI131=1,#REF!,"")</f>
        <v/>
      </c>
      <c r="AK131" s="50"/>
      <c r="AL131" s="51" t="str">
        <f>IF(AK131=1,#REF!,"")</f>
        <v/>
      </c>
      <c r="AM131" s="52"/>
      <c r="AN131" s="53"/>
      <c r="AO131" s="53"/>
      <c r="AP131" s="54"/>
      <c r="AQ131" s="55" t="e">
        <f>IF(#REF!=1,0,"")</f>
        <v>#REF!</v>
      </c>
      <c r="AR131" s="56" t="e">
        <f t="shared" si="26"/>
        <v>#REF!</v>
      </c>
      <c r="AS131" s="55" t="e">
        <f>IF(#REF!=1,0,"")</f>
        <v>#REF!</v>
      </c>
      <c r="AT131" s="56" t="e">
        <f t="shared" si="27"/>
        <v>#REF!</v>
      </c>
    </row>
    <row r="132" spans="1:46" s="3" customFormat="1" x14ac:dyDescent="0.25">
      <c r="A132" s="67">
        <f t="shared" si="28"/>
        <v>2022</v>
      </c>
      <c r="B132" s="67" t="str">
        <f t="shared" si="29"/>
        <v>May</v>
      </c>
      <c r="C132" s="68">
        <f t="shared" si="34"/>
        <v>24</v>
      </c>
      <c r="D132" s="69">
        <f t="shared" si="30"/>
        <v>10</v>
      </c>
      <c r="E132" s="70">
        <f t="shared" si="31"/>
        <v>49</v>
      </c>
      <c r="F132" s="74"/>
      <c r="G132" s="77"/>
      <c r="H132" s="63" t="e">
        <f t="shared" si="35"/>
        <v>#VALUE!</v>
      </c>
      <c r="I132" s="64">
        <f t="shared" si="50"/>
        <v>1</v>
      </c>
      <c r="J132" s="71" t="str">
        <f t="shared" si="50"/>
        <v>Lavandula</v>
      </c>
      <c r="K132" s="71" t="str">
        <f t="shared" si="50"/>
        <v>stoechas</v>
      </c>
      <c r="L132" s="72">
        <f t="shared" si="50"/>
        <v>2</v>
      </c>
      <c r="M132" s="72">
        <f t="shared" si="50"/>
        <v>13</v>
      </c>
      <c r="N132" s="66">
        <f t="shared" si="50"/>
        <v>0</v>
      </c>
      <c r="O132" s="42"/>
      <c r="P132" s="43" t="e">
        <f>TEXT(IF(#REF!=1,D132,""),"00")</f>
        <v>#REF!</v>
      </c>
      <c r="Q132" s="44"/>
      <c r="R132" s="45"/>
      <c r="S132" s="46" t="e">
        <f>IF(O132=0,TEXT(TIME(P132,Q132,R132)-TIME(D132,E132,RIGHT(F132,2))+TIME(0,LEFT(#REF!,2),RIGHT(#REF!,2)),"mm:ss"),TEXT(TIME(P132,Q132,R132)-TIME(D132,E132,RIGHT(F132,2))+TIME(0,LEFT(#REF!,2),RIGHT(#REF!,2))-TIME(0,($G$10*O132),0),"mm:ss"))</f>
        <v>#REF!</v>
      </c>
      <c r="T132" s="47"/>
      <c r="U132" s="43" t="e">
        <f>INDEX(VISITORS[INSECT ORDER], MATCH(T132,VISITORS[NAME USED],0))</f>
        <v>#N/A</v>
      </c>
      <c r="V132" s="43" t="e">
        <f t="shared" si="32"/>
        <v>#N/A</v>
      </c>
      <c r="W132" s="48" t="e">
        <f>IF(SUM(AB132,AD132,AF132,AH132,AJ132,AL132)=#REF!,,"")</f>
        <v>#REF!</v>
      </c>
      <c r="X132" s="49" t="e">
        <f>IF(#REF!=1,1,"")</f>
        <v>#REF!</v>
      </c>
      <c r="Y132" s="49"/>
      <c r="Z132" s="49"/>
      <c r="AA132" s="50" t="str">
        <f t="shared" si="33"/>
        <v/>
      </c>
      <c r="AB132" s="51" t="str">
        <f>IF(AA132=1,#REF!,"")</f>
        <v/>
      </c>
      <c r="AC132" s="50"/>
      <c r="AD132" s="51" t="str">
        <f>IF(AC132=1,#REF!,"")</f>
        <v/>
      </c>
      <c r="AE132" s="50"/>
      <c r="AF132" s="51" t="str">
        <f>IF(AE132=1,#REF!,"")</f>
        <v/>
      </c>
      <c r="AG132" s="50"/>
      <c r="AH132" s="51" t="str">
        <f>IF(AG132=1,#REF!,"")</f>
        <v/>
      </c>
      <c r="AI132" s="50"/>
      <c r="AJ132" s="51" t="str">
        <f>IF(AI132=1,#REF!,"")</f>
        <v/>
      </c>
      <c r="AK132" s="50"/>
      <c r="AL132" s="51" t="str">
        <f>IF(AK132=1,#REF!,"")</f>
        <v/>
      </c>
      <c r="AM132" s="52"/>
      <c r="AN132" s="53"/>
      <c r="AO132" s="53"/>
      <c r="AP132" s="54"/>
      <c r="AQ132" s="55" t="e">
        <f>IF(#REF!=1,0,"")</f>
        <v>#REF!</v>
      </c>
      <c r="AR132" s="56" t="e">
        <f t="shared" si="26"/>
        <v>#REF!</v>
      </c>
      <c r="AS132" s="55" t="e">
        <f>IF(#REF!=1,0,"")</f>
        <v>#REF!</v>
      </c>
      <c r="AT132" s="56" t="e">
        <f t="shared" si="27"/>
        <v>#REF!</v>
      </c>
    </row>
    <row r="133" spans="1:46" s="3" customFormat="1" x14ac:dyDescent="0.25">
      <c r="A133" s="67">
        <f t="shared" si="28"/>
        <v>2022</v>
      </c>
      <c r="B133" s="67" t="str">
        <f t="shared" si="29"/>
        <v>May</v>
      </c>
      <c r="C133" s="68">
        <f t="shared" si="34"/>
        <v>24</v>
      </c>
      <c r="D133" s="69">
        <f t="shared" si="30"/>
        <v>10</v>
      </c>
      <c r="E133" s="60">
        <f t="shared" si="31"/>
        <v>50</v>
      </c>
      <c r="F133" s="74"/>
      <c r="G133" s="77"/>
      <c r="H133" s="63" t="e">
        <f t="shared" si="35"/>
        <v>#VALUE!</v>
      </c>
      <c r="I133" s="64">
        <f t="shared" si="50"/>
        <v>1</v>
      </c>
      <c r="J133" s="71" t="str">
        <f t="shared" si="50"/>
        <v>Lavandula</v>
      </c>
      <c r="K133" s="71" t="str">
        <f t="shared" si="50"/>
        <v>stoechas</v>
      </c>
      <c r="L133" s="72">
        <f t="shared" si="50"/>
        <v>2</v>
      </c>
      <c r="M133" s="66">
        <f t="shared" si="50"/>
        <v>13</v>
      </c>
      <c r="N133" s="66">
        <f t="shared" si="50"/>
        <v>0</v>
      </c>
      <c r="O133" s="42"/>
      <c r="P133" s="43" t="e">
        <f>TEXT(IF(#REF!=1,D133,""),"00")</f>
        <v>#REF!</v>
      </c>
      <c r="Q133" s="44"/>
      <c r="R133" s="45"/>
      <c r="S133" s="46" t="e">
        <f>IF(O133=0,TEXT(TIME(P133,Q133,R133)-TIME(D133,E133,RIGHT(F133,2))+TIME(0,LEFT(#REF!,2),RIGHT(#REF!,2)),"mm:ss"),TEXT(TIME(P133,Q133,R133)-TIME(D133,E133,RIGHT(F133,2))+TIME(0,LEFT(#REF!,2),RIGHT(#REF!,2))-TIME(0,($G$10*O133),0),"mm:ss"))</f>
        <v>#REF!</v>
      </c>
      <c r="T133" s="47"/>
      <c r="U133" s="43" t="e">
        <f>INDEX(VISITORS[INSECT ORDER], MATCH(T133,VISITORS[NAME USED],0))</f>
        <v>#N/A</v>
      </c>
      <c r="V133" s="43" t="e">
        <f t="shared" si="32"/>
        <v>#N/A</v>
      </c>
      <c r="W133" s="48" t="e">
        <f>IF(SUM(AB133,AD133,AF133,AH133,AJ133,AL133)=#REF!,,"")</f>
        <v>#REF!</v>
      </c>
      <c r="X133" s="49" t="e">
        <f>IF(#REF!=1,1,"")</f>
        <v>#REF!</v>
      </c>
      <c r="Y133" s="49"/>
      <c r="Z133" s="49"/>
      <c r="AA133" s="50" t="str">
        <f t="shared" si="33"/>
        <v/>
      </c>
      <c r="AB133" s="51" t="str">
        <f>IF(AA133=1,#REF!,"")</f>
        <v/>
      </c>
      <c r="AC133" s="50"/>
      <c r="AD133" s="51" t="str">
        <f>IF(AC133=1,#REF!,"")</f>
        <v/>
      </c>
      <c r="AE133" s="50"/>
      <c r="AF133" s="51" t="str">
        <f>IF(AE133=1,#REF!,"")</f>
        <v/>
      </c>
      <c r="AG133" s="50"/>
      <c r="AH133" s="51" t="str">
        <f>IF(AG133=1,#REF!,"")</f>
        <v/>
      </c>
      <c r="AI133" s="50"/>
      <c r="AJ133" s="51" t="str">
        <f>IF(AI133=1,#REF!,"")</f>
        <v/>
      </c>
      <c r="AK133" s="50"/>
      <c r="AL133" s="51" t="str">
        <f>IF(AK133=1,#REF!,"")</f>
        <v/>
      </c>
      <c r="AM133" s="52"/>
      <c r="AN133" s="53"/>
      <c r="AO133" s="53"/>
      <c r="AP133" s="54"/>
      <c r="AQ133" s="55" t="e">
        <f>IF(#REF!=1,0,"")</f>
        <v>#REF!</v>
      </c>
      <c r="AR133" s="56" t="e">
        <f t="shared" si="26"/>
        <v>#REF!</v>
      </c>
      <c r="AS133" s="55" t="e">
        <f>IF(#REF!=1,0,"")</f>
        <v>#REF!</v>
      </c>
      <c r="AT133" s="56" t="e">
        <f t="shared" si="27"/>
        <v>#REF!</v>
      </c>
    </row>
    <row r="134" spans="1:46" s="3" customFormat="1" x14ac:dyDescent="0.25">
      <c r="A134" s="67">
        <f t="shared" si="28"/>
        <v>2022</v>
      </c>
      <c r="B134" s="67" t="str">
        <f t="shared" si="29"/>
        <v>May</v>
      </c>
      <c r="C134" s="68">
        <f t="shared" si="34"/>
        <v>24</v>
      </c>
      <c r="D134" s="69">
        <f t="shared" si="30"/>
        <v>10</v>
      </c>
      <c r="E134" s="70">
        <f t="shared" si="31"/>
        <v>51</v>
      </c>
      <c r="F134" s="74">
        <v>30</v>
      </c>
      <c r="G134" s="77"/>
      <c r="H134" s="63" t="e">
        <f t="shared" si="35"/>
        <v>#VALUE!</v>
      </c>
      <c r="I134" s="64">
        <f t="shared" si="50"/>
        <v>1</v>
      </c>
      <c r="J134" s="71" t="str">
        <f t="shared" si="50"/>
        <v>Lavandula</v>
      </c>
      <c r="K134" s="71" t="str">
        <f t="shared" si="50"/>
        <v>stoechas</v>
      </c>
      <c r="L134" s="66">
        <f t="shared" si="50"/>
        <v>2</v>
      </c>
      <c r="M134" s="72">
        <f t="shared" si="50"/>
        <v>13</v>
      </c>
      <c r="N134" s="66">
        <f t="shared" si="50"/>
        <v>0</v>
      </c>
      <c r="O134" s="42"/>
      <c r="P134" s="43" t="e">
        <f>TEXT(IF(#REF!=1,D134,""),"00")</f>
        <v>#REF!</v>
      </c>
      <c r="Q134" s="44">
        <v>52</v>
      </c>
      <c r="R134" s="45">
        <v>14</v>
      </c>
      <c r="S134" s="46" t="e">
        <f>IF(O134=0,TEXT(TIME(P134,Q134,R134)-TIME(D134,E134,RIGHT(F134,2))+TIME(0,LEFT(#REF!,2),RIGHT(#REF!,2)),"mm:ss"),TEXT(TIME(P134,Q134,R134)-TIME(D134,E134,RIGHT(F134,2))+TIME(0,LEFT(#REF!,2),RIGHT(#REF!,2))-TIME(0,($G$10*O134),0),"mm:ss"))</f>
        <v>#REF!</v>
      </c>
      <c r="T134" s="47" t="s">
        <v>368</v>
      </c>
      <c r="U134" s="43" t="e">
        <f>INDEX(VISITORS[INSECT ORDER], MATCH(T134,VISITORS[NAME USED],0))</f>
        <v>#N/A</v>
      </c>
      <c r="V134" s="43" t="e">
        <f t="shared" si="32"/>
        <v>#N/A</v>
      </c>
      <c r="W134" s="48" t="e">
        <f>IF(SUM(AB134,AD134,AF134,AH134,AJ134,AL134)=#REF!,,"")</f>
        <v>#REF!</v>
      </c>
      <c r="X134" s="49" t="e">
        <f>IF(#REF!=1,1,"")</f>
        <v>#REF!</v>
      </c>
      <c r="Y134" s="49"/>
      <c r="Z134" s="49"/>
      <c r="AA134" s="50" t="str">
        <f t="shared" si="33"/>
        <v/>
      </c>
      <c r="AB134" s="51" t="str">
        <f>IF(AA134=1,#REF!,"")</f>
        <v/>
      </c>
      <c r="AC134" s="50"/>
      <c r="AD134" s="51" t="str">
        <f>IF(AC134=1,#REF!,"")</f>
        <v/>
      </c>
      <c r="AE134" s="50"/>
      <c r="AF134" s="51" t="str">
        <f>IF(AE134=1,#REF!,"")</f>
        <v/>
      </c>
      <c r="AG134" s="50"/>
      <c r="AH134" s="51" t="str">
        <f>IF(AG134=1,#REF!,"")</f>
        <v/>
      </c>
      <c r="AI134" s="50"/>
      <c r="AJ134" s="51" t="str">
        <f>IF(AI134=1,#REF!,"")</f>
        <v/>
      </c>
      <c r="AK134" s="50"/>
      <c r="AL134" s="51" t="str">
        <f>IF(AK134=1,#REF!,"")</f>
        <v/>
      </c>
      <c r="AM134" s="52"/>
      <c r="AN134" s="53"/>
      <c r="AO134" s="53"/>
      <c r="AP134" s="54"/>
      <c r="AQ134" s="55" t="e">
        <f>IF(#REF!=1,0,"")</f>
        <v>#REF!</v>
      </c>
      <c r="AR134" s="56" t="e">
        <f t="shared" si="26"/>
        <v>#REF!</v>
      </c>
      <c r="AS134" s="55" t="e">
        <f>IF(#REF!=1,0,"")</f>
        <v>#REF!</v>
      </c>
      <c r="AT134" s="56" t="e">
        <f t="shared" si="27"/>
        <v>#REF!</v>
      </c>
    </row>
    <row r="135" spans="1:46" s="3" customFormat="1" x14ac:dyDescent="0.25">
      <c r="A135" s="67">
        <f t="shared" si="28"/>
        <v>2022</v>
      </c>
      <c r="B135" s="67" t="str">
        <f t="shared" si="29"/>
        <v>May</v>
      </c>
      <c r="C135" s="68">
        <f t="shared" si="34"/>
        <v>24</v>
      </c>
      <c r="D135" s="69">
        <f t="shared" si="30"/>
        <v>10</v>
      </c>
      <c r="E135" s="70">
        <f t="shared" si="31"/>
        <v>52</v>
      </c>
      <c r="F135" s="74"/>
      <c r="G135" s="77"/>
      <c r="H135" s="63" t="e">
        <f t="shared" si="35"/>
        <v>#VALUE!</v>
      </c>
      <c r="I135" s="64">
        <f t="shared" si="50"/>
        <v>1</v>
      </c>
      <c r="J135" s="71" t="str">
        <f t="shared" si="50"/>
        <v>Lavandula</v>
      </c>
      <c r="K135" s="71" t="str">
        <f t="shared" si="50"/>
        <v>stoechas</v>
      </c>
      <c r="L135" s="72">
        <f t="shared" si="50"/>
        <v>2</v>
      </c>
      <c r="M135" s="72">
        <f t="shared" si="50"/>
        <v>13</v>
      </c>
      <c r="N135" s="66">
        <f t="shared" si="50"/>
        <v>0</v>
      </c>
      <c r="O135" s="42"/>
      <c r="P135" s="43" t="e">
        <f>TEXT(IF(#REF!=1,D135,""),"00")</f>
        <v>#REF!</v>
      </c>
      <c r="Q135" s="44"/>
      <c r="R135" s="45"/>
      <c r="S135" s="46" t="e">
        <f>IF(O135=0,TEXT(TIME(P135,Q135,R135)-TIME(D135,E135,RIGHT(F135,2))+TIME(0,LEFT(#REF!,2),RIGHT(#REF!,2)),"mm:ss"),TEXT(TIME(P135,Q135,R135)-TIME(D135,E135,RIGHT(F135,2))+TIME(0,LEFT(#REF!,2),RIGHT(#REF!,2))-TIME(0,($G$10*O135),0),"mm:ss"))</f>
        <v>#REF!</v>
      </c>
      <c r="T135" s="47"/>
      <c r="U135" s="43" t="e">
        <f>INDEX(VISITORS[INSECT ORDER], MATCH(T135,VISITORS[NAME USED],0))</f>
        <v>#N/A</v>
      </c>
      <c r="V135" s="43" t="e">
        <f t="shared" si="32"/>
        <v>#N/A</v>
      </c>
      <c r="W135" s="48" t="e">
        <f>IF(SUM(AB135,AD135,AF135,AH135,AJ135,AL135)=#REF!,,"")</f>
        <v>#REF!</v>
      </c>
      <c r="X135" s="49"/>
      <c r="Y135" s="49"/>
      <c r="Z135" s="49"/>
      <c r="AA135" s="50" t="str">
        <f t="shared" si="33"/>
        <v/>
      </c>
      <c r="AB135" s="51" t="str">
        <f>IF(AA135=1,#REF!,"")</f>
        <v/>
      </c>
      <c r="AC135" s="50"/>
      <c r="AD135" s="51" t="str">
        <f>IF(AC135=1,#REF!,"")</f>
        <v/>
      </c>
      <c r="AE135" s="50"/>
      <c r="AF135" s="51" t="str">
        <f>IF(AE135=1,#REF!,"")</f>
        <v/>
      </c>
      <c r="AG135" s="50"/>
      <c r="AH135" s="51" t="str">
        <f>IF(AG135=1,#REF!,"")</f>
        <v/>
      </c>
      <c r="AI135" s="50"/>
      <c r="AJ135" s="51" t="str">
        <f>IF(AI135=1,#REF!,"")</f>
        <v/>
      </c>
      <c r="AK135" s="50"/>
      <c r="AL135" s="51" t="str">
        <f>IF(AK135=1,#REF!,"")</f>
        <v/>
      </c>
      <c r="AM135" s="52"/>
      <c r="AN135" s="53"/>
      <c r="AO135" s="53"/>
      <c r="AP135" s="54"/>
      <c r="AQ135" s="55" t="e">
        <f>IF(#REF!=1,0,"")</f>
        <v>#REF!</v>
      </c>
      <c r="AR135" s="56" t="e">
        <f t="shared" ref="AR135:AR198" si="56">IF(AQ135=1,X135,"")</f>
        <v>#REF!</v>
      </c>
      <c r="AS135" s="55" t="e">
        <f>IF(#REF!=1,0,"")</f>
        <v>#REF!</v>
      </c>
      <c r="AT135" s="56" t="e">
        <f t="shared" ref="AT135:AT198" si="57">IF(AS135=1,X135,"")</f>
        <v>#REF!</v>
      </c>
    </row>
    <row r="136" spans="1:46" s="3" customFormat="1" x14ac:dyDescent="0.25">
      <c r="A136" s="67">
        <f t="shared" ref="A136:A199" si="58">A135</f>
        <v>2022</v>
      </c>
      <c r="B136" s="67" t="str">
        <f t="shared" ref="B136:B199" si="59">IF(C135-C136&gt;0, TEXT(DATE(2016,(MONTH(DATEVALUE(B135&amp;"1"))+1),1),"mmm"), B135)</f>
        <v>May</v>
      </c>
      <c r="C136" s="68">
        <f t="shared" si="34"/>
        <v>24</v>
      </c>
      <c r="D136" s="69">
        <f t="shared" ref="D136:D199" si="60">IF(IF(E135=59,D135+1,D135)=24,0,IF(E135=59,D135+1,D135))</f>
        <v>10</v>
      </c>
      <c r="E136" s="70">
        <f t="shared" ref="E136:E199" si="61">IF(E135&lt;59,E135+1,0)</f>
        <v>53</v>
      </c>
      <c r="F136" s="74">
        <v>10</v>
      </c>
      <c r="G136" s="77"/>
      <c r="H136" s="63" t="e">
        <f t="shared" si="35"/>
        <v>#VALUE!</v>
      </c>
      <c r="I136" s="64">
        <f t="shared" si="50"/>
        <v>1</v>
      </c>
      <c r="J136" s="71" t="str">
        <f t="shared" si="50"/>
        <v>Lavandula</v>
      </c>
      <c r="K136" s="71" t="str">
        <f t="shared" si="50"/>
        <v>stoechas</v>
      </c>
      <c r="L136" s="72">
        <f t="shared" si="50"/>
        <v>2</v>
      </c>
      <c r="M136" s="72">
        <f t="shared" si="50"/>
        <v>13</v>
      </c>
      <c r="N136" s="66">
        <f t="shared" si="50"/>
        <v>0</v>
      </c>
      <c r="O136" s="42"/>
      <c r="P136" s="43" t="e">
        <f>TEXT(IF(#REF!=1,D136,""),"00")</f>
        <v>#REF!</v>
      </c>
      <c r="Q136" s="44">
        <v>54</v>
      </c>
      <c r="R136" s="45">
        <v>32</v>
      </c>
      <c r="S136" s="46" t="e">
        <f>IF(O136=0,TEXT(TIME(P136,Q136,R136)-TIME(D136,E136,RIGHT(F136,2))+TIME(0,LEFT(#REF!,2),RIGHT(#REF!,2)),"mm:ss"),TEXT(TIME(P136,Q136,R136)-TIME(D136,E136,RIGHT(F136,2))+TIME(0,LEFT(#REF!,2),RIGHT(#REF!,2))-TIME(0,($G$10*O136),0),"mm:ss"))</f>
        <v>#REF!</v>
      </c>
      <c r="T136" s="47" t="s">
        <v>370</v>
      </c>
      <c r="U136" s="43" t="e">
        <f>INDEX(VISITORS[INSECT ORDER], MATCH(T136,VISITORS[NAME USED],0))</f>
        <v>#N/A</v>
      </c>
      <c r="V136" s="43" t="e">
        <f t="shared" ref="V136:V199" si="62">IF(U136&lt;&gt;0,"NA","")</f>
        <v>#N/A</v>
      </c>
      <c r="W136" s="48" t="e">
        <f>IF(SUM(AB136,AD136,AF136,AH136,AJ136,AL136)=#REF!,,"")</f>
        <v>#REF!</v>
      </c>
      <c r="X136" s="49" t="e">
        <f>IF(#REF!=1,1,"")</f>
        <v>#REF!</v>
      </c>
      <c r="Y136" s="49"/>
      <c r="Z136" s="49"/>
      <c r="AA136" s="50" t="str">
        <f>IF(OR(T136="Something small"),1,"")</f>
        <v/>
      </c>
      <c r="AB136" s="51" t="str">
        <f>IF(AA136=1,#REF!,"")</f>
        <v/>
      </c>
      <c r="AC136" s="50"/>
      <c r="AD136" s="51" t="str">
        <f>IF(AC136=1,#REF!,"")</f>
        <v/>
      </c>
      <c r="AE136" s="50"/>
      <c r="AF136" s="51" t="str">
        <f>IF(AE136=1,#REF!,"")</f>
        <v/>
      </c>
      <c r="AG136" s="50"/>
      <c r="AH136" s="51" t="str">
        <f>IF(AG136=1,#REF!,"")</f>
        <v/>
      </c>
      <c r="AI136" s="50"/>
      <c r="AJ136" s="51" t="str">
        <f>IF(AI136=1,#REF!,"")</f>
        <v/>
      </c>
      <c r="AK136" s="50"/>
      <c r="AL136" s="51" t="str">
        <f>IF(AK136=1,#REF!,"")</f>
        <v/>
      </c>
      <c r="AM136" s="52"/>
      <c r="AN136" s="53"/>
      <c r="AO136" s="53"/>
      <c r="AP136" s="54"/>
      <c r="AQ136" s="55" t="e">
        <f>IF(#REF!=1,0,"")</f>
        <v>#REF!</v>
      </c>
      <c r="AR136" s="56" t="e">
        <f t="shared" si="56"/>
        <v>#REF!</v>
      </c>
      <c r="AS136" s="55" t="e">
        <f>IF(#REF!=1,0,"")</f>
        <v>#REF!</v>
      </c>
      <c r="AT136" s="56" t="e">
        <f t="shared" si="57"/>
        <v>#REF!</v>
      </c>
    </row>
    <row r="137" spans="1:46" s="3" customFormat="1" x14ac:dyDescent="0.25">
      <c r="A137" s="67">
        <f t="shared" si="58"/>
        <v>2022</v>
      </c>
      <c r="B137" s="67" t="str">
        <f t="shared" si="59"/>
        <v>May</v>
      </c>
      <c r="C137" s="68">
        <f t="shared" ref="C137:C200" si="63">IF(AND(D137=0, E137=0), IF(TEXT(C136,"dd")=TEXT(EOMONTH(DATE(A136,MONTH(DATEVALUE(B136&amp;"1")),C136),0), "dd"), 1, C136+1), C136)</f>
        <v>24</v>
      </c>
      <c r="D137" s="69">
        <f t="shared" si="60"/>
        <v>10</v>
      </c>
      <c r="E137" s="70">
        <f t="shared" si="61"/>
        <v>54</v>
      </c>
      <c r="F137" s="74"/>
      <c r="G137" s="77"/>
      <c r="H137" s="63" t="e">
        <f t="shared" ref="H137:H200" si="64">IF(AND(OR(E136=$G$3,E136=$G$4,E136=$G$5,E136=$G$6,E136=$G$7,E136=$G$8),E136&lt;&gt;RIGHT(H136,2)),CONCATENATE(LEFT(J137,3),LEFT(K137,3),L137,"_",A137,TEXT(MONTH(DATEVALUE(B137&amp;"1")),"00"),TEXT(C137,"00"),"_",TEXT(D137,"00"),"_",TEXT(E136,"00")),IF(AND(OR(E137=$G$3,E137=$G$4,E137=$G$5,E137=$G$6,E137=$G$7,E137=$G$8),OR(F137="",F137&gt;$G$9-1)),CONCATENATE(LEFT(J137,3),LEFT(K137,3),L137,"_",A137,TEXT(MONTH(DATEVALUE(B137&amp;"1")),"00"),TEXT(C137,"00"),"_",TEXT(D137,"00"),"_",TEXT(E137,"00")),H136))</f>
        <v>#VALUE!</v>
      </c>
      <c r="I137" s="64">
        <f t="shared" ref="I137:N152" si="65">I136</f>
        <v>1</v>
      </c>
      <c r="J137" s="71" t="str">
        <f t="shared" si="65"/>
        <v>Lavandula</v>
      </c>
      <c r="K137" s="71" t="str">
        <f t="shared" si="65"/>
        <v>stoechas</v>
      </c>
      <c r="L137" s="72">
        <f t="shared" si="65"/>
        <v>2</v>
      </c>
      <c r="M137" s="72">
        <f t="shared" si="65"/>
        <v>13</v>
      </c>
      <c r="N137" s="66">
        <f t="shared" si="65"/>
        <v>0</v>
      </c>
      <c r="O137" s="42"/>
      <c r="P137" s="43" t="e">
        <f>TEXT(IF(#REF!=1,D137,""),"00")</f>
        <v>#REF!</v>
      </c>
      <c r="Q137" s="44"/>
      <c r="R137" s="45"/>
      <c r="S137" s="46" t="e">
        <f>IF(O137=0,TEXT(TIME(P137,Q137,R137)-TIME(D137,E137,RIGHT(F137,2))+TIME(0,LEFT(#REF!,2),RIGHT(#REF!,2)),"mm:ss"),TEXT(TIME(P137,Q137,R137)-TIME(D137,E137,RIGHT(F137,2))+TIME(0,LEFT(#REF!,2),RIGHT(#REF!,2))-TIME(0,($G$10*O137),0),"mm:ss"))</f>
        <v>#REF!</v>
      </c>
      <c r="T137" s="47"/>
      <c r="U137" s="43" t="e">
        <f>INDEX(VISITORS[INSECT ORDER], MATCH(T137,VISITORS[NAME USED],0))</f>
        <v>#N/A</v>
      </c>
      <c r="V137" s="43" t="e">
        <f t="shared" si="62"/>
        <v>#N/A</v>
      </c>
      <c r="W137" s="48" t="e">
        <f>IF(SUM(AB137,AD137,AF137,AH137,AJ137,AL137)=#REF!,,"")</f>
        <v>#REF!</v>
      </c>
      <c r="X137" s="49" t="e">
        <f>IF(#REF!=1,1,"")</f>
        <v>#REF!</v>
      </c>
      <c r="Y137" s="49"/>
      <c r="Z137" s="49"/>
      <c r="AA137" s="50" t="str">
        <f>IF(OR(T137="Something small"),1,"")</f>
        <v/>
      </c>
      <c r="AB137" s="51" t="str">
        <f>IF(AA137=1,#REF!,"")</f>
        <v/>
      </c>
      <c r="AC137" s="50"/>
      <c r="AD137" s="51" t="str">
        <f>IF(AC137=1,#REF!,"")</f>
        <v/>
      </c>
      <c r="AE137" s="50"/>
      <c r="AF137" s="51" t="str">
        <f>IF(AE137=1,#REF!,"")</f>
        <v/>
      </c>
      <c r="AG137" s="50"/>
      <c r="AH137" s="51" t="str">
        <f>IF(AG137=1,#REF!,"")</f>
        <v/>
      </c>
      <c r="AI137" s="50"/>
      <c r="AJ137" s="51" t="str">
        <f>IF(AI137=1,#REF!,"")</f>
        <v/>
      </c>
      <c r="AK137" s="50"/>
      <c r="AL137" s="51" t="str">
        <f>IF(AK137=1,#REF!,"")</f>
        <v/>
      </c>
      <c r="AM137" s="52"/>
      <c r="AN137" s="53"/>
      <c r="AO137" s="53"/>
      <c r="AP137" s="54"/>
      <c r="AQ137" s="55" t="e">
        <f>IF(#REF!=1,0,"")</f>
        <v>#REF!</v>
      </c>
      <c r="AR137" s="56" t="e">
        <f t="shared" si="56"/>
        <v>#REF!</v>
      </c>
      <c r="AS137" s="55" t="e">
        <f>IF(#REF!=1,0,"")</f>
        <v>#REF!</v>
      </c>
      <c r="AT137" s="56" t="e">
        <f t="shared" si="57"/>
        <v>#REF!</v>
      </c>
    </row>
    <row r="138" spans="1:46" s="3" customFormat="1" x14ac:dyDescent="0.25">
      <c r="A138" s="67">
        <f t="shared" si="58"/>
        <v>2022</v>
      </c>
      <c r="B138" s="67" t="str">
        <f t="shared" si="59"/>
        <v>May</v>
      </c>
      <c r="C138" s="68">
        <f t="shared" si="63"/>
        <v>24</v>
      </c>
      <c r="D138" s="69">
        <f t="shared" si="60"/>
        <v>10</v>
      </c>
      <c r="E138" s="60">
        <f t="shared" si="61"/>
        <v>55</v>
      </c>
      <c r="F138" s="74"/>
      <c r="G138" s="77"/>
      <c r="H138" s="63" t="e">
        <f t="shared" si="64"/>
        <v>#VALUE!</v>
      </c>
      <c r="I138" s="64">
        <f t="shared" si="65"/>
        <v>1</v>
      </c>
      <c r="J138" s="71" t="str">
        <f t="shared" si="65"/>
        <v>Lavandula</v>
      </c>
      <c r="K138" s="71" t="str">
        <f t="shared" si="65"/>
        <v>stoechas</v>
      </c>
      <c r="L138" s="72">
        <f t="shared" si="65"/>
        <v>2</v>
      </c>
      <c r="M138" s="66">
        <f t="shared" si="65"/>
        <v>13</v>
      </c>
      <c r="N138" s="66">
        <f t="shared" si="65"/>
        <v>0</v>
      </c>
      <c r="O138" s="42"/>
      <c r="P138" s="43" t="e">
        <f>TEXT(IF(#REF!=1,D138,""),"00")</f>
        <v>#REF!</v>
      </c>
      <c r="Q138" s="44"/>
      <c r="R138" s="45"/>
      <c r="S138" s="46" t="e">
        <f>IF(O138=0,TEXT(TIME(P138,Q138,R138)-TIME(D138,E138,RIGHT(F138,2))+TIME(0,LEFT(#REF!,2),RIGHT(#REF!,2)),"mm:ss"),TEXT(TIME(P138,Q138,R138)-TIME(D138,E138,RIGHT(F138,2))+TIME(0,LEFT(#REF!,2),RIGHT(#REF!,2))-TIME(0,($G$10*O138),0),"mm:ss"))</f>
        <v>#REF!</v>
      </c>
      <c r="T138" s="47"/>
      <c r="U138" s="43" t="e">
        <f>INDEX(VISITORS[INSECT ORDER], MATCH(T138,VISITORS[NAME USED],0))</f>
        <v>#N/A</v>
      </c>
      <c r="V138" s="43" t="e">
        <f t="shared" si="62"/>
        <v>#N/A</v>
      </c>
      <c r="W138" s="48" t="e">
        <f>IF(SUM(AB138,AD138,AF138,AH138,AJ138,AL138)=#REF!,,"")</f>
        <v>#REF!</v>
      </c>
      <c r="X138" s="49" t="e">
        <f>IF(#REF!=1,1,"")</f>
        <v>#REF!</v>
      </c>
      <c r="Y138" s="49"/>
      <c r="Z138" s="49"/>
      <c r="AA138" s="50" t="str">
        <f t="shared" ref="AA138:AA199" si="66">IF(OR(T138="Something small"),1,"")</f>
        <v/>
      </c>
      <c r="AB138" s="51" t="str">
        <f>IF(AA138=1,#REF!,"")</f>
        <v/>
      </c>
      <c r="AC138" s="50"/>
      <c r="AD138" s="51" t="str">
        <f>IF(AC138=1,#REF!,"")</f>
        <v/>
      </c>
      <c r="AE138" s="50"/>
      <c r="AF138" s="51" t="str">
        <f>IF(AE138=1,#REF!,"")</f>
        <v/>
      </c>
      <c r="AG138" s="50"/>
      <c r="AH138" s="51" t="str">
        <f>IF(AG138=1,#REF!,"")</f>
        <v/>
      </c>
      <c r="AI138" s="50"/>
      <c r="AJ138" s="51" t="str">
        <f>IF(AI138=1,#REF!,"")</f>
        <v/>
      </c>
      <c r="AK138" s="50"/>
      <c r="AL138" s="51" t="str">
        <f>IF(AK138=1,#REF!,"")</f>
        <v/>
      </c>
      <c r="AM138" s="52"/>
      <c r="AN138" s="53"/>
      <c r="AO138" s="53"/>
      <c r="AP138" s="54"/>
      <c r="AQ138" s="55" t="e">
        <f>IF(#REF!=1,0,"")</f>
        <v>#REF!</v>
      </c>
      <c r="AR138" s="56" t="e">
        <f t="shared" si="56"/>
        <v>#REF!</v>
      </c>
      <c r="AS138" s="55" t="e">
        <f>IF(#REF!=1,0,"")</f>
        <v>#REF!</v>
      </c>
      <c r="AT138" s="56" t="e">
        <f t="shared" si="57"/>
        <v>#REF!</v>
      </c>
    </row>
    <row r="139" spans="1:46" s="3" customFormat="1" x14ac:dyDescent="0.25">
      <c r="A139" s="67">
        <f t="shared" si="58"/>
        <v>2022</v>
      </c>
      <c r="B139" s="67" t="str">
        <f t="shared" si="59"/>
        <v>May</v>
      </c>
      <c r="C139" s="68">
        <f t="shared" si="63"/>
        <v>24</v>
      </c>
      <c r="D139" s="69">
        <f t="shared" si="60"/>
        <v>10</v>
      </c>
      <c r="E139" s="70">
        <f t="shared" si="61"/>
        <v>56</v>
      </c>
      <c r="F139" s="74"/>
      <c r="G139" s="77"/>
      <c r="H139" s="63" t="e">
        <f t="shared" si="64"/>
        <v>#VALUE!</v>
      </c>
      <c r="I139" s="64">
        <f t="shared" si="65"/>
        <v>1</v>
      </c>
      <c r="J139" s="71" t="str">
        <f t="shared" si="65"/>
        <v>Lavandula</v>
      </c>
      <c r="K139" s="71" t="str">
        <f t="shared" si="65"/>
        <v>stoechas</v>
      </c>
      <c r="L139" s="72">
        <f t="shared" si="65"/>
        <v>2</v>
      </c>
      <c r="M139" s="72">
        <f t="shared" si="65"/>
        <v>13</v>
      </c>
      <c r="N139" s="66">
        <f t="shared" si="65"/>
        <v>0</v>
      </c>
      <c r="O139" s="42"/>
      <c r="P139" s="43" t="e">
        <f>TEXT(IF(#REF!=1,D139,""),"00")</f>
        <v>#REF!</v>
      </c>
      <c r="Q139" s="44"/>
      <c r="R139" s="45"/>
      <c r="S139" s="46" t="e">
        <f>IF(O139=0,TEXT(TIME(P139,Q139,R139)-TIME(D139,E139,RIGHT(F139,2))+TIME(0,LEFT(#REF!,2),RIGHT(#REF!,2)),"mm:ss"),TEXT(TIME(P139,Q139,R139)-TIME(D139,E139,RIGHT(F139,2))+TIME(0,LEFT(#REF!,2),RIGHT(#REF!,2))-TIME(0,($G$10*O139),0),"mm:ss"))</f>
        <v>#REF!</v>
      </c>
      <c r="T139" s="47"/>
      <c r="U139" s="43" t="e">
        <f>INDEX(VISITORS[INSECT ORDER], MATCH(T139,VISITORS[NAME USED],0))</f>
        <v>#N/A</v>
      </c>
      <c r="V139" s="43" t="e">
        <f t="shared" si="62"/>
        <v>#N/A</v>
      </c>
      <c r="W139" s="48" t="e">
        <f>IF(SUM(AB139,AD139,AF139,AH139,AJ139,AL139)=#REF!,,"")</f>
        <v>#REF!</v>
      </c>
      <c r="X139" s="49" t="e">
        <f>IF(#REF!=1,1,"")</f>
        <v>#REF!</v>
      </c>
      <c r="Y139" s="49"/>
      <c r="Z139" s="49"/>
      <c r="AA139" s="50" t="str">
        <f t="shared" si="66"/>
        <v/>
      </c>
      <c r="AB139" s="51" t="str">
        <f>IF(AA139=1,#REF!,"")</f>
        <v/>
      </c>
      <c r="AC139" s="50"/>
      <c r="AD139" s="51" t="str">
        <f>IF(AC139=1,#REF!,"")</f>
        <v/>
      </c>
      <c r="AE139" s="50"/>
      <c r="AF139" s="51" t="str">
        <f>IF(AE139=1,#REF!,"")</f>
        <v/>
      </c>
      <c r="AG139" s="50"/>
      <c r="AH139" s="51" t="str">
        <f>IF(AG139=1,#REF!,"")</f>
        <v/>
      </c>
      <c r="AI139" s="50"/>
      <c r="AJ139" s="51" t="str">
        <f>IF(AI139=1,#REF!,"")</f>
        <v/>
      </c>
      <c r="AK139" s="50"/>
      <c r="AL139" s="51" t="str">
        <f>IF(AK139=1,#REF!,"")</f>
        <v/>
      </c>
      <c r="AM139" s="52"/>
      <c r="AN139" s="53"/>
      <c r="AO139" s="53"/>
      <c r="AP139" s="54"/>
      <c r="AQ139" s="55" t="e">
        <f>IF(#REF!=1,0,"")</f>
        <v>#REF!</v>
      </c>
      <c r="AR139" s="56" t="e">
        <f t="shared" si="56"/>
        <v>#REF!</v>
      </c>
      <c r="AS139" s="55" t="e">
        <f>IF(#REF!=1,0,"")</f>
        <v>#REF!</v>
      </c>
      <c r="AT139" s="56" t="e">
        <f t="shared" si="57"/>
        <v>#REF!</v>
      </c>
    </row>
    <row r="140" spans="1:46" s="3" customFormat="1" x14ac:dyDescent="0.25">
      <c r="A140" s="67">
        <f t="shared" si="58"/>
        <v>2022</v>
      </c>
      <c r="B140" s="67" t="str">
        <f t="shared" si="59"/>
        <v>May</v>
      </c>
      <c r="C140" s="68">
        <f t="shared" si="63"/>
        <v>24</v>
      </c>
      <c r="D140" s="69">
        <f t="shared" si="60"/>
        <v>10</v>
      </c>
      <c r="E140" s="70">
        <f t="shared" si="61"/>
        <v>57</v>
      </c>
      <c r="F140" s="74"/>
      <c r="G140" s="77"/>
      <c r="H140" s="63" t="e">
        <f t="shared" si="64"/>
        <v>#VALUE!</v>
      </c>
      <c r="I140" s="64">
        <f t="shared" si="65"/>
        <v>1</v>
      </c>
      <c r="J140" s="71" t="str">
        <f t="shared" si="65"/>
        <v>Lavandula</v>
      </c>
      <c r="K140" s="71" t="str">
        <f t="shared" si="65"/>
        <v>stoechas</v>
      </c>
      <c r="L140" s="66">
        <f t="shared" si="65"/>
        <v>2</v>
      </c>
      <c r="M140" s="72">
        <f t="shared" si="65"/>
        <v>13</v>
      </c>
      <c r="N140" s="66">
        <f t="shared" si="65"/>
        <v>0</v>
      </c>
      <c r="O140" s="42"/>
      <c r="P140" s="43" t="e">
        <f>TEXT(IF(#REF!=1,D140,""),"00")</f>
        <v>#REF!</v>
      </c>
      <c r="Q140" s="44"/>
      <c r="R140" s="45"/>
      <c r="S140" s="46" t="e">
        <f>IF(O140=0,TEXT(TIME(P140,Q140,R140)-TIME(D140,E140,RIGHT(F140,2))+TIME(0,LEFT(#REF!,2),RIGHT(#REF!,2)),"mm:ss"),TEXT(TIME(P140,Q140,R140)-TIME(D140,E140,RIGHT(F140,2))+TIME(0,LEFT(#REF!,2),RIGHT(#REF!,2))-TIME(0,($G$10*O140),0),"mm:ss"))</f>
        <v>#REF!</v>
      </c>
      <c r="T140" s="47"/>
      <c r="U140" s="43" t="e">
        <f>INDEX(VISITORS[INSECT ORDER], MATCH(T140,VISITORS[NAME USED],0))</f>
        <v>#N/A</v>
      </c>
      <c r="V140" s="43" t="e">
        <f t="shared" si="62"/>
        <v>#N/A</v>
      </c>
      <c r="W140" s="48" t="e">
        <f>IF(SUM(AB140,AD140,AF140,AH140,AJ140,AL140)=#REF!,,"")</f>
        <v>#REF!</v>
      </c>
      <c r="X140" s="49" t="e">
        <f>IF(#REF!=1,1,"")</f>
        <v>#REF!</v>
      </c>
      <c r="Y140" s="49"/>
      <c r="Z140" s="49"/>
      <c r="AA140" s="50" t="str">
        <f t="shared" si="66"/>
        <v/>
      </c>
      <c r="AB140" s="51" t="str">
        <f>IF(AA140=1,#REF!,"")</f>
        <v/>
      </c>
      <c r="AC140" s="50"/>
      <c r="AD140" s="51" t="str">
        <f>IF(AC140=1,#REF!,"")</f>
        <v/>
      </c>
      <c r="AE140" s="50"/>
      <c r="AF140" s="51" t="str">
        <f>IF(AE140=1,#REF!,"")</f>
        <v/>
      </c>
      <c r="AG140" s="50"/>
      <c r="AH140" s="51" t="str">
        <f>IF(AG140=1,#REF!,"")</f>
        <v/>
      </c>
      <c r="AI140" s="50"/>
      <c r="AJ140" s="51" t="str">
        <f>IF(AI140=1,#REF!,"")</f>
        <v/>
      </c>
      <c r="AK140" s="50"/>
      <c r="AL140" s="51" t="str">
        <f>IF(AK140=1,#REF!,"")</f>
        <v/>
      </c>
      <c r="AM140" s="52"/>
      <c r="AN140" s="53"/>
      <c r="AO140" s="53"/>
      <c r="AP140" s="54"/>
      <c r="AQ140" s="55" t="e">
        <f>IF(#REF!=1,0,"")</f>
        <v>#REF!</v>
      </c>
      <c r="AR140" s="56" t="e">
        <f t="shared" si="56"/>
        <v>#REF!</v>
      </c>
      <c r="AS140" s="55" t="e">
        <f>IF(#REF!=1,0,"")</f>
        <v>#REF!</v>
      </c>
      <c r="AT140" s="56" t="e">
        <f t="shared" si="57"/>
        <v>#REF!</v>
      </c>
    </row>
    <row r="141" spans="1:46" s="3" customFormat="1" x14ac:dyDescent="0.25">
      <c r="A141" s="67">
        <f t="shared" si="58"/>
        <v>2022</v>
      </c>
      <c r="B141" s="67" t="str">
        <f t="shared" si="59"/>
        <v>May</v>
      </c>
      <c r="C141" s="68">
        <f t="shared" si="63"/>
        <v>24</v>
      </c>
      <c r="D141" s="69">
        <f t="shared" si="60"/>
        <v>10</v>
      </c>
      <c r="E141" s="70">
        <f t="shared" si="61"/>
        <v>58</v>
      </c>
      <c r="F141" s="74"/>
      <c r="G141" s="77"/>
      <c r="H141" s="63" t="e">
        <f t="shared" si="64"/>
        <v>#VALUE!</v>
      </c>
      <c r="I141" s="64">
        <f t="shared" si="65"/>
        <v>1</v>
      </c>
      <c r="J141" s="71" t="str">
        <f t="shared" si="65"/>
        <v>Lavandula</v>
      </c>
      <c r="K141" s="71" t="str">
        <f t="shared" si="65"/>
        <v>stoechas</v>
      </c>
      <c r="L141" s="72">
        <f t="shared" si="65"/>
        <v>2</v>
      </c>
      <c r="M141" s="72">
        <f t="shared" si="65"/>
        <v>13</v>
      </c>
      <c r="N141" s="66">
        <f t="shared" si="65"/>
        <v>0</v>
      </c>
      <c r="O141" s="42"/>
      <c r="P141" s="43" t="e">
        <f>TEXT(IF(#REF!=1,D141,""),"00")</f>
        <v>#REF!</v>
      </c>
      <c r="Q141" s="44"/>
      <c r="R141" s="45"/>
      <c r="S141" s="46" t="e">
        <f>IF(O141=0,TEXT(TIME(P141,Q141,R141)-TIME(D141,E141,RIGHT(F141,2))+TIME(0,LEFT(#REF!,2),RIGHT(#REF!,2)),"mm:ss"),TEXT(TIME(P141,Q141,R141)-TIME(D141,E141,RIGHT(F141,2))+TIME(0,LEFT(#REF!,2),RIGHT(#REF!,2))-TIME(0,($G$10*O141),0),"mm:ss"))</f>
        <v>#REF!</v>
      </c>
      <c r="T141" s="47"/>
      <c r="U141" s="43" t="e">
        <f>INDEX(VISITORS[INSECT ORDER], MATCH(T141,VISITORS[NAME USED],0))</f>
        <v>#N/A</v>
      </c>
      <c r="V141" s="43" t="e">
        <f t="shared" si="62"/>
        <v>#N/A</v>
      </c>
      <c r="W141" s="48" t="e">
        <f>IF(SUM(AB141,AD141,AF141,AH141,AJ141,AL141)=#REF!,,"")</f>
        <v>#REF!</v>
      </c>
      <c r="X141" s="49" t="e">
        <f>IF(#REF!=1,1,"")</f>
        <v>#REF!</v>
      </c>
      <c r="Y141" s="49"/>
      <c r="Z141" s="49"/>
      <c r="AA141" s="50" t="str">
        <f t="shared" si="66"/>
        <v/>
      </c>
      <c r="AB141" s="51" t="str">
        <f>IF(AA141=1,#REF!,"")</f>
        <v/>
      </c>
      <c r="AC141" s="50"/>
      <c r="AD141" s="51" t="str">
        <f>IF(AC141=1,#REF!,"")</f>
        <v/>
      </c>
      <c r="AE141" s="50"/>
      <c r="AF141" s="51" t="str">
        <f>IF(AE141=1,#REF!,"")</f>
        <v/>
      </c>
      <c r="AG141" s="50"/>
      <c r="AH141" s="51" t="str">
        <f>IF(AG141=1,#REF!,"")</f>
        <v/>
      </c>
      <c r="AI141" s="50"/>
      <c r="AJ141" s="51" t="str">
        <f>IF(AI141=1,#REF!,"")</f>
        <v/>
      </c>
      <c r="AK141" s="50"/>
      <c r="AL141" s="51" t="str">
        <f>IF(AK141=1,#REF!,"")</f>
        <v/>
      </c>
      <c r="AM141" s="52"/>
      <c r="AN141" s="53"/>
      <c r="AO141" s="53"/>
      <c r="AP141" s="54"/>
      <c r="AQ141" s="55" t="e">
        <f>IF(#REF!=1,0,"")</f>
        <v>#REF!</v>
      </c>
      <c r="AR141" s="56" t="e">
        <f t="shared" si="56"/>
        <v>#REF!</v>
      </c>
      <c r="AS141" s="55" t="e">
        <f>IF(#REF!=1,0,"")</f>
        <v>#REF!</v>
      </c>
      <c r="AT141" s="56" t="e">
        <f t="shared" si="57"/>
        <v>#REF!</v>
      </c>
    </row>
    <row r="142" spans="1:46" s="3" customFormat="1" x14ac:dyDescent="0.25">
      <c r="A142" s="67">
        <f t="shared" si="58"/>
        <v>2022</v>
      </c>
      <c r="B142" s="67" t="str">
        <f t="shared" si="59"/>
        <v>May</v>
      </c>
      <c r="C142" s="68">
        <f t="shared" si="63"/>
        <v>24</v>
      </c>
      <c r="D142" s="69">
        <f t="shared" si="60"/>
        <v>10</v>
      </c>
      <c r="E142" s="70">
        <f t="shared" si="61"/>
        <v>59</v>
      </c>
      <c r="F142" s="74"/>
      <c r="G142" s="77"/>
      <c r="H142" s="63" t="e">
        <f t="shared" si="64"/>
        <v>#VALUE!</v>
      </c>
      <c r="I142" s="64">
        <f t="shared" si="65"/>
        <v>1</v>
      </c>
      <c r="J142" s="71" t="str">
        <f t="shared" si="65"/>
        <v>Lavandula</v>
      </c>
      <c r="K142" s="71" t="str">
        <f t="shared" si="65"/>
        <v>stoechas</v>
      </c>
      <c r="L142" s="72">
        <f t="shared" si="65"/>
        <v>2</v>
      </c>
      <c r="M142" s="72">
        <f t="shared" si="65"/>
        <v>13</v>
      </c>
      <c r="N142" s="66">
        <f t="shared" si="65"/>
        <v>0</v>
      </c>
      <c r="O142" s="42"/>
      <c r="P142" s="43" t="e">
        <f>TEXT(IF(#REF!=1,D142,""),"00")</f>
        <v>#REF!</v>
      </c>
      <c r="Q142" s="44"/>
      <c r="R142" s="45"/>
      <c r="S142" s="46" t="e">
        <f>IF(O142=0,TEXT(TIME(P142,Q142,R142)-TIME(D142,E142,RIGHT(F142,2))+TIME(0,LEFT(#REF!,2),RIGHT(#REF!,2)),"mm:ss"),TEXT(TIME(P142,Q142,R142)-TIME(D142,E142,RIGHT(F142,2))+TIME(0,LEFT(#REF!,2),RIGHT(#REF!,2))-TIME(0,($G$10*O142),0),"mm:ss"))</f>
        <v>#REF!</v>
      </c>
      <c r="T142" s="47"/>
      <c r="U142" s="43" t="e">
        <f>INDEX(VISITORS[INSECT ORDER], MATCH(T142,VISITORS[NAME USED],0))</f>
        <v>#N/A</v>
      </c>
      <c r="V142" s="43" t="e">
        <f t="shared" si="62"/>
        <v>#N/A</v>
      </c>
      <c r="W142" s="48" t="e">
        <f>IF(SUM(AB142,AD142,AF142,AH142,AJ142,AL142)=#REF!,,"")</f>
        <v>#REF!</v>
      </c>
      <c r="X142" s="49" t="e">
        <f>IF(#REF!=1,1,"")</f>
        <v>#REF!</v>
      </c>
      <c r="Y142" s="49"/>
      <c r="Z142" s="49"/>
      <c r="AA142" s="50" t="str">
        <f t="shared" si="66"/>
        <v/>
      </c>
      <c r="AB142" s="51" t="str">
        <f>IF(AA142=1,#REF!,"")</f>
        <v/>
      </c>
      <c r="AC142" s="50"/>
      <c r="AD142" s="51" t="str">
        <f>IF(AC142=1,#REF!,"")</f>
        <v/>
      </c>
      <c r="AE142" s="50"/>
      <c r="AF142" s="51" t="str">
        <f>IF(AE142=1,#REF!,"")</f>
        <v/>
      </c>
      <c r="AG142" s="50"/>
      <c r="AH142" s="51" t="str">
        <f>IF(AG142=1,#REF!,"")</f>
        <v/>
      </c>
      <c r="AI142" s="50"/>
      <c r="AJ142" s="51" t="str">
        <f>IF(AI142=1,#REF!,"")</f>
        <v/>
      </c>
      <c r="AK142" s="50"/>
      <c r="AL142" s="51" t="str">
        <f>IF(AK142=1,#REF!,"")</f>
        <v/>
      </c>
      <c r="AM142" s="52"/>
      <c r="AN142" s="53"/>
      <c r="AO142" s="53"/>
      <c r="AP142" s="54"/>
      <c r="AQ142" s="55" t="e">
        <f>IF(#REF!=1,0,"")</f>
        <v>#REF!</v>
      </c>
      <c r="AR142" s="56" t="e">
        <f t="shared" si="56"/>
        <v>#REF!</v>
      </c>
      <c r="AS142" s="55" t="e">
        <f>IF(#REF!=1,0,"")</f>
        <v>#REF!</v>
      </c>
      <c r="AT142" s="56" t="e">
        <f t="shared" si="57"/>
        <v>#REF!</v>
      </c>
    </row>
    <row r="143" spans="1:46" s="3" customFormat="1" x14ac:dyDescent="0.25">
      <c r="A143" s="67">
        <f t="shared" si="58"/>
        <v>2022</v>
      </c>
      <c r="B143" s="67" t="str">
        <f t="shared" si="59"/>
        <v>May</v>
      </c>
      <c r="C143" s="68">
        <f t="shared" si="63"/>
        <v>24</v>
      </c>
      <c r="D143" s="69">
        <f t="shared" si="60"/>
        <v>11</v>
      </c>
      <c r="E143" s="60">
        <f t="shared" si="61"/>
        <v>0</v>
      </c>
      <c r="F143" s="74"/>
      <c r="G143" s="77"/>
      <c r="H143" s="63" t="e">
        <f t="shared" si="64"/>
        <v>#VALUE!</v>
      </c>
      <c r="I143" s="64">
        <f t="shared" si="65"/>
        <v>1</v>
      </c>
      <c r="J143" s="71" t="str">
        <f t="shared" si="65"/>
        <v>Lavandula</v>
      </c>
      <c r="K143" s="71" t="str">
        <f t="shared" si="65"/>
        <v>stoechas</v>
      </c>
      <c r="L143" s="72">
        <f t="shared" si="65"/>
        <v>2</v>
      </c>
      <c r="M143" s="66">
        <f t="shared" si="65"/>
        <v>13</v>
      </c>
      <c r="N143" s="66">
        <f t="shared" si="65"/>
        <v>0</v>
      </c>
      <c r="O143" s="42"/>
      <c r="P143" s="43" t="e">
        <f>TEXT(IF(#REF!=1,D143,""),"00")</f>
        <v>#REF!</v>
      </c>
      <c r="Q143" s="44"/>
      <c r="R143" s="45"/>
      <c r="S143" s="46" t="e">
        <f>IF(O143=0,TEXT(TIME(P143,Q143,R143)-TIME(D143,E143,RIGHT(F143,2))+TIME(0,LEFT(#REF!,2),RIGHT(#REF!,2)),"mm:ss"),TEXT(TIME(P143,Q143,R143)-TIME(D143,E143,RIGHT(F143,2))+TIME(0,LEFT(#REF!,2),RIGHT(#REF!,2))-TIME(0,($G$10*O143),0),"mm:ss"))</f>
        <v>#REF!</v>
      </c>
      <c r="T143" s="47"/>
      <c r="U143" s="43" t="e">
        <f>INDEX(VISITORS[INSECT ORDER], MATCH(T143,VISITORS[NAME USED],0))</f>
        <v>#N/A</v>
      </c>
      <c r="V143" s="43" t="e">
        <f t="shared" si="62"/>
        <v>#N/A</v>
      </c>
      <c r="W143" s="48" t="e">
        <f>IF(SUM(AB143,AD143,AF143,AH143,AJ143,AL143)=#REF!,,"")</f>
        <v>#REF!</v>
      </c>
      <c r="X143" s="49" t="e">
        <f>IF(#REF!=1,1,"")</f>
        <v>#REF!</v>
      </c>
      <c r="Y143" s="49"/>
      <c r="Z143" s="49"/>
      <c r="AA143" s="50" t="str">
        <f t="shared" si="66"/>
        <v/>
      </c>
      <c r="AB143" s="51" t="str">
        <f>IF(AA143=1,#REF!,"")</f>
        <v/>
      </c>
      <c r="AC143" s="50"/>
      <c r="AD143" s="51" t="str">
        <f>IF(AC143=1,#REF!,"")</f>
        <v/>
      </c>
      <c r="AE143" s="50"/>
      <c r="AF143" s="51" t="str">
        <f>IF(AE143=1,#REF!,"")</f>
        <v/>
      </c>
      <c r="AG143" s="50"/>
      <c r="AH143" s="51" t="str">
        <f>IF(AG143=1,#REF!,"")</f>
        <v/>
      </c>
      <c r="AI143" s="50"/>
      <c r="AJ143" s="51" t="str">
        <f>IF(AI143=1,#REF!,"")</f>
        <v/>
      </c>
      <c r="AK143" s="50"/>
      <c r="AL143" s="51" t="str">
        <f>IF(AK143=1,#REF!,"")</f>
        <v/>
      </c>
      <c r="AM143" s="52"/>
      <c r="AN143" s="53"/>
      <c r="AO143" s="53"/>
      <c r="AP143" s="54"/>
      <c r="AQ143" s="55" t="e">
        <f>IF(#REF!=1,0,"")</f>
        <v>#REF!</v>
      </c>
      <c r="AR143" s="56" t="e">
        <f t="shared" si="56"/>
        <v>#REF!</v>
      </c>
      <c r="AS143" s="55" t="e">
        <f>IF(#REF!=1,0,"")</f>
        <v>#REF!</v>
      </c>
      <c r="AT143" s="56" t="e">
        <f t="shared" si="57"/>
        <v>#REF!</v>
      </c>
    </row>
    <row r="144" spans="1:46" s="3" customFormat="1" x14ac:dyDescent="0.25">
      <c r="A144" s="67">
        <f t="shared" si="58"/>
        <v>2022</v>
      </c>
      <c r="B144" s="67" t="str">
        <f t="shared" si="59"/>
        <v>May</v>
      </c>
      <c r="C144" s="68">
        <f t="shared" si="63"/>
        <v>24</v>
      </c>
      <c r="D144" s="69">
        <f t="shared" si="60"/>
        <v>11</v>
      </c>
      <c r="E144" s="70">
        <f t="shared" si="61"/>
        <v>1</v>
      </c>
      <c r="F144" s="74"/>
      <c r="G144" s="77"/>
      <c r="H144" s="63" t="e">
        <f t="shared" si="64"/>
        <v>#VALUE!</v>
      </c>
      <c r="I144" s="64">
        <f t="shared" si="65"/>
        <v>1</v>
      </c>
      <c r="J144" s="71" t="str">
        <f t="shared" si="65"/>
        <v>Lavandula</v>
      </c>
      <c r="K144" s="71" t="str">
        <f t="shared" si="65"/>
        <v>stoechas</v>
      </c>
      <c r="L144" s="72">
        <f t="shared" si="65"/>
        <v>2</v>
      </c>
      <c r="M144" s="72">
        <f t="shared" si="65"/>
        <v>13</v>
      </c>
      <c r="N144" s="66">
        <f t="shared" si="65"/>
        <v>0</v>
      </c>
      <c r="O144" s="42"/>
      <c r="P144" s="43" t="e">
        <f>TEXT(IF(#REF!=1,D144,""),"00")</f>
        <v>#REF!</v>
      </c>
      <c r="Q144" s="44"/>
      <c r="R144" s="45"/>
      <c r="S144" s="46" t="e">
        <f>IF(O144=0,TEXT(TIME(P144,Q144,R144)-TIME(D144,E144,RIGHT(F144,2))+TIME(0,LEFT(#REF!,2),RIGHT(#REF!,2)),"mm:ss"),TEXT(TIME(P144,Q144,R144)-TIME(D144,E144,RIGHT(F144,2))+TIME(0,LEFT(#REF!,2),RIGHT(#REF!,2))-TIME(0,($G$10*O144),0),"mm:ss"))</f>
        <v>#REF!</v>
      </c>
      <c r="T144" s="47"/>
      <c r="U144" s="43" t="e">
        <f>INDEX(VISITORS[INSECT ORDER], MATCH(T144,VISITORS[NAME USED],0))</f>
        <v>#N/A</v>
      </c>
      <c r="V144" s="43" t="e">
        <f t="shared" si="62"/>
        <v>#N/A</v>
      </c>
      <c r="W144" s="48" t="e">
        <f>IF(SUM(AB144,AD144,AF144,AH144,AJ144,AL144)=#REF!,,"")</f>
        <v>#REF!</v>
      </c>
      <c r="X144" s="49" t="e">
        <f>IF(#REF!=1,1,"")</f>
        <v>#REF!</v>
      </c>
      <c r="Y144" s="49"/>
      <c r="Z144" s="49"/>
      <c r="AA144" s="50" t="str">
        <f t="shared" si="66"/>
        <v/>
      </c>
      <c r="AB144" s="51" t="str">
        <f>IF(AA144=1,#REF!,"")</f>
        <v/>
      </c>
      <c r="AC144" s="50"/>
      <c r="AD144" s="51" t="str">
        <f>IF(AC144=1,#REF!,"")</f>
        <v/>
      </c>
      <c r="AE144" s="50"/>
      <c r="AF144" s="51" t="str">
        <f>IF(AE144=1,#REF!,"")</f>
        <v/>
      </c>
      <c r="AG144" s="50"/>
      <c r="AH144" s="51" t="str">
        <f>IF(AG144=1,#REF!,"")</f>
        <v/>
      </c>
      <c r="AI144" s="50"/>
      <c r="AJ144" s="51" t="str">
        <f>IF(AI144=1,#REF!,"")</f>
        <v/>
      </c>
      <c r="AK144" s="50"/>
      <c r="AL144" s="51" t="str">
        <f>IF(AK144=1,#REF!,"")</f>
        <v/>
      </c>
      <c r="AM144" s="52"/>
      <c r="AN144" s="53"/>
      <c r="AO144" s="53"/>
      <c r="AP144" s="54"/>
      <c r="AQ144" s="55" t="e">
        <f>IF(#REF!=1,0,"")</f>
        <v>#REF!</v>
      </c>
      <c r="AR144" s="56" t="e">
        <f t="shared" si="56"/>
        <v>#REF!</v>
      </c>
      <c r="AS144" s="55" t="e">
        <f>IF(#REF!=1,0,"")</f>
        <v>#REF!</v>
      </c>
      <c r="AT144" s="56" t="e">
        <f t="shared" si="57"/>
        <v>#REF!</v>
      </c>
    </row>
    <row r="145" spans="1:46" s="3" customFormat="1" x14ac:dyDescent="0.25">
      <c r="A145" s="67">
        <f t="shared" si="58"/>
        <v>2022</v>
      </c>
      <c r="B145" s="67" t="str">
        <f t="shared" si="59"/>
        <v>May</v>
      </c>
      <c r="C145" s="68">
        <f t="shared" si="63"/>
        <v>24</v>
      </c>
      <c r="D145" s="69">
        <f t="shared" si="60"/>
        <v>11</v>
      </c>
      <c r="E145" s="70">
        <f t="shared" si="61"/>
        <v>2</v>
      </c>
      <c r="F145" s="74"/>
      <c r="G145" s="77"/>
      <c r="H145" s="63" t="e">
        <f t="shared" si="64"/>
        <v>#VALUE!</v>
      </c>
      <c r="I145" s="64">
        <f t="shared" si="65"/>
        <v>1</v>
      </c>
      <c r="J145" s="71" t="str">
        <f t="shared" si="65"/>
        <v>Lavandula</v>
      </c>
      <c r="K145" s="71" t="str">
        <f t="shared" si="65"/>
        <v>stoechas</v>
      </c>
      <c r="L145" s="72">
        <f t="shared" si="65"/>
        <v>2</v>
      </c>
      <c r="M145" s="72">
        <f t="shared" si="65"/>
        <v>13</v>
      </c>
      <c r="N145" s="66">
        <f t="shared" si="65"/>
        <v>0</v>
      </c>
      <c r="O145" s="42"/>
      <c r="P145" s="43" t="e">
        <f>TEXT(IF(#REF!=1,D145,""),"00")</f>
        <v>#REF!</v>
      </c>
      <c r="Q145" s="44"/>
      <c r="R145" s="45"/>
      <c r="S145" s="46" t="e">
        <f>IF(O145=0,TEXT(TIME(P145,Q145,R145)-TIME(D145,E145,RIGHT(F145,2))+TIME(0,LEFT(#REF!,2),RIGHT(#REF!,2)),"mm:ss"),TEXT(TIME(P145,Q145,R145)-TIME(D145,E145,RIGHT(F145,2))+TIME(0,LEFT(#REF!,2),RIGHT(#REF!,2))-TIME(0,($G$10*O145),0),"mm:ss"))</f>
        <v>#REF!</v>
      </c>
      <c r="T145" s="47"/>
      <c r="U145" s="43" t="e">
        <f>INDEX(VISITORS[INSECT ORDER], MATCH(T145,VISITORS[NAME USED],0))</f>
        <v>#N/A</v>
      </c>
      <c r="V145" s="43" t="e">
        <f t="shared" si="62"/>
        <v>#N/A</v>
      </c>
      <c r="W145" s="48" t="e">
        <f>IF(SUM(AB145,AD145,AF145,AH145,AJ145,AL145)=#REF!,,"")</f>
        <v>#REF!</v>
      </c>
      <c r="X145" s="49" t="e">
        <f>IF(#REF!=1,1,"")</f>
        <v>#REF!</v>
      </c>
      <c r="Y145" s="49"/>
      <c r="Z145" s="49"/>
      <c r="AA145" s="50" t="str">
        <f t="shared" si="66"/>
        <v/>
      </c>
      <c r="AB145" s="51" t="str">
        <f>IF(AA145=1,#REF!,"")</f>
        <v/>
      </c>
      <c r="AC145" s="50"/>
      <c r="AD145" s="51" t="str">
        <f>IF(AC145=1,#REF!,"")</f>
        <v/>
      </c>
      <c r="AE145" s="50"/>
      <c r="AF145" s="51" t="str">
        <f>IF(AE145=1,#REF!,"")</f>
        <v/>
      </c>
      <c r="AG145" s="50"/>
      <c r="AH145" s="51" t="str">
        <f>IF(AG145=1,#REF!,"")</f>
        <v/>
      </c>
      <c r="AI145" s="50"/>
      <c r="AJ145" s="51" t="str">
        <f>IF(AI145=1,#REF!,"")</f>
        <v/>
      </c>
      <c r="AK145" s="50"/>
      <c r="AL145" s="51" t="str">
        <f>IF(AK145=1,#REF!,"")</f>
        <v/>
      </c>
      <c r="AM145" s="52"/>
      <c r="AN145" s="53"/>
      <c r="AO145" s="53"/>
      <c r="AP145" s="54"/>
      <c r="AQ145" s="55" t="e">
        <f>IF(#REF!=1,0,"")</f>
        <v>#REF!</v>
      </c>
      <c r="AR145" s="56" t="e">
        <f t="shared" si="56"/>
        <v>#REF!</v>
      </c>
      <c r="AS145" s="55" t="e">
        <f>IF(#REF!=1,0,"")</f>
        <v>#REF!</v>
      </c>
      <c r="AT145" s="56" t="e">
        <f t="shared" si="57"/>
        <v>#REF!</v>
      </c>
    </row>
    <row r="146" spans="1:46" s="3" customFormat="1" x14ac:dyDescent="0.25">
      <c r="A146" s="67">
        <f t="shared" si="58"/>
        <v>2022</v>
      </c>
      <c r="B146" s="67" t="str">
        <f t="shared" si="59"/>
        <v>May</v>
      </c>
      <c r="C146" s="68">
        <f t="shared" si="63"/>
        <v>24</v>
      </c>
      <c r="D146" s="69">
        <f t="shared" si="60"/>
        <v>11</v>
      </c>
      <c r="E146" s="70">
        <f t="shared" si="61"/>
        <v>3</v>
      </c>
      <c r="F146" s="74"/>
      <c r="G146" s="77"/>
      <c r="H146" s="63" t="e">
        <f t="shared" si="64"/>
        <v>#VALUE!</v>
      </c>
      <c r="I146" s="64">
        <f t="shared" si="65"/>
        <v>1</v>
      </c>
      <c r="J146" s="71" t="str">
        <f t="shared" si="65"/>
        <v>Lavandula</v>
      </c>
      <c r="K146" s="71" t="str">
        <f t="shared" si="65"/>
        <v>stoechas</v>
      </c>
      <c r="L146" s="66">
        <f t="shared" si="65"/>
        <v>2</v>
      </c>
      <c r="M146" s="72">
        <f t="shared" si="65"/>
        <v>13</v>
      </c>
      <c r="N146" s="66">
        <f t="shared" si="65"/>
        <v>0</v>
      </c>
      <c r="O146" s="42"/>
      <c r="P146" s="43" t="e">
        <f>TEXT(IF(#REF!=1,D146,""),"00")</f>
        <v>#REF!</v>
      </c>
      <c r="Q146" s="44"/>
      <c r="R146" s="45"/>
      <c r="S146" s="46" t="e">
        <f>IF(O146=0,TEXT(TIME(P146,Q146,R146)-TIME(D146,E146,RIGHT(F146,2))+TIME(0,LEFT(#REF!,2),RIGHT(#REF!,2)),"mm:ss"),TEXT(TIME(P146,Q146,R146)-TIME(D146,E146,RIGHT(F146,2))+TIME(0,LEFT(#REF!,2),RIGHT(#REF!,2))-TIME(0,($G$10*O146),0),"mm:ss"))</f>
        <v>#REF!</v>
      </c>
      <c r="T146" s="47"/>
      <c r="U146" s="43" t="e">
        <f>INDEX(VISITORS[INSECT ORDER], MATCH(T146,VISITORS[NAME USED],0))</f>
        <v>#N/A</v>
      </c>
      <c r="V146" s="43" t="e">
        <f t="shared" si="62"/>
        <v>#N/A</v>
      </c>
      <c r="W146" s="48" t="e">
        <f>IF(SUM(AB146,AD146,AF146,AH146,AJ146,AL146)=#REF!,,"")</f>
        <v>#REF!</v>
      </c>
      <c r="X146" s="49" t="e">
        <f>IF(#REF!=1,1,"")</f>
        <v>#REF!</v>
      </c>
      <c r="Y146" s="49"/>
      <c r="Z146" s="49"/>
      <c r="AA146" s="50" t="str">
        <f t="shared" si="66"/>
        <v/>
      </c>
      <c r="AB146" s="51" t="str">
        <f>IF(AA146=1,#REF!,"")</f>
        <v/>
      </c>
      <c r="AC146" s="50"/>
      <c r="AD146" s="51" t="str">
        <f>IF(AC146=1,#REF!,"")</f>
        <v/>
      </c>
      <c r="AE146" s="50"/>
      <c r="AF146" s="51" t="str">
        <f>IF(AE146=1,#REF!,"")</f>
        <v/>
      </c>
      <c r="AG146" s="50"/>
      <c r="AH146" s="51" t="str">
        <f>IF(AG146=1,#REF!,"")</f>
        <v/>
      </c>
      <c r="AI146" s="50"/>
      <c r="AJ146" s="51" t="str">
        <f>IF(AI146=1,#REF!,"")</f>
        <v/>
      </c>
      <c r="AK146" s="50"/>
      <c r="AL146" s="51" t="str">
        <f>IF(AK146=1,#REF!,"")</f>
        <v/>
      </c>
      <c r="AM146" s="52"/>
      <c r="AN146" s="53"/>
      <c r="AO146" s="53"/>
      <c r="AP146" s="54"/>
      <c r="AQ146" s="55" t="e">
        <f>IF(#REF!=1,0,"")</f>
        <v>#REF!</v>
      </c>
      <c r="AR146" s="56" t="e">
        <f t="shared" si="56"/>
        <v>#REF!</v>
      </c>
      <c r="AS146" s="55" t="e">
        <f>IF(#REF!=1,0,"")</f>
        <v>#REF!</v>
      </c>
      <c r="AT146" s="56" t="e">
        <f t="shared" si="57"/>
        <v>#REF!</v>
      </c>
    </row>
    <row r="147" spans="1:46" s="3" customFormat="1" x14ac:dyDescent="0.25">
      <c r="A147" s="67">
        <f t="shared" si="58"/>
        <v>2022</v>
      </c>
      <c r="B147" s="67" t="str">
        <f t="shared" si="59"/>
        <v>May</v>
      </c>
      <c r="C147" s="68">
        <f t="shared" si="63"/>
        <v>24</v>
      </c>
      <c r="D147" s="69">
        <f t="shared" si="60"/>
        <v>11</v>
      </c>
      <c r="E147" s="70">
        <f t="shared" si="61"/>
        <v>4</v>
      </c>
      <c r="F147" s="74"/>
      <c r="G147" s="77"/>
      <c r="H147" s="63" t="e">
        <f t="shared" si="64"/>
        <v>#VALUE!</v>
      </c>
      <c r="I147" s="64">
        <f t="shared" si="65"/>
        <v>1</v>
      </c>
      <c r="J147" s="71" t="str">
        <f t="shared" si="65"/>
        <v>Lavandula</v>
      </c>
      <c r="K147" s="71" t="str">
        <f t="shared" si="65"/>
        <v>stoechas</v>
      </c>
      <c r="L147" s="72">
        <f t="shared" si="65"/>
        <v>2</v>
      </c>
      <c r="M147" s="72">
        <f t="shared" si="65"/>
        <v>13</v>
      </c>
      <c r="N147" s="66">
        <f t="shared" si="65"/>
        <v>0</v>
      </c>
      <c r="O147" s="42"/>
      <c r="P147" s="43" t="e">
        <f>TEXT(IF(#REF!=1,D147,""),"00")</f>
        <v>#REF!</v>
      </c>
      <c r="Q147" s="44"/>
      <c r="R147" s="45"/>
      <c r="S147" s="46" t="e">
        <f>IF(O147=0,TEXT(TIME(P147,Q147,R147)-TIME(D147,E147,RIGHT(F147,2))+TIME(0,LEFT(#REF!,2),RIGHT(#REF!,2)),"mm:ss"),TEXT(TIME(P147,Q147,R147)-TIME(D147,E147,RIGHT(F147,2))+TIME(0,LEFT(#REF!,2),RIGHT(#REF!,2))-TIME(0,($G$10*O147),0),"mm:ss"))</f>
        <v>#REF!</v>
      </c>
      <c r="T147" s="47"/>
      <c r="U147" s="43" t="e">
        <f>INDEX(VISITORS[INSECT ORDER], MATCH(T147,VISITORS[NAME USED],0))</f>
        <v>#N/A</v>
      </c>
      <c r="V147" s="43" t="e">
        <f t="shared" si="62"/>
        <v>#N/A</v>
      </c>
      <c r="W147" s="48" t="e">
        <f>IF(SUM(AB147,AD147,AF147,AH147,AJ147,AL147)=#REF!,,"")</f>
        <v>#REF!</v>
      </c>
      <c r="X147" s="49" t="e">
        <f>IF(#REF!=1,1,"")</f>
        <v>#REF!</v>
      </c>
      <c r="Y147" s="49"/>
      <c r="Z147" s="49"/>
      <c r="AA147" s="50" t="str">
        <f t="shared" si="66"/>
        <v/>
      </c>
      <c r="AB147" s="51" t="str">
        <f>IF(AA147=1,#REF!,"")</f>
        <v/>
      </c>
      <c r="AC147" s="50"/>
      <c r="AD147" s="51" t="str">
        <f>IF(AC147=1,#REF!,"")</f>
        <v/>
      </c>
      <c r="AE147" s="50"/>
      <c r="AF147" s="51" t="str">
        <f>IF(AE147=1,#REF!,"")</f>
        <v/>
      </c>
      <c r="AG147" s="50"/>
      <c r="AH147" s="51" t="str">
        <f>IF(AG147=1,#REF!,"")</f>
        <v/>
      </c>
      <c r="AI147" s="50"/>
      <c r="AJ147" s="51" t="str">
        <f>IF(AI147=1,#REF!,"")</f>
        <v/>
      </c>
      <c r="AK147" s="50"/>
      <c r="AL147" s="51" t="str">
        <f>IF(AK147=1,#REF!,"")</f>
        <v/>
      </c>
      <c r="AM147" s="52"/>
      <c r="AN147" s="53"/>
      <c r="AO147" s="53"/>
      <c r="AP147" s="54"/>
      <c r="AQ147" s="55" t="e">
        <f>IF(#REF!=1,0,"")</f>
        <v>#REF!</v>
      </c>
      <c r="AR147" s="56" t="e">
        <f t="shared" si="56"/>
        <v>#REF!</v>
      </c>
      <c r="AS147" s="55" t="e">
        <f>IF(#REF!=1,0,"")</f>
        <v>#REF!</v>
      </c>
      <c r="AT147" s="56" t="e">
        <f t="shared" si="57"/>
        <v>#REF!</v>
      </c>
    </row>
    <row r="148" spans="1:46" s="3" customFormat="1" x14ac:dyDescent="0.25">
      <c r="A148" s="67">
        <f t="shared" si="58"/>
        <v>2022</v>
      </c>
      <c r="B148" s="67" t="str">
        <f t="shared" si="59"/>
        <v>May</v>
      </c>
      <c r="C148" s="68">
        <f t="shared" si="63"/>
        <v>24</v>
      </c>
      <c r="D148" s="69">
        <f t="shared" si="60"/>
        <v>11</v>
      </c>
      <c r="E148" s="60">
        <f t="shared" si="61"/>
        <v>5</v>
      </c>
      <c r="F148" s="74"/>
      <c r="G148" s="77"/>
      <c r="H148" s="63" t="e">
        <f t="shared" si="64"/>
        <v>#VALUE!</v>
      </c>
      <c r="I148" s="64">
        <f t="shared" si="65"/>
        <v>1</v>
      </c>
      <c r="J148" s="71" t="str">
        <f t="shared" si="65"/>
        <v>Lavandula</v>
      </c>
      <c r="K148" s="71" t="str">
        <f t="shared" si="65"/>
        <v>stoechas</v>
      </c>
      <c r="L148" s="72">
        <f t="shared" si="65"/>
        <v>2</v>
      </c>
      <c r="M148" s="66">
        <f t="shared" si="65"/>
        <v>13</v>
      </c>
      <c r="N148" s="66">
        <f t="shared" si="65"/>
        <v>0</v>
      </c>
      <c r="O148" s="42"/>
      <c r="P148" s="43" t="e">
        <f>TEXT(IF(#REF!=1,D148,""),"00")</f>
        <v>#REF!</v>
      </c>
      <c r="Q148" s="44"/>
      <c r="R148" s="45"/>
      <c r="S148" s="46" t="e">
        <f>IF(O148=0,TEXT(TIME(P148,Q148,R148)-TIME(D148,E148,RIGHT(F148,2))+TIME(0,LEFT(#REF!,2),RIGHT(#REF!,2)),"mm:ss"),TEXT(TIME(P148,Q148,R148)-TIME(D148,E148,RIGHT(F148,2))+TIME(0,LEFT(#REF!,2),RIGHT(#REF!,2))-TIME(0,($G$10*O148),0),"mm:ss"))</f>
        <v>#REF!</v>
      </c>
      <c r="T148" s="47"/>
      <c r="U148" s="43" t="e">
        <f>INDEX(VISITORS[INSECT ORDER], MATCH(T148,VISITORS[NAME USED],0))</f>
        <v>#N/A</v>
      </c>
      <c r="V148" s="43" t="e">
        <f t="shared" si="62"/>
        <v>#N/A</v>
      </c>
      <c r="W148" s="48" t="e">
        <f>IF(SUM(AB148,AD148,AF148,AH148,AJ148,AL148)=#REF!,,"")</f>
        <v>#REF!</v>
      </c>
      <c r="X148" s="49" t="e">
        <f>IF(#REF!=1,1,"")</f>
        <v>#REF!</v>
      </c>
      <c r="Y148" s="49"/>
      <c r="Z148" s="49"/>
      <c r="AA148" s="50" t="str">
        <f t="shared" si="66"/>
        <v/>
      </c>
      <c r="AB148" s="51" t="str">
        <f>IF(AA148=1,#REF!,"")</f>
        <v/>
      </c>
      <c r="AC148" s="50"/>
      <c r="AD148" s="51" t="str">
        <f>IF(AC148=1,#REF!,"")</f>
        <v/>
      </c>
      <c r="AE148" s="50"/>
      <c r="AF148" s="51" t="str">
        <f>IF(AE148=1,#REF!,"")</f>
        <v/>
      </c>
      <c r="AG148" s="50"/>
      <c r="AH148" s="51" t="str">
        <f>IF(AG148=1,#REF!,"")</f>
        <v/>
      </c>
      <c r="AI148" s="50"/>
      <c r="AJ148" s="51" t="str">
        <f>IF(AI148=1,#REF!,"")</f>
        <v/>
      </c>
      <c r="AK148" s="50"/>
      <c r="AL148" s="51" t="str">
        <f>IF(AK148=1,#REF!,"")</f>
        <v/>
      </c>
      <c r="AM148" s="52"/>
      <c r="AN148" s="53"/>
      <c r="AO148" s="53"/>
      <c r="AP148" s="54"/>
      <c r="AQ148" s="55" t="e">
        <f>IF(#REF!=1,0,"")</f>
        <v>#REF!</v>
      </c>
      <c r="AR148" s="56" t="e">
        <f t="shared" si="56"/>
        <v>#REF!</v>
      </c>
      <c r="AS148" s="55" t="e">
        <f>IF(#REF!=1,0,"")</f>
        <v>#REF!</v>
      </c>
      <c r="AT148" s="56" t="e">
        <f t="shared" si="57"/>
        <v>#REF!</v>
      </c>
    </row>
    <row r="149" spans="1:46" s="3" customFormat="1" x14ac:dyDescent="0.25">
      <c r="A149" s="67">
        <f t="shared" si="58"/>
        <v>2022</v>
      </c>
      <c r="B149" s="67" t="str">
        <f t="shared" si="59"/>
        <v>May</v>
      </c>
      <c r="C149" s="68">
        <f t="shared" si="63"/>
        <v>24</v>
      </c>
      <c r="D149" s="69">
        <f t="shared" si="60"/>
        <v>11</v>
      </c>
      <c r="E149" s="70">
        <f t="shared" si="61"/>
        <v>6</v>
      </c>
      <c r="F149" s="74"/>
      <c r="G149" s="77"/>
      <c r="H149" s="63" t="e">
        <f t="shared" si="64"/>
        <v>#VALUE!</v>
      </c>
      <c r="I149" s="64">
        <f t="shared" si="65"/>
        <v>1</v>
      </c>
      <c r="J149" s="71" t="str">
        <f t="shared" si="65"/>
        <v>Lavandula</v>
      </c>
      <c r="K149" s="71" t="str">
        <f t="shared" si="65"/>
        <v>stoechas</v>
      </c>
      <c r="L149" s="72">
        <f t="shared" si="65"/>
        <v>2</v>
      </c>
      <c r="M149" s="72">
        <f t="shared" si="65"/>
        <v>13</v>
      </c>
      <c r="N149" s="66">
        <f t="shared" si="65"/>
        <v>0</v>
      </c>
      <c r="O149" s="42"/>
      <c r="P149" s="43" t="e">
        <f>TEXT(IF(#REF!=1,D149,""),"00")</f>
        <v>#REF!</v>
      </c>
      <c r="Q149" s="44"/>
      <c r="R149" s="45"/>
      <c r="S149" s="46" t="e">
        <f>IF(O149=0,TEXT(TIME(P149,Q149,R149)-TIME(D149,E149,RIGHT(F149,2))+TIME(0,LEFT(#REF!,2),RIGHT(#REF!,2)),"mm:ss"),TEXT(TIME(P149,Q149,R149)-TIME(D149,E149,RIGHT(F149,2))+TIME(0,LEFT(#REF!,2),RIGHT(#REF!,2))-TIME(0,($G$10*O149),0),"mm:ss"))</f>
        <v>#REF!</v>
      </c>
      <c r="T149" s="47"/>
      <c r="U149" s="43" t="e">
        <f>INDEX(VISITORS[INSECT ORDER], MATCH(T149,VISITORS[NAME USED],0))</f>
        <v>#N/A</v>
      </c>
      <c r="V149" s="43" t="e">
        <f t="shared" si="62"/>
        <v>#N/A</v>
      </c>
      <c r="W149" s="48" t="e">
        <f>IF(SUM(AB149,AD149,AF149,AH149,AJ149,AL149)=#REF!,,"")</f>
        <v>#REF!</v>
      </c>
      <c r="X149" s="49" t="e">
        <f>IF(#REF!=1,1,"")</f>
        <v>#REF!</v>
      </c>
      <c r="Y149" s="49"/>
      <c r="Z149" s="49"/>
      <c r="AA149" s="50" t="str">
        <f t="shared" si="66"/>
        <v/>
      </c>
      <c r="AB149" s="51" t="str">
        <f>IF(AA149=1,#REF!,"")</f>
        <v/>
      </c>
      <c r="AC149" s="50"/>
      <c r="AD149" s="51" t="str">
        <f>IF(AC149=1,#REF!,"")</f>
        <v/>
      </c>
      <c r="AE149" s="50"/>
      <c r="AF149" s="51" t="str">
        <f>IF(AE149=1,#REF!,"")</f>
        <v/>
      </c>
      <c r="AG149" s="50"/>
      <c r="AH149" s="51" t="str">
        <f>IF(AG149=1,#REF!,"")</f>
        <v/>
      </c>
      <c r="AI149" s="50"/>
      <c r="AJ149" s="51" t="str">
        <f>IF(AI149=1,#REF!,"")</f>
        <v/>
      </c>
      <c r="AK149" s="50"/>
      <c r="AL149" s="51" t="str">
        <f>IF(AK149=1,#REF!,"")</f>
        <v/>
      </c>
      <c r="AM149" s="52"/>
      <c r="AN149" s="53"/>
      <c r="AO149" s="53"/>
      <c r="AP149" s="54"/>
      <c r="AQ149" s="55" t="e">
        <f>IF(#REF!=1,0,"")</f>
        <v>#REF!</v>
      </c>
      <c r="AR149" s="56" t="e">
        <f t="shared" si="56"/>
        <v>#REF!</v>
      </c>
      <c r="AS149" s="55" t="e">
        <f>IF(#REF!=1,0,"")</f>
        <v>#REF!</v>
      </c>
      <c r="AT149" s="56" t="e">
        <f t="shared" si="57"/>
        <v>#REF!</v>
      </c>
    </row>
    <row r="150" spans="1:46" s="3" customFormat="1" x14ac:dyDescent="0.25">
      <c r="A150" s="67">
        <f t="shared" si="58"/>
        <v>2022</v>
      </c>
      <c r="B150" s="67" t="str">
        <f t="shared" si="59"/>
        <v>May</v>
      </c>
      <c r="C150" s="68">
        <f t="shared" si="63"/>
        <v>24</v>
      </c>
      <c r="D150" s="69">
        <f t="shared" si="60"/>
        <v>11</v>
      </c>
      <c r="E150" s="70">
        <f t="shared" si="61"/>
        <v>7</v>
      </c>
      <c r="F150" s="74"/>
      <c r="G150" s="77"/>
      <c r="H150" s="63" t="e">
        <f t="shared" si="64"/>
        <v>#VALUE!</v>
      </c>
      <c r="I150" s="64">
        <f t="shared" si="65"/>
        <v>1</v>
      </c>
      <c r="J150" s="71" t="str">
        <f t="shared" si="65"/>
        <v>Lavandula</v>
      </c>
      <c r="K150" s="71" t="str">
        <f t="shared" si="65"/>
        <v>stoechas</v>
      </c>
      <c r="L150" s="72">
        <f t="shared" si="65"/>
        <v>2</v>
      </c>
      <c r="M150" s="72">
        <f t="shared" si="65"/>
        <v>13</v>
      </c>
      <c r="N150" s="66">
        <f t="shared" si="65"/>
        <v>0</v>
      </c>
      <c r="O150" s="42"/>
      <c r="P150" s="43" t="e">
        <f>TEXT(IF(#REF!=1,D150,""),"00")</f>
        <v>#REF!</v>
      </c>
      <c r="Q150" s="44"/>
      <c r="R150" s="45"/>
      <c r="S150" s="46" t="e">
        <f>IF(O150=0,TEXT(TIME(P150,Q150,R150)-TIME(D150,E150,RIGHT(F150,2))+TIME(0,LEFT(#REF!,2),RIGHT(#REF!,2)),"mm:ss"),TEXT(TIME(P150,Q150,R150)-TIME(D150,E150,RIGHT(F150,2))+TIME(0,LEFT(#REF!,2),RIGHT(#REF!,2))-TIME(0,($G$10*O150),0),"mm:ss"))</f>
        <v>#REF!</v>
      </c>
      <c r="T150" s="47"/>
      <c r="U150" s="43" t="e">
        <f>INDEX(VISITORS[INSECT ORDER], MATCH(T150,VISITORS[NAME USED],0))</f>
        <v>#N/A</v>
      </c>
      <c r="V150" s="43" t="e">
        <f t="shared" si="62"/>
        <v>#N/A</v>
      </c>
      <c r="W150" s="48" t="e">
        <f>IF(SUM(AB150,AD150,AF150,AH150,AJ150,AL150)=#REF!,,"")</f>
        <v>#REF!</v>
      </c>
      <c r="X150" s="49" t="e">
        <f>IF(#REF!=1,1,"")</f>
        <v>#REF!</v>
      </c>
      <c r="Y150" s="49"/>
      <c r="Z150" s="49"/>
      <c r="AA150" s="50" t="str">
        <f t="shared" si="66"/>
        <v/>
      </c>
      <c r="AB150" s="51" t="str">
        <f>IF(AA150=1,#REF!,"")</f>
        <v/>
      </c>
      <c r="AC150" s="50"/>
      <c r="AD150" s="51" t="str">
        <f>IF(AC150=1,#REF!,"")</f>
        <v/>
      </c>
      <c r="AE150" s="50"/>
      <c r="AF150" s="51" t="str">
        <f>IF(AE150=1,#REF!,"")</f>
        <v/>
      </c>
      <c r="AG150" s="50"/>
      <c r="AH150" s="51" t="str">
        <f>IF(AG150=1,#REF!,"")</f>
        <v/>
      </c>
      <c r="AI150" s="50"/>
      <c r="AJ150" s="51" t="str">
        <f>IF(AI150=1,#REF!,"")</f>
        <v/>
      </c>
      <c r="AK150" s="50"/>
      <c r="AL150" s="51" t="str">
        <f>IF(AK150=1,#REF!,"")</f>
        <v/>
      </c>
      <c r="AM150" s="52"/>
      <c r="AN150" s="53"/>
      <c r="AO150" s="53"/>
      <c r="AP150" s="54"/>
      <c r="AQ150" s="55" t="e">
        <f>IF(#REF!=1,0,"")</f>
        <v>#REF!</v>
      </c>
      <c r="AR150" s="56" t="e">
        <f t="shared" si="56"/>
        <v>#REF!</v>
      </c>
      <c r="AS150" s="55" t="e">
        <f>IF(#REF!=1,0,"")</f>
        <v>#REF!</v>
      </c>
      <c r="AT150" s="56" t="e">
        <f t="shared" si="57"/>
        <v>#REF!</v>
      </c>
    </row>
    <row r="151" spans="1:46" s="3" customFormat="1" x14ac:dyDescent="0.25">
      <c r="A151" s="67">
        <f t="shared" si="58"/>
        <v>2022</v>
      </c>
      <c r="B151" s="67" t="str">
        <f t="shared" si="59"/>
        <v>May</v>
      </c>
      <c r="C151" s="68">
        <f t="shared" si="63"/>
        <v>24</v>
      </c>
      <c r="D151" s="69">
        <f t="shared" si="60"/>
        <v>11</v>
      </c>
      <c r="E151" s="70">
        <f t="shared" si="61"/>
        <v>8</v>
      </c>
      <c r="F151" s="74"/>
      <c r="G151" s="77"/>
      <c r="H151" s="63" t="e">
        <f t="shared" si="64"/>
        <v>#VALUE!</v>
      </c>
      <c r="I151" s="64">
        <f t="shared" si="65"/>
        <v>1</v>
      </c>
      <c r="J151" s="71" t="str">
        <f t="shared" si="65"/>
        <v>Lavandula</v>
      </c>
      <c r="K151" s="71" t="str">
        <f t="shared" si="65"/>
        <v>stoechas</v>
      </c>
      <c r="L151" s="72">
        <f t="shared" si="65"/>
        <v>2</v>
      </c>
      <c r="M151" s="72">
        <f t="shared" si="65"/>
        <v>13</v>
      </c>
      <c r="N151" s="66">
        <f t="shared" si="65"/>
        <v>0</v>
      </c>
      <c r="O151" s="42"/>
      <c r="P151" s="43" t="e">
        <f>TEXT(IF(#REF!=1,D151,""),"00")</f>
        <v>#REF!</v>
      </c>
      <c r="Q151" s="44"/>
      <c r="R151" s="45"/>
      <c r="S151" s="46" t="e">
        <f>IF(O151=0,TEXT(TIME(P151,Q151,R151)-TIME(D151,E151,RIGHT(F151,2))+TIME(0,LEFT(#REF!,2),RIGHT(#REF!,2)),"mm:ss"),TEXT(TIME(P151,Q151,R151)-TIME(D151,E151,RIGHT(F151,2))+TIME(0,LEFT(#REF!,2),RIGHT(#REF!,2))-TIME(0,($G$10*O151),0),"mm:ss"))</f>
        <v>#REF!</v>
      </c>
      <c r="T151" s="47"/>
      <c r="U151" s="43" t="e">
        <f>INDEX(VISITORS[INSECT ORDER], MATCH(T151,VISITORS[NAME USED],0))</f>
        <v>#N/A</v>
      </c>
      <c r="V151" s="43" t="e">
        <f t="shared" si="62"/>
        <v>#N/A</v>
      </c>
      <c r="W151" s="48" t="e">
        <f>IF(SUM(AB151,AD151,AF151,AH151,AJ151,AL151)=#REF!,,"")</f>
        <v>#REF!</v>
      </c>
      <c r="X151" s="49" t="e">
        <f>IF(#REF!=1,1,"")</f>
        <v>#REF!</v>
      </c>
      <c r="Y151" s="49"/>
      <c r="Z151" s="49"/>
      <c r="AA151" s="50" t="str">
        <f t="shared" si="66"/>
        <v/>
      </c>
      <c r="AB151" s="51" t="str">
        <f>IF(AA151=1,#REF!,"")</f>
        <v/>
      </c>
      <c r="AC151" s="50"/>
      <c r="AD151" s="51" t="str">
        <f>IF(AC151=1,#REF!,"")</f>
        <v/>
      </c>
      <c r="AE151" s="50"/>
      <c r="AF151" s="51" t="str">
        <f>IF(AE151=1,#REF!,"")</f>
        <v/>
      </c>
      <c r="AG151" s="50"/>
      <c r="AH151" s="51" t="str">
        <f>IF(AG151=1,#REF!,"")</f>
        <v/>
      </c>
      <c r="AI151" s="50"/>
      <c r="AJ151" s="51" t="str">
        <f>IF(AI151=1,#REF!,"")</f>
        <v/>
      </c>
      <c r="AK151" s="50"/>
      <c r="AL151" s="51" t="str">
        <f>IF(AK151=1,#REF!,"")</f>
        <v/>
      </c>
      <c r="AM151" s="52"/>
      <c r="AN151" s="53"/>
      <c r="AO151" s="53"/>
      <c r="AP151" s="54"/>
      <c r="AQ151" s="55" t="e">
        <f>IF(#REF!=1,0,"")</f>
        <v>#REF!</v>
      </c>
      <c r="AR151" s="56" t="e">
        <f t="shared" si="56"/>
        <v>#REF!</v>
      </c>
      <c r="AS151" s="55" t="e">
        <f>IF(#REF!=1,0,"")</f>
        <v>#REF!</v>
      </c>
      <c r="AT151" s="56" t="e">
        <f t="shared" si="57"/>
        <v>#REF!</v>
      </c>
    </row>
    <row r="152" spans="1:46" s="3" customFormat="1" x14ac:dyDescent="0.25">
      <c r="A152" s="67">
        <f t="shared" si="58"/>
        <v>2022</v>
      </c>
      <c r="B152" s="67" t="str">
        <f t="shared" si="59"/>
        <v>May</v>
      </c>
      <c r="C152" s="68">
        <f t="shared" si="63"/>
        <v>24</v>
      </c>
      <c r="D152" s="69">
        <f t="shared" si="60"/>
        <v>11</v>
      </c>
      <c r="E152" s="70">
        <f t="shared" si="61"/>
        <v>9</v>
      </c>
      <c r="F152" s="74"/>
      <c r="G152" s="77"/>
      <c r="H152" s="63" t="e">
        <f t="shared" si="64"/>
        <v>#VALUE!</v>
      </c>
      <c r="I152" s="64">
        <f t="shared" si="65"/>
        <v>1</v>
      </c>
      <c r="J152" s="71" t="str">
        <f t="shared" si="65"/>
        <v>Lavandula</v>
      </c>
      <c r="K152" s="71" t="str">
        <f t="shared" si="65"/>
        <v>stoechas</v>
      </c>
      <c r="L152" s="66">
        <f t="shared" si="65"/>
        <v>2</v>
      </c>
      <c r="M152" s="72">
        <f t="shared" si="65"/>
        <v>13</v>
      </c>
      <c r="N152" s="66">
        <f t="shared" si="65"/>
        <v>0</v>
      </c>
      <c r="O152" s="42"/>
      <c r="P152" s="43" t="e">
        <f>TEXT(IF(#REF!=1,D152,""),"00")</f>
        <v>#REF!</v>
      </c>
      <c r="Q152" s="44"/>
      <c r="R152" s="45"/>
      <c r="S152" s="46" t="e">
        <f>IF(O152=0,TEXT(TIME(P152,Q152,R152)-TIME(D152,E152,RIGHT(F152,2))+TIME(0,LEFT(#REF!,2),RIGHT(#REF!,2)),"mm:ss"),TEXT(TIME(P152,Q152,R152)-TIME(D152,E152,RIGHT(F152,2))+TIME(0,LEFT(#REF!,2),RIGHT(#REF!,2))-TIME(0,($G$10*O152),0),"mm:ss"))</f>
        <v>#REF!</v>
      </c>
      <c r="T152" s="47"/>
      <c r="U152" s="43" t="e">
        <f>INDEX(VISITORS[INSECT ORDER], MATCH(T152,VISITORS[NAME USED],0))</f>
        <v>#N/A</v>
      </c>
      <c r="V152" s="43" t="e">
        <f t="shared" si="62"/>
        <v>#N/A</v>
      </c>
      <c r="W152" s="48" t="e">
        <f>IF(SUM(AB152,AD152,AF152,AH152,AJ152,AL152)=#REF!,,"")</f>
        <v>#REF!</v>
      </c>
      <c r="X152" s="49" t="e">
        <f>IF(#REF!=1,1,"")</f>
        <v>#REF!</v>
      </c>
      <c r="Y152" s="49"/>
      <c r="Z152" s="49"/>
      <c r="AA152" s="50" t="str">
        <f t="shared" si="66"/>
        <v/>
      </c>
      <c r="AB152" s="51" t="str">
        <f>IF(AA152=1,#REF!,"")</f>
        <v/>
      </c>
      <c r="AC152" s="50"/>
      <c r="AD152" s="51" t="str">
        <f>IF(AC152=1,#REF!,"")</f>
        <v/>
      </c>
      <c r="AE152" s="50"/>
      <c r="AF152" s="51" t="str">
        <f>IF(AE152=1,#REF!,"")</f>
        <v/>
      </c>
      <c r="AG152" s="50"/>
      <c r="AH152" s="51" t="str">
        <f>IF(AG152=1,#REF!,"")</f>
        <v/>
      </c>
      <c r="AI152" s="50"/>
      <c r="AJ152" s="51" t="str">
        <f>IF(AI152=1,#REF!,"")</f>
        <v/>
      </c>
      <c r="AK152" s="50"/>
      <c r="AL152" s="51" t="str">
        <f>IF(AK152=1,#REF!,"")</f>
        <v/>
      </c>
      <c r="AM152" s="52"/>
      <c r="AN152" s="53"/>
      <c r="AO152" s="53"/>
      <c r="AP152" s="54"/>
      <c r="AQ152" s="55" t="e">
        <f>IF(#REF!=1,0,"")</f>
        <v>#REF!</v>
      </c>
      <c r="AR152" s="56" t="e">
        <f t="shared" si="56"/>
        <v>#REF!</v>
      </c>
      <c r="AS152" s="55" t="e">
        <f>IF(#REF!=1,0,"")</f>
        <v>#REF!</v>
      </c>
      <c r="AT152" s="56" t="e">
        <f t="shared" si="57"/>
        <v>#REF!</v>
      </c>
    </row>
    <row r="153" spans="1:46" s="3" customFormat="1" x14ac:dyDescent="0.25">
      <c r="A153" s="67">
        <f t="shared" si="58"/>
        <v>2022</v>
      </c>
      <c r="B153" s="67" t="str">
        <f t="shared" si="59"/>
        <v>May</v>
      </c>
      <c r="C153" s="68">
        <f t="shared" si="63"/>
        <v>24</v>
      </c>
      <c r="D153" s="69">
        <f t="shared" si="60"/>
        <v>11</v>
      </c>
      <c r="E153" s="60">
        <f t="shared" si="61"/>
        <v>10</v>
      </c>
      <c r="F153" s="74"/>
      <c r="G153" s="77"/>
      <c r="H153" s="63" t="e">
        <f t="shared" si="64"/>
        <v>#VALUE!</v>
      </c>
      <c r="I153" s="64">
        <f t="shared" ref="I153:N168" si="67">I152</f>
        <v>1</v>
      </c>
      <c r="J153" s="71" t="str">
        <f t="shared" si="67"/>
        <v>Lavandula</v>
      </c>
      <c r="K153" s="71" t="str">
        <f t="shared" si="67"/>
        <v>stoechas</v>
      </c>
      <c r="L153" s="72">
        <f t="shared" si="67"/>
        <v>2</v>
      </c>
      <c r="M153" s="66">
        <f t="shared" si="67"/>
        <v>13</v>
      </c>
      <c r="N153" s="66">
        <f t="shared" si="67"/>
        <v>0</v>
      </c>
      <c r="O153" s="42"/>
      <c r="P153" s="43" t="e">
        <f>TEXT(IF(#REF!=1,D153,""),"00")</f>
        <v>#REF!</v>
      </c>
      <c r="Q153" s="44"/>
      <c r="R153" s="45"/>
      <c r="S153" s="46" t="e">
        <f>IF(O153=0,TEXT(TIME(P153,Q153,R153)-TIME(D153,E153,RIGHT(F153,2))+TIME(0,LEFT(#REF!,2),RIGHT(#REF!,2)),"mm:ss"),TEXT(TIME(P153,Q153,R153)-TIME(D153,E153,RIGHT(F153,2))+TIME(0,LEFT(#REF!,2),RIGHT(#REF!,2))-TIME(0,($G$10*O153),0),"mm:ss"))</f>
        <v>#REF!</v>
      </c>
      <c r="T153" s="47"/>
      <c r="U153" s="43" t="e">
        <f>INDEX(VISITORS[INSECT ORDER], MATCH(T153,VISITORS[NAME USED],0))</f>
        <v>#N/A</v>
      </c>
      <c r="V153" s="43" t="e">
        <f t="shared" si="62"/>
        <v>#N/A</v>
      </c>
      <c r="W153" s="48" t="e">
        <f>IF(SUM(AB153,AD153,AF153,AH153,AJ153,AL153)=#REF!,,"")</f>
        <v>#REF!</v>
      </c>
      <c r="X153" s="49" t="e">
        <f>IF(#REF!=1,1,"")</f>
        <v>#REF!</v>
      </c>
      <c r="Y153" s="49"/>
      <c r="Z153" s="49"/>
      <c r="AA153" s="50" t="str">
        <f t="shared" si="66"/>
        <v/>
      </c>
      <c r="AB153" s="51" t="str">
        <f>IF(AA153=1,#REF!,"")</f>
        <v/>
      </c>
      <c r="AC153" s="50"/>
      <c r="AD153" s="51" t="str">
        <f>IF(AC153=1,#REF!,"")</f>
        <v/>
      </c>
      <c r="AE153" s="50"/>
      <c r="AF153" s="51" t="str">
        <f>IF(AE153=1,#REF!,"")</f>
        <v/>
      </c>
      <c r="AG153" s="50"/>
      <c r="AH153" s="51" t="str">
        <f>IF(AG153=1,#REF!,"")</f>
        <v/>
      </c>
      <c r="AI153" s="50"/>
      <c r="AJ153" s="51" t="str">
        <f>IF(AI153=1,#REF!,"")</f>
        <v/>
      </c>
      <c r="AK153" s="50"/>
      <c r="AL153" s="51" t="str">
        <f>IF(AK153=1,#REF!,"")</f>
        <v/>
      </c>
      <c r="AM153" s="52"/>
      <c r="AN153" s="53"/>
      <c r="AO153" s="53"/>
      <c r="AP153" s="54"/>
      <c r="AQ153" s="55" t="e">
        <f>IF(#REF!=1,0,"")</f>
        <v>#REF!</v>
      </c>
      <c r="AR153" s="56" t="e">
        <f t="shared" si="56"/>
        <v>#REF!</v>
      </c>
      <c r="AS153" s="55" t="e">
        <f>IF(#REF!=1,0,"")</f>
        <v>#REF!</v>
      </c>
      <c r="AT153" s="56" t="e">
        <f t="shared" si="57"/>
        <v>#REF!</v>
      </c>
    </row>
    <row r="154" spans="1:46" s="3" customFormat="1" x14ac:dyDescent="0.25">
      <c r="A154" s="67">
        <f t="shared" si="58"/>
        <v>2022</v>
      </c>
      <c r="B154" s="67" t="str">
        <f t="shared" si="59"/>
        <v>May</v>
      </c>
      <c r="C154" s="68">
        <f t="shared" si="63"/>
        <v>24</v>
      </c>
      <c r="D154" s="69">
        <f t="shared" si="60"/>
        <v>11</v>
      </c>
      <c r="E154" s="70">
        <f t="shared" si="61"/>
        <v>11</v>
      </c>
      <c r="F154" s="74"/>
      <c r="G154" s="77"/>
      <c r="H154" s="63" t="e">
        <f t="shared" si="64"/>
        <v>#VALUE!</v>
      </c>
      <c r="I154" s="64">
        <f t="shared" si="67"/>
        <v>1</v>
      </c>
      <c r="J154" s="71" t="str">
        <f t="shared" si="67"/>
        <v>Lavandula</v>
      </c>
      <c r="K154" s="71" t="str">
        <f t="shared" si="67"/>
        <v>stoechas</v>
      </c>
      <c r="L154" s="72">
        <f t="shared" si="67"/>
        <v>2</v>
      </c>
      <c r="M154" s="72">
        <f t="shared" si="67"/>
        <v>13</v>
      </c>
      <c r="N154" s="66">
        <f t="shared" si="67"/>
        <v>0</v>
      </c>
      <c r="O154" s="42"/>
      <c r="P154" s="43" t="e">
        <f>TEXT(IF(#REF!=1,D154,""),"00")</f>
        <v>#REF!</v>
      </c>
      <c r="Q154" s="44"/>
      <c r="R154" s="45"/>
      <c r="S154" s="46" t="e">
        <f>IF(O154=0,TEXT(TIME(P154,Q154,R154)-TIME(D154,E154,RIGHT(F154,2))+TIME(0,LEFT(#REF!,2),RIGHT(#REF!,2)),"mm:ss"),TEXT(TIME(P154,Q154,R154)-TIME(D154,E154,RIGHT(F154,2))+TIME(0,LEFT(#REF!,2),RIGHT(#REF!,2))-TIME(0,($G$10*O154),0),"mm:ss"))</f>
        <v>#REF!</v>
      </c>
      <c r="T154" s="47"/>
      <c r="U154" s="43" t="e">
        <f>INDEX(VISITORS[INSECT ORDER], MATCH(T154,VISITORS[NAME USED],0))</f>
        <v>#N/A</v>
      </c>
      <c r="V154" s="43" t="e">
        <f t="shared" si="62"/>
        <v>#N/A</v>
      </c>
      <c r="W154" s="48" t="e">
        <f>IF(SUM(AB154,AD154,AF154,AH154,AJ154,AL154)=#REF!,,"")</f>
        <v>#REF!</v>
      </c>
      <c r="X154" s="49" t="e">
        <f>IF(#REF!=1,1,"")</f>
        <v>#REF!</v>
      </c>
      <c r="Y154" s="49"/>
      <c r="Z154" s="49"/>
      <c r="AA154" s="50" t="str">
        <f t="shared" si="66"/>
        <v/>
      </c>
      <c r="AB154" s="51" t="str">
        <f>IF(AA154=1,#REF!,"")</f>
        <v/>
      </c>
      <c r="AC154" s="50"/>
      <c r="AD154" s="51" t="str">
        <f>IF(AC154=1,#REF!,"")</f>
        <v/>
      </c>
      <c r="AE154" s="50"/>
      <c r="AF154" s="51" t="str">
        <f>IF(AE154=1,#REF!,"")</f>
        <v/>
      </c>
      <c r="AG154" s="50"/>
      <c r="AH154" s="51" t="str">
        <f>IF(AG154=1,#REF!,"")</f>
        <v/>
      </c>
      <c r="AI154" s="50"/>
      <c r="AJ154" s="51" t="str">
        <f>IF(AI154=1,#REF!,"")</f>
        <v/>
      </c>
      <c r="AK154" s="50"/>
      <c r="AL154" s="51" t="str">
        <f>IF(AK154=1,#REF!,"")</f>
        <v/>
      </c>
      <c r="AM154" s="52"/>
      <c r="AN154" s="53"/>
      <c r="AO154" s="53"/>
      <c r="AP154" s="54"/>
      <c r="AQ154" s="55" t="e">
        <f>IF(#REF!=1,0,"")</f>
        <v>#REF!</v>
      </c>
      <c r="AR154" s="56" t="e">
        <f t="shared" si="56"/>
        <v>#REF!</v>
      </c>
      <c r="AS154" s="55" t="e">
        <f>IF(#REF!=1,0,"")</f>
        <v>#REF!</v>
      </c>
      <c r="AT154" s="56" t="e">
        <f t="shared" si="57"/>
        <v>#REF!</v>
      </c>
    </row>
    <row r="155" spans="1:46" s="3" customFormat="1" x14ac:dyDescent="0.25">
      <c r="A155" s="67">
        <f t="shared" si="58"/>
        <v>2022</v>
      </c>
      <c r="B155" s="67" t="str">
        <f t="shared" si="59"/>
        <v>May</v>
      </c>
      <c r="C155" s="68">
        <f t="shared" si="63"/>
        <v>24</v>
      </c>
      <c r="D155" s="69">
        <f t="shared" si="60"/>
        <v>11</v>
      </c>
      <c r="E155" s="70">
        <f t="shared" si="61"/>
        <v>12</v>
      </c>
      <c r="F155" s="74"/>
      <c r="G155" s="77"/>
      <c r="H155" s="63" t="e">
        <f t="shared" si="64"/>
        <v>#VALUE!</v>
      </c>
      <c r="I155" s="64">
        <f t="shared" si="67"/>
        <v>1</v>
      </c>
      <c r="J155" s="71" t="str">
        <f t="shared" si="67"/>
        <v>Lavandula</v>
      </c>
      <c r="K155" s="71" t="str">
        <f t="shared" si="67"/>
        <v>stoechas</v>
      </c>
      <c r="L155" s="72">
        <f t="shared" si="67"/>
        <v>2</v>
      </c>
      <c r="M155" s="72">
        <f t="shared" si="67"/>
        <v>13</v>
      </c>
      <c r="N155" s="66">
        <f t="shared" si="67"/>
        <v>0</v>
      </c>
      <c r="O155" s="42"/>
      <c r="P155" s="43" t="e">
        <f>TEXT(IF(#REF!=1,D155,""),"00")</f>
        <v>#REF!</v>
      </c>
      <c r="Q155" s="44"/>
      <c r="R155" s="45"/>
      <c r="S155" s="46" t="e">
        <f>IF(O155=0,TEXT(TIME(P155,Q155,R155)-TIME(D155,E155,RIGHT(F155,2))+TIME(0,LEFT(#REF!,2),RIGHT(#REF!,2)),"mm:ss"),TEXT(TIME(P155,Q155,R155)-TIME(D155,E155,RIGHT(F155,2))+TIME(0,LEFT(#REF!,2),RIGHT(#REF!,2))-TIME(0,($G$10*O155),0),"mm:ss"))</f>
        <v>#REF!</v>
      </c>
      <c r="T155" s="47"/>
      <c r="U155" s="43" t="e">
        <f>INDEX(VISITORS[INSECT ORDER], MATCH(T155,VISITORS[NAME USED],0))</f>
        <v>#N/A</v>
      </c>
      <c r="V155" s="43" t="e">
        <f t="shared" si="62"/>
        <v>#N/A</v>
      </c>
      <c r="W155" s="48" t="e">
        <f>IF(SUM(AB155,AD155,AF155,AH155,AJ155,AL155)=#REF!,,"")</f>
        <v>#REF!</v>
      </c>
      <c r="X155" s="49" t="e">
        <f>IF(#REF!=1,1,"")</f>
        <v>#REF!</v>
      </c>
      <c r="Y155" s="49"/>
      <c r="Z155" s="49"/>
      <c r="AA155" s="50" t="str">
        <f t="shared" si="66"/>
        <v/>
      </c>
      <c r="AB155" s="51" t="str">
        <f>IF(AA155=1,#REF!,"")</f>
        <v/>
      </c>
      <c r="AC155" s="50"/>
      <c r="AD155" s="51" t="str">
        <f>IF(AC155=1,#REF!,"")</f>
        <v/>
      </c>
      <c r="AE155" s="50"/>
      <c r="AF155" s="51" t="str">
        <f>IF(AE155=1,#REF!,"")</f>
        <v/>
      </c>
      <c r="AG155" s="50"/>
      <c r="AH155" s="51" t="str">
        <f>IF(AG155=1,#REF!,"")</f>
        <v/>
      </c>
      <c r="AI155" s="50"/>
      <c r="AJ155" s="51" t="str">
        <f>IF(AI155=1,#REF!,"")</f>
        <v/>
      </c>
      <c r="AK155" s="50"/>
      <c r="AL155" s="51" t="str">
        <f>IF(AK155=1,#REF!,"")</f>
        <v/>
      </c>
      <c r="AM155" s="52"/>
      <c r="AN155" s="53"/>
      <c r="AO155" s="53"/>
      <c r="AP155" s="54"/>
      <c r="AQ155" s="55" t="e">
        <f>IF(#REF!=1,0,"")</f>
        <v>#REF!</v>
      </c>
      <c r="AR155" s="56" t="e">
        <f t="shared" si="56"/>
        <v>#REF!</v>
      </c>
      <c r="AS155" s="55" t="e">
        <f>IF(#REF!=1,0,"")</f>
        <v>#REF!</v>
      </c>
      <c r="AT155" s="56" t="e">
        <f t="shared" si="57"/>
        <v>#REF!</v>
      </c>
    </row>
    <row r="156" spans="1:46" s="3" customFormat="1" x14ac:dyDescent="0.25">
      <c r="A156" s="67">
        <f t="shared" si="58"/>
        <v>2022</v>
      </c>
      <c r="B156" s="67" t="str">
        <f t="shared" si="59"/>
        <v>May</v>
      </c>
      <c r="C156" s="68">
        <f t="shared" si="63"/>
        <v>24</v>
      </c>
      <c r="D156" s="69">
        <f t="shared" si="60"/>
        <v>11</v>
      </c>
      <c r="E156" s="70">
        <f t="shared" si="61"/>
        <v>13</v>
      </c>
      <c r="F156" s="74"/>
      <c r="G156" s="77"/>
      <c r="H156" s="63" t="e">
        <f t="shared" si="64"/>
        <v>#VALUE!</v>
      </c>
      <c r="I156" s="64">
        <f t="shared" si="67"/>
        <v>1</v>
      </c>
      <c r="J156" s="71" t="str">
        <f t="shared" si="67"/>
        <v>Lavandula</v>
      </c>
      <c r="K156" s="71" t="str">
        <f t="shared" si="67"/>
        <v>stoechas</v>
      </c>
      <c r="L156" s="72">
        <f t="shared" si="67"/>
        <v>2</v>
      </c>
      <c r="M156" s="72">
        <f t="shared" si="67"/>
        <v>13</v>
      </c>
      <c r="N156" s="66">
        <f t="shared" si="67"/>
        <v>0</v>
      </c>
      <c r="O156" s="42"/>
      <c r="P156" s="43" t="e">
        <f>TEXT(IF(#REF!=1,D156,""),"00")</f>
        <v>#REF!</v>
      </c>
      <c r="Q156" s="44"/>
      <c r="R156" s="45"/>
      <c r="S156" s="46" t="e">
        <f>IF(O156=0,TEXT(TIME(P156,Q156,R156)-TIME(D156,E156,RIGHT(F156,2))+TIME(0,LEFT(#REF!,2),RIGHT(#REF!,2)),"mm:ss"),TEXT(TIME(P156,Q156,R156)-TIME(D156,E156,RIGHT(F156,2))+TIME(0,LEFT(#REF!,2),RIGHT(#REF!,2))-TIME(0,($G$10*O156),0),"mm:ss"))</f>
        <v>#REF!</v>
      </c>
      <c r="T156" s="47"/>
      <c r="U156" s="43" t="e">
        <f>INDEX(VISITORS[INSECT ORDER], MATCH(T156,VISITORS[NAME USED],0))</f>
        <v>#N/A</v>
      </c>
      <c r="V156" s="43" t="e">
        <f t="shared" si="62"/>
        <v>#N/A</v>
      </c>
      <c r="W156" s="48" t="e">
        <f>IF(SUM(AB156,AD156,AF156,AH156,AJ156,AL156)=#REF!,,"")</f>
        <v>#REF!</v>
      </c>
      <c r="X156" s="49" t="e">
        <f>IF(#REF!=1,1,"")</f>
        <v>#REF!</v>
      </c>
      <c r="Y156" s="49"/>
      <c r="Z156" s="49"/>
      <c r="AA156" s="50" t="str">
        <f t="shared" si="66"/>
        <v/>
      </c>
      <c r="AB156" s="51" t="str">
        <f>IF(AA156=1,#REF!,"")</f>
        <v/>
      </c>
      <c r="AC156" s="50"/>
      <c r="AD156" s="51" t="str">
        <f>IF(AC156=1,#REF!,"")</f>
        <v/>
      </c>
      <c r="AE156" s="50"/>
      <c r="AF156" s="51" t="str">
        <f>IF(AE156=1,#REF!,"")</f>
        <v/>
      </c>
      <c r="AG156" s="50"/>
      <c r="AH156" s="51" t="str">
        <f>IF(AG156=1,#REF!,"")</f>
        <v/>
      </c>
      <c r="AI156" s="50"/>
      <c r="AJ156" s="51" t="str">
        <f>IF(AI156=1,#REF!,"")</f>
        <v/>
      </c>
      <c r="AK156" s="50"/>
      <c r="AL156" s="51" t="str">
        <f>IF(AK156=1,#REF!,"")</f>
        <v/>
      </c>
      <c r="AM156" s="52"/>
      <c r="AN156" s="53"/>
      <c r="AO156" s="53"/>
      <c r="AP156" s="54"/>
      <c r="AQ156" s="55" t="e">
        <f>IF(#REF!=1,0,"")</f>
        <v>#REF!</v>
      </c>
      <c r="AR156" s="56" t="e">
        <f t="shared" si="56"/>
        <v>#REF!</v>
      </c>
      <c r="AS156" s="55" t="e">
        <f>IF(#REF!=1,0,"")</f>
        <v>#REF!</v>
      </c>
      <c r="AT156" s="56" t="e">
        <f t="shared" si="57"/>
        <v>#REF!</v>
      </c>
    </row>
    <row r="157" spans="1:46" s="3" customFormat="1" x14ac:dyDescent="0.25">
      <c r="A157" s="67">
        <f t="shared" si="58"/>
        <v>2022</v>
      </c>
      <c r="B157" s="67" t="str">
        <f t="shared" si="59"/>
        <v>May</v>
      </c>
      <c r="C157" s="68">
        <f t="shared" si="63"/>
        <v>24</v>
      </c>
      <c r="D157" s="69">
        <f t="shared" si="60"/>
        <v>11</v>
      </c>
      <c r="E157" s="70">
        <f t="shared" si="61"/>
        <v>14</v>
      </c>
      <c r="F157" s="74"/>
      <c r="G157" s="77"/>
      <c r="H157" s="63" t="e">
        <f t="shared" si="64"/>
        <v>#VALUE!</v>
      </c>
      <c r="I157" s="64">
        <f t="shared" si="67"/>
        <v>1</v>
      </c>
      <c r="J157" s="71" t="str">
        <f t="shared" si="67"/>
        <v>Lavandula</v>
      </c>
      <c r="K157" s="71" t="str">
        <f t="shared" si="67"/>
        <v>stoechas</v>
      </c>
      <c r="L157" s="72">
        <f t="shared" si="67"/>
        <v>2</v>
      </c>
      <c r="M157" s="72">
        <f t="shared" si="67"/>
        <v>13</v>
      </c>
      <c r="N157" s="66">
        <f t="shared" si="67"/>
        <v>0</v>
      </c>
      <c r="O157" s="42"/>
      <c r="P157" s="43" t="e">
        <f>TEXT(IF(#REF!=1,D157,""),"00")</f>
        <v>#REF!</v>
      </c>
      <c r="Q157" s="44"/>
      <c r="R157" s="45"/>
      <c r="S157" s="46" t="e">
        <f>IF(O157=0,TEXT(TIME(P157,Q157,R157)-TIME(D157,E157,RIGHT(F157,2))+TIME(0,LEFT(#REF!,2),RIGHT(#REF!,2)),"mm:ss"),TEXT(TIME(P157,Q157,R157)-TIME(D157,E157,RIGHT(F157,2))+TIME(0,LEFT(#REF!,2),RIGHT(#REF!,2))-TIME(0,($G$10*O157),0),"mm:ss"))</f>
        <v>#REF!</v>
      </c>
      <c r="T157" s="47"/>
      <c r="U157" s="43" t="e">
        <f>INDEX(VISITORS[INSECT ORDER], MATCH(T157,VISITORS[NAME USED],0))</f>
        <v>#N/A</v>
      </c>
      <c r="V157" s="43" t="e">
        <f t="shared" si="62"/>
        <v>#N/A</v>
      </c>
      <c r="W157" s="48" t="e">
        <f>IF(SUM(AB157,AD157,AF157,AH157,AJ157,AL157)=#REF!,,"")</f>
        <v>#REF!</v>
      </c>
      <c r="X157" s="49" t="e">
        <f>IF(#REF!=1,1,"")</f>
        <v>#REF!</v>
      </c>
      <c r="Y157" s="49"/>
      <c r="Z157" s="49"/>
      <c r="AA157" s="50" t="str">
        <f t="shared" si="66"/>
        <v/>
      </c>
      <c r="AB157" s="51" t="str">
        <f>IF(AA157=1,#REF!,"")</f>
        <v/>
      </c>
      <c r="AC157" s="50"/>
      <c r="AD157" s="51" t="str">
        <f>IF(AC157=1,#REF!,"")</f>
        <v/>
      </c>
      <c r="AE157" s="50"/>
      <c r="AF157" s="51" t="str">
        <f>IF(AE157=1,#REF!,"")</f>
        <v/>
      </c>
      <c r="AG157" s="50"/>
      <c r="AH157" s="51" t="str">
        <f>IF(AG157=1,#REF!,"")</f>
        <v/>
      </c>
      <c r="AI157" s="50"/>
      <c r="AJ157" s="51" t="str">
        <f>IF(AI157=1,#REF!,"")</f>
        <v/>
      </c>
      <c r="AK157" s="50"/>
      <c r="AL157" s="51" t="str">
        <f>IF(AK157=1,#REF!,"")</f>
        <v/>
      </c>
      <c r="AM157" s="52"/>
      <c r="AN157" s="53"/>
      <c r="AO157" s="53"/>
      <c r="AP157" s="54"/>
      <c r="AQ157" s="55" t="e">
        <f>IF(#REF!=1,0,"")</f>
        <v>#REF!</v>
      </c>
      <c r="AR157" s="56" t="e">
        <f t="shared" si="56"/>
        <v>#REF!</v>
      </c>
      <c r="AS157" s="55" t="e">
        <f>IF(#REF!=1,0,"")</f>
        <v>#REF!</v>
      </c>
      <c r="AT157" s="56" t="e">
        <f t="shared" si="57"/>
        <v>#REF!</v>
      </c>
    </row>
    <row r="158" spans="1:46" s="3" customFormat="1" x14ac:dyDescent="0.25">
      <c r="A158" s="67">
        <f t="shared" si="58"/>
        <v>2022</v>
      </c>
      <c r="B158" s="67" t="str">
        <f t="shared" si="59"/>
        <v>May</v>
      </c>
      <c r="C158" s="68">
        <f t="shared" si="63"/>
        <v>24</v>
      </c>
      <c r="D158" s="69">
        <f t="shared" si="60"/>
        <v>11</v>
      </c>
      <c r="E158" s="60">
        <f t="shared" si="61"/>
        <v>15</v>
      </c>
      <c r="F158" s="74"/>
      <c r="G158" s="77"/>
      <c r="H158" s="63" t="e">
        <f t="shared" si="64"/>
        <v>#VALUE!</v>
      </c>
      <c r="I158" s="64">
        <f t="shared" si="67"/>
        <v>1</v>
      </c>
      <c r="J158" s="71" t="str">
        <f t="shared" si="67"/>
        <v>Lavandula</v>
      </c>
      <c r="K158" s="71" t="str">
        <f t="shared" si="67"/>
        <v>stoechas</v>
      </c>
      <c r="L158" s="66">
        <f t="shared" si="67"/>
        <v>2</v>
      </c>
      <c r="M158" s="66">
        <f t="shared" si="67"/>
        <v>13</v>
      </c>
      <c r="N158" s="66">
        <f t="shared" si="67"/>
        <v>0</v>
      </c>
      <c r="O158" s="42"/>
      <c r="P158" s="43" t="e">
        <f>TEXT(IF(#REF!=1,D158,""),"00")</f>
        <v>#REF!</v>
      </c>
      <c r="Q158" s="44"/>
      <c r="R158" s="45"/>
      <c r="S158" s="46" t="e">
        <f>IF(O158=0,TEXT(TIME(P158,Q158,R158)-TIME(D158,E158,RIGHT(F158,2))+TIME(0,LEFT(#REF!,2),RIGHT(#REF!,2)),"mm:ss"),TEXT(TIME(P158,Q158,R158)-TIME(D158,E158,RIGHT(F158,2))+TIME(0,LEFT(#REF!,2),RIGHT(#REF!,2))-TIME(0,($G$10*O158),0),"mm:ss"))</f>
        <v>#REF!</v>
      </c>
      <c r="T158" s="47"/>
      <c r="U158" s="43" t="e">
        <f>INDEX(VISITORS[INSECT ORDER], MATCH(T158,VISITORS[NAME USED],0))</f>
        <v>#N/A</v>
      </c>
      <c r="V158" s="43" t="e">
        <f t="shared" si="62"/>
        <v>#N/A</v>
      </c>
      <c r="W158" s="48" t="e">
        <f>IF(SUM(AB158,AD158,AF158,AH158,AJ158,AL158)=#REF!,,"")</f>
        <v>#REF!</v>
      </c>
      <c r="X158" s="49" t="e">
        <f>IF(#REF!=1,1,"")</f>
        <v>#REF!</v>
      </c>
      <c r="Y158" s="49"/>
      <c r="Z158" s="49"/>
      <c r="AA158" s="50" t="str">
        <f t="shared" si="66"/>
        <v/>
      </c>
      <c r="AB158" s="51" t="str">
        <f>IF(AA158=1,#REF!,"")</f>
        <v/>
      </c>
      <c r="AC158" s="50"/>
      <c r="AD158" s="51" t="str">
        <f>IF(AC158=1,#REF!,"")</f>
        <v/>
      </c>
      <c r="AE158" s="50"/>
      <c r="AF158" s="51" t="str">
        <f>IF(AE158=1,#REF!,"")</f>
        <v/>
      </c>
      <c r="AG158" s="50"/>
      <c r="AH158" s="51" t="str">
        <f>IF(AG158=1,#REF!,"")</f>
        <v/>
      </c>
      <c r="AI158" s="50"/>
      <c r="AJ158" s="51" t="str">
        <f>IF(AI158=1,#REF!,"")</f>
        <v/>
      </c>
      <c r="AK158" s="50"/>
      <c r="AL158" s="51" t="str">
        <f>IF(AK158=1,#REF!,"")</f>
        <v/>
      </c>
      <c r="AM158" s="52"/>
      <c r="AN158" s="53"/>
      <c r="AO158" s="53"/>
      <c r="AP158" s="54"/>
      <c r="AQ158" s="55" t="e">
        <f>IF(#REF!=1,0,"")</f>
        <v>#REF!</v>
      </c>
      <c r="AR158" s="56" t="e">
        <f t="shared" si="56"/>
        <v>#REF!</v>
      </c>
      <c r="AS158" s="55" t="e">
        <f>IF(#REF!=1,0,"")</f>
        <v>#REF!</v>
      </c>
      <c r="AT158" s="56" t="e">
        <f t="shared" si="57"/>
        <v>#REF!</v>
      </c>
    </row>
    <row r="159" spans="1:46" s="3" customFormat="1" x14ac:dyDescent="0.25">
      <c r="A159" s="67">
        <f t="shared" si="58"/>
        <v>2022</v>
      </c>
      <c r="B159" s="67" t="str">
        <f t="shared" si="59"/>
        <v>May</v>
      </c>
      <c r="C159" s="68">
        <f t="shared" si="63"/>
        <v>24</v>
      </c>
      <c r="D159" s="69">
        <f t="shared" si="60"/>
        <v>11</v>
      </c>
      <c r="E159" s="70">
        <f t="shared" si="61"/>
        <v>16</v>
      </c>
      <c r="F159" s="74"/>
      <c r="G159" s="77"/>
      <c r="H159" s="63" t="e">
        <f t="shared" si="64"/>
        <v>#VALUE!</v>
      </c>
      <c r="I159" s="64">
        <f t="shared" si="67"/>
        <v>1</v>
      </c>
      <c r="J159" s="71" t="str">
        <f t="shared" si="67"/>
        <v>Lavandula</v>
      </c>
      <c r="K159" s="71" t="str">
        <f t="shared" si="67"/>
        <v>stoechas</v>
      </c>
      <c r="L159" s="72">
        <f t="shared" si="67"/>
        <v>2</v>
      </c>
      <c r="M159" s="72">
        <f t="shared" si="67"/>
        <v>13</v>
      </c>
      <c r="N159" s="66">
        <f t="shared" si="67"/>
        <v>0</v>
      </c>
      <c r="O159" s="42"/>
      <c r="P159" s="43" t="e">
        <f>TEXT(IF(#REF!=1,D159,""),"00")</f>
        <v>#REF!</v>
      </c>
      <c r="Q159" s="44"/>
      <c r="R159" s="45"/>
      <c r="S159" s="46" t="e">
        <f>IF(O159=0,TEXT(TIME(P159,Q159,R159)-TIME(D159,E159,RIGHT(F159,2))+TIME(0,LEFT(#REF!,2),RIGHT(#REF!,2)),"mm:ss"),TEXT(TIME(P159,Q159,R159)-TIME(D159,E159,RIGHT(F159,2))+TIME(0,LEFT(#REF!,2),RIGHT(#REF!,2))-TIME(0,($G$10*O159),0),"mm:ss"))</f>
        <v>#REF!</v>
      </c>
      <c r="T159" s="47"/>
      <c r="U159" s="43" t="e">
        <f>INDEX(VISITORS[INSECT ORDER], MATCH(T159,VISITORS[NAME USED],0))</f>
        <v>#N/A</v>
      </c>
      <c r="V159" s="43" t="e">
        <f t="shared" si="62"/>
        <v>#N/A</v>
      </c>
      <c r="W159" s="48" t="e">
        <f>IF(SUM(AB159,AD159,AF159,AH159,AJ159,AL159)=#REF!,,"")</f>
        <v>#REF!</v>
      </c>
      <c r="X159" s="49" t="e">
        <f>IF(#REF!=1,1,"")</f>
        <v>#REF!</v>
      </c>
      <c r="Y159" s="49"/>
      <c r="Z159" s="49"/>
      <c r="AA159" s="50" t="str">
        <f t="shared" si="66"/>
        <v/>
      </c>
      <c r="AB159" s="51" t="str">
        <f>IF(AA159=1,#REF!,"")</f>
        <v/>
      </c>
      <c r="AC159" s="50"/>
      <c r="AD159" s="51" t="str">
        <f>IF(AC159=1,#REF!,"")</f>
        <v/>
      </c>
      <c r="AE159" s="50"/>
      <c r="AF159" s="51" t="str">
        <f>IF(AE159=1,#REF!,"")</f>
        <v/>
      </c>
      <c r="AG159" s="50"/>
      <c r="AH159" s="51" t="str">
        <f>IF(AG159=1,#REF!,"")</f>
        <v/>
      </c>
      <c r="AI159" s="50"/>
      <c r="AJ159" s="51" t="str">
        <f>IF(AI159=1,#REF!,"")</f>
        <v/>
      </c>
      <c r="AK159" s="50"/>
      <c r="AL159" s="51" t="str">
        <f>IF(AK159=1,#REF!,"")</f>
        <v/>
      </c>
      <c r="AM159" s="52"/>
      <c r="AN159" s="53"/>
      <c r="AO159" s="53"/>
      <c r="AP159" s="54"/>
      <c r="AQ159" s="55" t="e">
        <f>IF(#REF!=1,0,"")</f>
        <v>#REF!</v>
      </c>
      <c r="AR159" s="56" t="e">
        <f t="shared" si="56"/>
        <v>#REF!</v>
      </c>
      <c r="AS159" s="55" t="e">
        <f>IF(#REF!=1,0,"")</f>
        <v>#REF!</v>
      </c>
      <c r="AT159" s="56" t="e">
        <f t="shared" si="57"/>
        <v>#REF!</v>
      </c>
    </row>
    <row r="160" spans="1:46" s="3" customFormat="1" x14ac:dyDescent="0.25">
      <c r="A160" s="67">
        <f t="shared" si="58"/>
        <v>2022</v>
      </c>
      <c r="B160" s="67" t="str">
        <f t="shared" si="59"/>
        <v>May</v>
      </c>
      <c r="C160" s="68">
        <f t="shared" si="63"/>
        <v>24</v>
      </c>
      <c r="D160" s="69">
        <f t="shared" si="60"/>
        <v>11</v>
      </c>
      <c r="E160" s="70">
        <f t="shared" si="61"/>
        <v>17</v>
      </c>
      <c r="F160" s="74">
        <v>28</v>
      </c>
      <c r="G160" s="77"/>
      <c r="H160" s="63" t="e">
        <f t="shared" si="64"/>
        <v>#VALUE!</v>
      </c>
      <c r="I160" s="64">
        <f t="shared" si="67"/>
        <v>1</v>
      </c>
      <c r="J160" s="71" t="str">
        <f t="shared" si="67"/>
        <v>Lavandula</v>
      </c>
      <c r="K160" s="71" t="str">
        <f t="shared" si="67"/>
        <v>stoechas</v>
      </c>
      <c r="L160" s="72">
        <f t="shared" si="67"/>
        <v>2</v>
      </c>
      <c r="M160" s="72">
        <f t="shared" si="67"/>
        <v>13</v>
      </c>
      <c r="N160" s="66">
        <f t="shared" si="67"/>
        <v>0</v>
      </c>
      <c r="O160" s="42"/>
      <c r="P160" s="43" t="e">
        <f>TEXT(IF(#REF!=1,D160,""),"00")</f>
        <v>#REF!</v>
      </c>
      <c r="Q160" s="44">
        <v>19</v>
      </c>
      <c r="R160" s="45">
        <v>21</v>
      </c>
      <c r="S160" s="46" t="e">
        <f>IF(O160=0,TEXT(TIME(P160,Q160,R160)-TIME(D160,E160,RIGHT(F160,2))+TIME(0,LEFT(#REF!,2),RIGHT(#REF!,2)),"mm:ss"),TEXT(TIME(P160,Q160,R160)-TIME(D160,E160,RIGHT(F160,2))+TIME(0,LEFT(#REF!,2),RIGHT(#REF!,2))-TIME(0,($G$10*O160),0),"mm:ss"))</f>
        <v>#REF!</v>
      </c>
      <c r="T160" s="47" t="s">
        <v>372</v>
      </c>
      <c r="U160" s="43" t="e">
        <f>INDEX(VISITORS[INSECT ORDER], MATCH(T160,VISITORS[NAME USED],0))</f>
        <v>#N/A</v>
      </c>
      <c r="V160" s="43" t="e">
        <f t="shared" si="62"/>
        <v>#N/A</v>
      </c>
      <c r="W160" s="48" t="e">
        <f>IF(SUM(AB160,AD160,AF160,AH160,AJ160,AL160)=#REF!,,"")</f>
        <v>#REF!</v>
      </c>
      <c r="X160" s="49">
        <v>8</v>
      </c>
      <c r="Y160" s="49"/>
      <c r="Z160" s="49"/>
      <c r="AA160" s="50" t="str">
        <f t="shared" si="66"/>
        <v/>
      </c>
      <c r="AB160" s="51" t="str">
        <f>IF(AA160=1,#REF!,"")</f>
        <v/>
      </c>
      <c r="AC160" s="50"/>
      <c r="AD160" s="51" t="str">
        <f>IF(AC160=1,#REF!,"")</f>
        <v/>
      </c>
      <c r="AE160" s="50"/>
      <c r="AF160" s="51" t="str">
        <f>IF(AE160=1,#REF!,"")</f>
        <v/>
      </c>
      <c r="AG160" s="50"/>
      <c r="AH160" s="51" t="str">
        <f>IF(AG160=1,#REF!,"")</f>
        <v/>
      </c>
      <c r="AI160" s="50"/>
      <c r="AJ160" s="51" t="str">
        <f>IF(AI160=1,#REF!,"")</f>
        <v/>
      </c>
      <c r="AK160" s="50"/>
      <c r="AL160" s="51" t="str">
        <f>IF(AK160=1,#REF!,"")</f>
        <v/>
      </c>
      <c r="AM160" s="52"/>
      <c r="AN160" s="53"/>
      <c r="AO160" s="53"/>
      <c r="AP160" s="54"/>
      <c r="AQ160" s="55" t="e">
        <f>IF(#REF!=1,0,"")</f>
        <v>#REF!</v>
      </c>
      <c r="AR160" s="56" t="e">
        <f t="shared" si="56"/>
        <v>#REF!</v>
      </c>
      <c r="AS160" s="55" t="e">
        <f>IF(#REF!=1,0,"")</f>
        <v>#REF!</v>
      </c>
      <c r="AT160" s="56" t="e">
        <f t="shared" si="57"/>
        <v>#REF!</v>
      </c>
    </row>
    <row r="161" spans="1:46" s="3" customFormat="1" x14ac:dyDescent="0.25">
      <c r="A161" s="67">
        <f t="shared" si="58"/>
        <v>2022</v>
      </c>
      <c r="B161" s="67" t="str">
        <f t="shared" si="59"/>
        <v>May</v>
      </c>
      <c r="C161" s="68">
        <f t="shared" si="63"/>
        <v>24</v>
      </c>
      <c r="D161" s="69">
        <f t="shared" si="60"/>
        <v>11</v>
      </c>
      <c r="E161" s="70">
        <f t="shared" si="61"/>
        <v>18</v>
      </c>
      <c r="F161" s="74"/>
      <c r="G161" s="77"/>
      <c r="H161" s="63" t="e">
        <f t="shared" si="64"/>
        <v>#VALUE!</v>
      </c>
      <c r="I161" s="64">
        <f t="shared" si="67"/>
        <v>1</v>
      </c>
      <c r="J161" s="71" t="str">
        <f t="shared" si="67"/>
        <v>Lavandula</v>
      </c>
      <c r="K161" s="71" t="str">
        <f t="shared" si="67"/>
        <v>stoechas</v>
      </c>
      <c r="L161" s="72">
        <f t="shared" si="67"/>
        <v>2</v>
      </c>
      <c r="M161" s="72">
        <f t="shared" si="67"/>
        <v>13</v>
      </c>
      <c r="N161" s="66">
        <f t="shared" si="67"/>
        <v>0</v>
      </c>
      <c r="O161" s="42"/>
      <c r="P161" s="43" t="e">
        <f>TEXT(IF(#REF!=1,D161,""),"00")</f>
        <v>#REF!</v>
      </c>
      <c r="Q161" s="44"/>
      <c r="R161" s="45"/>
      <c r="S161" s="46" t="e">
        <f>IF(O161=0,TEXT(TIME(P161,Q161,R161)-TIME(D161,E161,RIGHT(F161,2))+TIME(0,LEFT(#REF!,2),RIGHT(#REF!,2)),"mm:ss"),TEXT(TIME(P161,Q161,R161)-TIME(D161,E161,RIGHT(F161,2))+TIME(0,LEFT(#REF!,2),RIGHT(#REF!,2))-TIME(0,($G$10*O161),0),"mm:ss"))</f>
        <v>#REF!</v>
      </c>
      <c r="T161" s="47"/>
      <c r="U161" s="43" t="e">
        <f>INDEX(VISITORS[INSECT ORDER], MATCH(T161,VISITORS[NAME USED],0))</f>
        <v>#N/A</v>
      </c>
      <c r="V161" s="43" t="e">
        <f t="shared" si="62"/>
        <v>#N/A</v>
      </c>
      <c r="W161" s="48" t="e">
        <f>IF(SUM(AB161,AD161,AF161,AH161,AJ161,AL161)=#REF!,,"")</f>
        <v>#REF!</v>
      </c>
      <c r="X161" s="49" t="e">
        <f>IF(#REF!=1,1,"")</f>
        <v>#REF!</v>
      </c>
      <c r="Y161" s="49"/>
      <c r="Z161" s="49"/>
      <c r="AA161" s="50" t="str">
        <f t="shared" si="66"/>
        <v/>
      </c>
      <c r="AB161" s="51" t="str">
        <f>IF(AA161=1,#REF!,"")</f>
        <v/>
      </c>
      <c r="AC161" s="50"/>
      <c r="AD161" s="51" t="str">
        <f>IF(AC161=1,#REF!,"")</f>
        <v/>
      </c>
      <c r="AE161" s="50"/>
      <c r="AF161" s="51" t="str">
        <f>IF(AE161=1,#REF!,"")</f>
        <v/>
      </c>
      <c r="AG161" s="50"/>
      <c r="AH161" s="51" t="str">
        <f>IF(AG161=1,#REF!,"")</f>
        <v/>
      </c>
      <c r="AI161" s="50"/>
      <c r="AJ161" s="51" t="str">
        <f>IF(AI161=1,#REF!,"")</f>
        <v/>
      </c>
      <c r="AK161" s="50"/>
      <c r="AL161" s="51" t="str">
        <f>IF(AK161=1,#REF!,"")</f>
        <v/>
      </c>
      <c r="AM161" s="52"/>
      <c r="AN161" s="53"/>
      <c r="AO161" s="53"/>
      <c r="AP161" s="54"/>
      <c r="AQ161" s="55" t="e">
        <f>IF(#REF!=1,0,"")</f>
        <v>#REF!</v>
      </c>
      <c r="AR161" s="56" t="e">
        <f t="shared" si="56"/>
        <v>#REF!</v>
      </c>
      <c r="AS161" s="55" t="e">
        <f>IF(#REF!=1,0,"")</f>
        <v>#REF!</v>
      </c>
      <c r="AT161" s="56" t="e">
        <f t="shared" si="57"/>
        <v>#REF!</v>
      </c>
    </row>
    <row r="162" spans="1:46" s="3" customFormat="1" x14ac:dyDescent="0.25">
      <c r="A162" s="67">
        <f t="shared" si="58"/>
        <v>2022</v>
      </c>
      <c r="B162" s="67" t="str">
        <f t="shared" si="59"/>
        <v>May</v>
      </c>
      <c r="C162" s="68">
        <f t="shared" si="63"/>
        <v>24</v>
      </c>
      <c r="D162" s="69">
        <f t="shared" si="60"/>
        <v>11</v>
      </c>
      <c r="E162" s="70">
        <f t="shared" si="61"/>
        <v>19</v>
      </c>
      <c r="F162" s="74"/>
      <c r="G162" s="77"/>
      <c r="H162" s="63" t="e">
        <f t="shared" si="64"/>
        <v>#VALUE!</v>
      </c>
      <c r="I162" s="64">
        <f t="shared" si="67"/>
        <v>1</v>
      </c>
      <c r="J162" s="71" t="str">
        <f t="shared" si="67"/>
        <v>Lavandula</v>
      </c>
      <c r="K162" s="71" t="str">
        <f t="shared" si="67"/>
        <v>stoechas</v>
      </c>
      <c r="L162" s="72">
        <f t="shared" si="67"/>
        <v>2</v>
      </c>
      <c r="M162" s="72">
        <f t="shared" si="67"/>
        <v>13</v>
      </c>
      <c r="N162" s="66">
        <f t="shared" si="67"/>
        <v>0</v>
      </c>
      <c r="O162" s="42"/>
      <c r="P162" s="43" t="e">
        <f>TEXT(IF(#REF!=1,D162,""),"00")</f>
        <v>#REF!</v>
      </c>
      <c r="Q162" s="44"/>
      <c r="R162" s="45"/>
      <c r="S162" s="46" t="e">
        <f>IF(O162=0,TEXT(TIME(P162,Q162,R162)-TIME(D162,E162,RIGHT(F162,2))+TIME(0,LEFT(#REF!,2),RIGHT(#REF!,2)),"mm:ss"),TEXT(TIME(P162,Q162,R162)-TIME(D162,E162,RIGHT(F162,2))+TIME(0,LEFT(#REF!,2),RIGHT(#REF!,2))-TIME(0,($G$10*O162),0),"mm:ss"))</f>
        <v>#REF!</v>
      </c>
      <c r="T162" s="47"/>
      <c r="U162" s="43" t="e">
        <f>INDEX(VISITORS[INSECT ORDER], MATCH(T162,VISITORS[NAME USED],0))</f>
        <v>#N/A</v>
      </c>
      <c r="V162" s="43" t="e">
        <f t="shared" si="62"/>
        <v>#N/A</v>
      </c>
      <c r="W162" s="48" t="e">
        <f>IF(SUM(AB162,AD162,AF162,AH162,AJ162,AL162)=#REF!,,"")</f>
        <v>#REF!</v>
      </c>
      <c r="X162" s="49" t="e">
        <f>IF(#REF!=1,1,"")</f>
        <v>#REF!</v>
      </c>
      <c r="Y162" s="49"/>
      <c r="Z162" s="49"/>
      <c r="AA162" s="50" t="str">
        <f t="shared" si="66"/>
        <v/>
      </c>
      <c r="AB162" s="51" t="str">
        <f>IF(AA162=1,#REF!,"")</f>
        <v/>
      </c>
      <c r="AC162" s="50"/>
      <c r="AD162" s="51" t="str">
        <f>IF(AC162=1,#REF!,"")</f>
        <v/>
      </c>
      <c r="AE162" s="50"/>
      <c r="AF162" s="51" t="str">
        <f>IF(AE162=1,#REF!,"")</f>
        <v/>
      </c>
      <c r="AG162" s="50"/>
      <c r="AH162" s="51" t="str">
        <f>IF(AG162=1,#REF!,"")</f>
        <v/>
      </c>
      <c r="AI162" s="50"/>
      <c r="AJ162" s="51" t="str">
        <f>IF(AI162=1,#REF!,"")</f>
        <v/>
      </c>
      <c r="AK162" s="50"/>
      <c r="AL162" s="51" t="str">
        <f>IF(AK162=1,#REF!,"")</f>
        <v/>
      </c>
      <c r="AM162" s="52"/>
      <c r="AN162" s="53"/>
      <c r="AO162" s="53"/>
      <c r="AP162" s="54"/>
      <c r="AQ162" s="55" t="e">
        <f>IF(#REF!=1,0,"")</f>
        <v>#REF!</v>
      </c>
      <c r="AR162" s="56" t="e">
        <f t="shared" si="56"/>
        <v>#REF!</v>
      </c>
      <c r="AS162" s="55" t="e">
        <f>IF(#REF!=1,0,"")</f>
        <v>#REF!</v>
      </c>
      <c r="AT162" s="56" t="e">
        <f t="shared" si="57"/>
        <v>#REF!</v>
      </c>
    </row>
    <row r="163" spans="1:46" s="3" customFormat="1" x14ac:dyDescent="0.25">
      <c r="A163" s="67">
        <f t="shared" si="58"/>
        <v>2022</v>
      </c>
      <c r="B163" s="67" t="str">
        <f t="shared" si="59"/>
        <v>May</v>
      </c>
      <c r="C163" s="68">
        <f t="shared" si="63"/>
        <v>24</v>
      </c>
      <c r="D163" s="69">
        <f t="shared" si="60"/>
        <v>11</v>
      </c>
      <c r="E163" s="60">
        <f t="shared" si="61"/>
        <v>20</v>
      </c>
      <c r="F163" s="74"/>
      <c r="G163" s="77"/>
      <c r="H163" s="63" t="e">
        <f t="shared" si="64"/>
        <v>#VALUE!</v>
      </c>
      <c r="I163" s="64">
        <f t="shared" si="67"/>
        <v>1</v>
      </c>
      <c r="J163" s="71" t="str">
        <f t="shared" si="67"/>
        <v>Lavandula</v>
      </c>
      <c r="K163" s="71" t="str">
        <f t="shared" si="67"/>
        <v>stoechas</v>
      </c>
      <c r="L163" s="72">
        <f t="shared" si="67"/>
        <v>2</v>
      </c>
      <c r="M163" s="66">
        <f t="shared" si="67"/>
        <v>13</v>
      </c>
      <c r="N163" s="66">
        <f t="shared" si="67"/>
        <v>0</v>
      </c>
      <c r="O163" s="42"/>
      <c r="P163" s="43" t="e">
        <f>TEXT(IF(#REF!=1,D163,""),"00")</f>
        <v>#REF!</v>
      </c>
      <c r="Q163" s="44"/>
      <c r="R163" s="45"/>
      <c r="S163" s="46" t="e">
        <f>IF(O163=0,TEXT(TIME(P163,Q163,R163)-TIME(D163,E163,RIGHT(F163,2))+TIME(0,LEFT(#REF!,2),RIGHT(#REF!,2)),"mm:ss"),TEXT(TIME(P163,Q163,R163)-TIME(D163,E163,RIGHT(F163,2))+TIME(0,LEFT(#REF!,2),RIGHT(#REF!,2))-TIME(0,($G$10*O163),0),"mm:ss"))</f>
        <v>#REF!</v>
      </c>
      <c r="T163" s="47"/>
      <c r="U163" s="43" t="e">
        <f>INDEX(VISITORS[INSECT ORDER], MATCH(T163,VISITORS[NAME USED],0))</f>
        <v>#N/A</v>
      </c>
      <c r="V163" s="43" t="e">
        <f t="shared" si="62"/>
        <v>#N/A</v>
      </c>
      <c r="W163" s="48" t="e">
        <f>IF(SUM(AB163,AD163,AF163,AH163,AJ163,AL163)=#REF!,,"")</f>
        <v>#REF!</v>
      </c>
      <c r="X163" s="49" t="e">
        <f>IF(#REF!=1,1,"")</f>
        <v>#REF!</v>
      </c>
      <c r="Y163" s="49"/>
      <c r="Z163" s="49"/>
      <c r="AA163" s="50" t="str">
        <f t="shared" si="66"/>
        <v/>
      </c>
      <c r="AB163" s="51" t="str">
        <f>IF(AA163=1,#REF!,"")</f>
        <v/>
      </c>
      <c r="AC163" s="50"/>
      <c r="AD163" s="51" t="str">
        <f>IF(AC163=1,#REF!,"")</f>
        <v/>
      </c>
      <c r="AE163" s="50"/>
      <c r="AF163" s="51" t="str">
        <f>IF(AE163=1,#REF!,"")</f>
        <v/>
      </c>
      <c r="AG163" s="50"/>
      <c r="AH163" s="51" t="str">
        <f>IF(AG163=1,#REF!,"")</f>
        <v/>
      </c>
      <c r="AI163" s="50"/>
      <c r="AJ163" s="51" t="str">
        <f>IF(AI163=1,#REF!,"")</f>
        <v/>
      </c>
      <c r="AK163" s="50"/>
      <c r="AL163" s="51" t="str">
        <f>IF(AK163=1,#REF!,"")</f>
        <v/>
      </c>
      <c r="AM163" s="52"/>
      <c r="AN163" s="53"/>
      <c r="AO163" s="53"/>
      <c r="AP163" s="54"/>
      <c r="AQ163" s="55" t="e">
        <f>IF(#REF!=1,0,"")</f>
        <v>#REF!</v>
      </c>
      <c r="AR163" s="56" t="e">
        <f t="shared" si="56"/>
        <v>#REF!</v>
      </c>
      <c r="AS163" s="55" t="e">
        <f>IF(#REF!=1,0,"")</f>
        <v>#REF!</v>
      </c>
      <c r="AT163" s="56" t="e">
        <f t="shared" si="57"/>
        <v>#REF!</v>
      </c>
    </row>
    <row r="164" spans="1:46" s="3" customFormat="1" x14ac:dyDescent="0.25">
      <c r="A164" s="67">
        <f t="shared" si="58"/>
        <v>2022</v>
      </c>
      <c r="B164" s="67" t="str">
        <f t="shared" si="59"/>
        <v>May</v>
      </c>
      <c r="C164" s="68">
        <f t="shared" si="63"/>
        <v>24</v>
      </c>
      <c r="D164" s="69">
        <f t="shared" si="60"/>
        <v>11</v>
      </c>
      <c r="E164" s="70">
        <f t="shared" si="61"/>
        <v>21</v>
      </c>
      <c r="F164" s="74"/>
      <c r="G164" s="77"/>
      <c r="H164" s="63" t="e">
        <f t="shared" si="64"/>
        <v>#VALUE!</v>
      </c>
      <c r="I164" s="64">
        <f t="shared" si="67"/>
        <v>1</v>
      </c>
      <c r="J164" s="71" t="str">
        <f t="shared" si="67"/>
        <v>Lavandula</v>
      </c>
      <c r="K164" s="71" t="str">
        <f t="shared" si="67"/>
        <v>stoechas</v>
      </c>
      <c r="L164" s="66">
        <f t="shared" si="67"/>
        <v>2</v>
      </c>
      <c r="M164" s="72">
        <f t="shared" si="67"/>
        <v>13</v>
      </c>
      <c r="N164" s="66">
        <f t="shared" si="67"/>
        <v>0</v>
      </c>
      <c r="O164" s="42"/>
      <c r="P164" s="43" t="e">
        <f>TEXT(IF(#REF!=1,D164,""),"00")</f>
        <v>#REF!</v>
      </c>
      <c r="Q164" s="44"/>
      <c r="R164" s="45"/>
      <c r="S164" s="46" t="e">
        <f>IF(O164=0,TEXT(TIME(P164,Q164,R164)-TIME(D164,E164,RIGHT(F164,2))+TIME(0,LEFT(#REF!,2),RIGHT(#REF!,2)),"mm:ss"),TEXT(TIME(P164,Q164,R164)-TIME(D164,E164,RIGHT(F164,2))+TIME(0,LEFT(#REF!,2),RIGHT(#REF!,2))-TIME(0,($G$10*O164),0),"mm:ss"))</f>
        <v>#REF!</v>
      </c>
      <c r="T164" s="47"/>
      <c r="U164" s="43" t="e">
        <f>INDEX(VISITORS[INSECT ORDER], MATCH(T164,VISITORS[NAME USED],0))</f>
        <v>#N/A</v>
      </c>
      <c r="V164" s="43" t="e">
        <f t="shared" si="62"/>
        <v>#N/A</v>
      </c>
      <c r="W164" s="48" t="e">
        <f>IF(SUM(AB164,AD164,AF164,AH164,AJ164,AL164)=#REF!,,"")</f>
        <v>#REF!</v>
      </c>
      <c r="X164" s="49" t="e">
        <f>IF(#REF!=1,1,"")</f>
        <v>#REF!</v>
      </c>
      <c r="Y164" s="49"/>
      <c r="Z164" s="49"/>
      <c r="AA164" s="50" t="str">
        <f t="shared" si="66"/>
        <v/>
      </c>
      <c r="AB164" s="51" t="str">
        <f>IF(AA164=1,#REF!,"")</f>
        <v/>
      </c>
      <c r="AC164" s="50"/>
      <c r="AD164" s="51" t="str">
        <f>IF(AC164=1,#REF!,"")</f>
        <v/>
      </c>
      <c r="AE164" s="50"/>
      <c r="AF164" s="51" t="str">
        <f>IF(AE164=1,#REF!,"")</f>
        <v/>
      </c>
      <c r="AG164" s="50"/>
      <c r="AH164" s="51" t="str">
        <f>IF(AG164=1,#REF!,"")</f>
        <v/>
      </c>
      <c r="AI164" s="50"/>
      <c r="AJ164" s="51" t="str">
        <f>IF(AI164=1,#REF!,"")</f>
        <v/>
      </c>
      <c r="AK164" s="50"/>
      <c r="AL164" s="51" t="str">
        <f>IF(AK164=1,#REF!,"")</f>
        <v/>
      </c>
      <c r="AM164" s="52"/>
      <c r="AN164" s="53"/>
      <c r="AO164" s="53"/>
      <c r="AP164" s="54"/>
      <c r="AQ164" s="55" t="e">
        <f>IF(#REF!=1,0,"")</f>
        <v>#REF!</v>
      </c>
      <c r="AR164" s="56" t="e">
        <f t="shared" si="56"/>
        <v>#REF!</v>
      </c>
      <c r="AS164" s="55" t="e">
        <f>IF(#REF!=1,0,"")</f>
        <v>#REF!</v>
      </c>
      <c r="AT164" s="56" t="e">
        <f t="shared" si="57"/>
        <v>#REF!</v>
      </c>
    </row>
    <row r="165" spans="1:46" s="3" customFormat="1" x14ac:dyDescent="0.25">
      <c r="A165" s="67">
        <f t="shared" si="58"/>
        <v>2022</v>
      </c>
      <c r="B165" s="67" t="str">
        <f t="shared" si="59"/>
        <v>May</v>
      </c>
      <c r="C165" s="68">
        <f t="shared" si="63"/>
        <v>24</v>
      </c>
      <c r="D165" s="69">
        <f t="shared" si="60"/>
        <v>11</v>
      </c>
      <c r="E165" s="70">
        <f t="shared" si="61"/>
        <v>22</v>
      </c>
      <c r="F165" s="74"/>
      <c r="G165" s="77"/>
      <c r="H165" s="63" t="e">
        <f t="shared" si="64"/>
        <v>#VALUE!</v>
      </c>
      <c r="I165" s="64">
        <f t="shared" si="67"/>
        <v>1</v>
      </c>
      <c r="J165" s="71" t="str">
        <f t="shared" si="67"/>
        <v>Lavandula</v>
      </c>
      <c r="K165" s="71" t="str">
        <f t="shared" si="67"/>
        <v>stoechas</v>
      </c>
      <c r="L165" s="72">
        <f t="shared" si="67"/>
        <v>2</v>
      </c>
      <c r="M165" s="72">
        <f t="shared" si="67"/>
        <v>13</v>
      </c>
      <c r="N165" s="66">
        <f t="shared" si="67"/>
        <v>0</v>
      </c>
      <c r="O165" s="42"/>
      <c r="P165" s="43" t="e">
        <f>TEXT(IF(#REF!=1,D165,""),"00")</f>
        <v>#REF!</v>
      </c>
      <c r="Q165" s="44"/>
      <c r="R165" s="45"/>
      <c r="S165" s="46" t="e">
        <f>IF(O165=0,TEXT(TIME(P165,Q165,R165)-TIME(D165,E165,RIGHT(F165,2))+TIME(0,LEFT(#REF!,2),RIGHT(#REF!,2)),"mm:ss"),TEXT(TIME(P165,Q165,R165)-TIME(D165,E165,RIGHT(F165,2))+TIME(0,LEFT(#REF!,2),RIGHT(#REF!,2))-TIME(0,($G$10*O165),0),"mm:ss"))</f>
        <v>#REF!</v>
      </c>
      <c r="T165" s="47"/>
      <c r="U165" s="43" t="e">
        <f>INDEX(VISITORS[INSECT ORDER], MATCH(T165,VISITORS[NAME USED],0))</f>
        <v>#N/A</v>
      </c>
      <c r="V165" s="43" t="e">
        <f t="shared" si="62"/>
        <v>#N/A</v>
      </c>
      <c r="W165" s="48" t="e">
        <f>IF(SUM(AB165,AD165,AF165,AH165,AJ165,AL165)=#REF!,,"")</f>
        <v>#REF!</v>
      </c>
      <c r="X165" s="49" t="e">
        <f>IF(#REF!=1,1,"")</f>
        <v>#REF!</v>
      </c>
      <c r="Y165" s="49"/>
      <c r="Z165" s="49"/>
      <c r="AA165" s="50" t="str">
        <f t="shared" si="66"/>
        <v/>
      </c>
      <c r="AB165" s="51" t="str">
        <f>IF(AA165=1,#REF!,"")</f>
        <v/>
      </c>
      <c r="AC165" s="50"/>
      <c r="AD165" s="51" t="str">
        <f>IF(AC165=1,#REF!,"")</f>
        <v/>
      </c>
      <c r="AE165" s="50"/>
      <c r="AF165" s="51" t="str">
        <f>IF(AE165=1,#REF!,"")</f>
        <v/>
      </c>
      <c r="AG165" s="50"/>
      <c r="AH165" s="51" t="str">
        <f>IF(AG165=1,#REF!,"")</f>
        <v/>
      </c>
      <c r="AI165" s="50"/>
      <c r="AJ165" s="51" t="str">
        <f>IF(AI165=1,#REF!,"")</f>
        <v/>
      </c>
      <c r="AK165" s="50"/>
      <c r="AL165" s="51" t="str">
        <f>IF(AK165=1,#REF!,"")</f>
        <v/>
      </c>
      <c r="AM165" s="52"/>
      <c r="AN165" s="53"/>
      <c r="AO165" s="53"/>
      <c r="AP165" s="54"/>
      <c r="AQ165" s="55" t="e">
        <f>IF(#REF!=1,0,"")</f>
        <v>#REF!</v>
      </c>
      <c r="AR165" s="56" t="e">
        <f t="shared" si="56"/>
        <v>#REF!</v>
      </c>
      <c r="AS165" s="55" t="e">
        <f>IF(#REF!=1,0,"")</f>
        <v>#REF!</v>
      </c>
      <c r="AT165" s="56" t="e">
        <f t="shared" si="57"/>
        <v>#REF!</v>
      </c>
    </row>
    <row r="166" spans="1:46" s="3" customFormat="1" x14ac:dyDescent="0.25">
      <c r="A166" s="67">
        <f t="shared" si="58"/>
        <v>2022</v>
      </c>
      <c r="B166" s="67" t="str">
        <f t="shared" si="59"/>
        <v>May</v>
      </c>
      <c r="C166" s="68">
        <f t="shared" si="63"/>
        <v>24</v>
      </c>
      <c r="D166" s="69">
        <f t="shared" si="60"/>
        <v>11</v>
      </c>
      <c r="E166" s="70">
        <f t="shared" si="61"/>
        <v>23</v>
      </c>
      <c r="F166" s="74"/>
      <c r="G166" s="77"/>
      <c r="H166" s="63" t="e">
        <f t="shared" si="64"/>
        <v>#VALUE!</v>
      </c>
      <c r="I166" s="64">
        <f t="shared" si="67"/>
        <v>1</v>
      </c>
      <c r="J166" s="71" t="str">
        <f t="shared" si="67"/>
        <v>Lavandula</v>
      </c>
      <c r="K166" s="71" t="str">
        <f t="shared" si="67"/>
        <v>stoechas</v>
      </c>
      <c r="L166" s="72">
        <f t="shared" si="67"/>
        <v>2</v>
      </c>
      <c r="M166" s="72">
        <f t="shared" si="67"/>
        <v>13</v>
      </c>
      <c r="N166" s="66">
        <f t="shared" si="67"/>
        <v>0</v>
      </c>
      <c r="O166" s="42"/>
      <c r="P166" s="43" t="e">
        <f>TEXT(IF(#REF!=1,D166,""),"00")</f>
        <v>#REF!</v>
      </c>
      <c r="Q166" s="44"/>
      <c r="R166" s="45"/>
      <c r="S166" s="46" t="e">
        <f>IF(O166=0,TEXT(TIME(P166,Q166,R166)-TIME(D166,E166,RIGHT(F166,2))+TIME(0,LEFT(#REF!,2),RIGHT(#REF!,2)),"mm:ss"),TEXT(TIME(P166,Q166,R166)-TIME(D166,E166,RIGHT(F166,2))+TIME(0,LEFT(#REF!,2),RIGHT(#REF!,2))-TIME(0,($G$10*O166),0),"mm:ss"))</f>
        <v>#REF!</v>
      </c>
      <c r="T166" s="47"/>
      <c r="U166" s="43" t="e">
        <f>INDEX(VISITORS[INSECT ORDER], MATCH(T166,VISITORS[NAME USED],0))</f>
        <v>#N/A</v>
      </c>
      <c r="V166" s="43" t="e">
        <f t="shared" si="62"/>
        <v>#N/A</v>
      </c>
      <c r="W166" s="48" t="e">
        <f>IF(SUM(AB166,AD166,AF166,AH166,AJ166,AL166)=#REF!,,"")</f>
        <v>#REF!</v>
      </c>
      <c r="X166" s="49" t="e">
        <f>IF(#REF!=1,1,"")</f>
        <v>#REF!</v>
      </c>
      <c r="Y166" s="49"/>
      <c r="Z166" s="49"/>
      <c r="AA166" s="50" t="str">
        <f t="shared" si="66"/>
        <v/>
      </c>
      <c r="AB166" s="51" t="str">
        <f>IF(AA166=1,#REF!,"")</f>
        <v/>
      </c>
      <c r="AC166" s="50"/>
      <c r="AD166" s="51" t="str">
        <f>IF(AC166=1,#REF!,"")</f>
        <v/>
      </c>
      <c r="AE166" s="50"/>
      <c r="AF166" s="51" t="str">
        <f>IF(AE166=1,#REF!,"")</f>
        <v/>
      </c>
      <c r="AG166" s="50"/>
      <c r="AH166" s="51" t="str">
        <f>IF(AG166=1,#REF!,"")</f>
        <v/>
      </c>
      <c r="AI166" s="50"/>
      <c r="AJ166" s="51" t="str">
        <f>IF(AI166=1,#REF!,"")</f>
        <v/>
      </c>
      <c r="AK166" s="50"/>
      <c r="AL166" s="51" t="str">
        <f>IF(AK166=1,#REF!,"")</f>
        <v/>
      </c>
      <c r="AM166" s="52"/>
      <c r="AN166" s="53"/>
      <c r="AO166" s="53"/>
      <c r="AP166" s="54"/>
      <c r="AQ166" s="55" t="e">
        <f>IF(#REF!=1,0,"")</f>
        <v>#REF!</v>
      </c>
      <c r="AR166" s="56" t="e">
        <f t="shared" si="56"/>
        <v>#REF!</v>
      </c>
      <c r="AS166" s="55" t="e">
        <f>IF(#REF!=1,0,"")</f>
        <v>#REF!</v>
      </c>
      <c r="AT166" s="56" t="e">
        <f t="shared" si="57"/>
        <v>#REF!</v>
      </c>
    </row>
    <row r="167" spans="1:46" s="3" customFormat="1" x14ac:dyDescent="0.25">
      <c r="A167" s="67">
        <f t="shared" si="58"/>
        <v>2022</v>
      </c>
      <c r="B167" s="67" t="str">
        <f t="shared" si="59"/>
        <v>May</v>
      </c>
      <c r="C167" s="68">
        <f t="shared" si="63"/>
        <v>24</v>
      </c>
      <c r="D167" s="69">
        <f t="shared" si="60"/>
        <v>11</v>
      </c>
      <c r="E167" s="70">
        <f t="shared" si="61"/>
        <v>24</v>
      </c>
      <c r="F167" s="74"/>
      <c r="G167" s="77"/>
      <c r="H167" s="63" t="e">
        <f t="shared" si="64"/>
        <v>#VALUE!</v>
      </c>
      <c r="I167" s="64">
        <f t="shared" si="67"/>
        <v>1</v>
      </c>
      <c r="J167" s="71" t="str">
        <f t="shared" si="67"/>
        <v>Lavandula</v>
      </c>
      <c r="K167" s="71" t="str">
        <f t="shared" si="67"/>
        <v>stoechas</v>
      </c>
      <c r="L167" s="72">
        <f t="shared" si="67"/>
        <v>2</v>
      </c>
      <c r="M167" s="72">
        <f t="shared" si="67"/>
        <v>13</v>
      </c>
      <c r="N167" s="66">
        <f t="shared" si="67"/>
        <v>0</v>
      </c>
      <c r="O167" s="42"/>
      <c r="P167" s="43" t="e">
        <f>TEXT(IF(#REF!=1,D167,""),"00")</f>
        <v>#REF!</v>
      </c>
      <c r="Q167" s="44"/>
      <c r="R167" s="45"/>
      <c r="S167" s="46" t="e">
        <f>IF(O167=0,TEXT(TIME(P167,Q167,R167)-TIME(D167,E167,RIGHT(F167,2))+TIME(0,LEFT(#REF!,2),RIGHT(#REF!,2)),"mm:ss"),TEXT(TIME(P167,Q167,R167)-TIME(D167,E167,RIGHT(F167,2))+TIME(0,LEFT(#REF!,2),RIGHT(#REF!,2))-TIME(0,($G$10*O167),0),"mm:ss"))</f>
        <v>#REF!</v>
      </c>
      <c r="T167" s="47"/>
      <c r="U167" s="43" t="e">
        <f>INDEX(VISITORS[INSECT ORDER], MATCH(T167,VISITORS[NAME USED],0))</f>
        <v>#N/A</v>
      </c>
      <c r="V167" s="43" t="e">
        <f t="shared" si="62"/>
        <v>#N/A</v>
      </c>
      <c r="W167" s="48" t="e">
        <f>IF(SUM(AB167,AD167,AF167,AH167,AJ167,AL167)=#REF!,,"")</f>
        <v>#REF!</v>
      </c>
      <c r="X167" s="49" t="e">
        <f>IF(#REF!=1,1,"")</f>
        <v>#REF!</v>
      </c>
      <c r="Y167" s="49"/>
      <c r="Z167" s="49"/>
      <c r="AA167" s="50" t="str">
        <f t="shared" si="66"/>
        <v/>
      </c>
      <c r="AB167" s="51" t="str">
        <f>IF(AA167=1,#REF!,"")</f>
        <v/>
      </c>
      <c r="AC167" s="50"/>
      <c r="AD167" s="51" t="str">
        <f>IF(AC167=1,#REF!,"")</f>
        <v/>
      </c>
      <c r="AE167" s="50"/>
      <c r="AF167" s="51" t="str">
        <f>IF(AE167=1,#REF!,"")</f>
        <v/>
      </c>
      <c r="AG167" s="50"/>
      <c r="AH167" s="51" t="str">
        <f>IF(AG167=1,#REF!,"")</f>
        <v/>
      </c>
      <c r="AI167" s="50"/>
      <c r="AJ167" s="51" t="str">
        <f>IF(AI167=1,#REF!,"")</f>
        <v/>
      </c>
      <c r="AK167" s="50"/>
      <c r="AL167" s="51" t="str">
        <f>IF(AK167=1,#REF!,"")</f>
        <v/>
      </c>
      <c r="AM167" s="52"/>
      <c r="AN167" s="53"/>
      <c r="AO167" s="53"/>
      <c r="AP167" s="54"/>
      <c r="AQ167" s="55" t="e">
        <f>IF(#REF!=1,0,"")</f>
        <v>#REF!</v>
      </c>
      <c r="AR167" s="56" t="e">
        <f t="shared" si="56"/>
        <v>#REF!</v>
      </c>
      <c r="AS167" s="55" t="e">
        <f>IF(#REF!=1,0,"")</f>
        <v>#REF!</v>
      </c>
      <c r="AT167" s="56" t="e">
        <f t="shared" si="57"/>
        <v>#REF!</v>
      </c>
    </row>
    <row r="168" spans="1:46" s="3" customFormat="1" x14ac:dyDescent="0.25">
      <c r="A168" s="67">
        <f t="shared" si="58"/>
        <v>2022</v>
      </c>
      <c r="B168" s="67" t="str">
        <f t="shared" si="59"/>
        <v>May</v>
      </c>
      <c r="C168" s="68">
        <f t="shared" si="63"/>
        <v>24</v>
      </c>
      <c r="D168" s="69">
        <f t="shared" si="60"/>
        <v>11</v>
      </c>
      <c r="E168" s="60">
        <f t="shared" si="61"/>
        <v>25</v>
      </c>
      <c r="F168" s="74"/>
      <c r="G168" s="77"/>
      <c r="H168" s="63" t="e">
        <f t="shared" si="64"/>
        <v>#VALUE!</v>
      </c>
      <c r="I168" s="64">
        <f t="shared" si="67"/>
        <v>1</v>
      </c>
      <c r="J168" s="71" t="str">
        <f t="shared" si="67"/>
        <v>Lavandula</v>
      </c>
      <c r="K168" s="71" t="str">
        <f t="shared" si="67"/>
        <v>stoechas</v>
      </c>
      <c r="L168" s="72">
        <f t="shared" si="67"/>
        <v>2</v>
      </c>
      <c r="M168" s="66">
        <f t="shared" si="67"/>
        <v>13</v>
      </c>
      <c r="N168" s="66">
        <f t="shared" si="67"/>
        <v>0</v>
      </c>
      <c r="O168" s="42"/>
      <c r="P168" s="43" t="e">
        <f>TEXT(IF(#REF!=1,D168,""),"00")</f>
        <v>#REF!</v>
      </c>
      <c r="Q168" s="44"/>
      <c r="R168" s="45"/>
      <c r="S168" s="46" t="e">
        <f>IF(O168=0,TEXT(TIME(P168,Q168,R168)-TIME(D168,E168,RIGHT(F168,2))+TIME(0,LEFT(#REF!,2),RIGHT(#REF!,2)),"mm:ss"),TEXT(TIME(P168,Q168,R168)-TIME(D168,E168,RIGHT(F168,2))+TIME(0,LEFT(#REF!,2),RIGHT(#REF!,2))-TIME(0,($G$10*O168),0),"mm:ss"))</f>
        <v>#REF!</v>
      </c>
      <c r="T168" s="47"/>
      <c r="U168" s="43" t="e">
        <f>INDEX(VISITORS[INSECT ORDER], MATCH(T168,VISITORS[NAME USED],0))</f>
        <v>#N/A</v>
      </c>
      <c r="V168" s="43" t="e">
        <f t="shared" si="62"/>
        <v>#N/A</v>
      </c>
      <c r="W168" s="48" t="e">
        <f>IF(SUM(AB168,AD168,AF168,AH168,AJ168,AL168)=#REF!,,"")</f>
        <v>#REF!</v>
      </c>
      <c r="X168" s="49" t="e">
        <f>IF(#REF!=1,1,"")</f>
        <v>#REF!</v>
      </c>
      <c r="Y168" s="49"/>
      <c r="Z168" s="49"/>
      <c r="AA168" s="50" t="str">
        <f t="shared" si="66"/>
        <v/>
      </c>
      <c r="AB168" s="51" t="str">
        <f>IF(AA168=1,#REF!,"")</f>
        <v/>
      </c>
      <c r="AC168" s="50"/>
      <c r="AD168" s="51" t="str">
        <f>IF(AC168=1,#REF!,"")</f>
        <v/>
      </c>
      <c r="AE168" s="50"/>
      <c r="AF168" s="51" t="str">
        <f>IF(AE168=1,#REF!,"")</f>
        <v/>
      </c>
      <c r="AG168" s="50"/>
      <c r="AH168" s="51" t="str">
        <f>IF(AG168=1,#REF!,"")</f>
        <v/>
      </c>
      <c r="AI168" s="50"/>
      <c r="AJ168" s="51" t="str">
        <f>IF(AI168=1,#REF!,"")</f>
        <v/>
      </c>
      <c r="AK168" s="50"/>
      <c r="AL168" s="51" t="str">
        <f>IF(AK168=1,#REF!,"")</f>
        <v/>
      </c>
      <c r="AM168" s="52"/>
      <c r="AN168" s="53"/>
      <c r="AO168" s="53"/>
      <c r="AP168" s="54"/>
      <c r="AQ168" s="55" t="e">
        <f>IF(#REF!=1,0,"")</f>
        <v>#REF!</v>
      </c>
      <c r="AR168" s="56" t="e">
        <f t="shared" si="56"/>
        <v>#REF!</v>
      </c>
      <c r="AS168" s="55" t="e">
        <f>IF(#REF!=1,0,"")</f>
        <v>#REF!</v>
      </c>
      <c r="AT168" s="56" t="e">
        <f t="shared" si="57"/>
        <v>#REF!</v>
      </c>
    </row>
    <row r="169" spans="1:46" s="3" customFormat="1" x14ac:dyDescent="0.25">
      <c r="A169" s="67">
        <f t="shared" si="58"/>
        <v>2022</v>
      </c>
      <c r="B169" s="67" t="str">
        <f t="shared" si="59"/>
        <v>May</v>
      </c>
      <c r="C169" s="68">
        <f t="shared" si="63"/>
        <v>24</v>
      </c>
      <c r="D169" s="69">
        <f t="shared" si="60"/>
        <v>11</v>
      </c>
      <c r="E169" s="70">
        <f t="shared" si="61"/>
        <v>26</v>
      </c>
      <c r="F169" s="74"/>
      <c r="G169" s="77"/>
      <c r="H169" s="63" t="e">
        <f t="shared" si="64"/>
        <v>#VALUE!</v>
      </c>
      <c r="I169" s="64">
        <f t="shared" ref="I169:N184" si="68">I168</f>
        <v>1</v>
      </c>
      <c r="J169" s="71" t="str">
        <f t="shared" si="68"/>
        <v>Lavandula</v>
      </c>
      <c r="K169" s="71" t="str">
        <f t="shared" si="68"/>
        <v>stoechas</v>
      </c>
      <c r="L169" s="72">
        <f t="shared" si="68"/>
        <v>2</v>
      </c>
      <c r="M169" s="72">
        <f t="shared" si="68"/>
        <v>13</v>
      </c>
      <c r="N169" s="66">
        <f t="shared" si="68"/>
        <v>0</v>
      </c>
      <c r="O169" s="42"/>
      <c r="P169" s="43" t="e">
        <f>TEXT(IF(#REF!=1,D169,""),"00")</f>
        <v>#REF!</v>
      </c>
      <c r="Q169" s="44"/>
      <c r="R169" s="45"/>
      <c r="S169" s="46" t="e">
        <f>IF(O169=0,TEXT(TIME(P169,Q169,R169)-TIME(D169,E169,RIGHT(F169,2))+TIME(0,LEFT(#REF!,2),RIGHT(#REF!,2)),"mm:ss"),TEXT(TIME(P169,Q169,R169)-TIME(D169,E169,RIGHT(F169,2))+TIME(0,LEFT(#REF!,2),RIGHT(#REF!,2))-TIME(0,($G$10*O169),0),"mm:ss"))</f>
        <v>#REF!</v>
      </c>
      <c r="T169" s="47"/>
      <c r="U169" s="43" t="e">
        <f>INDEX(VISITORS[INSECT ORDER], MATCH(T169,VISITORS[NAME USED],0))</f>
        <v>#N/A</v>
      </c>
      <c r="V169" s="43" t="e">
        <f t="shared" si="62"/>
        <v>#N/A</v>
      </c>
      <c r="W169" s="48" t="e">
        <f>IF(SUM(AB169,AD169,AF169,AH169,AJ169,AL169)=#REF!,,"")</f>
        <v>#REF!</v>
      </c>
      <c r="X169" s="49" t="e">
        <f>IF(#REF!=1,1,"")</f>
        <v>#REF!</v>
      </c>
      <c r="Y169" s="49"/>
      <c r="Z169" s="49"/>
      <c r="AA169" s="50" t="str">
        <f t="shared" si="66"/>
        <v/>
      </c>
      <c r="AB169" s="51" t="str">
        <f>IF(AA169=1,#REF!,"")</f>
        <v/>
      </c>
      <c r="AC169" s="50"/>
      <c r="AD169" s="51" t="str">
        <f>IF(AC169=1,#REF!,"")</f>
        <v/>
      </c>
      <c r="AE169" s="50"/>
      <c r="AF169" s="51" t="str">
        <f>IF(AE169=1,#REF!,"")</f>
        <v/>
      </c>
      <c r="AG169" s="50"/>
      <c r="AH169" s="51" t="str">
        <f>IF(AG169=1,#REF!,"")</f>
        <v/>
      </c>
      <c r="AI169" s="50"/>
      <c r="AJ169" s="51" t="str">
        <f>IF(AI169=1,#REF!,"")</f>
        <v/>
      </c>
      <c r="AK169" s="50"/>
      <c r="AL169" s="51" t="str">
        <f>IF(AK169=1,#REF!,"")</f>
        <v/>
      </c>
      <c r="AM169" s="52"/>
      <c r="AN169" s="53"/>
      <c r="AO169" s="53"/>
      <c r="AP169" s="54"/>
      <c r="AQ169" s="55" t="e">
        <f>IF(#REF!=1,0,"")</f>
        <v>#REF!</v>
      </c>
      <c r="AR169" s="56" t="e">
        <f t="shared" si="56"/>
        <v>#REF!</v>
      </c>
      <c r="AS169" s="55" t="e">
        <f>IF(#REF!=1,0,"")</f>
        <v>#REF!</v>
      </c>
      <c r="AT169" s="56" t="e">
        <f t="shared" si="57"/>
        <v>#REF!</v>
      </c>
    </row>
    <row r="170" spans="1:46" s="3" customFormat="1" x14ac:dyDescent="0.25">
      <c r="A170" s="67">
        <f t="shared" si="58"/>
        <v>2022</v>
      </c>
      <c r="B170" s="67" t="str">
        <f t="shared" si="59"/>
        <v>May</v>
      </c>
      <c r="C170" s="68">
        <f t="shared" si="63"/>
        <v>24</v>
      </c>
      <c r="D170" s="69">
        <f t="shared" si="60"/>
        <v>11</v>
      </c>
      <c r="E170" s="70">
        <f t="shared" si="61"/>
        <v>27</v>
      </c>
      <c r="F170" s="74"/>
      <c r="G170" s="77"/>
      <c r="H170" s="63" t="e">
        <f t="shared" si="64"/>
        <v>#VALUE!</v>
      </c>
      <c r="I170" s="64">
        <f t="shared" si="68"/>
        <v>1</v>
      </c>
      <c r="J170" s="71" t="str">
        <f t="shared" si="68"/>
        <v>Lavandula</v>
      </c>
      <c r="K170" s="71" t="str">
        <f t="shared" si="68"/>
        <v>stoechas</v>
      </c>
      <c r="L170" s="66">
        <f t="shared" si="68"/>
        <v>2</v>
      </c>
      <c r="M170" s="72">
        <f t="shared" si="68"/>
        <v>13</v>
      </c>
      <c r="N170" s="66">
        <f t="shared" si="68"/>
        <v>0</v>
      </c>
      <c r="O170" s="42"/>
      <c r="P170" s="43" t="e">
        <f>TEXT(IF(#REF!=1,D170,""),"00")</f>
        <v>#REF!</v>
      </c>
      <c r="Q170" s="44"/>
      <c r="R170" s="45"/>
      <c r="S170" s="46" t="e">
        <f>IF(O170=0,TEXT(TIME(P170,Q170,R170)-TIME(D170,E170,RIGHT(F170,2))+TIME(0,LEFT(#REF!,2),RIGHT(#REF!,2)),"mm:ss"),TEXT(TIME(P170,Q170,R170)-TIME(D170,E170,RIGHT(F170,2))+TIME(0,LEFT(#REF!,2),RIGHT(#REF!,2))-TIME(0,($G$10*O170),0),"mm:ss"))</f>
        <v>#REF!</v>
      </c>
      <c r="T170" s="47"/>
      <c r="U170" s="43" t="e">
        <f>INDEX(VISITORS[INSECT ORDER], MATCH(T170,VISITORS[NAME USED],0))</f>
        <v>#N/A</v>
      </c>
      <c r="V170" s="43" t="e">
        <f t="shared" si="62"/>
        <v>#N/A</v>
      </c>
      <c r="W170" s="48" t="e">
        <f>IF(SUM(AB170,AD170,AF170,AH170,AJ170,AL170)=#REF!,,"")</f>
        <v>#REF!</v>
      </c>
      <c r="X170" s="49" t="e">
        <f>IF(#REF!=1,1,"")</f>
        <v>#REF!</v>
      </c>
      <c r="Y170" s="49"/>
      <c r="Z170" s="49"/>
      <c r="AA170" s="50" t="str">
        <f t="shared" si="66"/>
        <v/>
      </c>
      <c r="AB170" s="51" t="str">
        <f>IF(AA170=1,#REF!,"")</f>
        <v/>
      </c>
      <c r="AC170" s="50"/>
      <c r="AD170" s="51" t="str">
        <f>IF(AC170=1,#REF!,"")</f>
        <v/>
      </c>
      <c r="AE170" s="50"/>
      <c r="AF170" s="51" t="str">
        <f>IF(AE170=1,#REF!,"")</f>
        <v/>
      </c>
      <c r="AG170" s="50"/>
      <c r="AH170" s="51" t="str">
        <f>IF(AG170=1,#REF!,"")</f>
        <v/>
      </c>
      <c r="AI170" s="50"/>
      <c r="AJ170" s="51" t="str">
        <f>IF(AI170=1,#REF!,"")</f>
        <v/>
      </c>
      <c r="AK170" s="50"/>
      <c r="AL170" s="51" t="str">
        <f>IF(AK170=1,#REF!,"")</f>
        <v/>
      </c>
      <c r="AM170" s="52"/>
      <c r="AN170" s="53"/>
      <c r="AO170" s="53"/>
      <c r="AP170" s="54"/>
      <c r="AQ170" s="55" t="e">
        <f>IF(#REF!=1,0,"")</f>
        <v>#REF!</v>
      </c>
      <c r="AR170" s="56" t="e">
        <f t="shared" si="56"/>
        <v>#REF!</v>
      </c>
      <c r="AS170" s="55" t="e">
        <f>IF(#REF!=1,0,"")</f>
        <v>#REF!</v>
      </c>
      <c r="AT170" s="56" t="e">
        <f t="shared" si="57"/>
        <v>#REF!</v>
      </c>
    </row>
    <row r="171" spans="1:46" s="3" customFormat="1" x14ac:dyDescent="0.25">
      <c r="A171" s="67">
        <f t="shared" si="58"/>
        <v>2022</v>
      </c>
      <c r="B171" s="67" t="str">
        <f t="shared" si="59"/>
        <v>May</v>
      </c>
      <c r="C171" s="68">
        <f t="shared" si="63"/>
        <v>24</v>
      </c>
      <c r="D171" s="69">
        <f t="shared" si="60"/>
        <v>11</v>
      </c>
      <c r="E171" s="70">
        <f t="shared" si="61"/>
        <v>28</v>
      </c>
      <c r="F171" s="74"/>
      <c r="G171" s="77"/>
      <c r="H171" s="63" t="e">
        <f t="shared" si="64"/>
        <v>#VALUE!</v>
      </c>
      <c r="I171" s="64">
        <f t="shared" si="68"/>
        <v>1</v>
      </c>
      <c r="J171" s="71" t="str">
        <f t="shared" si="68"/>
        <v>Lavandula</v>
      </c>
      <c r="K171" s="71" t="str">
        <f t="shared" si="68"/>
        <v>stoechas</v>
      </c>
      <c r="L171" s="72">
        <f t="shared" si="68"/>
        <v>2</v>
      </c>
      <c r="M171" s="72">
        <f t="shared" si="68"/>
        <v>13</v>
      </c>
      <c r="N171" s="66">
        <f t="shared" si="68"/>
        <v>0</v>
      </c>
      <c r="O171" s="42"/>
      <c r="P171" s="43" t="e">
        <f>TEXT(IF(#REF!=1,D171,""),"00")</f>
        <v>#REF!</v>
      </c>
      <c r="Q171" s="44"/>
      <c r="R171" s="45"/>
      <c r="S171" s="46" t="e">
        <f>IF(O171=0,TEXT(TIME(P171,Q171,R171)-TIME(D171,E171,RIGHT(F171,2))+TIME(0,LEFT(#REF!,2),RIGHT(#REF!,2)),"mm:ss"),TEXT(TIME(P171,Q171,R171)-TIME(D171,E171,RIGHT(F171,2))+TIME(0,LEFT(#REF!,2),RIGHT(#REF!,2))-TIME(0,($G$10*O171),0),"mm:ss"))</f>
        <v>#REF!</v>
      </c>
      <c r="T171" s="47"/>
      <c r="U171" s="43" t="e">
        <f>INDEX(VISITORS[INSECT ORDER], MATCH(T171,VISITORS[NAME USED],0))</f>
        <v>#N/A</v>
      </c>
      <c r="V171" s="43" t="e">
        <f t="shared" si="62"/>
        <v>#N/A</v>
      </c>
      <c r="W171" s="48" t="e">
        <f>IF(SUM(AB171,AD171,AF171,AH171,AJ171,AL171)=#REF!,,"")</f>
        <v>#REF!</v>
      </c>
      <c r="X171" s="49" t="e">
        <f>IF(#REF!=1,1,"")</f>
        <v>#REF!</v>
      </c>
      <c r="Y171" s="49"/>
      <c r="Z171" s="49"/>
      <c r="AA171" s="50" t="str">
        <f t="shared" si="66"/>
        <v/>
      </c>
      <c r="AB171" s="51" t="str">
        <f>IF(AA171=1,#REF!,"")</f>
        <v/>
      </c>
      <c r="AC171" s="50"/>
      <c r="AD171" s="51" t="str">
        <f>IF(AC171=1,#REF!,"")</f>
        <v/>
      </c>
      <c r="AE171" s="50"/>
      <c r="AF171" s="51" t="str">
        <f>IF(AE171=1,#REF!,"")</f>
        <v/>
      </c>
      <c r="AG171" s="50"/>
      <c r="AH171" s="51" t="str">
        <f>IF(AG171=1,#REF!,"")</f>
        <v/>
      </c>
      <c r="AI171" s="50"/>
      <c r="AJ171" s="51" t="str">
        <f>IF(AI171=1,#REF!,"")</f>
        <v/>
      </c>
      <c r="AK171" s="50"/>
      <c r="AL171" s="51" t="str">
        <f>IF(AK171=1,#REF!,"")</f>
        <v/>
      </c>
      <c r="AM171" s="52"/>
      <c r="AN171" s="53"/>
      <c r="AO171" s="53"/>
      <c r="AP171" s="54"/>
      <c r="AQ171" s="55" t="e">
        <f>IF(#REF!=1,0,"")</f>
        <v>#REF!</v>
      </c>
      <c r="AR171" s="56" t="e">
        <f t="shared" si="56"/>
        <v>#REF!</v>
      </c>
      <c r="AS171" s="55" t="e">
        <f>IF(#REF!=1,0,"")</f>
        <v>#REF!</v>
      </c>
      <c r="AT171" s="56" t="e">
        <f t="shared" si="57"/>
        <v>#REF!</v>
      </c>
    </row>
    <row r="172" spans="1:46" s="3" customFormat="1" x14ac:dyDescent="0.25">
      <c r="A172" s="67">
        <f t="shared" si="58"/>
        <v>2022</v>
      </c>
      <c r="B172" s="67" t="str">
        <f t="shared" si="59"/>
        <v>May</v>
      </c>
      <c r="C172" s="68">
        <f t="shared" si="63"/>
        <v>24</v>
      </c>
      <c r="D172" s="69">
        <f t="shared" si="60"/>
        <v>11</v>
      </c>
      <c r="E172" s="70">
        <f t="shared" si="61"/>
        <v>29</v>
      </c>
      <c r="F172" s="74"/>
      <c r="G172" s="77"/>
      <c r="H172" s="63" t="e">
        <f t="shared" si="64"/>
        <v>#VALUE!</v>
      </c>
      <c r="I172" s="64">
        <f t="shared" si="68"/>
        <v>1</v>
      </c>
      <c r="J172" s="71" t="str">
        <f t="shared" si="68"/>
        <v>Lavandula</v>
      </c>
      <c r="K172" s="71" t="str">
        <f t="shared" si="68"/>
        <v>stoechas</v>
      </c>
      <c r="L172" s="72">
        <f t="shared" si="68"/>
        <v>2</v>
      </c>
      <c r="M172" s="72">
        <f t="shared" si="68"/>
        <v>13</v>
      </c>
      <c r="N172" s="66">
        <f t="shared" si="68"/>
        <v>0</v>
      </c>
      <c r="O172" s="42"/>
      <c r="P172" s="43" t="e">
        <f>TEXT(IF(#REF!=1,D172,""),"00")</f>
        <v>#REF!</v>
      </c>
      <c r="Q172" s="44"/>
      <c r="R172" s="45"/>
      <c r="S172" s="46" t="e">
        <f>IF(O172=0,TEXT(TIME(P172,Q172,R172)-TIME(D172,E172,RIGHT(F172,2))+TIME(0,LEFT(#REF!,2),RIGHT(#REF!,2)),"mm:ss"),TEXT(TIME(P172,Q172,R172)-TIME(D172,E172,RIGHT(F172,2))+TIME(0,LEFT(#REF!,2),RIGHT(#REF!,2))-TIME(0,($G$10*O172),0),"mm:ss"))</f>
        <v>#REF!</v>
      </c>
      <c r="T172" s="47"/>
      <c r="U172" s="43" t="e">
        <f>INDEX(VISITORS[INSECT ORDER], MATCH(T172,VISITORS[NAME USED],0))</f>
        <v>#N/A</v>
      </c>
      <c r="V172" s="43" t="e">
        <f t="shared" si="62"/>
        <v>#N/A</v>
      </c>
      <c r="W172" s="48" t="e">
        <f>IF(SUM(AB172,AD172,AF172,AH172,AJ172,AL172)=#REF!,,"")</f>
        <v>#REF!</v>
      </c>
      <c r="X172" s="49" t="e">
        <f>IF(#REF!=1,1,"")</f>
        <v>#REF!</v>
      </c>
      <c r="Y172" s="49"/>
      <c r="Z172" s="49"/>
      <c r="AA172" s="50" t="str">
        <f t="shared" si="66"/>
        <v/>
      </c>
      <c r="AB172" s="51" t="str">
        <f>IF(AA172=1,#REF!,"")</f>
        <v/>
      </c>
      <c r="AC172" s="50"/>
      <c r="AD172" s="51" t="str">
        <f>IF(AC172=1,#REF!,"")</f>
        <v/>
      </c>
      <c r="AE172" s="50"/>
      <c r="AF172" s="51" t="str">
        <f>IF(AE172=1,#REF!,"")</f>
        <v/>
      </c>
      <c r="AG172" s="50"/>
      <c r="AH172" s="51" t="str">
        <f>IF(AG172=1,#REF!,"")</f>
        <v/>
      </c>
      <c r="AI172" s="50"/>
      <c r="AJ172" s="51" t="str">
        <f>IF(AI172=1,#REF!,"")</f>
        <v/>
      </c>
      <c r="AK172" s="50"/>
      <c r="AL172" s="51" t="str">
        <f>IF(AK172=1,#REF!,"")</f>
        <v/>
      </c>
      <c r="AM172" s="52"/>
      <c r="AN172" s="53"/>
      <c r="AO172" s="53"/>
      <c r="AP172" s="54"/>
      <c r="AQ172" s="55" t="e">
        <f>IF(#REF!=1,0,"")</f>
        <v>#REF!</v>
      </c>
      <c r="AR172" s="56" t="e">
        <f t="shared" si="56"/>
        <v>#REF!</v>
      </c>
      <c r="AS172" s="55" t="e">
        <f>IF(#REF!=1,0,"")</f>
        <v>#REF!</v>
      </c>
      <c r="AT172" s="56" t="e">
        <f t="shared" si="57"/>
        <v>#REF!</v>
      </c>
    </row>
    <row r="173" spans="1:46" s="3" customFormat="1" x14ac:dyDescent="0.25">
      <c r="A173" s="67">
        <f t="shared" si="58"/>
        <v>2022</v>
      </c>
      <c r="B173" s="67" t="str">
        <f t="shared" si="59"/>
        <v>May</v>
      </c>
      <c r="C173" s="68">
        <f t="shared" si="63"/>
        <v>24</v>
      </c>
      <c r="D173" s="69">
        <f t="shared" si="60"/>
        <v>11</v>
      </c>
      <c r="E173" s="60">
        <f t="shared" si="61"/>
        <v>30</v>
      </c>
      <c r="F173" s="74"/>
      <c r="G173" s="77"/>
      <c r="H173" s="63" t="e">
        <f t="shared" si="64"/>
        <v>#VALUE!</v>
      </c>
      <c r="I173" s="64">
        <f t="shared" si="68"/>
        <v>1</v>
      </c>
      <c r="J173" s="71" t="str">
        <f t="shared" si="68"/>
        <v>Lavandula</v>
      </c>
      <c r="K173" s="71" t="str">
        <f t="shared" si="68"/>
        <v>stoechas</v>
      </c>
      <c r="L173" s="72">
        <f t="shared" si="68"/>
        <v>2</v>
      </c>
      <c r="M173" s="66">
        <f t="shared" si="68"/>
        <v>13</v>
      </c>
      <c r="N173" s="66">
        <f t="shared" si="68"/>
        <v>0</v>
      </c>
      <c r="O173" s="42"/>
      <c r="P173" s="43" t="e">
        <f>TEXT(IF(#REF!=1,D173,""),"00")</f>
        <v>#REF!</v>
      </c>
      <c r="Q173" s="44"/>
      <c r="R173" s="45"/>
      <c r="S173" s="46" t="e">
        <f>IF(O173=0,TEXT(TIME(P173,Q173,R173)-TIME(D173,E173,RIGHT(F173,2))+TIME(0,LEFT(#REF!,2),RIGHT(#REF!,2)),"mm:ss"),TEXT(TIME(P173,Q173,R173)-TIME(D173,E173,RIGHT(F173,2))+TIME(0,LEFT(#REF!,2),RIGHT(#REF!,2))-TIME(0,($G$10*O173),0),"mm:ss"))</f>
        <v>#REF!</v>
      </c>
      <c r="T173" s="47"/>
      <c r="U173" s="43" t="e">
        <f>INDEX(VISITORS[INSECT ORDER], MATCH(T173,VISITORS[NAME USED],0))</f>
        <v>#N/A</v>
      </c>
      <c r="V173" s="43" t="e">
        <f t="shared" si="62"/>
        <v>#N/A</v>
      </c>
      <c r="W173" s="48" t="e">
        <f>IF(SUM(AB173,AD173,AF173,AH173,AJ173,AL173)=#REF!,,"")</f>
        <v>#REF!</v>
      </c>
      <c r="X173" s="49" t="e">
        <f>IF(#REF!=1,1,"")</f>
        <v>#REF!</v>
      </c>
      <c r="Y173" s="49"/>
      <c r="Z173" s="49"/>
      <c r="AA173" s="50" t="str">
        <f t="shared" si="66"/>
        <v/>
      </c>
      <c r="AB173" s="51" t="str">
        <f>IF(AA173=1,#REF!,"")</f>
        <v/>
      </c>
      <c r="AC173" s="50"/>
      <c r="AD173" s="51" t="str">
        <f>IF(AC173=1,#REF!,"")</f>
        <v/>
      </c>
      <c r="AE173" s="50"/>
      <c r="AF173" s="51" t="str">
        <f>IF(AE173=1,#REF!,"")</f>
        <v/>
      </c>
      <c r="AG173" s="50"/>
      <c r="AH173" s="51" t="str">
        <f>IF(AG173=1,#REF!,"")</f>
        <v/>
      </c>
      <c r="AI173" s="50"/>
      <c r="AJ173" s="51" t="str">
        <f>IF(AI173=1,#REF!,"")</f>
        <v/>
      </c>
      <c r="AK173" s="50"/>
      <c r="AL173" s="51" t="str">
        <f>IF(AK173=1,#REF!,"")</f>
        <v/>
      </c>
      <c r="AM173" s="52"/>
      <c r="AN173" s="53"/>
      <c r="AO173" s="53"/>
      <c r="AP173" s="54"/>
      <c r="AQ173" s="55" t="e">
        <f>IF(#REF!=1,0,"")</f>
        <v>#REF!</v>
      </c>
      <c r="AR173" s="56" t="e">
        <f t="shared" si="56"/>
        <v>#REF!</v>
      </c>
      <c r="AS173" s="55" t="e">
        <f>IF(#REF!=1,0,"")</f>
        <v>#REF!</v>
      </c>
      <c r="AT173" s="56" t="e">
        <f t="shared" si="57"/>
        <v>#REF!</v>
      </c>
    </row>
    <row r="174" spans="1:46" s="3" customFormat="1" x14ac:dyDescent="0.25">
      <c r="A174" s="67">
        <f t="shared" si="58"/>
        <v>2022</v>
      </c>
      <c r="B174" s="67" t="str">
        <f t="shared" si="59"/>
        <v>May</v>
      </c>
      <c r="C174" s="68">
        <f t="shared" si="63"/>
        <v>24</v>
      </c>
      <c r="D174" s="69">
        <f t="shared" si="60"/>
        <v>11</v>
      </c>
      <c r="E174" s="70">
        <f t="shared" si="61"/>
        <v>31</v>
      </c>
      <c r="F174" s="74"/>
      <c r="G174" s="77"/>
      <c r="H174" s="63" t="e">
        <f t="shared" si="64"/>
        <v>#VALUE!</v>
      </c>
      <c r="I174" s="64">
        <f t="shared" si="68"/>
        <v>1</v>
      </c>
      <c r="J174" s="71" t="str">
        <f t="shared" si="68"/>
        <v>Lavandula</v>
      </c>
      <c r="K174" s="71" t="str">
        <f t="shared" si="68"/>
        <v>stoechas</v>
      </c>
      <c r="L174" s="72">
        <f t="shared" si="68"/>
        <v>2</v>
      </c>
      <c r="M174" s="72">
        <f t="shared" si="68"/>
        <v>13</v>
      </c>
      <c r="N174" s="66">
        <f t="shared" si="68"/>
        <v>0</v>
      </c>
      <c r="O174" s="42"/>
      <c r="P174" s="43" t="e">
        <f>TEXT(IF(#REF!=1,D174,""),"00")</f>
        <v>#REF!</v>
      </c>
      <c r="Q174" s="44"/>
      <c r="R174" s="45"/>
      <c r="S174" s="46" t="e">
        <f>IF(O174=0,TEXT(TIME(P174,Q174,R174)-TIME(D174,E174,RIGHT(F174,2))+TIME(0,LEFT(#REF!,2),RIGHT(#REF!,2)),"mm:ss"),TEXT(TIME(P174,Q174,R174)-TIME(D174,E174,RIGHT(F174,2))+TIME(0,LEFT(#REF!,2),RIGHT(#REF!,2))-TIME(0,($G$10*O174),0),"mm:ss"))</f>
        <v>#REF!</v>
      </c>
      <c r="T174" s="47"/>
      <c r="U174" s="43" t="e">
        <f>INDEX(VISITORS[INSECT ORDER], MATCH(T174,VISITORS[NAME USED],0))</f>
        <v>#N/A</v>
      </c>
      <c r="V174" s="43" t="e">
        <f t="shared" si="62"/>
        <v>#N/A</v>
      </c>
      <c r="W174" s="48" t="e">
        <f>IF(SUM(AB174,AD174,AF174,AH174,AJ174,AL174)=#REF!,,"")</f>
        <v>#REF!</v>
      </c>
      <c r="X174" s="49" t="e">
        <f>IF(#REF!=1,1,"")</f>
        <v>#REF!</v>
      </c>
      <c r="Y174" s="49"/>
      <c r="Z174" s="49"/>
      <c r="AA174" s="50" t="str">
        <f t="shared" si="66"/>
        <v/>
      </c>
      <c r="AB174" s="51" t="str">
        <f>IF(AA174=1,#REF!,"")</f>
        <v/>
      </c>
      <c r="AC174" s="50"/>
      <c r="AD174" s="51" t="str">
        <f>IF(AC174=1,#REF!,"")</f>
        <v/>
      </c>
      <c r="AE174" s="50"/>
      <c r="AF174" s="51" t="str">
        <f>IF(AE174=1,#REF!,"")</f>
        <v/>
      </c>
      <c r="AG174" s="50"/>
      <c r="AH174" s="51" t="str">
        <f>IF(AG174=1,#REF!,"")</f>
        <v/>
      </c>
      <c r="AI174" s="50"/>
      <c r="AJ174" s="51" t="str">
        <f>IF(AI174=1,#REF!,"")</f>
        <v/>
      </c>
      <c r="AK174" s="50"/>
      <c r="AL174" s="51" t="str">
        <f>IF(AK174=1,#REF!,"")</f>
        <v/>
      </c>
      <c r="AM174" s="52"/>
      <c r="AN174" s="53"/>
      <c r="AO174" s="53"/>
      <c r="AP174" s="54"/>
      <c r="AQ174" s="55" t="e">
        <f>IF(#REF!=1,0,"")</f>
        <v>#REF!</v>
      </c>
      <c r="AR174" s="56" t="e">
        <f t="shared" si="56"/>
        <v>#REF!</v>
      </c>
      <c r="AS174" s="55" t="e">
        <f>IF(#REF!=1,0,"")</f>
        <v>#REF!</v>
      </c>
      <c r="AT174" s="56" t="e">
        <f t="shared" si="57"/>
        <v>#REF!</v>
      </c>
    </row>
    <row r="175" spans="1:46" s="3" customFormat="1" x14ac:dyDescent="0.25">
      <c r="A175" s="67">
        <f t="shared" si="58"/>
        <v>2022</v>
      </c>
      <c r="B175" s="67" t="str">
        <f t="shared" si="59"/>
        <v>May</v>
      </c>
      <c r="C175" s="68">
        <f t="shared" si="63"/>
        <v>24</v>
      </c>
      <c r="D175" s="69">
        <f t="shared" si="60"/>
        <v>11</v>
      </c>
      <c r="E175" s="70">
        <f t="shared" si="61"/>
        <v>32</v>
      </c>
      <c r="F175" s="74"/>
      <c r="G175" s="77"/>
      <c r="H175" s="63" t="e">
        <f t="shared" si="64"/>
        <v>#VALUE!</v>
      </c>
      <c r="I175" s="64">
        <f t="shared" si="68"/>
        <v>1</v>
      </c>
      <c r="J175" s="71" t="str">
        <f t="shared" si="68"/>
        <v>Lavandula</v>
      </c>
      <c r="K175" s="71" t="str">
        <f t="shared" si="68"/>
        <v>stoechas</v>
      </c>
      <c r="L175" s="72">
        <f t="shared" si="68"/>
        <v>2</v>
      </c>
      <c r="M175" s="72">
        <f t="shared" si="68"/>
        <v>13</v>
      </c>
      <c r="N175" s="66">
        <f t="shared" si="68"/>
        <v>0</v>
      </c>
      <c r="O175" s="42"/>
      <c r="P175" s="43" t="e">
        <f>TEXT(IF(#REF!=1,D175,""),"00")</f>
        <v>#REF!</v>
      </c>
      <c r="Q175" s="44"/>
      <c r="R175" s="45"/>
      <c r="S175" s="46" t="e">
        <f>IF(O175=0,TEXT(TIME(P175,Q175,R175)-TIME(D175,E175,RIGHT(F175,2))+TIME(0,LEFT(#REF!,2),RIGHT(#REF!,2)),"mm:ss"),TEXT(TIME(P175,Q175,R175)-TIME(D175,E175,RIGHT(F175,2))+TIME(0,LEFT(#REF!,2),RIGHT(#REF!,2))-TIME(0,($G$10*O175),0),"mm:ss"))</f>
        <v>#REF!</v>
      </c>
      <c r="T175" s="47"/>
      <c r="U175" s="43" t="e">
        <f>INDEX(VISITORS[INSECT ORDER], MATCH(T175,VISITORS[NAME USED],0))</f>
        <v>#N/A</v>
      </c>
      <c r="V175" s="43" t="e">
        <f t="shared" si="62"/>
        <v>#N/A</v>
      </c>
      <c r="W175" s="48" t="e">
        <f>IF(SUM(AB175,AD175,AF175,AH175,AJ175,AL175)=#REF!,,"")</f>
        <v>#REF!</v>
      </c>
      <c r="X175" s="49" t="e">
        <f>IF(#REF!=1,1,"")</f>
        <v>#REF!</v>
      </c>
      <c r="Y175" s="49"/>
      <c r="Z175" s="49"/>
      <c r="AA175" s="50" t="str">
        <f t="shared" si="66"/>
        <v/>
      </c>
      <c r="AB175" s="51" t="str">
        <f>IF(AA175=1,#REF!,"")</f>
        <v/>
      </c>
      <c r="AC175" s="50"/>
      <c r="AD175" s="51" t="str">
        <f>IF(AC175=1,#REF!,"")</f>
        <v/>
      </c>
      <c r="AE175" s="50"/>
      <c r="AF175" s="51" t="str">
        <f>IF(AE175=1,#REF!,"")</f>
        <v/>
      </c>
      <c r="AG175" s="50"/>
      <c r="AH175" s="51" t="str">
        <f>IF(AG175=1,#REF!,"")</f>
        <v/>
      </c>
      <c r="AI175" s="50"/>
      <c r="AJ175" s="51" t="str">
        <f>IF(AI175=1,#REF!,"")</f>
        <v/>
      </c>
      <c r="AK175" s="50"/>
      <c r="AL175" s="51" t="str">
        <f>IF(AK175=1,#REF!,"")</f>
        <v/>
      </c>
      <c r="AM175" s="52"/>
      <c r="AN175" s="53"/>
      <c r="AO175" s="53"/>
      <c r="AP175" s="54"/>
      <c r="AQ175" s="55" t="e">
        <f>IF(#REF!=1,0,"")</f>
        <v>#REF!</v>
      </c>
      <c r="AR175" s="56" t="e">
        <f t="shared" si="56"/>
        <v>#REF!</v>
      </c>
      <c r="AS175" s="55" t="e">
        <f>IF(#REF!=1,0,"")</f>
        <v>#REF!</v>
      </c>
      <c r="AT175" s="56" t="e">
        <f t="shared" si="57"/>
        <v>#REF!</v>
      </c>
    </row>
    <row r="176" spans="1:46" s="3" customFormat="1" x14ac:dyDescent="0.25">
      <c r="A176" s="67">
        <f t="shared" si="58"/>
        <v>2022</v>
      </c>
      <c r="B176" s="67" t="str">
        <f t="shared" si="59"/>
        <v>May</v>
      </c>
      <c r="C176" s="68">
        <f t="shared" si="63"/>
        <v>24</v>
      </c>
      <c r="D176" s="69">
        <f t="shared" si="60"/>
        <v>11</v>
      </c>
      <c r="E176" s="70">
        <f t="shared" si="61"/>
        <v>33</v>
      </c>
      <c r="F176" s="74"/>
      <c r="G176" s="77"/>
      <c r="H176" s="63" t="e">
        <f t="shared" si="64"/>
        <v>#VALUE!</v>
      </c>
      <c r="I176" s="64">
        <f t="shared" si="68"/>
        <v>1</v>
      </c>
      <c r="J176" s="71" t="str">
        <f t="shared" si="68"/>
        <v>Lavandula</v>
      </c>
      <c r="K176" s="71" t="str">
        <f t="shared" si="68"/>
        <v>stoechas</v>
      </c>
      <c r="L176" s="66">
        <f t="shared" si="68"/>
        <v>2</v>
      </c>
      <c r="M176" s="72">
        <f t="shared" si="68"/>
        <v>13</v>
      </c>
      <c r="N176" s="66">
        <f t="shared" si="68"/>
        <v>0</v>
      </c>
      <c r="O176" s="42"/>
      <c r="P176" s="43" t="e">
        <f>TEXT(IF(#REF!=1,D176,""),"00")</f>
        <v>#REF!</v>
      </c>
      <c r="Q176" s="44"/>
      <c r="R176" s="45"/>
      <c r="S176" s="46" t="e">
        <f>IF(O176=0,TEXT(TIME(P176,Q176,R176)-TIME(D176,E176,RIGHT(F176,2))+TIME(0,LEFT(#REF!,2),RIGHT(#REF!,2)),"mm:ss"),TEXT(TIME(P176,Q176,R176)-TIME(D176,E176,RIGHT(F176,2))+TIME(0,LEFT(#REF!,2),RIGHT(#REF!,2))-TIME(0,($G$10*O176),0),"mm:ss"))</f>
        <v>#REF!</v>
      </c>
      <c r="T176" s="47"/>
      <c r="U176" s="43" t="e">
        <f>INDEX(VISITORS[INSECT ORDER], MATCH(T176,VISITORS[NAME USED],0))</f>
        <v>#N/A</v>
      </c>
      <c r="V176" s="43" t="e">
        <f t="shared" si="62"/>
        <v>#N/A</v>
      </c>
      <c r="W176" s="48" t="e">
        <f>IF(SUM(AB176,AD176,AF176,AH176,AJ176,AL176)=#REF!,,"")</f>
        <v>#REF!</v>
      </c>
      <c r="X176" s="49" t="e">
        <f>IF(#REF!=1,1,"")</f>
        <v>#REF!</v>
      </c>
      <c r="Y176" s="49"/>
      <c r="Z176" s="49"/>
      <c r="AA176" s="50" t="str">
        <f t="shared" si="66"/>
        <v/>
      </c>
      <c r="AB176" s="51" t="str">
        <f>IF(AA176=1,#REF!,"")</f>
        <v/>
      </c>
      <c r="AC176" s="50"/>
      <c r="AD176" s="51" t="str">
        <f>IF(AC176=1,#REF!,"")</f>
        <v/>
      </c>
      <c r="AE176" s="50"/>
      <c r="AF176" s="51" t="str">
        <f>IF(AE176=1,#REF!,"")</f>
        <v/>
      </c>
      <c r="AG176" s="50"/>
      <c r="AH176" s="51" t="str">
        <f>IF(AG176=1,#REF!,"")</f>
        <v/>
      </c>
      <c r="AI176" s="50"/>
      <c r="AJ176" s="51" t="str">
        <f>IF(AI176=1,#REF!,"")</f>
        <v/>
      </c>
      <c r="AK176" s="50"/>
      <c r="AL176" s="51" t="str">
        <f>IF(AK176=1,#REF!,"")</f>
        <v/>
      </c>
      <c r="AM176" s="52"/>
      <c r="AN176" s="53"/>
      <c r="AO176" s="53"/>
      <c r="AP176" s="54"/>
      <c r="AQ176" s="55" t="e">
        <f>IF(#REF!=1,0,"")</f>
        <v>#REF!</v>
      </c>
      <c r="AR176" s="56" t="e">
        <f t="shared" si="56"/>
        <v>#REF!</v>
      </c>
      <c r="AS176" s="55" t="e">
        <f>IF(#REF!=1,0,"")</f>
        <v>#REF!</v>
      </c>
      <c r="AT176" s="56" t="e">
        <f t="shared" si="57"/>
        <v>#REF!</v>
      </c>
    </row>
    <row r="177" spans="1:46" s="3" customFormat="1" x14ac:dyDescent="0.25">
      <c r="A177" s="67">
        <f t="shared" si="58"/>
        <v>2022</v>
      </c>
      <c r="B177" s="67" t="str">
        <f t="shared" si="59"/>
        <v>May</v>
      </c>
      <c r="C177" s="68">
        <f t="shared" si="63"/>
        <v>24</v>
      </c>
      <c r="D177" s="69">
        <f t="shared" si="60"/>
        <v>11</v>
      </c>
      <c r="E177" s="70">
        <f t="shared" si="61"/>
        <v>34</v>
      </c>
      <c r="F177" s="74"/>
      <c r="G177" s="77"/>
      <c r="H177" s="63" t="e">
        <f t="shared" si="64"/>
        <v>#VALUE!</v>
      </c>
      <c r="I177" s="64">
        <f t="shared" si="68"/>
        <v>1</v>
      </c>
      <c r="J177" s="71" t="str">
        <f t="shared" si="68"/>
        <v>Lavandula</v>
      </c>
      <c r="K177" s="71" t="str">
        <f t="shared" si="68"/>
        <v>stoechas</v>
      </c>
      <c r="L177" s="72">
        <f t="shared" si="68"/>
        <v>2</v>
      </c>
      <c r="M177" s="72">
        <f t="shared" si="68"/>
        <v>13</v>
      </c>
      <c r="N177" s="66">
        <f t="shared" si="68"/>
        <v>0</v>
      </c>
      <c r="O177" s="42"/>
      <c r="P177" s="43" t="e">
        <f>TEXT(IF(#REF!=1,D177,""),"00")</f>
        <v>#REF!</v>
      </c>
      <c r="Q177" s="44"/>
      <c r="R177" s="45"/>
      <c r="S177" s="46" t="e">
        <f>IF(O177=0,TEXT(TIME(P177,Q177,R177)-TIME(D177,E177,RIGHT(F177,2))+TIME(0,LEFT(#REF!,2),RIGHT(#REF!,2)),"mm:ss"),TEXT(TIME(P177,Q177,R177)-TIME(D177,E177,RIGHT(F177,2))+TIME(0,LEFT(#REF!,2),RIGHT(#REF!,2))-TIME(0,($G$10*O177),0),"mm:ss"))</f>
        <v>#REF!</v>
      </c>
      <c r="T177" s="47"/>
      <c r="U177" s="43" t="e">
        <f>INDEX(VISITORS[INSECT ORDER], MATCH(T177,VISITORS[NAME USED],0))</f>
        <v>#N/A</v>
      </c>
      <c r="V177" s="43" t="e">
        <f t="shared" si="62"/>
        <v>#N/A</v>
      </c>
      <c r="W177" s="48" t="e">
        <f>IF(SUM(AB177,AD177,AF177,AH177,AJ177,AL177)=#REF!,,"")</f>
        <v>#REF!</v>
      </c>
      <c r="X177" s="49" t="e">
        <f>IF(#REF!=1,1,"")</f>
        <v>#REF!</v>
      </c>
      <c r="Y177" s="49"/>
      <c r="Z177" s="49"/>
      <c r="AA177" s="50" t="str">
        <f t="shared" si="66"/>
        <v/>
      </c>
      <c r="AB177" s="51" t="str">
        <f>IF(AA177=1,#REF!,"")</f>
        <v/>
      </c>
      <c r="AC177" s="50"/>
      <c r="AD177" s="51" t="str">
        <f>IF(AC177=1,#REF!,"")</f>
        <v/>
      </c>
      <c r="AE177" s="50"/>
      <c r="AF177" s="51" t="str">
        <f>IF(AE177=1,#REF!,"")</f>
        <v/>
      </c>
      <c r="AG177" s="50"/>
      <c r="AH177" s="51" t="str">
        <f>IF(AG177=1,#REF!,"")</f>
        <v/>
      </c>
      <c r="AI177" s="50"/>
      <c r="AJ177" s="51" t="str">
        <f>IF(AI177=1,#REF!,"")</f>
        <v/>
      </c>
      <c r="AK177" s="50"/>
      <c r="AL177" s="51" t="str">
        <f>IF(AK177=1,#REF!,"")</f>
        <v/>
      </c>
      <c r="AM177" s="52"/>
      <c r="AN177" s="53"/>
      <c r="AO177" s="53"/>
      <c r="AP177" s="54"/>
      <c r="AQ177" s="55" t="e">
        <f>IF(#REF!=1,0,"")</f>
        <v>#REF!</v>
      </c>
      <c r="AR177" s="56" t="e">
        <f t="shared" si="56"/>
        <v>#REF!</v>
      </c>
      <c r="AS177" s="55" t="e">
        <f>IF(#REF!=1,0,"")</f>
        <v>#REF!</v>
      </c>
      <c r="AT177" s="56" t="e">
        <f t="shared" si="57"/>
        <v>#REF!</v>
      </c>
    </row>
    <row r="178" spans="1:46" s="3" customFormat="1" x14ac:dyDescent="0.25">
      <c r="A178" s="67">
        <f t="shared" si="58"/>
        <v>2022</v>
      </c>
      <c r="B178" s="67" t="str">
        <f t="shared" si="59"/>
        <v>May</v>
      </c>
      <c r="C178" s="68">
        <f t="shared" si="63"/>
        <v>24</v>
      </c>
      <c r="D178" s="69">
        <f t="shared" si="60"/>
        <v>11</v>
      </c>
      <c r="E178" s="60">
        <f t="shared" si="61"/>
        <v>35</v>
      </c>
      <c r="F178" s="74"/>
      <c r="G178" s="77"/>
      <c r="H178" s="63" t="e">
        <f t="shared" si="64"/>
        <v>#VALUE!</v>
      </c>
      <c r="I178" s="64">
        <f t="shared" si="68"/>
        <v>1</v>
      </c>
      <c r="J178" s="71" t="str">
        <f t="shared" si="68"/>
        <v>Lavandula</v>
      </c>
      <c r="K178" s="71" t="str">
        <f t="shared" si="68"/>
        <v>stoechas</v>
      </c>
      <c r="L178" s="72">
        <f t="shared" si="68"/>
        <v>2</v>
      </c>
      <c r="M178" s="66">
        <f t="shared" si="68"/>
        <v>13</v>
      </c>
      <c r="N178" s="66">
        <f t="shared" si="68"/>
        <v>0</v>
      </c>
      <c r="O178" s="42"/>
      <c r="P178" s="43" t="e">
        <f>TEXT(IF(#REF!=1,D178,""),"00")</f>
        <v>#REF!</v>
      </c>
      <c r="Q178" s="44"/>
      <c r="R178" s="45"/>
      <c r="S178" s="46" t="e">
        <f>IF(O178=0,TEXT(TIME(P178,Q178,R178)-TIME(D178,E178,RIGHT(F178,2))+TIME(0,LEFT(#REF!,2),RIGHT(#REF!,2)),"mm:ss"),TEXT(TIME(P178,Q178,R178)-TIME(D178,E178,RIGHT(F178,2))+TIME(0,LEFT(#REF!,2),RIGHT(#REF!,2))-TIME(0,($G$10*O178),0),"mm:ss"))</f>
        <v>#REF!</v>
      </c>
      <c r="T178" s="47"/>
      <c r="U178" s="43" t="e">
        <f>INDEX(VISITORS[INSECT ORDER], MATCH(T178,VISITORS[NAME USED],0))</f>
        <v>#N/A</v>
      </c>
      <c r="V178" s="43" t="e">
        <f t="shared" si="62"/>
        <v>#N/A</v>
      </c>
      <c r="W178" s="48" t="e">
        <f>IF(SUM(AB178,AD178,AF178,AH178,AJ178,AL178)=#REF!,,"")</f>
        <v>#REF!</v>
      </c>
      <c r="X178" s="49" t="e">
        <f>IF(#REF!=1,1,"")</f>
        <v>#REF!</v>
      </c>
      <c r="Y178" s="49"/>
      <c r="Z178" s="49"/>
      <c r="AA178" s="50" t="str">
        <f t="shared" si="66"/>
        <v/>
      </c>
      <c r="AB178" s="51" t="str">
        <f>IF(AA178=1,#REF!,"")</f>
        <v/>
      </c>
      <c r="AC178" s="50"/>
      <c r="AD178" s="51" t="str">
        <f>IF(AC178=1,#REF!,"")</f>
        <v/>
      </c>
      <c r="AE178" s="50"/>
      <c r="AF178" s="51" t="str">
        <f>IF(AE178=1,#REF!,"")</f>
        <v/>
      </c>
      <c r="AG178" s="50"/>
      <c r="AH178" s="51" t="str">
        <f>IF(AG178=1,#REF!,"")</f>
        <v/>
      </c>
      <c r="AI178" s="50"/>
      <c r="AJ178" s="51" t="str">
        <f>IF(AI178=1,#REF!,"")</f>
        <v/>
      </c>
      <c r="AK178" s="50"/>
      <c r="AL178" s="51" t="str">
        <f>IF(AK178=1,#REF!,"")</f>
        <v/>
      </c>
      <c r="AM178" s="52"/>
      <c r="AN178" s="53"/>
      <c r="AO178" s="53"/>
      <c r="AP178" s="54"/>
      <c r="AQ178" s="55" t="e">
        <f>IF(#REF!=1,0,"")</f>
        <v>#REF!</v>
      </c>
      <c r="AR178" s="56" t="e">
        <f t="shared" si="56"/>
        <v>#REF!</v>
      </c>
      <c r="AS178" s="55" t="e">
        <f>IF(#REF!=1,0,"")</f>
        <v>#REF!</v>
      </c>
      <c r="AT178" s="56" t="e">
        <f t="shared" si="57"/>
        <v>#REF!</v>
      </c>
    </row>
    <row r="179" spans="1:46" s="3" customFormat="1" x14ac:dyDescent="0.25">
      <c r="A179" s="67">
        <f t="shared" si="58"/>
        <v>2022</v>
      </c>
      <c r="B179" s="67" t="str">
        <f t="shared" si="59"/>
        <v>May</v>
      </c>
      <c r="C179" s="68">
        <f t="shared" si="63"/>
        <v>24</v>
      </c>
      <c r="D179" s="69">
        <f t="shared" si="60"/>
        <v>11</v>
      </c>
      <c r="E179" s="70">
        <f t="shared" si="61"/>
        <v>36</v>
      </c>
      <c r="F179" s="74"/>
      <c r="G179" s="77"/>
      <c r="H179" s="63" t="e">
        <f t="shared" si="64"/>
        <v>#VALUE!</v>
      </c>
      <c r="I179" s="64">
        <f t="shared" si="68"/>
        <v>1</v>
      </c>
      <c r="J179" s="71" t="str">
        <f t="shared" si="68"/>
        <v>Lavandula</v>
      </c>
      <c r="K179" s="71" t="str">
        <f t="shared" si="68"/>
        <v>stoechas</v>
      </c>
      <c r="L179" s="72">
        <f t="shared" si="68"/>
        <v>2</v>
      </c>
      <c r="M179" s="72">
        <f t="shared" si="68"/>
        <v>13</v>
      </c>
      <c r="N179" s="66">
        <f t="shared" si="68"/>
        <v>0</v>
      </c>
      <c r="O179" s="42"/>
      <c r="P179" s="43" t="e">
        <f>TEXT(IF(#REF!=1,D179,""),"00")</f>
        <v>#REF!</v>
      </c>
      <c r="Q179" s="44"/>
      <c r="R179" s="45"/>
      <c r="S179" s="46" t="e">
        <f>IF(O179=0,TEXT(TIME(P179,Q179,R179)-TIME(D179,E179,RIGHT(F179,2))+TIME(0,LEFT(#REF!,2),RIGHT(#REF!,2)),"mm:ss"),TEXT(TIME(P179,Q179,R179)-TIME(D179,E179,RIGHT(F179,2))+TIME(0,LEFT(#REF!,2),RIGHT(#REF!,2))-TIME(0,($G$10*O179),0),"mm:ss"))</f>
        <v>#REF!</v>
      </c>
      <c r="T179" s="47"/>
      <c r="U179" s="43" t="e">
        <f>INDEX(VISITORS[INSECT ORDER], MATCH(T179,VISITORS[NAME USED],0))</f>
        <v>#N/A</v>
      </c>
      <c r="V179" s="43" t="e">
        <f t="shared" si="62"/>
        <v>#N/A</v>
      </c>
      <c r="W179" s="48" t="e">
        <f>IF(SUM(AB179,AD179,AF179,AH179,AJ179,AL179)=#REF!,,"")</f>
        <v>#REF!</v>
      </c>
      <c r="X179" s="49" t="e">
        <f>IF(#REF!=1,1,"")</f>
        <v>#REF!</v>
      </c>
      <c r="Y179" s="49"/>
      <c r="Z179" s="49"/>
      <c r="AA179" s="50" t="str">
        <f t="shared" si="66"/>
        <v/>
      </c>
      <c r="AB179" s="51" t="str">
        <f>IF(AA179=1,#REF!,"")</f>
        <v/>
      </c>
      <c r="AC179" s="50"/>
      <c r="AD179" s="51" t="str">
        <f>IF(AC179=1,#REF!,"")</f>
        <v/>
      </c>
      <c r="AE179" s="50"/>
      <c r="AF179" s="51" t="str">
        <f>IF(AE179=1,#REF!,"")</f>
        <v/>
      </c>
      <c r="AG179" s="50"/>
      <c r="AH179" s="51" t="str">
        <f>IF(AG179=1,#REF!,"")</f>
        <v/>
      </c>
      <c r="AI179" s="50"/>
      <c r="AJ179" s="51" t="str">
        <f>IF(AI179=1,#REF!,"")</f>
        <v/>
      </c>
      <c r="AK179" s="50"/>
      <c r="AL179" s="51" t="str">
        <f>IF(AK179=1,#REF!,"")</f>
        <v/>
      </c>
      <c r="AM179" s="52"/>
      <c r="AN179" s="53"/>
      <c r="AO179" s="53"/>
      <c r="AP179" s="54"/>
      <c r="AQ179" s="55" t="e">
        <f>IF(#REF!=1,0,"")</f>
        <v>#REF!</v>
      </c>
      <c r="AR179" s="56" t="e">
        <f t="shared" si="56"/>
        <v>#REF!</v>
      </c>
      <c r="AS179" s="55" t="e">
        <f>IF(#REF!=1,0,"")</f>
        <v>#REF!</v>
      </c>
      <c r="AT179" s="56" t="e">
        <f t="shared" si="57"/>
        <v>#REF!</v>
      </c>
    </row>
    <row r="180" spans="1:46" s="3" customFormat="1" x14ac:dyDescent="0.25">
      <c r="A180" s="67">
        <f t="shared" si="58"/>
        <v>2022</v>
      </c>
      <c r="B180" s="67" t="str">
        <f t="shared" si="59"/>
        <v>May</v>
      </c>
      <c r="C180" s="68">
        <f t="shared" si="63"/>
        <v>24</v>
      </c>
      <c r="D180" s="69">
        <f t="shared" si="60"/>
        <v>11</v>
      </c>
      <c r="E180" s="70">
        <f t="shared" si="61"/>
        <v>37</v>
      </c>
      <c r="F180" s="74"/>
      <c r="G180" s="77"/>
      <c r="H180" s="63" t="e">
        <f t="shared" si="64"/>
        <v>#VALUE!</v>
      </c>
      <c r="I180" s="64">
        <f t="shared" si="68"/>
        <v>1</v>
      </c>
      <c r="J180" s="71" t="str">
        <f t="shared" si="68"/>
        <v>Lavandula</v>
      </c>
      <c r="K180" s="71" t="str">
        <f t="shared" si="68"/>
        <v>stoechas</v>
      </c>
      <c r="L180" s="72">
        <f t="shared" si="68"/>
        <v>2</v>
      </c>
      <c r="M180" s="72">
        <f t="shared" si="68"/>
        <v>13</v>
      </c>
      <c r="N180" s="66">
        <f t="shared" si="68"/>
        <v>0</v>
      </c>
      <c r="O180" s="42"/>
      <c r="P180" s="43" t="e">
        <f>TEXT(IF(#REF!=1,D180,""),"00")</f>
        <v>#REF!</v>
      </c>
      <c r="Q180" s="44"/>
      <c r="R180" s="45"/>
      <c r="S180" s="46" t="e">
        <f>IF(O180=0,TEXT(TIME(P180,Q180,R180)-TIME(D180,E180,RIGHT(F180,2))+TIME(0,LEFT(#REF!,2),RIGHT(#REF!,2)),"mm:ss"),TEXT(TIME(P180,Q180,R180)-TIME(D180,E180,RIGHT(F180,2))+TIME(0,LEFT(#REF!,2),RIGHT(#REF!,2))-TIME(0,($G$10*O180),0),"mm:ss"))</f>
        <v>#REF!</v>
      </c>
      <c r="T180" s="47"/>
      <c r="U180" s="43" t="e">
        <f>INDEX(VISITORS[INSECT ORDER], MATCH(T180,VISITORS[NAME USED],0))</f>
        <v>#N/A</v>
      </c>
      <c r="V180" s="43" t="e">
        <f t="shared" si="62"/>
        <v>#N/A</v>
      </c>
      <c r="W180" s="48" t="e">
        <f>IF(SUM(AB180,AD180,AF180,AH180,AJ180,AL180)=#REF!,,"")</f>
        <v>#REF!</v>
      </c>
      <c r="X180" s="49" t="e">
        <f>IF(#REF!=1,1,"")</f>
        <v>#REF!</v>
      </c>
      <c r="Y180" s="49"/>
      <c r="Z180" s="49"/>
      <c r="AA180" s="50" t="str">
        <f t="shared" si="66"/>
        <v/>
      </c>
      <c r="AB180" s="51" t="str">
        <f>IF(AA180=1,#REF!,"")</f>
        <v/>
      </c>
      <c r="AC180" s="50"/>
      <c r="AD180" s="51" t="str">
        <f>IF(AC180=1,#REF!,"")</f>
        <v/>
      </c>
      <c r="AE180" s="50"/>
      <c r="AF180" s="51" t="str">
        <f>IF(AE180=1,#REF!,"")</f>
        <v/>
      </c>
      <c r="AG180" s="50"/>
      <c r="AH180" s="51" t="str">
        <f>IF(AG180=1,#REF!,"")</f>
        <v/>
      </c>
      <c r="AI180" s="50"/>
      <c r="AJ180" s="51" t="str">
        <f>IF(AI180=1,#REF!,"")</f>
        <v/>
      </c>
      <c r="AK180" s="50"/>
      <c r="AL180" s="51" t="str">
        <f>IF(AK180=1,#REF!,"")</f>
        <v/>
      </c>
      <c r="AM180" s="52"/>
      <c r="AN180" s="53"/>
      <c r="AO180" s="53"/>
      <c r="AP180" s="54"/>
      <c r="AQ180" s="55" t="e">
        <f>IF(#REF!=1,0,"")</f>
        <v>#REF!</v>
      </c>
      <c r="AR180" s="56" t="e">
        <f t="shared" si="56"/>
        <v>#REF!</v>
      </c>
      <c r="AS180" s="55" t="e">
        <f>IF(#REF!=1,0,"")</f>
        <v>#REF!</v>
      </c>
      <c r="AT180" s="56" t="e">
        <f t="shared" si="57"/>
        <v>#REF!</v>
      </c>
    </row>
    <row r="181" spans="1:46" s="3" customFormat="1" x14ac:dyDescent="0.25">
      <c r="A181" s="67">
        <f t="shared" si="58"/>
        <v>2022</v>
      </c>
      <c r="B181" s="67" t="str">
        <f t="shared" si="59"/>
        <v>May</v>
      </c>
      <c r="C181" s="68">
        <f t="shared" si="63"/>
        <v>24</v>
      </c>
      <c r="D181" s="69">
        <f t="shared" si="60"/>
        <v>11</v>
      </c>
      <c r="E181" s="70">
        <f t="shared" si="61"/>
        <v>38</v>
      </c>
      <c r="F181" s="74"/>
      <c r="G181" s="77"/>
      <c r="H181" s="63" t="e">
        <f t="shared" si="64"/>
        <v>#VALUE!</v>
      </c>
      <c r="I181" s="64">
        <f t="shared" si="68"/>
        <v>1</v>
      </c>
      <c r="J181" s="71" t="str">
        <f t="shared" si="68"/>
        <v>Lavandula</v>
      </c>
      <c r="K181" s="71" t="str">
        <f t="shared" si="68"/>
        <v>stoechas</v>
      </c>
      <c r="L181" s="72">
        <f t="shared" si="68"/>
        <v>2</v>
      </c>
      <c r="M181" s="72">
        <f t="shared" si="68"/>
        <v>13</v>
      </c>
      <c r="N181" s="66">
        <f t="shared" si="68"/>
        <v>0</v>
      </c>
      <c r="O181" s="42"/>
      <c r="P181" s="43" t="e">
        <f>TEXT(IF(#REF!=1,D181,""),"00")</f>
        <v>#REF!</v>
      </c>
      <c r="Q181" s="44"/>
      <c r="R181" s="45"/>
      <c r="S181" s="46" t="e">
        <f>IF(O181=0,TEXT(TIME(P181,Q181,R181)-TIME(D181,E181,RIGHT(F181,2))+TIME(0,LEFT(#REF!,2),RIGHT(#REF!,2)),"mm:ss"),TEXT(TIME(P181,Q181,R181)-TIME(D181,E181,RIGHT(F181,2))+TIME(0,LEFT(#REF!,2),RIGHT(#REF!,2))-TIME(0,($G$10*O181),0),"mm:ss"))</f>
        <v>#REF!</v>
      </c>
      <c r="T181" s="47"/>
      <c r="U181" s="43" t="e">
        <f>INDEX(VISITORS[INSECT ORDER], MATCH(T181,VISITORS[NAME USED],0))</f>
        <v>#N/A</v>
      </c>
      <c r="V181" s="43" t="e">
        <f t="shared" si="62"/>
        <v>#N/A</v>
      </c>
      <c r="W181" s="48" t="e">
        <f>IF(SUM(AB181,AD181,AF181,AH181,AJ181,AL181)=#REF!,,"")</f>
        <v>#REF!</v>
      </c>
      <c r="X181" s="49" t="e">
        <f>IF(#REF!=1,1,"")</f>
        <v>#REF!</v>
      </c>
      <c r="Y181" s="49"/>
      <c r="Z181" s="49"/>
      <c r="AA181" s="50" t="str">
        <f t="shared" si="66"/>
        <v/>
      </c>
      <c r="AB181" s="51" t="str">
        <f>IF(AA181=1,#REF!,"")</f>
        <v/>
      </c>
      <c r="AC181" s="50"/>
      <c r="AD181" s="51" t="str">
        <f>IF(AC181=1,#REF!,"")</f>
        <v/>
      </c>
      <c r="AE181" s="50"/>
      <c r="AF181" s="51" t="str">
        <f>IF(AE181=1,#REF!,"")</f>
        <v/>
      </c>
      <c r="AG181" s="50"/>
      <c r="AH181" s="51" t="str">
        <f>IF(AG181=1,#REF!,"")</f>
        <v/>
      </c>
      <c r="AI181" s="50"/>
      <c r="AJ181" s="51" t="str">
        <f>IF(AI181=1,#REF!,"")</f>
        <v/>
      </c>
      <c r="AK181" s="50"/>
      <c r="AL181" s="51" t="str">
        <f>IF(AK181=1,#REF!,"")</f>
        <v/>
      </c>
      <c r="AM181" s="52"/>
      <c r="AN181" s="53"/>
      <c r="AO181" s="53"/>
      <c r="AP181" s="54"/>
      <c r="AQ181" s="55" t="e">
        <f>IF(#REF!=1,0,"")</f>
        <v>#REF!</v>
      </c>
      <c r="AR181" s="56" t="e">
        <f t="shared" si="56"/>
        <v>#REF!</v>
      </c>
      <c r="AS181" s="55" t="e">
        <f>IF(#REF!=1,0,"")</f>
        <v>#REF!</v>
      </c>
      <c r="AT181" s="56" t="e">
        <f t="shared" si="57"/>
        <v>#REF!</v>
      </c>
    </row>
    <row r="182" spans="1:46" s="3" customFormat="1" x14ac:dyDescent="0.25">
      <c r="A182" s="67">
        <f t="shared" si="58"/>
        <v>2022</v>
      </c>
      <c r="B182" s="67" t="str">
        <f t="shared" si="59"/>
        <v>May</v>
      </c>
      <c r="C182" s="68">
        <f t="shared" si="63"/>
        <v>24</v>
      </c>
      <c r="D182" s="69">
        <f t="shared" si="60"/>
        <v>11</v>
      </c>
      <c r="E182" s="70">
        <f t="shared" si="61"/>
        <v>39</v>
      </c>
      <c r="F182" s="74"/>
      <c r="G182" s="77"/>
      <c r="H182" s="63" t="e">
        <f t="shared" si="64"/>
        <v>#VALUE!</v>
      </c>
      <c r="I182" s="64">
        <f t="shared" si="68"/>
        <v>1</v>
      </c>
      <c r="J182" s="71" t="str">
        <f t="shared" si="68"/>
        <v>Lavandula</v>
      </c>
      <c r="K182" s="71" t="str">
        <f t="shared" si="68"/>
        <v>stoechas</v>
      </c>
      <c r="L182" s="66">
        <f t="shared" si="68"/>
        <v>2</v>
      </c>
      <c r="M182" s="72">
        <f t="shared" si="68"/>
        <v>13</v>
      </c>
      <c r="N182" s="66">
        <f t="shared" si="68"/>
        <v>0</v>
      </c>
      <c r="O182" s="42"/>
      <c r="P182" s="43" t="e">
        <f>TEXT(IF(#REF!=1,D182,""),"00")</f>
        <v>#REF!</v>
      </c>
      <c r="Q182" s="44"/>
      <c r="R182" s="45"/>
      <c r="S182" s="46" t="e">
        <f>IF(O182=0,TEXT(TIME(P182,Q182,R182)-TIME(D182,E182,RIGHT(F182,2))+TIME(0,LEFT(#REF!,2),RIGHT(#REF!,2)),"mm:ss"),TEXT(TIME(P182,Q182,R182)-TIME(D182,E182,RIGHT(F182,2))+TIME(0,LEFT(#REF!,2),RIGHT(#REF!,2))-TIME(0,($G$10*O182),0),"mm:ss"))</f>
        <v>#REF!</v>
      </c>
      <c r="T182" s="47"/>
      <c r="U182" s="43" t="e">
        <f>INDEX(VISITORS[INSECT ORDER], MATCH(T182,VISITORS[NAME USED],0))</f>
        <v>#N/A</v>
      </c>
      <c r="V182" s="43" t="e">
        <f t="shared" si="62"/>
        <v>#N/A</v>
      </c>
      <c r="W182" s="48" t="e">
        <f>IF(SUM(AB182,AD182,AF182,AH182,AJ182,AL182)=#REF!,,"")</f>
        <v>#REF!</v>
      </c>
      <c r="X182" s="49" t="e">
        <f>IF(#REF!=1,1,"")</f>
        <v>#REF!</v>
      </c>
      <c r="Y182" s="49"/>
      <c r="Z182" s="49"/>
      <c r="AA182" s="50" t="str">
        <f t="shared" si="66"/>
        <v/>
      </c>
      <c r="AB182" s="51" t="str">
        <f>IF(AA182=1,#REF!,"")</f>
        <v/>
      </c>
      <c r="AC182" s="50"/>
      <c r="AD182" s="51" t="str">
        <f>IF(AC182=1,#REF!,"")</f>
        <v/>
      </c>
      <c r="AE182" s="50"/>
      <c r="AF182" s="51" t="str">
        <f>IF(AE182=1,#REF!,"")</f>
        <v/>
      </c>
      <c r="AG182" s="50"/>
      <c r="AH182" s="51" t="str">
        <f>IF(AG182=1,#REF!,"")</f>
        <v/>
      </c>
      <c r="AI182" s="50"/>
      <c r="AJ182" s="51" t="str">
        <f>IF(AI182=1,#REF!,"")</f>
        <v/>
      </c>
      <c r="AK182" s="50"/>
      <c r="AL182" s="51" t="str">
        <f>IF(AK182=1,#REF!,"")</f>
        <v/>
      </c>
      <c r="AM182" s="52"/>
      <c r="AN182" s="53"/>
      <c r="AO182" s="53"/>
      <c r="AP182" s="54"/>
      <c r="AQ182" s="55" t="e">
        <f>IF(#REF!=1,0,"")</f>
        <v>#REF!</v>
      </c>
      <c r="AR182" s="56" t="e">
        <f t="shared" si="56"/>
        <v>#REF!</v>
      </c>
      <c r="AS182" s="55" t="e">
        <f>IF(#REF!=1,0,"")</f>
        <v>#REF!</v>
      </c>
      <c r="AT182" s="56" t="e">
        <f t="shared" si="57"/>
        <v>#REF!</v>
      </c>
    </row>
    <row r="183" spans="1:46" s="3" customFormat="1" x14ac:dyDescent="0.25">
      <c r="A183" s="67">
        <f t="shared" si="58"/>
        <v>2022</v>
      </c>
      <c r="B183" s="67" t="str">
        <f t="shared" si="59"/>
        <v>May</v>
      </c>
      <c r="C183" s="68">
        <f t="shared" si="63"/>
        <v>24</v>
      </c>
      <c r="D183" s="69">
        <f t="shared" si="60"/>
        <v>11</v>
      </c>
      <c r="E183" s="60">
        <f t="shared" si="61"/>
        <v>40</v>
      </c>
      <c r="F183" s="74"/>
      <c r="G183" s="77"/>
      <c r="H183" s="63" t="e">
        <f t="shared" si="64"/>
        <v>#VALUE!</v>
      </c>
      <c r="I183" s="64">
        <f t="shared" si="68"/>
        <v>1</v>
      </c>
      <c r="J183" s="71" t="str">
        <f t="shared" si="68"/>
        <v>Lavandula</v>
      </c>
      <c r="K183" s="71" t="str">
        <f t="shared" si="68"/>
        <v>stoechas</v>
      </c>
      <c r="L183" s="72">
        <f t="shared" si="68"/>
        <v>2</v>
      </c>
      <c r="M183" s="66">
        <f t="shared" si="68"/>
        <v>13</v>
      </c>
      <c r="N183" s="66">
        <f t="shared" si="68"/>
        <v>0</v>
      </c>
      <c r="O183" s="42"/>
      <c r="P183" s="43" t="e">
        <f>TEXT(IF(#REF!=1,D183,""),"00")</f>
        <v>#REF!</v>
      </c>
      <c r="Q183" s="44"/>
      <c r="R183" s="45"/>
      <c r="S183" s="46" t="e">
        <f>IF(O183=0,TEXT(TIME(P183,Q183,R183)-TIME(D183,E183,RIGHT(F183,2))+TIME(0,LEFT(#REF!,2),RIGHT(#REF!,2)),"mm:ss"),TEXT(TIME(P183,Q183,R183)-TIME(D183,E183,RIGHT(F183,2))+TIME(0,LEFT(#REF!,2),RIGHT(#REF!,2))-TIME(0,($G$10*O183),0),"mm:ss"))</f>
        <v>#REF!</v>
      </c>
      <c r="T183" s="47"/>
      <c r="U183" s="43" t="e">
        <f>INDEX(VISITORS[INSECT ORDER], MATCH(T183,VISITORS[NAME USED],0))</f>
        <v>#N/A</v>
      </c>
      <c r="V183" s="43" t="e">
        <f t="shared" si="62"/>
        <v>#N/A</v>
      </c>
      <c r="W183" s="48" t="e">
        <f>IF(SUM(AB183,AD183,AF183,AH183,AJ183,AL183)=#REF!,,"")</f>
        <v>#REF!</v>
      </c>
      <c r="X183" s="49" t="e">
        <f>IF(#REF!=1,1,"")</f>
        <v>#REF!</v>
      </c>
      <c r="Y183" s="49"/>
      <c r="Z183" s="49"/>
      <c r="AA183" s="50" t="str">
        <f t="shared" si="66"/>
        <v/>
      </c>
      <c r="AB183" s="51" t="str">
        <f>IF(AA183=1,#REF!,"")</f>
        <v/>
      </c>
      <c r="AC183" s="50"/>
      <c r="AD183" s="51" t="str">
        <f>IF(AC183=1,#REF!,"")</f>
        <v/>
      </c>
      <c r="AE183" s="50"/>
      <c r="AF183" s="51" t="str">
        <f>IF(AE183=1,#REF!,"")</f>
        <v/>
      </c>
      <c r="AG183" s="50"/>
      <c r="AH183" s="51" t="str">
        <f>IF(AG183=1,#REF!,"")</f>
        <v/>
      </c>
      <c r="AI183" s="50"/>
      <c r="AJ183" s="51" t="str">
        <f>IF(AI183=1,#REF!,"")</f>
        <v/>
      </c>
      <c r="AK183" s="50"/>
      <c r="AL183" s="51" t="str">
        <f>IF(AK183=1,#REF!,"")</f>
        <v/>
      </c>
      <c r="AM183" s="52"/>
      <c r="AN183" s="53"/>
      <c r="AO183" s="53"/>
      <c r="AP183" s="54"/>
      <c r="AQ183" s="55" t="e">
        <f>IF(#REF!=1,0,"")</f>
        <v>#REF!</v>
      </c>
      <c r="AR183" s="56" t="e">
        <f t="shared" si="56"/>
        <v>#REF!</v>
      </c>
      <c r="AS183" s="55" t="e">
        <f>IF(#REF!=1,0,"")</f>
        <v>#REF!</v>
      </c>
      <c r="AT183" s="56" t="e">
        <f t="shared" si="57"/>
        <v>#REF!</v>
      </c>
    </row>
    <row r="184" spans="1:46" s="3" customFormat="1" x14ac:dyDescent="0.25">
      <c r="A184" s="67">
        <f t="shared" si="58"/>
        <v>2022</v>
      </c>
      <c r="B184" s="67" t="str">
        <f t="shared" si="59"/>
        <v>May</v>
      </c>
      <c r="C184" s="68">
        <f t="shared" si="63"/>
        <v>24</v>
      </c>
      <c r="D184" s="69">
        <f t="shared" si="60"/>
        <v>11</v>
      </c>
      <c r="E184" s="70">
        <f t="shared" si="61"/>
        <v>41</v>
      </c>
      <c r="F184" s="74"/>
      <c r="G184" s="77"/>
      <c r="H184" s="63" t="e">
        <f t="shared" si="64"/>
        <v>#VALUE!</v>
      </c>
      <c r="I184" s="64">
        <f t="shared" si="68"/>
        <v>1</v>
      </c>
      <c r="J184" s="71" t="str">
        <f t="shared" si="68"/>
        <v>Lavandula</v>
      </c>
      <c r="K184" s="71" t="str">
        <f t="shared" si="68"/>
        <v>stoechas</v>
      </c>
      <c r="L184" s="72">
        <f t="shared" si="68"/>
        <v>2</v>
      </c>
      <c r="M184" s="72">
        <f t="shared" si="68"/>
        <v>13</v>
      </c>
      <c r="N184" s="66">
        <f t="shared" si="68"/>
        <v>0</v>
      </c>
      <c r="O184" s="42"/>
      <c r="P184" s="43" t="e">
        <f>TEXT(IF(#REF!=1,D184,""),"00")</f>
        <v>#REF!</v>
      </c>
      <c r="Q184" s="44"/>
      <c r="R184" s="45"/>
      <c r="S184" s="46" t="e">
        <f>IF(O184=0,TEXT(TIME(P184,Q184,R184)-TIME(D184,E184,RIGHT(F184,2))+TIME(0,LEFT(#REF!,2),RIGHT(#REF!,2)),"mm:ss"),TEXT(TIME(P184,Q184,R184)-TIME(D184,E184,RIGHT(F184,2))+TIME(0,LEFT(#REF!,2),RIGHT(#REF!,2))-TIME(0,($G$10*O184),0),"mm:ss"))</f>
        <v>#REF!</v>
      </c>
      <c r="T184" s="47"/>
      <c r="U184" s="43" t="e">
        <f>INDEX(VISITORS[INSECT ORDER], MATCH(T184,VISITORS[NAME USED],0))</f>
        <v>#N/A</v>
      </c>
      <c r="V184" s="43" t="e">
        <f t="shared" si="62"/>
        <v>#N/A</v>
      </c>
      <c r="W184" s="48" t="e">
        <f>IF(SUM(AB184,AD184,AF184,AH184,AJ184,AL184)=#REF!,,"")</f>
        <v>#REF!</v>
      </c>
      <c r="X184" s="49" t="e">
        <f>IF(#REF!=1,1,"")</f>
        <v>#REF!</v>
      </c>
      <c r="Y184" s="49"/>
      <c r="Z184" s="49"/>
      <c r="AA184" s="50" t="str">
        <f t="shared" si="66"/>
        <v/>
      </c>
      <c r="AB184" s="51" t="str">
        <f>IF(AA184=1,#REF!,"")</f>
        <v/>
      </c>
      <c r="AC184" s="50"/>
      <c r="AD184" s="51" t="str">
        <f>IF(AC184=1,#REF!,"")</f>
        <v/>
      </c>
      <c r="AE184" s="50"/>
      <c r="AF184" s="51" t="str">
        <f>IF(AE184=1,#REF!,"")</f>
        <v/>
      </c>
      <c r="AG184" s="50"/>
      <c r="AH184" s="51" t="str">
        <f>IF(AG184=1,#REF!,"")</f>
        <v/>
      </c>
      <c r="AI184" s="50"/>
      <c r="AJ184" s="51" t="str">
        <f>IF(AI184=1,#REF!,"")</f>
        <v/>
      </c>
      <c r="AK184" s="50"/>
      <c r="AL184" s="51" t="str">
        <f>IF(AK184=1,#REF!,"")</f>
        <v/>
      </c>
      <c r="AM184" s="52"/>
      <c r="AN184" s="53"/>
      <c r="AO184" s="53"/>
      <c r="AP184" s="54"/>
      <c r="AQ184" s="55" t="e">
        <f>IF(#REF!=1,0,"")</f>
        <v>#REF!</v>
      </c>
      <c r="AR184" s="56" t="e">
        <f t="shared" si="56"/>
        <v>#REF!</v>
      </c>
      <c r="AS184" s="55" t="e">
        <f>IF(#REF!=1,0,"")</f>
        <v>#REF!</v>
      </c>
      <c r="AT184" s="56" t="e">
        <f t="shared" si="57"/>
        <v>#REF!</v>
      </c>
    </row>
    <row r="185" spans="1:46" s="3" customFormat="1" x14ac:dyDescent="0.25">
      <c r="A185" s="67">
        <f t="shared" si="58"/>
        <v>2022</v>
      </c>
      <c r="B185" s="67" t="str">
        <f t="shared" si="59"/>
        <v>May</v>
      </c>
      <c r="C185" s="68">
        <f t="shared" si="63"/>
        <v>24</v>
      </c>
      <c r="D185" s="69">
        <f t="shared" si="60"/>
        <v>11</v>
      </c>
      <c r="E185" s="70">
        <f t="shared" si="61"/>
        <v>42</v>
      </c>
      <c r="F185" s="74"/>
      <c r="G185" s="77"/>
      <c r="H185" s="63" t="e">
        <f t="shared" si="64"/>
        <v>#VALUE!</v>
      </c>
      <c r="I185" s="64">
        <f t="shared" ref="I185:N200" si="69">I184</f>
        <v>1</v>
      </c>
      <c r="J185" s="71" t="str">
        <f t="shared" si="69"/>
        <v>Lavandula</v>
      </c>
      <c r="K185" s="71" t="str">
        <f t="shared" si="69"/>
        <v>stoechas</v>
      </c>
      <c r="L185" s="72">
        <f t="shared" si="69"/>
        <v>2</v>
      </c>
      <c r="M185" s="72">
        <f t="shared" si="69"/>
        <v>13</v>
      </c>
      <c r="N185" s="66">
        <f t="shared" si="69"/>
        <v>0</v>
      </c>
      <c r="O185" s="42"/>
      <c r="P185" s="43" t="e">
        <f>TEXT(IF(#REF!=1,D185,""),"00")</f>
        <v>#REF!</v>
      </c>
      <c r="Q185" s="44"/>
      <c r="R185" s="45"/>
      <c r="S185" s="46" t="e">
        <f>IF(O185=0,TEXT(TIME(P185,Q185,R185)-TIME(D185,E185,RIGHT(F185,2))+TIME(0,LEFT(#REF!,2),RIGHT(#REF!,2)),"mm:ss"),TEXT(TIME(P185,Q185,R185)-TIME(D185,E185,RIGHT(F185,2))+TIME(0,LEFT(#REF!,2),RIGHT(#REF!,2))-TIME(0,($G$10*O185),0),"mm:ss"))</f>
        <v>#REF!</v>
      </c>
      <c r="T185" s="47"/>
      <c r="U185" s="43" t="e">
        <f>INDEX(VISITORS[INSECT ORDER], MATCH(T185,VISITORS[NAME USED],0))</f>
        <v>#N/A</v>
      </c>
      <c r="V185" s="43" t="e">
        <f t="shared" si="62"/>
        <v>#N/A</v>
      </c>
      <c r="W185" s="48" t="e">
        <f>IF(SUM(AB185,AD185,AF185,AH185,AJ185,AL185)=#REF!,,"")</f>
        <v>#REF!</v>
      </c>
      <c r="X185" s="49" t="e">
        <f>IF(#REF!=1,1,"")</f>
        <v>#REF!</v>
      </c>
      <c r="Y185" s="49"/>
      <c r="Z185" s="49"/>
      <c r="AA185" s="50" t="str">
        <f t="shared" si="66"/>
        <v/>
      </c>
      <c r="AB185" s="51" t="str">
        <f>IF(AA185=1,#REF!,"")</f>
        <v/>
      </c>
      <c r="AC185" s="50"/>
      <c r="AD185" s="51" t="str">
        <f>IF(AC185=1,#REF!,"")</f>
        <v/>
      </c>
      <c r="AE185" s="50"/>
      <c r="AF185" s="51" t="str">
        <f>IF(AE185=1,#REF!,"")</f>
        <v/>
      </c>
      <c r="AG185" s="50"/>
      <c r="AH185" s="51" t="str">
        <f>IF(AG185=1,#REF!,"")</f>
        <v/>
      </c>
      <c r="AI185" s="50"/>
      <c r="AJ185" s="51" t="str">
        <f>IF(AI185=1,#REF!,"")</f>
        <v/>
      </c>
      <c r="AK185" s="50"/>
      <c r="AL185" s="51" t="str">
        <f>IF(AK185=1,#REF!,"")</f>
        <v/>
      </c>
      <c r="AM185" s="52"/>
      <c r="AN185" s="53"/>
      <c r="AO185" s="53"/>
      <c r="AP185" s="54"/>
      <c r="AQ185" s="55" t="e">
        <f>IF(#REF!=1,0,"")</f>
        <v>#REF!</v>
      </c>
      <c r="AR185" s="56" t="e">
        <f t="shared" si="56"/>
        <v>#REF!</v>
      </c>
      <c r="AS185" s="55" t="e">
        <f>IF(#REF!=1,0,"")</f>
        <v>#REF!</v>
      </c>
      <c r="AT185" s="56" t="e">
        <f t="shared" si="57"/>
        <v>#REF!</v>
      </c>
    </row>
    <row r="186" spans="1:46" s="3" customFormat="1" x14ac:dyDescent="0.25">
      <c r="A186" s="67">
        <f t="shared" si="58"/>
        <v>2022</v>
      </c>
      <c r="B186" s="67" t="str">
        <f t="shared" si="59"/>
        <v>May</v>
      </c>
      <c r="C186" s="68">
        <f t="shared" si="63"/>
        <v>24</v>
      </c>
      <c r="D186" s="69">
        <f t="shared" si="60"/>
        <v>11</v>
      </c>
      <c r="E186" s="70">
        <f t="shared" si="61"/>
        <v>43</v>
      </c>
      <c r="F186" s="74"/>
      <c r="G186" s="77"/>
      <c r="H186" s="63" t="e">
        <f t="shared" si="64"/>
        <v>#VALUE!</v>
      </c>
      <c r="I186" s="64">
        <f t="shared" si="69"/>
        <v>1</v>
      </c>
      <c r="J186" s="71" t="str">
        <f t="shared" si="69"/>
        <v>Lavandula</v>
      </c>
      <c r="K186" s="71" t="str">
        <f t="shared" si="69"/>
        <v>stoechas</v>
      </c>
      <c r="L186" s="72">
        <f t="shared" si="69"/>
        <v>2</v>
      </c>
      <c r="M186" s="72">
        <f t="shared" si="69"/>
        <v>13</v>
      </c>
      <c r="N186" s="66">
        <f t="shared" si="69"/>
        <v>0</v>
      </c>
      <c r="O186" s="42"/>
      <c r="P186" s="43" t="e">
        <f>TEXT(IF(#REF!=1,D186,""),"00")</f>
        <v>#REF!</v>
      </c>
      <c r="Q186" s="44"/>
      <c r="R186" s="45"/>
      <c r="S186" s="46" t="e">
        <f>IF(O186=0,TEXT(TIME(P186,Q186,R186)-TIME(D186,E186,RIGHT(F186,2))+TIME(0,LEFT(#REF!,2),RIGHT(#REF!,2)),"mm:ss"),TEXT(TIME(P186,Q186,R186)-TIME(D186,E186,RIGHT(F186,2))+TIME(0,LEFT(#REF!,2),RIGHT(#REF!,2))-TIME(0,($G$10*O186),0),"mm:ss"))</f>
        <v>#REF!</v>
      </c>
      <c r="T186" s="47"/>
      <c r="U186" s="43" t="e">
        <f>INDEX(VISITORS[INSECT ORDER], MATCH(T186,VISITORS[NAME USED],0))</f>
        <v>#N/A</v>
      </c>
      <c r="V186" s="43" t="e">
        <f t="shared" si="62"/>
        <v>#N/A</v>
      </c>
      <c r="W186" s="48" t="e">
        <f>IF(SUM(AB186,AD186,AF186,AH186,AJ186,AL186)=#REF!,,"")</f>
        <v>#REF!</v>
      </c>
      <c r="X186" s="49" t="e">
        <f>IF(#REF!=1,1,"")</f>
        <v>#REF!</v>
      </c>
      <c r="Y186" s="49"/>
      <c r="Z186" s="49"/>
      <c r="AA186" s="50" t="str">
        <f t="shared" si="66"/>
        <v/>
      </c>
      <c r="AB186" s="51" t="str">
        <f>IF(AA186=1,#REF!,"")</f>
        <v/>
      </c>
      <c r="AC186" s="50"/>
      <c r="AD186" s="51" t="str">
        <f>IF(AC186=1,#REF!,"")</f>
        <v/>
      </c>
      <c r="AE186" s="50"/>
      <c r="AF186" s="51" t="str">
        <f>IF(AE186=1,#REF!,"")</f>
        <v/>
      </c>
      <c r="AG186" s="50"/>
      <c r="AH186" s="51" t="str">
        <f>IF(AG186=1,#REF!,"")</f>
        <v/>
      </c>
      <c r="AI186" s="50"/>
      <c r="AJ186" s="51" t="str">
        <f>IF(AI186=1,#REF!,"")</f>
        <v/>
      </c>
      <c r="AK186" s="50"/>
      <c r="AL186" s="51" t="str">
        <f>IF(AK186=1,#REF!,"")</f>
        <v/>
      </c>
      <c r="AM186" s="52"/>
      <c r="AN186" s="53"/>
      <c r="AO186" s="53"/>
      <c r="AP186" s="54"/>
      <c r="AQ186" s="55" t="e">
        <f>IF(#REF!=1,0,"")</f>
        <v>#REF!</v>
      </c>
      <c r="AR186" s="56" t="e">
        <f t="shared" si="56"/>
        <v>#REF!</v>
      </c>
      <c r="AS186" s="55" t="e">
        <f>IF(#REF!=1,0,"")</f>
        <v>#REF!</v>
      </c>
      <c r="AT186" s="56" t="e">
        <f t="shared" si="57"/>
        <v>#REF!</v>
      </c>
    </row>
    <row r="187" spans="1:46" s="3" customFormat="1" x14ac:dyDescent="0.25">
      <c r="A187" s="67">
        <f t="shared" si="58"/>
        <v>2022</v>
      </c>
      <c r="B187" s="67" t="str">
        <f t="shared" si="59"/>
        <v>May</v>
      </c>
      <c r="C187" s="68">
        <f t="shared" si="63"/>
        <v>24</v>
      </c>
      <c r="D187" s="69">
        <f t="shared" si="60"/>
        <v>11</v>
      </c>
      <c r="E187" s="70">
        <f t="shared" si="61"/>
        <v>44</v>
      </c>
      <c r="F187" s="74"/>
      <c r="G187" s="77"/>
      <c r="H187" s="63" t="e">
        <f t="shared" si="64"/>
        <v>#VALUE!</v>
      </c>
      <c r="I187" s="64">
        <f t="shared" si="69"/>
        <v>1</v>
      </c>
      <c r="J187" s="71" t="str">
        <f t="shared" si="69"/>
        <v>Lavandula</v>
      </c>
      <c r="K187" s="71" t="str">
        <f t="shared" si="69"/>
        <v>stoechas</v>
      </c>
      <c r="L187" s="72">
        <f t="shared" si="69"/>
        <v>2</v>
      </c>
      <c r="M187" s="72">
        <f t="shared" si="69"/>
        <v>13</v>
      </c>
      <c r="N187" s="66">
        <f t="shared" si="69"/>
        <v>0</v>
      </c>
      <c r="O187" s="42"/>
      <c r="P187" s="43" t="e">
        <f>TEXT(IF(#REF!=1,D187,""),"00")</f>
        <v>#REF!</v>
      </c>
      <c r="Q187" s="44"/>
      <c r="R187" s="45"/>
      <c r="S187" s="46" t="e">
        <f>IF(O187=0,TEXT(TIME(P187,Q187,R187)-TIME(D187,E187,RIGHT(F187,2))+TIME(0,LEFT(#REF!,2),RIGHT(#REF!,2)),"mm:ss"),TEXT(TIME(P187,Q187,R187)-TIME(D187,E187,RIGHT(F187,2))+TIME(0,LEFT(#REF!,2),RIGHT(#REF!,2))-TIME(0,($G$10*O187),0),"mm:ss"))</f>
        <v>#REF!</v>
      </c>
      <c r="T187" s="47"/>
      <c r="U187" s="43" t="e">
        <f>INDEX(VISITORS[INSECT ORDER], MATCH(T187,VISITORS[NAME USED],0))</f>
        <v>#N/A</v>
      </c>
      <c r="V187" s="43" t="e">
        <f t="shared" si="62"/>
        <v>#N/A</v>
      </c>
      <c r="W187" s="48" t="e">
        <f>IF(SUM(AB187,AD187,AF187,AH187,AJ187,AL187)=#REF!,,"")</f>
        <v>#REF!</v>
      </c>
      <c r="X187" s="49" t="e">
        <f>IF(#REF!=1,1,"")</f>
        <v>#REF!</v>
      </c>
      <c r="Y187" s="49"/>
      <c r="Z187" s="49"/>
      <c r="AA187" s="50" t="str">
        <f t="shared" si="66"/>
        <v/>
      </c>
      <c r="AB187" s="51" t="str">
        <f>IF(AA187=1,#REF!,"")</f>
        <v/>
      </c>
      <c r="AC187" s="50"/>
      <c r="AD187" s="51" t="str">
        <f>IF(AC187=1,#REF!,"")</f>
        <v/>
      </c>
      <c r="AE187" s="50"/>
      <c r="AF187" s="51" t="str">
        <f>IF(AE187=1,#REF!,"")</f>
        <v/>
      </c>
      <c r="AG187" s="50"/>
      <c r="AH187" s="51" t="str">
        <f>IF(AG187=1,#REF!,"")</f>
        <v/>
      </c>
      <c r="AI187" s="50"/>
      <c r="AJ187" s="51" t="str">
        <f>IF(AI187=1,#REF!,"")</f>
        <v/>
      </c>
      <c r="AK187" s="50"/>
      <c r="AL187" s="51" t="str">
        <f>IF(AK187=1,#REF!,"")</f>
        <v/>
      </c>
      <c r="AM187" s="52"/>
      <c r="AN187" s="53"/>
      <c r="AO187" s="53"/>
      <c r="AP187" s="54"/>
      <c r="AQ187" s="55" t="e">
        <f>IF(#REF!=1,0,"")</f>
        <v>#REF!</v>
      </c>
      <c r="AR187" s="56" t="e">
        <f t="shared" si="56"/>
        <v>#REF!</v>
      </c>
      <c r="AS187" s="55" t="e">
        <f>IF(#REF!=1,0,"")</f>
        <v>#REF!</v>
      </c>
      <c r="AT187" s="56" t="e">
        <f t="shared" si="57"/>
        <v>#REF!</v>
      </c>
    </row>
    <row r="188" spans="1:46" s="3" customFormat="1" x14ac:dyDescent="0.25">
      <c r="A188" s="67">
        <f t="shared" si="58"/>
        <v>2022</v>
      </c>
      <c r="B188" s="67" t="str">
        <f t="shared" si="59"/>
        <v>May</v>
      </c>
      <c r="C188" s="68">
        <f t="shared" si="63"/>
        <v>24</v>
      </c>
      <c r="D188" s="69">
        <f t="shared" si="60"/>
        <v>11</v>
      </c>
      <c r="E188" s="60">
        <f t="shared" si="61"/>
        <v>45</v>
      </c>
      <c r="F188" s="74"/>
      <c r="G188" s="77"/>
      <c r="H188" s="63" t="e">
        <f t="shared" si="64"/>
        <v>#VALUE!</v>
      </c>
      <c r="I188" s="64">
        <f t="shared" si="69"/>
        <v>1</v>
      </c>
      <c r="J188" s="71" t="str">
        <f t="shared" si="69"/>
        <v>Lavandula</v>
      </c>
      <c r="K188" s="71" t="str">
        <f t="shared" si="69"/>
        <v>stoechas</v>
      </c>
      <c r="L188" s="66">
        <f t="shared" si="69"/>
        <v>2</v>
      </c>
      <c r="M188" s="66">
        <f t="shared" si="69"/>
        <v>13</v>
      </c>
      <c r="N188" s="66">
        <f t="shared" si="69"/>
        <v>0</v>
      </c>
      <c r="O188" s="42"/>
      <c r="P188" s="43" t="e">
        <f>TEXT(IF(#REF!=1,D188,""),"00")</f>
        <v>#REF!</v>
      </c>
      <c r="Q188" s="44"/>
      <c r="R188" s="45"/>
      <c r="S188" s="46" t="e">
        <f>IF(O188=0,TEXT(TIME(P188,Q188,R188)-TIME(D188,E188,RIGHT(F188,2))+TIME(0,LEFT(#REF!,2),RIGHT(#REF!,2)),"mm:ss"),TEXT(TIME(P188,Q188,R188)-TIME(D188,E188,RIGHT(F188,2))+TIME(0,LEFT(#REF!,2),RIGHT(#REF!,2))-TIME(0,($G$10*O188),0),"mm:ss"))</f>
        <v>#REF!</v>
      </c>
      <c r="T188" s="47"/>
      <c r="U188" s="43" t="e">
        <f>INDEX(VISITORS[INSECT ORDER], MATCH(T188,VISITORS[NAME USED],0))</f>
        <v>#N/A</v>
      </c>
      <c r="V188" s="43" t="e">
        <f t="shared" si="62"/>
        <v>#N/A</v>
      </c>
      <c r="W188" s="48" t="e">
        <f>IF(SUM(AB188,AD188,AF188,AH188,AJ188,AL188)=#REF!,,"")</f>
        <v>#REF!</v>
      </c>
      <c r="X188" s="49" t="e">
        <f>IF(#REF!=1,1,"")</f>
        <v>#REF!</v>
      </c>
      <c r="Y188" s="49"/>
      <c r="Z188" s="49"/>
      <c r="AA188" s="50" t="str">
        <f t="shared" si="66"/>
        <v/>
      </c>
      <c r="AB188" s="51" t="str">
        <f>IF(AA188=1,#REF!,"")</f>
        <v/>
      </c>
      <c r="AC188" s="50"/>
      <c r="AD188" s="51" t="str">
        <f>IF(AC188=1,#REF!,"")</f>
        <v/>
      </c>
      <c r="AE188" s="50"/>
      <c r="AF188" s="51" t="str">
        <f>IF(AE188=1,#REF!,"")</f>
        <v/>
      </c>
      <c r="AG188" s="50"/>
      <c r="AH188" s="51" t="str">
        <f>IF(AG188=1,#REF!,"")</f>
        <v/>
      </c>
      <c r="AI188" s="50"/>
      <c r="AJ188" s="51" t="str">
        <f>IF(AI188=1,#REF!,"")</f>
        <v/>
      </c>
      <c r="AK188" s="50"/>
      <c r="AL188" s="51" t="str">
        <f>IF(AK188=1,#REF!,"")</f>
        <v/>
      </c>
      <c r="AM188" s="52"/>
      <c r="AN188" s="53"/>
      <c r="AO188" s="53"/>
      <c r="AP188" s="54"/>
      <c r="AQ188" s="55" t="e">
        <f>IF(#REF!=1,0,"")</f>
        <v>#REF!</v>
      </c>
      <c r="AR188" s="56" t="e">
        <f t="shared" si="56"/>
        <v>#REF!</v>
      </c>
      <c r="AS188" s="55" t="e">
        <f>IF(#REF!=1,0,"")</f>
        <v>#REF!</v>
      </c>
      <c r="AT188" s="56" t="e">
        <f t="shared" si="57"/>
        <v>#REF!</v>
      </c>
    </row>
    <row r="189" spans="1:46" s="3" customFormat="1" x14ac:dyDescent="0.25">
      <c r="A189" s="67">
        <f t="shared" si="58"/>
        <v>2022</v>
      </c>
      <c r="B189" s="67" t="str">
        <f t="shared" si="59"/>
        <v>May</v>
      </c>
      <c r="C189" s="68">
        <f t="shared" si="63"/>
        <v>24</v>
      </c>
      <c r="D189" s="69">
        <f t="shared" si="60"/>
        <v>11</v>
      </c>
      <c r="E189" s="70">
        <f t="shared" si="61"/>
        <v>46</v>
      </c>
      <c r="F189" s="74"/>
      <c r="G189" s="77"/>
      <c r="H189" s="63" t="e">
        <f t="shared" si="64"/>
        <v>#VALUE!</v>
      </c>
      <c r="I189" s="64">
        <f t="shared" si="69"/>
        <v>1</v>
      </c>
      <c r="J189" s="71" t="str">
        <f t="shared" si="69"/>
        <v>Lavandula</v>
      </c>
      <c r="K189" s="71" t="str">
        <f t="shared" si="69"/>
        <v>stoechas</v>
      </c>
      <c r="L189" s="72">
        <f t="shared" si="69"/>
        <v>2</v>
      </c>
      <c r="M189" s="72">
        <f t="shared" si="69"/>
        <v>13</v>
      </c>
      <c r="N189" s="66">
        <f t="shared" si="69"/>
        <v>0</v>
      </c>
      <c r="O189" s="42"/>
      <c r="P189" s="43" t="e">
        <f>TEXT(IF(#REF!=1,D189,""),"00")</f>
        <v>#REF!</v>
      </c>
      <c r="Q189" s="44"/>
      <c r="R189" s="45"/>
      <c r="S189" s="46" t="e">
        <f>IF(O189=0,TEXT(TIME(P189,Q189,R189)-TIME(D189,E189,RIGHT(F189,2))+TIME(0,LEFT(#REF!,2),RIGHT(#REF!,2)),"mm:ss"),TEXT(TIME(P189,Q189,R189)-TIME(D189,E189,RIGHT(F189,2))+TIME(0,LEFT(#REF!,2),RIGHT(#REF!,2))-TIME(0,($G$10*O189),0),"mm:ss"))</f>
        <v>#REF!</v>
      </c>
      <c r="T189" s="47"/>
      <c r="U189" s="43" t="e">
        <f>INDEX(VISITORS[INSECT ORDER], MATCH(T189,VISITORS[NAME USED],0))</f>
        <v>#N/A</v>
      </c>
      <c r="V189" s="43" t="e">
        <f t="shared" si="62"/>
        <v>#N/A</v>
      </c>
      <c r="W189" s="48" t="e">
        <f>IF(SUM(AB189,AD189,AF189,AH189,AJ189,AL189)=#REF!,,"")</f>
        <v>#REF!</v>
      </c>
      <c r="X189" s="49" t="e">
        <f>IF(#REF!=1,1,"")</f>
        <v>#REF!</v>
      </c>
      <c r="Y189" s="49"/>
      <c r="Z189" s="49"/>
      <c r="AA189" s="50" t="str">
        <f t="shared" si="66"/>
        <v/>
      </c>
      <c r="AB189" s="51" t="str">
        <f>IF(AA189=1,#REF!,"")</f>
        <v/>
      </c>
      <c r="AC189" s="50"/>
      <c r="AD189" s="51" t="str">
        <f>IF(AC189=1,#REF!,"")</f>
        <v/>
      </c>
      <c r="AE189" s="50"/>
      <c r="AF189" s="51" t="str">
        <f>IF(AE189=1,#REF!,"")</f>
        <v/>
      </c>
      <c r="AG189" s="50"/>
      <c r="AH189" s="51" t="str">
        <f>IF(AG189=1,#REF!,"")</f>
        <v/>
      </c>
      <c r="AI189" s="50"/>
      <c r="AJ189" s="51" t="str">
        <f>IF(AI189=1,#REF!,"")</f>
        <v/>
      </c>
      <c r="AK189" s="50"/>
      <c r="AL189" s="51" t="str">
        <f>IF(AK189=1,#REF!,"")</f>
        <v/>
      </c>
      <c r="AM189" s="52"/>
      <c r="AN189" s="53"/>
      <c r="AO189" s="53"/>
      <c r="AP189" s="54"/>
      <c r="AQ189" s="55" t="e">
        <f>IF(#REF!=1,0,"")</f>
        <v>#REF!</v>
      </c>
      <c r="AR189" s="56" t="e">
        <f t="shared" si="56"/>
        <v>#REF!</v>
      </c>
      <c r="AS189" s="55" t="e">
        <f>IF(#REF!=1,0,"")</f>
        <v>#REF!</v>
      </c>
      <c r="AT189" s="56" t="e">
        <f t="shared" si="57"/>
        <v>#REF!</v>
      </c>
    </row>
    <row r="190" spans="1:46" s="3" customFormat="1" x14ac:dyDescent="0.25">
      <c r="A190" s="67">
        <f t="shared" si="58"/>
        <v>2022</v>
      </c>
      <c r="B190" s="67" t="str">
        <f t="shared" si="59"/>
        <v>May</v>
      </c>
      <c r="C190" s="68">
        <f t="shared" si="63"/>
        <v>24</v>
      </c>
      <c r="D190" s="69">
        <f t="shared" si="60"/>
        <v>11</v>
      </c>
      <c r="E190" s="70">
        <f t="shared" si="61"/>
        <v>47</v>
      </c>
      <c r="F190" s="74"/>
      <c r="G190" s="77"/>
      <c r="H190" s="63" t="e">
        <f t="shared" si="64"/>
        <v>#VALUE!</v>
      </c>
      <c r="I190" s="64">
        <f t="shared" si="69"/>
        <v>1</v>
      </c>
      <c r="J190" s="71" t="str">
        <f t="shared" si="69"/>
        <v>Lavandula</v>
      </c>
      <c r="K190" s="71" t="str">
        <f t="shared" si="69"/>
        <v>stoechas</v>
      </c>
      <c r="L190" s="72">
        <f t="shared" si="69"/>
        <v>2</v>
      </c>
      <c r="M190" s="72">
        <f t="shared" si="69"/>
        <v>13</v>
      </c>
      <c r="N190" s="66">
        <f t="shared" si="69"/>
        <v>0</v>
      </c>
      <c r="O190" s="42"/>
      <c r="P190" s="43" t="e">
        <f>TEXT(IF(#REF!=1,D190,""),"00")</f>
        <v>#REF!</v>
      </c>
      <c r="Q190" s="44"/>
      <c r="R190" s="45"/>
      <c r="S190" s="46" t="e">
        <f>IF(O190=0,TEXT(TIME(P190,Q190,R190)-TIME(D190,E190,RIGHT(F190,2))+TIME(0,LEFT(#REF!,2),RIGHT(#REF!,2)),"mm:ss"),TEXT(TIME(P190,Q190,R190)-TIME(D190,E190,RIGHT(F190,2))+TIME(0,LEFT(#REF!,2),RIGHT(#REF!,2))-TIME(0,($G$10*O190),0),"mm:ss"))</f>
        <v>#REF!</v>
      </c>
      <c r="T190" s="47"/>
      <c r="U190" s="43" t="e">
        <f>INDEX(VISITORS[INSECT ORDER], MATCH(T190,VISITORS[NAME USED],0))</f>
        <v>#N/A</v>
      </c>
      <c r="V190" s="43" t="e">
        <f t="shared" si="62"/>
        <v>#N/A</v>
      </c>
      <c r="W190" s="48" t="e">
        <f>IF(SUM(AB190,AD190,AF190,AH190,AJ190,AL190)=#REF!,,"")</f>
        <v>#REF!</v>
      </c>
      <c r="X190" s="49" t="e">
        <f>IF(#REF!=1,1,"")</f>
        <v>#REF!</v>
      </c>
      <c r="Y190" s="49"/>
      <c r="Z190" s="49"/>
      <c r="AA190" s="50" t="str">
        <f t="shared" si="66"/>
        <v/>
      </c>
      <c r="AB190" s="51" t="str">
        <f>IF(AA190=1,#REF!,"")</f>
        <v/>
      </c>
      <c r="AC190" s="50"/>
      <c r="AD190" s="51" t="str">
        <f>IF(AC190=1,#REF!,"")</f>
        <v/>
      </c>
      <c r="AE190" s="50"/>
      <c r="AF190" s="51" t="str">
        <f>IF(AE190=1,#REF!,"")</f>
        <v/>
      </c>
      <c r="AG190" s="50"/>
      <c r="AH190" s="51" t="str">
        <f>IF(AG190=1,#REF!,"")</f>
        <v/>
      </c>
      <c r="AI190" s="50"/>
      <c r="AJ190" s="51" t="str">
        <f>IF(AI190=1,#REF!,"")</f>
        <v/>
      </c>
      <c r="AK190" s="50"/>
      <c r="AL190" s="51" t="str">
        <f>IF(AK190=1,#REF!,"")</f>
        <v/>
      </c>
      <c r="AM190" s="52"/>
      <c r="AN190" s="53"/>
      <c r="AO190" s="53"/>
      <c r="AP190" s="54"/>
      <c r="AQ190" s="55" t="e">
        <f>IF(#REF!=1,0,"")</f>
        <v>#REF!</v>
      </c>
      <c r="AR190" s="56" t="e">
        <f t="shared" si="56"/>
        <v>#REF!</v>
      </c>
      <c r="AS190" s="55" t="e">
        <f>IF(#REF!=1,0,"")</f>
        <v>#REF!</v>
      </c>
      <c r="AT190" s="56" t="e">
        <f t="shared" si="57"/>
        <v>#REF!</v>
      </c>
    </row>
    <row r="191" spans="1:46" s="3" customFormat="1" x14ac:dyDescent="0.25">
      <c r="A191" s="67">
        <f t="shared" si="58"/>
        <v>2022</v>
      </c>
      <c r="B191" s="67" t="str">
        <f t="shared" si="59"/>
        <v>May</v>
      </c>
      <c r="C191" s="68">
        <f t="shared" si="63"/>
        <v>24</v>
      </c>
      <c r="D191" s="69">
        <f t="shared" si="60"/>
        <v>11</v>
      </c>
      <c r="E191" s="70">
        <f t="shared" si="61"/>
        <v>48</v>
      </c>
      <c r="F191" s="74"/>
      <c r="G191" s="77"/>
      <c r="H191" s="63" t="e">
        <f t="shared" si="64"/>
        <v>#VALUE!</v>
      </c>
      <c r="I191" s="64">
        <f t="shared" si="69"/>
        <v>1</v>
      </c>
      <c r="J191" s="71" t="str">
        <f t="shared" si="69"/>
        <v>Lavandula</v>
      </c>
      <c r="K191" s="71" t="str">
        <f t="shared" si="69"/>
        <v>stoechas</v>
      </c>
      <c r="L191" s="72">
        <f t="shared" si="69"/>
        <v>2</v>
      </c>
      <c r="M191" s="72">
        <f t="shared" si="69"/>
        <v>13</v>
      </c>
      <c r="N191" s="66">
        <f t="shared" si="69"/>
        <v>0</v>
      </c>
      <c r="O191" s="42"/>
      <c r="P191" s="43" t="e">
        <f>TEXT(IF(#REF!=1,D191,""),"00")</f>
        <v>#REF!</v>
      </c>
      <c r="Q191" s="44"/>
      <c r="R191" s="45"/>
      <c r="S191" s="46" t="e">
        <f>IF(O191=0,TEXT(TIME(P191,Q191,R191)-TIME(D191,E191,RIGHT(F191,2))+TIME(0,LEFT(#REF!,2),RIGHT(#REF!,2)),"mm:ss"),TEXT(TIME(P191,Q191,R191)-TIME(D191,E191,RIGHT(F191,2))+TIME(0,LEFT(#REF!,2),RIGHT(#REF!,2))-TIME(0,($G$10*O191),0),"mm:ss"))</f>
        <v>#REF!</v>
      </c>
      <c r="T191" s="47"/>
      <c r="U191" s="43" t="e">
        <f>INDEX(VISITORS[INSECT ORDER], MATCH(T191,VISITORS[NAME USED],0))</f>
        <v>#N/A</v>
      </c>
      <c r="V191" s="43" t="e">
        <f t="shared" si="62"/>
        <v>#N/A</v>
      </c>
      <c r="W191" s="48" t="e">
        <f>IF(SUM(AB191,AD191,AF191,AH191,AJ191,AL191)=#REF!,,"")</f>
        <v>#REF!</v>
      </c>
      <c r="X191" s="49" t="e">
        <f>IF(#REF!=1,1,"")</f>
        <v>#REF!</v>
      </c>
      <c r="Y191" s="49"/>
      <c r="Z191" s="49"/>
      <c r="AA191" s="50" t="str">
        <f t="shared" si="66"/>
        <v/>
      </c>
      <c r="AB191" s="51" t="str">
        <f>IF(AA191=1,#REF!,"")</f>
        <v/>
      </c>
      <c r="AC191" s="50"/>
      <c r="AD191" s="51" t="str">
        <f>IF(AC191=1,#REF!,"")</f>
        <v/>
      </c>
      <c r="AE191" s="50"/>
      <c r="AF191" s="51" t="str">
        <f>IF(AE191=1,#REF!,"")</f>
        <v/>
      </c>
      <c r="AG191" s="50"/>
      <c r="AH191" s="51" t="str">
        <f>IF(AG191=1,#REF!,"")</f>
        <v/>
      </c>
      <c r="AI191" s="50"/>
      <c r="AJ191" s="51" t="str">
        <f>IF(AI191=1,#REF!,"")</f>
        <v/>
      </c>
      <c r="AK191" s="50"/>
      <c r="AL191" s="51" t="str">
        <f>IF(AK191=1,#REF!,"")</f>
        <v/>
      </c>
      <c r="AM191" s="52"/>
      <c r="AN191" s="53"/>
      <c r="AO191" s="53"/>
      <c r="AP191" s="54"/>
      <c r="AQ191" s="55" t="e">
        <f>IF(#REF!=1,0,"")</f>
        <v>#REF!</v>
      </c>
      <c r="AR191" s="56" t="e">
        <f t="shared" si="56"/>
        <v>#REF!</v>
      </c>
      <c r="AS191" s="55" t="e">
        <f>IF(#REF!=1,0,"")</f>
        <v>#REF!</v>
      </c>
      <c r="AT191" s="56" t="e">
        <f t="shared" si="57"/>
        <v>#REF!</v>
      </c>
    </row>
    <row r="192" spans="1:46" s="3" customFormat="1" x14ac:dyDescent="0.25">
      <c r="A192" s="67">
        <f t="shared" si="58"/>
        <v>2022</v>
      </c>
      <c r="B192" s="67" t="str">
        <f t="shared" si="59"/>
        <v>May</v>
      </c>
      <c r="C192" s="68">
        <f t="shared" si="63"/>
        <v>24</v>
      </c>
      <c r="D192" s="69">
        <f t="shared" si="60"/>
        <v>11</v>
      </c>
      <c r="E192" s="70">
        <f t="shared" si="61"/>
        <v>49</v>
      </c>
      <c r="F192" s="74"/>
      <c r="G192" s="77"/>
      <c r="H192" s="63" t="e">
        <f t="shared" si="64"/>
        <v>#VALUE!</v>
      </c>
      <c r="I192" s="64">
        <f t="shared" si="69"/>
        <v>1</v>
      </c>
      <c r="J192" s="71" t="str">
        <f t="shared" si="69"/>
        <v>Lavandula</v>
      </c>
      <c r="K192" s="71" t="str">
        <f t="shared" si="69"/>
        <v>stoechas</v>
      </c>
      <c r="L192" s="72">
        <f t="shared" si="69"/>
        <v>2</v>
      </c>
      <c r="M192" s="72">
        <f t="shared" si="69"/>
        <v>13</v>
      </c>
      <c r="N192" s="66">
        <f t="shared" si="69"/>
        <v>0</v>
      </c>
      <c r="O192" s="42"/>
      <c r="P192" s="43" t="e">
        <f>TEXT(IF(#REF!=1,D192,""),"00")</f>
        <v>#REF!</v>
      </c>
      <c r="Q192" s="44"/>
      <c r="R192" s="45"/>
      <c r="S192" s="46" t="e">
        <f>IF(O192=0,TEXT(TIME(P192,Q192,R192)-TIME(D192,E192,RIGHT(F192,2))+TIME(0,LEFT(#REF!,2),RIGHT(#REF!,2)),"mm:ss"),TEXT(TIME(P192,Q192,R192)-TIME(D192,E192,RIGHT(F192,2))+TIME(0,LEFT(#REF!,2),RIGHT(#REF!,2))-TIME(0,($G$10*O192),0),"mm:ss"))</f>
        <v>#REF!</v>
      </c>
      <c r="T192" s="47"/>
      <c r="U192" s="43" t="e">
        <f>INDEX(VISITORS[INSECT ORDER], MATCH(T192,VISITORS[NAME USED],0))</f>
        <v>#N/A</v>
      </c>
      <c r="V192" s="43" t="e">
        <f t="shared" si="62"/>
        <v>#N/A</v>
      </c>
      <c r="W192" s="48" t="e">
        <f>IF(SUM(AB192,AD192,AF192,AH192,AJ192,AL192)=#REF!,,"")</f>
        <v>#REF!</v>
      </c>
      <c r="X192" s="49" t="e">
        <f>IF(#REF!=1,1,"")</f>
        <v>#REF!</v>
      </c>
      <c r="Y192" s="49"/>
      <c r="Z192" s="49"/>
      <c r="AA192" s="50" t="str">
        <f t="shared" si="66"/>
        <v/>
      </c>
      <c r="AB192" s="51" t="str">
        <f>IF(AA192=1,#REF!,"")</f>
        <v/>
      </c>
      <c r="AC192" s="50"/>
      <c r="AD192" s="51" t="str">
        <f>IF(AC192=1,#REF!,"")</f>
        <v/>
      </c>
      <c r="AE192" s="50"/>
      <c r="AF192" s="51" t="str">
        <f>IF(AE192=1,#REF!,"")</f>
        <v/>
      </c>
      <c r="AG192" s="50"/>
      <c r="AH192" s="51" t="str">
        <f>IF(AG192=1,#REF!,"")</f>
        <v/>
      </c>
      <c r="AI192" s="50"/>
      <c r="AJ192" s="51" t="str">
        <f>IF(AI192=1,#REF!,"")</f>
        <v/>
      </c>
      <c r="AK192" s="50"/>
      <c r="AL192" s="51" t="str">
        <f>IF(AK192=1,#REF!,"")</f>
        <v/>
      </c>
      <c r="AM192" s="52"/>
      <c r="AN192" s="53"/>
      <c r="AO192" s="53"/>
      <c r="AP192" s="54"/>
      <c r="AQ192" s="55" t="e">
        <f>IF(#REF!=1,0,"")</f>
        <v>#REF!</v>
      </c>
      <c r="AR192" s="56" t="e">
        <f t="shared" si="56"/>
        <v>#REF!</v>
      </c>
      <c r="AS192" s="55" t="e">
        <f>IF(#REF!=1,0,"")</f>
        <v>#REF!</v>
      </c>
      <c r="AT192" s="56" t="e">
        <f t="shared" si="57"/>
        <v>#REF!</v>
      </c>
    </row>
    <row r="193" spans="1:46" s="3" customFormat="1" x14ac:dyDescent="0.25">
      <c r="A193" s="67">
        <f t="shared" si="58"/>
        <v>2022</v>
      </c>
      <c r="B193" s="67" t="str">
        <f t="shared" si="59"/>
        <v>May</v>
      </c>
      <c r="C193" s="68">
        <f t="shared" si="63"/>
        <v>24</v>
      </c>
      <c r="D193" s="69">
        <f t="shared" si="60"/>
        <v>11</v>
      </c>
      <c r="E193" s="60">
        <f t="shared" si="61"/>
        <v>50</v>
      </c>
      <c r="F193" s="74"/>
      <c r="G193" s="77"/>
      <c r="H193" s="63" t="e">
        <f t="shared" si="64"/>
        <v>#VALUE!</v>
      </c>
      <c r="I193" s="64">
        <f t="shared" si="69"/>
        <v>1</v>
      </c>
      <c r="J193" s="71" t="str">
        <f t="shared" si="69"/>
        <v>Lavandula</v>
      </c>
      <c r="K193" s="71" t="str">
        <f t="shared" si="69"/>
        <v>stoechas</v>
      </c>
      <c r="L193" s="72">
        <f t="shared" si="69"/>
        <v>2</v>
      </c>
      <c r="M193" s="66">
        <f t="shared" si="69"/>
        <v>13</v>
      </c>
      <c r="N193" s="66">
        <f t="shared" si="69"/>
        <v>0</v>
      </c>
      <c r="O193" s="42"/>
      <c r="P193" s="43" t="e">
        <f>TEXT(IF(#REF!=1,D193,""),"00")</f>
        <v>#REF!</v>
      </c>
      <c r="Q193" s="44"/>
      <c r="R193" s="45"/>
      <c r="S193" s="46" t="e">
        <f>IF(O193=0,TEXT(TIME(P193,Q193,R193)-TIME(D193,E193,RIGHT(F193,2))+TIME(0,LEFT(#REF!,2),RIGHT(#REF!,2)),"mm:ss"),TEXT(TIME(P193,Q193,R193)-TIME(D193,E193,RIGHT(F193,2))+TIME(0,LEFT(#REF!,2),RIGHT(#REF!,2))-TIME(0,($G$10*O193),0),"mm:ss"))</f>
        <v>#REF!</v>
      </c>
      <c r="T193" s="47"/>
      <c r="U193" s="43" t="e">
        <f>INDEX(VISITORS[INSECT ORDER], MATCH(T193,VISITORS[NAME USED],0))</f>
        <v>#N/A</v>
      </c>
      <c r="V193" s="43" t="e">
        <f t="shared" si="62"/>
        <v>#N/A</v>
      </c>
      <c r="W193" s="48" t="e">
        <f>IF(SUM(AB193,AD193,AF193,AH193,AJ193,AL193)=#REF!,,"")</f>
        <v>#REF!</v>
      </c>
      <c r="X193" s="49" t="e">
        <f>IF(#REF!=1,1,"")</f>
        <v>#REF!</v>
      </c>
      <c r="Y193" s="49"/>
      <c r="Z193" s="49"/>
      <c r="AA193" s="50" t="str">
        <f t="shared" si="66"/>
        <v/>
      </c>
      <c r="AB193" s="51" t="str">
        <f>IF(AA193=1,#REF!,"")</f>
        <v/>
      </c>
      <c r="AC193" s="50"/>
      <c r="AD193" s="51" t="str">
        <f>IF(AC193=1,#REF!,"")</f>
        <v/>
      </c>
      <c r="AE193" s="50"/>
      <c r="AF193" s="51" t="str">
        <f>IF(AE193=1,#REF!,"")</f>
        <v/>
      </c>
      <c r="AG193" s="50"/>
      <c r="AH193" s="51" t="str">
        <f>IF(AG193=1,#REF!,"")</f>
        <v/>
      </c>
      <c r="AI193" s="50"/>
      <c r="AJ193" s="51" t="str">
        <f>IF(AI193=1,#REF!,"")</f>
        <v/>
      </c>
      <c r="AK193" s="50"/>
      <c r="AL193" s="51" t="str">
        <f>IF(AK193=1,#REF!,"")</f>
        <v/>
      </c>
      <c r="AM193" s="52"/>
      <c r="AN193" s="53"/>
      <c r="AO193" s="53"/>
      <c r="AP193" s="54"/>
      <c r="AQ193" s="55" t="e">
        <f>IF(#REF!=1,0,"")</f>
        <v>#REF!</v>
      </c>
      <c r="AR193" s="56" t="e">
        <f t="shared" si="56"/>
        <v>#REF!</v>
      </c>
      <c r="AS193" s="55" t="e">
        <f>IF(#REF!=1,0,"")</f>
        <v>#REF!</v>
      </c>
      <c r="AT193" s="56" t="e">
        <f t="shared" si="57"/>
        <v>#REF!</v>
      </c>
    </row>
    <row r="194" spans="1:46" s="3" customFormat="1" x14ac:dyDescent="0.25">
      <c r="A194" s="67">
        <f t="shared" si="58"/>
        <v>2022</v>
      </c>
      <c r="B194" s="67" t="str">
        <f t="shared" si="59"/>
        <v>May</v>
      </c>
      <c r="C194" s="68">
        <f t="shared" si="63"/>
        <v>24</v>
      </c>
      <c r="D194" s="69">
        <f t="shared" si="60"/>
        <v>11</v>
      </c>
      <c r="E194" s="70">
        <f t="shared" si="61"/>
        <v>51</v>
      </c>
      <c r="F194" s="74"/>
      <c r="G194" s="77"/>
      <c r="H194" s="63" t="e">
        <f t="shared" si="64"/>
        <v>#VALUE!</v>
      </c>
      <c r="I194" s="64">
        <f t="shared" si="69"/>
        <v>1</v>
      </c>
      <c r="J194" s="71" t="str">
        <f t="shared" si="69"/>
        <v>Lavandula</v>
      </c>
      <c r="K194" s="71" t="str">
        <f t="shared" si="69"/>
        <v>stoechas</v>
      </c>
      <c r="L194" s="66">
        <f t="shared" si="69"/>
        <v>2</v>
      </c>
      <c r="M194" s="72">
        <f t="shared" si="69"/>
        <v>13</v>
      </c>
      <c r="N194" s="66">
        <f t="shared" si="69"/>
        <v>0</v>
      </c>
      <c r="O194" s="42"/>
      <c r="P194" s="43" t="e">
        <f>TEXT(IF(#REF!=1,D194,""),"00")</f>
        <v>#REF!</v>
      </c>
      <c r="Q194" s="44"/>
      <c r="R194" s="45"/>
      <c r="S194" s="46" t="e">
        <f>IF(O194=0,TEXT(TIME(P194,Q194,R194)-TIME(D194,E194,RIGHT(F194,2))+TIME(0,LEFT(#REF!,2),RIGHT(#REF!,2)),"mm:ss"),TEXT(TIME(P194,Q194,R194)-TIME(D194,E194,RIGHT(F194,2))+TIME(0,LEFT(#REF!,2),RIGHT(#REF!,2))-TIME(0,($G$10*O194),0),"mm:ss"))</f>
        <v>#REF!</v>
      </c>
      <c r="T194" s="47"/>
      <c r="U194" s="43" t="e">
        <f>INDEX(VISITORS[INSECT ORDER], MATCH(T194,VISITORS[NAME USED],0))</f>
        <v>#N/A</v>
      </c>
      <c r="V194" s="43" t="e">
        <f t="shared" si="62"/>
        <v>#N/A</v>
      </c>
      <c r="W194" s="48" t="e">
        <f>IF(SUM(AB194,AD194,AF194,AH194,AJ194,AL194)=#REF!,,"")</f>
        <v>#REF!</v>
      </c>
      <c r="X194" s="49" t="e">
        <f>IF(#REF!=1,1,"")</f>
        <v>#REF!</v>
      </c>
      <c r="Y194" s="49"/>
      <c r="Z194" s="49"/>
      <c r="AA194" s="50" t="str">
        <f t="shared" si="66"/>
        <v/>
      </c>
      <c r="AB194" s="51" t="str">
        <f>IF(AA194=1,#REF!,"")</f>
        <v/>
      </c>
      <c r="AC194" s="50"/>
      <c r="AD194" s="51" t="str">
        <f>IF(AC194=1,#REF!,"")</f>
        <v/>
      </c>
      <c r="AE194" s="50"/>
      <c r="AF194" s="51" t="str">
        <f>IF(AE194=1,#REF!,"")</f>
        <v/>
      </c>
      <c r="AG194" s="50"/>
      <c r="AH194" s="51" t="str">
        <f>IF(AG194=1,#REF!,"")</f>
        <v/>
      </c>
      <c r="AI194" s="50"/>
      <c r="AJ194" s="51" t="str">
        <f>IF(AI194=1,#REF!,"")</f>
        <v/>
      </c>
      <c r="AK194" s="50"/>
      <c r="AL194" s="51" t="str">
        <f>IF(AK194=1,#REF!,"")</f>
        <v/>
      </c>
      <c r="AM194" s="52"/>
      <c r="AN194" s="53"/>
      <c r="AO194" s="53"/>
      <c r="AP194" s="54"/>
      <c r="AQ194" s="55" t="e">
        <f>IF(#REF!=1,0,"")</f>
        <v>#REF!</v>
      </c>
      <c r="AR194" s="56" t="e">
        <f t="shared" si="56"/>
        <v>#REF!</v>
      </c>
      <c r="AS194" s="55" t="e">
        <f>IF(#REF!=1,0,"")</f>
        <v>#REF!</v>
      </c>
      <c r="AT194" s="56" t="e">
        <f t="shared" si="57"/>
        <v>#REF!</v>
      </c>
    </row>
    <row r="195" spans="1:46" s="3" customFormat="1" x14ac:dyDescent="0.25">
      <c r="A195" s="67">
        <f t="shared" si="58"/>
        <v>2022</v>
      </c>
      <c r="B195" s="67" t="str">
        <f t="shared" si="59"/>
        <v>May</v>
      </c>
      <c r="C195" s="68">
        <f t="shared" si="63"/>
        <v>24</v>
      </c>
      <c r="D195" s="69">
        <f t="shared" si="60"/>
        <v>11</v>
      </c>
      <c r="E195" s="70">
        <f t="shared" si="61"/>
        <v>52</v>
      </c>
      <c r="F195" s="74"/>
      <c r="G195" s="77"/>
      <c r="H195" s="63" t="e">
        <f t="shared" si="64"/>
        <v>#VALUE!</v>
      </c>
      <c r="I195" s="64">
        <f t="shared" si="69"/>
        <v>1</v>
      </c>
      <c r="J195" s="71" t="str">
        <f t="shared" si="69"/>
        <v>Lavandula</v>
      </c>
      <c r="K195" s="71" t="str">
        <f t="shared" si="69"/>
        <v>stoechas</v>
      </c>
      <c r="L195" s="72">
        <f t="shared" si="69"/>
        <v>2</v>
      </c>
      <c r="M195" s="72">
        <f t="shared" si="69"/>
        <v>13</v>
      </c>
      <c r="N195" s="66">
        <f t="shared" si="69"/>
        <v>0</v>
      </c>
      <c r="O195" s="42"/>
      <c r="P195" s="43" t="e">
        <f>TEXT(IF(#REF!=1,D195,""),"00")</f>
        <v>#REF!</v>
      </c>
      <c r="Q195" s="44"/>
      <c r="R195" s="45"/>
      <c r="S195" s="46" t="e">
        <f>IF(O195=0,TEXT(TIME(P195,Q195,R195)-TIME(D195,E195,RIGHT(F195,2))+TIME(0,LEFT(#REF!,2),RIGHT(#REF!,2)),"mm:ss"),TEXT(TIME(P195,Q195,R195)-TIME(D195,E195,RIGHT(F195,2))+TIME(0,LEFT(#REF!,2),RIGHT(#REF!,2))-TIME(0,($G$10*O195),0),"mm:ss"))</f>
        <v>#REF!</v>
      </c>
      <c r="T195" s="47"/>
      <c r="U195" s="43" t="e">
        <f>INDEX(VISITORS[INSECT ORDER], MATCH(T195,VISITORS[NAME USED],0))</f>
        <v>#N/A</v>
      </c>
      <c r="V195" s="43" t="e">
        <f t="shared" si="62"/>
        <v>#N/A</v>
      </c>
      <c r="W195" s="48" t="e">
        <f>IF(SUM(AB195,AD195,AF195,AH195,AJ195,AL195)=#REF!,,"")</f>
        <v>#REF!</v>
      </c>
      <c r="X195" s="49" t="e">
        <f>IF(#REF!=1,1,"")</f>
        <v>#REF!</v>
      </c>
      <c r="Y195" s="49"/>
      <c r="Z195" s="49"/>
      <c r="AA195" s="50" t="str">
        <f t="shared" si="66"/>
        <v/>
      </c>
      <c r="AB195" s="51" t="str">
        <f>IF(AA195=1,#REF!,"")</f>
        <v/>
      </c>
      <c r="AC195" s="50"/>
      <c r="AD195" s="51" t="str">
        <f>IF(AC195=1,#REF!,"")</f>
        <v/>
      </c>
      <c r="AE195" s="50"/>
      <c r="AF195" s="51" t="str">
        <f>IF(AE195=1,#REF!,"")</f>
        <v/>
      </c>
      <c r="AG195" s="50"/>
      <c r="AH195" s="51" t="str">
        <f>IF(AG195=1,#REF!,"")</f>
        <v/>
      </c>
      <c r="AI195" s="50"/>
      <c r="AJ195" s="51" t="str">
        <f>IF(AI195=1,#REF!,"")</f>
        <v/>
      </c>
      <c r="AK195" s="50"/>
      <c r="AL195" s="51" t="str">
        <f>IF(AK195=1,#REF!,"")</f>
        <v/>
      </c>
      <c r="AM195" s="52"/>
      <c r="AN195" s="53"/>
      <c r="AO195" s="53"/>
      <c r="AP195" s="54"/>
      <c r="AQ195" s="55" t="e">
        <f>IF(#REF!=1,0,"")</f>
        <v>#REF!</v>
      </c>
      <c r="AR195" s="56" t="e">
        <f t="shared" si="56"/>
        <v>#REF!</v>
      </c>
      <c r="AS195" s="55" t="e">
        <f>IF(#REF!=1,0,"")</f>
        <v>#REF!</v>
      </c>
      <c r="AT195" s="56" t="e">
        <f t="shared" si="57"/>
        <v>#REF!</v>
      </c>
    </row>
    <row r="196" spans="1:46" s="3" customFormat="1" x14ac:dyDescent="0.25">
      <c r="A196" s="67">
        <f t="shared" si="58"/>
        <v>2022</v>
      </c>
      <c r="B196" s="67" t="str">
        <f t="shared" si="59"/>
        <v>May</v>
      </c>
      <c r="C196" s="68">
        <f t="shared" si="63"/>
        <v>24</v>
      </c>
      <c r="D196" s="69">
        <f t="shared" si="60"/>
        <v>11</v>
      </c>
      <c r="E196" s="70">
        <f t="shared" si="61"/>
        <v>53</v>
      </c>
      <c r="F196" s="74"/>
      <c r="G196" s="77"/>
      <c r="H196" s="63" t="e">
        <f t="shared" si="64"/>
        <v>#VALUE!</v>
      </c>
      <c r="I196" s="64">
        <f t="shared" si="69"/>
        <v>1</v>
      </c>
      <c r="J196" s="71" t="str">
        <f t="shared" si="69"/>
        <v>Lavandula</v>
      </c>
      <c r="K196" s="71" t="str">
        <f t="shared" si="69"/>
        <v>stoechas</v>
      </c>
      <c r="L196" s="72">
        <f t="shared" si="69"/>
        <v>2</v>
      </c>
      <c r="M196" s="72">
        <f t="shared" si="69"/>
        <v>13</v>
      </c>
      <c r="N196" s="66">
        <f t="shared" si="69"/>
        <v>0</v>
      </c>
      <c r="O196" s="42"/>
      <c r="P196" s="43" t="e">
        <f>TEXT(IF(#REF!=1,D196,""),"00")</f>
        <v>#REF!</v>
      </c>
      <c r="Q196" s="44"/>
      <c r="R196" s="45"/>
      <c r="S196" s="46" t="e">
        <f>IF(O196=0,TEXT(TIME(P196,Q196,R196)-TIME(D196,E196,RIGHT(F196,2))+TIME(0,LEFT(#REF!,2),RIGHT(#REF!,2)),"mm:ss"),TEXT(TIME(P196,Q196,R196)-TIME(D196,E196,RIGHT(F196,2))+TIME(0,LEFT(#REF!,2),RIGHT(#REF!,2))-TIME(0,($G$10*O196),0),"mm:ss"))</f>
        <v>#REF!</v>
      </c>
      <c r="T196" s="47"/>
      <c r="U196" s="43" t="e">
        <f>INDEX(VISITORS[INSECT ORDER], MATCH(T196,VISITORS[NAME USED],0))</f>
        <v>#N/A</v>
      </c>
      <c r="V196" s="43" t="e">
        <f t="shared" si="62"/>
        <v>#N/A</v>
      </c>
      <c r="W196" s="48" t="e">
        <f>IF(SUM(AB196,AD196,AF196,AH196,AJ196,AL196)=#REF!,,"")</f>
        <v>#REF!</v>
      </c>
      <c r="X196" s="49" t="e">
        <f>IF(#REF!=1,1,"")</f>
        <v>#REF!</v>
      </c>
      <c r="Y196" s="49"/>
      <c r="Z196" s="49"/>
      <c r="AA196" s="50" t="str">
        <f t="shared" si="66"/>
        <v/>
      </c>
      <c r="AB196" s="51" t="str">
        <f>IF(AA196=1,#REF!,"")</f>
        <v/>
      </c>
      <c r="AC196" s="50"/>
      <c r="AD196" s="51" t="str">
        <f>IF(AC196=1,#REF!,"")</f>
        <v/>
      </c>
      <c r="AE196" s="50"/>
      <c r="AF196" s="51" t="str">
        <f>IF(AE196=1,#REF!,"")</f>
        <v/>
      </c>
      <c r="AG196" s="50"/>
      <c r="AH196" s="51" t="str">
        <f>IF(AG196=1,#REF!,"")</f>
        <v/>
      </c>
      <c r="AI196" s="50"/>
      <c r="AJ196" s="51" t="str">
        <f>IF(AI196=1,#REF!,"")</f>
        <v/>
      </c>
      <c r="AK196" s="50"/>
      <c r="AL196" s="51" t="str">
        <f>IF(AK196=1,#REF!,"")</f>
        <v/>
      </c>
      <c r="AM196" s="52"/>
      <c r="AN196" s="53"/>
      <c r="AO196" s="53"/>
      <c r="AP196" s="54"/>
      <c r="AQ196" s="55" t="e">
        <f>IF(#REF!=1,0,"")</f>
        <v>#REF!</v>
      </c>
      <c r="AR196" s="56" t="e">
        <f t="shared" si="56"/>
        <v>#REF!</v>
      </c>
      <c r="AS196" s="55" t="e">
        <f>IF(#REF!=1,0,"")</f>
        <v>#REF!</v>
      </c>
      <c r="AT196" s="56" t="e">
        <f t="shared" si="57"/>
        <v>#REF!</v>
      </c>
    </row>
    <row r="197" spans="1:46" s="3" customFormat="1" x14ac:dyDescent="0.25">
      <c r="A197" s="67">
        <f t="shared" si="58"/>
        <v>2022</v>
      </c>
      <c r="B197" s="67" t="str">
        <f t="shared" si="59"/>
        <v>May</v>
      </c>
      <c r="C197" s="68">
        <f t="shared" si="63"/>
        <v>24</v>
      </c>
      <c r="D197" s="69">
        <f t="shared" si="60"/>
        <v>11</v>
      </c>
      <c r="E197" s="70">
        <f t="shared" si="61"/>
        <v>54</v>
      </c>
      <c r="F197" s="74"/>
      <c r="G197" s="77"/>
      <c r="H197" s="63" t="e">
        <f t="shared" si="64"/>
        <v>#VALUE!</v>
      </c>
      <c r="I197" s="64">
        <f t="shared" si="69"/>
        <v>1</v>
      </c>
      <c r="J197" s="71" t="str">
        <f t="shared" si="69"/>
        <v>Lavandula</v>
      </c>
      <c r="K197" s="71" t="str">
        <f t="shared" si="69"/>
        <v>stoechas</v>
      </c>
      <c r="L197" s="72">
        <f t="shared" si="69"/>
        <v>2</v>
      </c>
      <c r="M197" s="72">
        <f t="shared" si="69"/>
        <v>13</v>
      </c>
      <c r="N197" s="66">
        <f t="shared" si="69"/>
        <v>0</v>
      </c>
      <c r="O197" s="42"/>
      <c r="P197" s="43"/>
      <c r="Q197" s="44"/>
      <c r="R197" s="45"/>
      <c r="S197" s="46" t="e">
        <f>IF(O197=0,TEXT(TIME(P197,Q197,R197)-TIME(D197,E197,RIGHT(F197,2))+TIME(0,LEFT(#REF!,2),RIGHT(#REF!,2)),"mm:ss"),TEXT(TIME(P197,Q197,R197)-TIME(D197,E197,RIGHT(F197,2))+TIME(0,LEFT(#REF!,2),RIGHT(#REF!,2))-TIME(0,($G$10*O197),0),"mm:ss"))</f>
        <v>#VALUE!</v>
      </c>
      <c r="T197" s="47"/>
      <c r="U197" s="43" t="e">
        <f>INDEX(VISITORS[INSECT ORDER], MATCH(T197,VISITORS[NAME USED],0))</f>
        <v>#N/A</v>
      </c>
      <c r="V197" s="43" t="e">
        <f t="shared" si="62"/>
        <v>#N/A</v>
      </c>
      <c r="W197" s="48" t="e">
        <f>IF(SUM(AB197,AD197,AF197,AH197,AJ197,AL197)=#REF!,,"")</f>
        <v>#REF!</v>
      </c>
      <c r="X197" s="49" t="e">
        <f>IF(#REF!=1,1,"")</f>
        <v>#REF!</v>
      </c>
      <c r="Y197" s="49"/>
      <c r="Z197" s="49"/>
      <c r="AA197" s="50" t="str">
        <f t="shared" si="66"/>
        <v/>
      </c>
      <c r="AB197" s="51" t="str">
        <f>IF(AA197=1,#REF!,"")</f>
        <v/>
      </c>
      <c r="AC197" s="50"/>
      <c r="AD197" s="51" t="str">
        <f>IF(AC197=1,#REF!,"")</f>
        <v/>
      </c>
      <c r="AE197" s="50"/>
      <c r="AF197" s="51" t="str">
        <f>IF(AE197=1,#REF!,"")</f>
        <v/>
      </c>
      <c r="AG197" s="50"/>
      <c r="AH197" s="51" t="str">
        <f>IF(AG197=1,#REF!,"")</f>
        <v/>
      </c>
      <c r="AI197" s="50"/>
      <c r="AJ197" s="51" t="str">
        <f>IF(AI197=1,#REF!,"")</f>
        <v/>
      </c>
      <c r="AK197" s="50"/>
      <c r="AL197" s="51" t="str">
        <f>IF(AK197=1,#REF!,"")</f>
        <v/>
      </c>
      <c r="AM197" s="52"/>
      <c r="AN197" s="53"/>
      <c r="AO197" s="53"/>
      <c r="AP197" s="54"/>
      <c r="AQ197" s="55" t="e">
        <f>IF(#REF!=1,0,"")</f>
        <v>#REF!</v>
      </c>
      <c r="AR197" s="56" t="e">
        <f t="shared" si="56"/>
        <v>#REF!</v>
      </c>
      <c r="AS197" s="55" t="e">
        <f>IF(#REF!=1,0,"")</f>
        <v>#REF!</v>
      </c>
      <c r="AT197" s="56" t="e">
        <f t="shared" si="57"/>
        <v>#REF!</v>
      </c>
    </row>
    <row r="198" spans="1:46" s="3" customFormat="1" x14ac:dyDescent="0.25">
      <c r="A198" s="67">
        <f t="shared" si="58"/>
        <v>2022</v>
      </c>
      <c r="B198" s="67" t="str">
        <f t="shared" si="59"/>
        <v>May</v>
      </c>
      <c r="C198" s="68">
        <f t="shared" si="63"/>
        <v>24</v>
      </c>
      <c r="D198" s="69">
        <f t="shared" si="60"/>
        <v>11</v>
      </c>
      <c r="E198" s="60">
        <f t="shared" si="61"/>
        <v>55</v>
      </c>
      <c r="F198" s="74"/>
      <c r="G198" s="77"/>
      <c r="H198" s="63" t="e">
        <f t="shared" si="64"/>
        <v>#VALUE!</v>
      </c>
      <c r="I198" s="64">
        <f t="shared" si="69"/>
        <v>1</v>
      </c>
      <c r="J198" s="71" t="str">
        <f t="shared" si="69"/>
        <v>Lavandula</v>
      </c>
      <c r="K198" s="71" t="str">
        <f t="shared" si="69"/>
        <v>stoechas</v>
      </c>
      <c r="L198" s="72">
        <f t="shared" si="69"/>
        <v>2</v>
      </c>
      <c r="M198" s="66">
        <f t="shared" si="69"/>
        <v>13</v>
      </c>
      <c r="N198" s="66">
        <f t="shared" si="69"/>
        <v>0</v>
      </c>
      <c r="O198" s="42"/>
      <c r="P198" s="43" t="e">
        <f>TEXT(IF(#REF!=1,D198,""),"00")</f>
        <v>#REF!</v>
      </c>
      <c r="Q198" s="44"/>
      <c r="R198" s="45"/>
      <c r="S198" s="46" t="e">
        <f>IF(O198=0,TEXT(TIME(P198,Q198,R198)-TIME(D198,E198,RIGHT(F198,2))+TIME(0,LEFT(#REF!,2),RIGHT(#REF!,2)),"mm:ss"),TEXT(TIME(P198,Q198,R198)-TIME(D198,E198,RIGHT(F198,2))+TIME(0,LEFT(#REF!,2),RIGHT(#REF!,2))-TIME(0,($G$10*O198),0),"mm:ss"))</f>
        <v>#REF!</v>
      </c>
      <c r="T198" s="47"/>
      <c r="U198" s="43" t="e">
        <f>INDEX(VISITORS[INSECT ORDER], MATCH(T198,VISITORS[NAME USED],0))</f>
        <v>#N/A</v>
      </c>
      <c r="V198" s="43" t="e">
        <f t="shared" si="62"/>
        <v>#N/A</v>
      </c>
      <c r="W198" s="48" t="e">
        <f>IF(SUM(AB198,AD198,AF198,AH198,AJ198,AL198)=#REF!,,"")</f>
        <v>#REF!</v>
      </c>
      <c r="X198" s="49" t="e">
        <f>IF(#REF!=1,1,"")</f>
        <v>#REF!</v>
      </c>
      <c r="Y198" s="49"/>
      <c r="Z198" s="49"/>
      <c r="AA198" s="50" t="str">
        <f t="shared" si="66"/>
        <v/>
      </c>
      <c r="AB198" s="51" t="str">
        <f>IF(AA198=1,#REF!,"")</f>
        <v/>
      </c>
      <c r="AC198" s="50"/>
      <c r="AD198" s="51" t="str">
        <f>IF(AC198=1,#REF!,"")</f>
        <v/>
      </c>
      <c r="AE198" s="50"/>
      <c r="AF198" s="51" t="str">
        <f>IF(AE198=1,#REF!,"")</f>
        <v/>
      </c>
      <c r="AG198" s="50"/>
      <c r="AH198" s="51" t="str">
        <f>IF(AG198=1,#REF!,"")</f>
        <v/>
      </c>
      <c r="AI198" s="50"/>
      <c r="AJ198" s="51" t="str">
        <f>IF(AI198=1,#REF!,"")</f>
        <v/>
      </c>
      <c r="AK198" s="50"/>
      <c r="AL198" s="51" t="str">
        <f>IF(AK198=1,#REF!,"")</f>
        <v/>
      </c>
      <c r="AM198" s="52"/>
      <c r="AN198" s="53"/>
      <c r="AO198" s="53"/>
      <c r="AP198" s="54"/>
      <c r="AQ198" s="55" t="e">
        <f>IF(#REF!=1,0,"")</f>
        <v>#REF!</v>
      </c>
      <c r="AR198" s="56" t="e">
        <f t="shared" si="56"/>
        <v>#REF!</v>
      </c>
      <c r="AS198" s="55" t="e">
        <f>IF(#REF!=1,0,"")</f>
        <v>#REF!</v>
      </c>
      <c r="AT198" s="56" t="e">
        <f t="shared" si="57"/>
        <v>#REF!</v>
      </c>
    </row>
    <row r="199" spans="1:46" s="3" customFormat="1" x14ac:dyDescent="0.25">
      <c r="A199" s="67">
        <f t="shared" si="58"/>
        <v>2022</v>
      </c>
      <c r="B199" s="67" t="str">
        <f t="shared" si="59"/>
        <v>May</v>
      </c>
      <c r="C199" s="68">
        <f t="shared" si="63"/>
        <v>24</v>
      </c>
      <c r="D199" s="69">
        <f t="shared" si="60"/>
        <v>11</v>
      </c>
      <c r="E199" s="70">
        <f t="shared" si="61"/>
        <v>56</v>
      </c>
      <c r="F199" s="74"/>
      <c r="G199" s="77"/>
      <c r="H199" s="63" t="e">
        <f t="shared" si="64"/>
        <v>#VALUE!</v>
      </c>
      <c r="I199" s="64">
        <f t="shared" si="69"/>
        <v>1</v>
      </c>
      <c r="J199" s="71" t="str">
        <f t="shared" si="69"/>
        <v>Lavandula</v>
      </c>
      <c r="K199" s="71" t="str">
        <f t="shared" si="69"/>
        <v>stoechas</v>
      </c>
      <c r="L199" s="72">
        <f t="shared" si="69"/>
        <v>2</v>
      </c>
      <c r="M199" s="72">
        <f t="shared" si="69"/>
        <v>13</v>
      </c>
      <c r="N199" s="66">
        <f t="shared" si="69"/>
        <v>0</v>
      </c>
      <c r="O199" s="42"/>
      <c r="P199" s="43" t="e">
        <f>TEXT(IF(#REF!=1,D199,""),"00")</f>
        <v>#REF!</v>
      </c>
      <c r="Q199" s="44"/>
      <c r="R199" s="45"/>
      <c r="S199" s="46" t="e">
        <f>IF(O199=0,TEXT(TIME(P199,Q199,R199)-TIME(D199,E199,RIGHT(F199,2))+TIME(0,LEFT(#REF!,2),RIGHT(#REF!,2)),"mm:ss"),TEXT(TIME(P199,Q199,R199)-TIME(D199,E199,RIGHT(F199,2))+TIME(0,LEFT(#REF!,2),RIGHT(#REF!,2))-TIME(0,($G$10*O199),0),"mm:ss"))</f>
        <v>#REF!</v>
      </c>
      <c r="T199" s="47"/>
      <c r="U199" s="43" t="e">
        <f>INDEX(VISITORS[INSECT ORDER], MATCH(T199,VISITORS[NAME USED],0))</f>
        <v>#N/A</v>
      </c>
      <c r="V199" s="43" t="e">
        <f t="shared" si="62"/>
        <v>#N/A</v>
      </c>
      <c r="W199" s="48" t="e">
        <f>IF(SUM(AB199,AD199,AF199,AH199,AJ199,AL199)=#REF!,,"")</f>
        <v>#REF!</v>
      </c>
      <c r="X199" s="49" t="e">
        <f>IF(#REF!=1,1,"")</f>
        <v>#REF!</v>
      </c>
      <c r="Y199" s="49"/>
      <c r="Z199" s="49"/>
      <c r="AA199" s="50" t="str">
        <f t="shared" si="66"/>
        <v/>
      </c>
      <c r="AB199" s="51" t="str">
        <f>IF(AA199=1,#REF!,"")</f>
        <v/>
      </c>
      <c r="AC199" s="50"/>
      <c r="AD199" s="51" t="str">
        <f>IF(AC199=1,#REF!,"")</f>
        <v/>
      </c>
      <c r="AE199" s="50"/>
      <c r="AF199" s="51" t="str">
        <f>IF(AE199=1,#REF!,"")</f>
        <v/>
      </c>
      <c r="AG199" s="50"/>
      <c r="AH199" s="51" t="str">
        <f>IF(AG199=1,#REF!,"")</f>
        <v/>
      </c>
      <c r="AI199" s="50"/>
      <c r="AJ199" s="51" t="str">
        <f>IF(AI199=1,#REF!,"")</f>
        <v/>
      </c>
      <c r="AK199" s="50"/>
      <c r="AL199" s="51" t="str">
        <f>IF(AK199=1,#REF!,"")</f>
        <v/>
      </c>
      <c r="AM199" s="52"/>
      <c r="AN199" s="53"/>
      <c r="AO199" s="53"/>
      <c r="AP199" s="54"/>
      <c r="AQ199" s="55" t="e">
        <f>IF(#REF!=1,0,"")</f>
        <v>#REF!</v>
      </c>
      <c r="AR199" s="56" t="e">
        <f t="shared" ref="AR199:AR264" si="70">IF(AQ199=1,X199,"")</f>
        <v>#REF!</v>
      </c>
      <c r="AS199" s="55" t="e">
        <f>IF(#REF!=1,0,"")</f>
        <v>#REF!</v>
      </c>
      <c r="AT199" s="56" t="e">
        <f t="shared" ref="AT199:AT264" si="71">IF(AS199=1,X199,"")</f>
        <v>#REF!</v>
      </c>
    </row>
    <row r="200" spans="1:46" s="3" customFormat="1" x14ac:dyDescent="0.25">
      <c r="A200" s="67">
        <f t="shared" ref="A200:A265" si="72">A199</f>
        <v>2022</v>
      </c>
      <c r="B200" s="67" t="str">
        <f t="shared" ref="B200:B265" si="73">IF(C199-C200&gt;0, TEXT(DATE(2016,(MONTH(DATEVALUE(B199&amp;"1"))+1),1),"mmm"), B199)</f>
        <v>May</v>
      </c>
      <c r="C200" s="68">
        <f t="shared" si="63"/>
        <v>24</v>
      </c>
      <c r="D200" s="69">
        <f t="shared" ref="D200:D265" si="74">IF(IF(E199=59,D199+1,D199)=24,0,IF(E199=59,D199+1,D199))</f>
        <v>11</v>
      </c>
      <c r="E200" s="70">
        <f t="shared" ref="E200:E265" si="75">IF(E199&lt;59,E199+1,0)</f>
        <v>57</v>
      </c>
      <c r="F200" s="74"/>
      <c r="G200" s="77"/>
      <c r="H200" s="63" t="e">
        <f t="shared" si="64"/>
        <v>#VALUE!</v>
      </c>
      <c r="I200" s="64">
        <f t="shared" si="69"/>
        <v>1</v>
      </c>
      <c r="J200" s="71" t="str">
        <f t="shared" si="69"/>
        <v>Lavandula</v>
      </c>
      <c r="K200" s="71" t="str">
        <f t="shared" si="69"/>
        <v>stoechas</v>
      </c>
      <c r="L200" s="66">
        <f t="shared" si="69"/>
        <v>2</v>
      </c>
      <c r="M200" s="72">
        <f t="shared" si="69"/>
        <v>13</v>
      </c>
      <c r="N200" s="66">
        <f t="shared" si="69"/>
        <v>0</v>
      </c>
      <c r="O200" s="42"/>
      <c r="P200" s="43" t="e">
        <f>TEXT(IF(#REF!=1,D200,""),"00")</f>
        <v>#REF!</v>
      </c>
      <c r="Q200" s="44"/>
      <c r="R200" s="45"/>
      <c r="S200" s="46" t="e">
        <f>IF(O200=0,TEXT(TIME(P200,Q200,R200)-TIME(D200,E200,RIGHT(F200,2))+TIME(0,LEFT(#REF!,2),RIGHT(#REF!,2)),"mm:ss"),TEXT(TIME(P200,Q200,R200)-TIME(D200,E200,RIGHT(F200,2))+TIME(0,LEFT(#REF!,2),RIGHT(#REF!,2))-TIME(0,($G$10*O200),0),"mm:ss"))</f>
        <v>#REF!</v>
      </c>
      <c r="T200" s="47"/>
      <c r="U200" s="43" t="e">
        <f>INDEX(VISITORS[INSECT ORDER], MATCH(T200,VISITORS[NAME USED],0))</f>
        <v>#N/A</v>
      </c>
      <c r="V200" s="43" t="e">
        <f t="shared" ref="V200:V265" si="76">IF(U200&lt;&gt;0,"NA","")</f>
        <v>#N/A</v>
      </c>
      <c r="W200" s="48" t="e">
        <f>IF(SUM(AB200,AD200,AF200,AH200,AJ200,AL200)=#REF!,,"")</f>
        <v>#REF!</v>
      </c>
      <c r="X200" s="49" t="e">
        <f>IF(#REF!=1,1,"")</f>
        <v>#REF!</v>
      </c>
      <c r="Y200" s="49"/>
      <c r="Z200" s="49"/>
      <c r="AA200" s="50" t="str">
        <f t="shared" ref="AA200:AA265" si="77">IF(OR(T200="Something small"),1,"")</f>
        <v/>
      </c>
      <c r="AB200" s="51" t="str">
        <f>IF(AA200=1,#REF!,"")</f>
        <v/>
      </c>
      <c r="AC200" s="50"/>
      <c r="AD200" s="51" t="str">
        <f>IF(AC200=1,#REF!,"")</f>
        <v/>
      </c>
      <c r="AE200" s="50"/>
      <c r="AF200" s="51" t="str">
        <f>IF(AE200=1,#REF!,"")</f>
        <v/>
      </c>
      <c r="AG200" s="50"/>
      <c r="AH200" s="51" t="str">
        <f>IF(AG200=1,#REF!,"")</f>
        <v/>
      </c>
      <c r="AI200" s="50"/>
      <c r="AJ200" s="51" t="str">
        <f>IF(AI200=1,#REF!,"")</f>
        <v/>
      </c>
      <c r="AK200" s="50"/>
      <c r="AL200" s="51" t="str">
        <f>IF(AK200=1,#REF!,"")</f>
        <v/>
      </c>
      <c r="AM200" s="52"/>
      <c r="AN200" s="53"/>
      <c r="AO200" s="53"/>
      <c r="AP200" s="54"/>
      <c r="AQ200" s="55" t="e">
        <f>IF(#REF!=1,0,"")</f>
        <v>#REF!</v>
      </c>
      <c r="AR200" s="56" t="e">
        <f t="shared" si="70"/>
        <v>#REF!</v>
      </c>
      <c r="AS200" s="55" t="e">
        <f>IF(#REF!=1,0,"")</f>
        <v>#REF!</v>
      </c>
      <c r="AT200" s="56" t="e">
        <f t="shared" si="71"/>
        <v>#REF!</v>
      </c>
    </row>
    <row r="201" spans="1:46" s="3" customFormat="1" x14ac:dyDescent="0.25">
      <c r="A201" s="67">
        <f t="shared" si="72"/>
        <v>2022</v>
      </c>
      <c r="B201" s="67" t="str">
        <f t="shared" si="73"/>
        <v>May</v>
      </c>
      <c r="C201" s="68">
        <f t="shared" ref="C201:C266" si="78">IF(AND(D201=0, E201=0), IF(TEXT(C200,"dd")=TEXT(EOMONTH(DATE(A200,MONTH(DATEVALUE(B200&amp;"1")),C200),0), "dd"), 1, C200+1), C200)</f>
        <v>24</v>
      </c>
      <c r="D201" s="69">
        <f t="shared" si="74"/>
        <v>11</v>
      </c>
      <c r="E201" s="70">
        <f t="shared" si="75"/>
        <v>58</v>
      </c>
      <c r="F201" s="74"/>
      <c r="G201" s="77"/>
      <c r="H201" s="63" t="e">
        <f t="shared" ref="H201:H266" si="79">IF(AND(OR(E200=$G$3,E200=$G$4,E200=$G$5,E200=$G$6,E200=$G$7,E200=$G$8),E200&lt;&gt;RIGHT(H200,2)),CONCATENATE(LEFT(J201,3),LEFT(K201,3),L201,"_",A201,TEXT(MONTH(DATEVALUE(B201&amp;"1")),"00"),TEXT(C201,"00"),"_",TEXT(D201,"00"),"_",TEXT(E200,"00")),IF(AND(OR(E201=$G$3,E201=$G$4,E201=$G$5,E201=$G$6,E201=$G$7,E201=$G$8),OR(F201="",F201&gt;$G$9-1)),CONCATENATE(LEFT(J201,3),LEFT(K201,3),L201,"_",A201,TEXT(MONTH(DATEVALUE(B201&amp;"1")),"00"),TEXT(C201,"00"),"_",TEXT(D201,"00"),"_",TEXT(E201,"00")),H200))</f>
        <v>#VALUE!</v>
      </c>
      <c r="I201" s="64">
        <f t="shared" ref="I201:N217" si="80">I200</f>
        <v>1</v>
      </c>
      <c r="J201" s="71" t="str">
        <f t="shared" si="80"/>
        <v>Lavandula</v>
      </c>
      <c r="K201" s="71" t="str">
        <f t="shared" si="80"/>
        <v>stoechas</v>
      </c>
      <c r="L201" s="72">
        <f t="shared" si="80"/>
        <v>2</v>
      </c>
      <c r="M201" s="72">
        <f t="shared" si="80"/>
        <v>13</v>
      </c>
      <c r="N201" s="66">
        <f t="shared" si="80"/>
        <v>0</v>
      </c>
      <c r="O201" s="42"/>
      <c r="P201" s="43" t="e">
        <f>TEXT(IF(#REF!=1,D201,""),"00")</f>
        <v>#REF!</v>
      </c>
      <c r="Q201" s="44"/>
      <c r="R201" s="45"/>
      <c r="S201" s="46" t="e">
        <f>IF(O201=0,TEXT(TIME(P201,Q201,R201)-TIME(D201,E201,RIGHT(F201,2))+TIME(0,LEFT(#REF!,2),RIGHT(#REF!,2)),"mm:ss"),TEXT(TIME(P201,Q201,R201)-TIME(D201,E201,RIGHT(F201,2))+TIME(0,LEFT(#REF!,2),RIGHT(#REF!,2))-TIME(0,($G$10*O201),0),"mm:ss"))</f>
        <v>#REF!</v>
      </c>
      <c r="T201" s="47"/>
      <c r="U201" s="43" t="e">
        <f>INDEX(VISITORS[INSECT ORDER], MATCH(T201,VISITORS[NAME USED],0))</f>
        <v>#N/A</v>
      </c>
      <c r="V201" s="43" t="e">
        <f t="shared" si="76"/>
        <v>#N/A</v>
      </c>
      <c r="W201" s="48" t="e">
        <f>IF(SUM(AB201,AD201,AF201,AH201,AJ201,AL201)=#REF!,,"")</f>
        <v>#REF!</v>
      </c>
      <c r="X201" s="49" t="e">
        <f>IF(#REF!=1,1,"")</f>
        <v>#REF!</v>
      </c>
      <c r="Y201" s="49"/>
      <c r="Z201" s="49"/>
      <c r="AA201" s="50" t="str">
        <f t="shared" si="77"/>
        <v/>
      </c>
      <c r="AB201" s="51" t="str">
        <f>IF(AA201=1,#REF!,"")</f>
        <v/>
      </c>
      <c r="AC201" s="50"/>
      <c r="AD201" s="51" t="str">
        <f>IF(AC201=1,#REF!,"")</f>
        <v/>
      </c>
      <c r="AE201" s="50"/>
      <c r="AF201" s="51" t="str">
        <f>IF(AE201=1,#REF!,"")</f>
        <v/>
      </c>
      <c r="AG201" s="50"/>
      <c r="AH201" s="51" t="str">
        <f>IF(AG201=1,#REF!,"")</f>
        <v/>
      </c>
      <c r="AI201" s="50"/>
      <c r="AJ201" s="51" t="str">
        <f>IF(AI201=1,#REF!,"")</f>
        <v/>
      </c>
      <c r="AK201" s="50"/>
      <c r="AL201" s="51" t="str">
        <f>IF(AK201=1,#REF!,"")</f>
        <v/>
      </c>
      <c r="AM201" s="52"/>
      <c r="AN201" s="53"/>
      <c r="AO201" s="53"/>
      <c r="AP201" s="54"/>
      <c r="AQ201" s="55" t="e">
        <f>IF(#REF!=1,0,"")</f>
        <v>#REF!</v>
      </c>
      <c r="AR201" s="56" t="e">
        <f t="shared" si="70"/>
        <v>#REF!</v>
      </c>
      <c r="AS201" s="55" t="e">
        <f>IF(#REF!=1,0,"")</f>
        <v>#REF!</v>
      </c>
      <c r="AT201" s="56" t="e">
        <f t="shared" si="71"/>
        <v>#REF!</v>
      </c>
    </row>
    <row r="202" spans="1:46" s="3" customFormat="1" x14ac:dyDescent="0.25">
      <c r="A202" s="67">
        <f t="shared" si="72"/>
        <v>2022</v>
      </c>
      <c r="B202" s="67" t="str">
        <f t="shared" si="73"/>
        <v>May</v>
      </c>
      <c r="C202" s="68">
        <f t="shared" si="78"/>
        <v>24</v>
      </c>
      <c r="D202" s="69">
        <f t="shared" si="74"/>
        <v>11</v>
      </c>
      <c r="E202" s="70">
        <f t="shared" si="75"/>
        <v>59</v>
      </c>
      <c r="F202" s="74"/>
      <c r="G202" s="77"/>
      <c r="H202" s="63" t="e">
        <f t="shared" si="79"/>
        <v>#VALUE!</v>
      </c>
      <c r="I202" s="64">
        <f t="shared" si="80"/>
        <v>1</v>
      </c>
      <c r="J202" s="71" t="str">
        <f t="shared" si="80"/>
        <v>Lavandula</v>
      </c>
      <c r="K202" s="71" t="str">
        <f t="shared" si="80"/>
        <v>stoechas</v>
      </c>
      <c r="L202" s="72">
        <f t="shared" si="80"/>
        <v>2</v>
      </c>
      <c r="M202" s="72">
        <f t="shared" si="80"/>
        <v>13</v>
      </c>
      <c r="N202" s="66">
        <f t="shared" si="80"/>
        <v>0</v>
      </c>
      <c r="O202" s="42"/>
      <c r="P202" s="43" t="e">
        <f>TEXT(IF(#REF!=1,D202,""),"00")</f>
        <v>#REF!</v>
      </c>
      <c r="Q202" s="44"/>
      <c r="R202" s="45"/>
      <c r="S202" s="46" t="e">
        <f>IF(O202=0,TEXT(TIME(P202,Q202,R202)-TIME(D202,E202,RIGHT(F202,2))+TIME(0,LEFT(#REF!,2),RIGHT(#REF!,2)),"mm:ss"),TEXT(TIME(P202,Q202,R202)-TIME(D202,E202,RIGHT(F202,2))+TIME(0,LEFT(#REF!,2),RIGHT(#REF!,2))-TIME(0,($G$10*O202),0),"mm:ss"))</f>
        <v>#REF!</v>
      </c>
      <c r="T202" s="47"/>
      <c r="U202" s="43" t="e">
        <f>INDEX(VISITORS[INSECT ORDER], MATCH(T202,VISITORS[NAME USED],0))</f>
        <v>#N/A</v>
      </c>
      <c r="V202" s="43" t="e">
        <f t="shared" si="76"/>
        <v>#N/A</v>
      </c>
      <c r="W202" s="48" t="e">
        <f>IF(SUM(AB202,AD202,AF202,AH202,AJ202,AL202)=#REF!,,"")</f>
        <v>#REF!</v>
      </c>
      <c r="X202" s="49" t="e">
        <f>IF(#REF!=1,1,"")</f>
        <v>#REF!</v>
      </c>
      <c r="Y202" s="49"/>
      <c r="Z202" s="49"/>
      <c r="AA202" s="50" t="str">
        <f t="shared" si="77"/>
        <v/>
      </c>
      <c r="AB202" s="51" t="str">
        <f>IF(AA202=1,#REF!,"")</f>
        <v/>
      </c>
      <c r="AC202" s="50"/>
      <c r="AD202" s="51" t="str">
        <f>IF(AC202=1,#REF!,"")</f>
        <v/>
      </c>
      <c r="AE202" s="50"/>
      <c r="AF202" s="51" t="str">
        <f>IF(AE202=1,#REF!,"")</f>
        <v/>
      </c>
      <c r="AG202" s="50"/>
      <c r="AH202" s="51" t="str">
        <f>IF(AG202=1,#REF!,"")</f>
        <v/>
      </c>
      <c r="AI202" s="50"/>
      <c r="AJ202" s="51" t="str">
        <f>IF(AI202=1,#REF!,"")</f>
        <v/>
      </c>
      <c r="AK202" s="50"/>
      <c r="AL202" s="51" t="str">
        <f>IF(AK202=1,#REF!,"")</f>
        <v/>
      </c>
      <c r="AM202" s="52"/>
      <c r="AN202" s="53"/>
      <c r="AO202" s="53"/>
      <c r="AP202" s="54"/>
      <c r="AQ202" s="55" t="e">
        <f>IF(#REF!=1,0,"")</f>
        <v>#REF!</v>
      </c>
      <c r="AR202" s="56" t="e">
        <f t="shared" si="70"/>
        <v>#REF!</v>
      </c>
      <c r="AS202" s="55" t="e">
        <f>IF(#REF!=1,0,"")</f>
        <v>#REF!</v>
      </c>
      <c r="AT202" s="56" t="e">
        <f t="shared" si="71"/>
        <v>#REF!</v>
      </c>
    </row>
    <row r="203" spans="1:46" s="3" customFormat="1" x14ac:dyDescent="0.25">
      <c r="A203" s="67">
        <f t="shared" si="72"/>
        <v>2022</v>
      </c>
      <c r="B203" s="67" t="str">
        <f t="shared" si="73"/>
        <v>May</v>
      </c>
      <c r="C203" s="68">
        <f t="shared" si="78"/>
        <v>24</v>
      </c>
      <c r="D203" s="69">
        <f t="shared" si="74"/>
        <v>12</v>
      </c>
      <c r="E203" s="60">
        <f t="shared" si="75"/>
        <v>0</v>
      </c>
      <c r="F203" s="74"/>
      <c r="G203" s="77"/>
      <c r="H203" s="63" t="e">
        <f t="shared" si="79"/>
        <v>#VALUE!</v>
      </c>
      <c r="I203" s="64">
        <f t="shared" si="80"/>
        <v>1</v>
      </c>
      <c r="J203" s="71" t="str">
        <f t="shared" si="80"/>
        <v>Lavandula</v>
      </c>
      <c r="K203" s="71" t="str">
        <f t="shared" si="80"/>
        <v>stoechas</v>
      </c>
      <c r="L203" s="72">
        <f t="shared" si="80"/>
        <v>2</v>
      </c>
      <c r="M203" s="66">
        <f t="shared" si="80"/>
        <v>13</v>
      </c>
      <c r="N203" s="66">
        <f t="shared" si="80"/>
        <v>0</v>
      </c>
      <c r="O203" s="42"/>
      <c r="P203" s="43" t="e">
        <f>TEXT(IF(#REF!=1,D203,""),"00")</f>
        <v>#REF!</v>
      </c>
      <c r="Q203" s="44"/>
      <c r="R203" s="45"/>
      <c r="S203" s="46" t="e">
        <f>IF(O203=0,TEXT(TIME(P203,Q203,R203)-TIME(D203,E203,RIGHT(F203,2))+TIME(0,LEFT(#REF!,2),RIGHT(#REF!,2)),"mm:ss"),TEXT(TIME(P203,Q203,R203)-TIME(D203,E203,RIGHT(F203,2))+TIME(0,LEFT(#REF!,2),RIGHT(#REF!,2))-TIME(0,($G$10*O203),0),"mm:ss"))</f>
        <v>#REF!</v>
      </c>
      <c r="T203" s="47"/>
      <c r="U203" s="43" t="e">
        <f>INDEX(VISITORS[INSECT ORDER], MATCH(T203,VISITORS[NAME USED],0))</f>
        <v>#N/A</v>
      </c>
      <c r="V203" s="43" t="e">
        <f t="shared" si="76"/>
        <v>#N/A</v>
      </c>
      <c r="W203" s="48" t="e">
        <f>IF(SUM(AB203,AD203,AF203,AH203,AJ203,AL203)=#REF!,,"")</f>
        <v>#REF!</v>
      </c>
      <c r="X203" s="49" t="e">
        <f>IF(#REF!=1,1,"")</f>
        <v>#REF!</v>
      </c>
      <c r="Y203" s="49"/>
      <c r="Z203" s="49"/>
      <c r="AA203" s="50" t="str">
        <f t="shared" si="77"/>
        <v/>
      </c>
      <c r="AB203" s="51" t="str">
        <f>IF(AA203=1,#REF!,"")</f>
        <v/>
      </c>
      <c r="AC203" s="50"/>
      <c r="AD203" s="51" t="str">
        <f>IF(AC203=1,#REF!,"")</f>
        <v/>
      </c>
      <c r="AE203" s="50"/>
      <c r="AF203" s="51" t="str">
        <f>IF(AE203=1,#REF!,"")</f>
        <v/>
      </c>
      <c r="AG203" s="50"/>
      <c r="AH203" s="51" t="str">
        <f>IF(AG203=1,#REF!,"")</f>
        <v/>
      </c>
      <c r="AI203" s="50"/>
      <c r="AJ203" s="51" t="str">
        <f>IF(AI203=1,#REF!,"")</f>
        <v/>
      </c>
      <c r="AK203" s="50"/>
      <c r="AL203" s="51" t="str">
        <f>IF(AK203=1,#REF!,"")</f>
        <v/>
      </c>
      <c r="AM203" s="52"/>
      <c r="AN203" s="53"/>
      <c r="AO203" s="53"/>
      <c r="AP203" s="54"/>
      <c r="AQ203" s="55" t="e">
        <f>IF(#REF!=1,0,"")</f>
        <v>#REF!</v>
      </c>
      <c r="AR203" s="56" t="e">
        <f t="shared" si="70"/>
        <v>#REF!</v>
      </c>
      <c r="AS203" s="55" t="e">
        <f>IF(#REF!=1,0,"")</f>
        <v>#REF!</v>
      </c>
      <c r="AT203" s="56" t="e">
        <f t="shared" si="71"/>
        <v>#REF!</v>
      </c>
    </row>
    <row r="204" spans="1:46" s="3" customFormat="1" x14ac:dyDescent="0.25">
      <c r="A204" s="67">
        <f t="shared" si="72"/>
        <v>2022</v>
      </c>
      <c r="B204" s="67" t="str">
        <f t="shared" si="73"/>
        <v>May</v>
      </c>
      <c r="C204" s="68">
        <f t="shared" si="78"/>
        <v>24</v>
      </c>
      <c r="D204" s="69">
        <f t="shared" si="74"/>
        <v>12</v>
      </c>
      <c r="E204" s="70">
        <f t="shared" si="75"/>
        <v>1</v>
      </c>
      <c r="F204" s="74"/>
      <c r="G204" s="77"/>
      <c r="H204" s="63" t="e">
        <f t="shared" si="79"/>
        <v>#VALUE!</v>
      </c>
      <c r="I204" s="64">
        <f t="shared" si="80"/>
        <v>1</v>
      </c>
      <c r="J204" s="71" t="str">
        <f t="shared" si="80"/>
        <v>Lavandula</v>
      </c>
      <c r="K204" s="71" t="str">
        <f t="shared" si="80"/>
        <v>stoechas</v>
      </c>
      <c r="L204" s="72">
        <f t="shared" si="80"/>
        <v>2</v>
      </c>
      <c r="M204" s="72">
        <f t="shared" si="80"/>
        <v>13</v>
      </c>
      <c r="N204" s="66">
        <f t="shared" si="80"/>
        <v>0</v>
      </c>
      <c r="O204" s="42"/>
      <c r="P204" s="43" t="e">
        <f>TEXT(IF(#REF!=1,D204,""),"00")</f>
        <v>#REF!</v>
      </c>
      <c r="Q204" s="44"/>
      <c r="R204" s="45"/>
      <c r="S204" s="46" t="e">
        <f>IF(O204=0,TEXT(TIME(P204,Q204,R204)-TIME(D204,E204,RIGHT(F204,2))+TIME(0,LEFT(#REF!,2),RIGHT(#REF!,2)),"mm:ss"),TEXT(TIME(P204,Q204,R204)-TIME(D204,E204,RIGHT(F204,2))+TIME(0,LEFT(#REF!,2),RIGHT(#REF!,2))-TIME(0,($G$10*O204),0),"mm:ss"))</f>
        <v>#REF!</v>
      </c>
      <c r="T204" s="47"/>
      <c r="U204" s="43" t="e">
        <f>INDEX(VISITORS[INSECT ORDER], MATCH(T204,VISITORS[NAME USED],0))</f>
        <v>#N/A</v>
      </c>
      <c r="V204" s="43" t="e">
        <f t="shared" si="76"/>
        <v>#N/A</v>
      </c>
      <c r="W204" s="48" t="e">
        <f>IF(SUM(AB204,AD204,AF204,AH204,AJ204,AL204)=#REF!,,"")</f>
        <v>#REF!</v>
      </c>
      <c r="X204" s="49" t="e">
        <f>IF(#REF!=1,1,"")</f>
        <v>#REF!</v>
      </c>
      <c r="Y204" s="49"/>
      <c r="Z204" s="49"/>
      <c r="AA204" s="50" t="str">
        <f t="shared" si="77"/>
        <v/>
      </c>
      <c r="AB204" s="51" t="str">
        <f>IF(AA204=1,#REF!,"")</f>
        <v/>
      </c>
      <c r="AC204" s="50"/>
      <c r="AD204" s="51" t="str">
        <f>IF(AC204=1,#REF!,"")</f>
        <v/>
      </c>
      <c r="AE204" s="50"/>
      <c r="AF204" s="51" t="str">
        <f>IF(AE204=1,#REF!,"")</f>
        <v/>
      </c>
      <c r="AG204" s="50"/>
      <c r="AH204" s="51" t="str">
        <f>IF(AG204=1,#REF!,"")</f>
        <v/>
      </c>
      <c r="AI204" s="50"/>
      <c r="AJ204" s="51" t="str">
        <f>IF(AI204=1,#REF!,"")</f>
        <v/>
      </c>
      <c r="AK204" s="50"/>
      <c r="AL204" s="51" t="str">
        <f>IF(AK204=1,#REF!,"")</f>
        <v/>
      </c>
      <c r="AM204" s="52"/>
      <c r="AN204" s="53"/>
      <c r="AO204" s="53"/>
      <c r="AP204" s="54"/>
      <c r="AQ204" s="55" t="e">
        <f>IF(#REF!=1,0,"")</f>
        <v>#REF!</v>
      </c>
      <c r="AR204" s="56" t="e">
        <f t="shared" si="70"/>
        <v>#REF!</v>
      </c>
      <c r="AS204" s="55" t="e">
        <f>IF(#REF!=1,0,"")</f>
        <v>#REF!</v>
      </c>
      <c r="AT204" s="56" t="e">
        <f t="shared" si="71"/>
        <v>#REF!</v>
      </c>
    </row>
    <row r="205" spans="1:46" s="3" customFormat="1" x14ac:dyDescent="0.25">
      <c r="A205" s="67">
        <f t="shared" si="72"/>
        <v>2022</v>
      </c>
      <c r="B205" s="67" t="str">
        <f t="shared" si="73"/>
        <v>May</v>
      </c>
      <c r="C205" s="68">
        <f t="shared" si="78"/>
        <v>24</v>
      </c>
      <c r="D205" s="69">
        <f t="shared" si="74"/>
        <v>12</v>
      </c>
      <c r="E205" s="70">
        <f t="shared" si="75"/>
        <v>2</v>
      </c>
      <c r="F205" s="74"/>
      <c r="G205" s="77"/>
      <c r="H205" s="63" t="e">
        <f t="shared" si="79"/>
        <v>#VALUE!</v>
      </c>
      <c r="I205" s="64">
        <f t="shared" si="80"/>
        <v>1</v>
      </c>
      <c r="J205" s="71" t="str">
        <f t="shared" si="80"/>
        <v>Lavandula</v>
      </c>
      <c r="K205" s="71" t="str">
        <f t="shared" si="80"/>
        <v>stoechas</v>
      </c>
      <c r="L205" s="72">
        <f t="shared" si="80"/>
        <v>2</v>
      </c>
      <c r="M205" s="72">
        <f t="shared" si="80"/>
        <v>13</v>
      </c>
      <c r="N205" s="66">
        <f t="shared" si="80"/>
        <v>0</v>
      </c>
      <c r="O205" s="42"/>
      <c r="P205" s="43" t="e">
        <f>TEXT(IF(#REF!=1,D205,""),"00")</f>
        <v>#REF!</v>
      </c>
      <c r="Q205" s="44"/>
      <c r="R205" s="45"/>
      <c r="S205" s="46" t="e">
        <f>IF(O205=0,TEXT(TIME(P205,Q205,R205)-TIME(D205,E205,RIGHT(F205,2))+TIME(0,LEFT(#REF!,2),RIGHT(#REF!,2)),"mm:ss"),TEXT(TIME(P205,Q205,R205)-TIME(D205,E205,RIGHT(F205,2))+TIME(0,LEFT(#REF!,2),RIGHT(#REF!,2))-TIME(0,($G$10*O205),0),"mm:ss"))</f>
        <v>#REF!</v>
      </c>
      <c r="T205" s="47"/>
      <c r="U205" s="43" t="e">
        <f>INDEX(VISITORS[INSECT ORDER], MATCH(T205,VISITORS[NAME USED],0))</f>
        <v>#N/A</v>
      </c>
      <c r="V205" s="43" t="e">
        <f t="shared" si="76"/>
        <v>#N/A</v>
      </c>
      <c r="W205" s="48" t="e">
        <f>IF(SUM(AB205,AD205,AF205,AH205,AJ205,AL205)=#REF!,,"")</f>
        <v>#REF!</v>
      </c>
      <c r="X205" s="49" t="e">
        <f>IF(#REF!=1,1,"")</f>
        <v>#REF!</v>
      </c>
      <c r="Y205" s="49"/>
      <c r="Z205" s="49"/>
      <c r="AA205" s="50" t="str">
        <f t="shared" si="77"/>
        <v/>
      </c>
      <c r="AB205" s="51" t="str">
        <f>IF(AA205=1,#REF!,"")</f>
        <v/>
      </c>
      <c r="AC205" s="50"/>
      <c r="AD205" s="51" t="str">
        <f>IF(AC205=1,#REF!,"")</f>
        <v/>
      </c>
      <c r="AE205" s="50"/>
      <c r="AF205" s="51" t="str">
        <f>IF(AE205=1,#REF!,"")</f>
        <v/>
      </c>
      <c r="AG205" s="50"/>
      <c r="AH205" s="51" t="str">
        <f>IF(AG205=1,#REF!,"")</f>
        <v/>
      </c>
      <c r="AI205" s="50"/>
      <c r="AJ205" s="51" t="str">
        <f>IF(AI205=1,#REF!,"")</f>
        <v/>
      </c>
      <c r="AK205" s="50"/>
      <c r="AL205" s="51" t="str">
        <f>IF(AK205=1,#REF!,"")</f>
        <v/>
      </c>
      <c r="AM205" s="52"/>
      <c r="AN205" s="53"/>
      <c r="AO205" s="53"/>
      <c r="AP205" s="54"/>
      <c r="AQ205" s="55" t="e">
        <f>IF(#REF!=1,0,"")</f>
        <v>#REF!</v>
      </c>
      <c r="AR205" s="56" t="e">
        <f t="shared" si="70"/>
        <v>#REF!</v>
      </c>
      <c r="AS205" s="55" t="e">
        <f>IF(#REF!=1,0,"")</f>
        <v>#REF!</v>
      </c>
      <c r="AT205" s="56" t="e">
        <f t="shared" si="71"/>
        <v>#REF!</v>
      </c>
    </row>
    <row r="206" spans="1:46" s="3" customFormat="1" x14ac:dyDescent="0.25">
      <c r="A206" s="67">
        <f t="shared" si="72"/>
        <v>2022</v>
      </c>
      <c r="B206" s="67" t="str">
        <f t="shared" si="73"/>
        <v>May</v>
      </c>
      <c r="C206" s="68">
        <f t="shared" si="78"/>
        <v>24</v>
      </c>
      <c r="D206" s="69">
        <f t="shared" si="74"/>
        <v>12</v>
      </c>
      <c r="E206" s="70">
        <f t="shared" si="75"/>
        <v>3</v>
      </c>
      <c r="F206" s="74"/>
      <c r="G206" s="77"/>
      <c r="H206" s="63" t="e">
        <f t="shared" si="79"/>
        <v>#VALUE!</v>
      </c>
      <c r="I206" s="64">
        <f t="shared" si="80"/>
        <v>1</v>
      </c>
      <c r="J206" s="71" t="str">
        <f t="shared" si="80"/>
        <v>Lavandula</v>
      </c>
      <c r="K206" s="71" t="str">
        <f t="shared" si="80"/>
        <v>stoechas</v>
      </c>
      <c r="L206" s="66">
        <f t="shared" si="80"/>
        <v>2</v>
      </c>
      <c r="M206" s="72">
        <f t="shared" si="80"/>
        <v>13</v>
      </c>
      <c r="N206" s="66">
        <f t="shared" si="80"/>
        <v>0</v>
      </c>
      <c r="O206" s="42"/>
      <c r="P206" s="43" t="e">
        <f>TEXT(IF(#REF!=1,D206,""),"00")</f>
        <v>#REF!</v>
      </c>
      <c r="Q206" s="44"/>
      <c r="R206" s="45"/>
      <c r="S206" s="46" t="e">
        <f>IF(O206=0,TEXT(TIME(P206,Q206,R206)-TIME(D206,E206,RIGHT(F206,2))+TIME(0,LEFT(#REF!,2),RIGHT(#REF!,2)),"mm:ss"),TEXT(TIME(P206,Q206,R206)-TIME(D206,E206,RIGHT(F206,2))+TIME(0,LEFT(#REF!,2),RIGHT(#REF!,2))-TIME(0,($G$10*O206),0),"mm:ss"))</f>
        <v>#REF!</v>
      </c>
      <c r="T206" s="47"/>
      <c r="U206" s="43" t="e">
        <f>INDEX(VISITORS[INSECT ORDER], MATCH(T206,VISITORS[NAME USED],0))</f>
        <v>#N/A</v>
      </c>
      <c r="V206" s="43" t="e">
        <f t="shared" si="76"/>
        <v>#N/A</v>
      </c>
      <c r="W206" s="48" t="e">
        <f>IF(SUM(AB206,AD206,AF206,AH206,AJ206,AL206)=#REF!,,"")</f>
        <v>#REF!</v>
      </c>
      <c r="X206" s="49" t="e">
        <f>IF(#REF!=1,1,"")</f>
        <v>#REF!</v>
      </c>
      <c r="Y206" s="49"/>
      <c r="Z206" s="49"/>
      <c r="AA206" s="50" t="str">
        <f t="shared" si="77"/>
        <v/>
      </c>
      <c r="AB206" s="51" t="str">
        <f>IF(AA206=1,#REF!,"")</f>
        <v/>
      </c>
      <c r="AC206" s="50"/>
      <c r="AD206" s="51" t="str">
        <f>IF(AC206=1,#REF!,"")</f>
        <v/>
      </c>
      <c r="AE206" s="50"/>
      <c r="AF206" s="51" t="str">
        <f>IF(AE206=1,#REF!,"")</f>
        <v/>
      </c>
      <c r="AG206" s="50"/>
      <c r="AH206" s="51" t="str">
        <f>IF(AG206=1,#REF!,"")</f>
        <v/>
      </c>
      <c r="AI206" s="50"/>
      <c r="AJ206" s="51" t="str">
        <f>IF(AI206=1,#REF!,"")</f>
        <v/>
      </c>
      <c r="AK206" s="50"/>
      <c r="AL206" s="51" t="str">
        <f>IF(AK206=1,#REF!,"")</f>
        <v/>
      </c>
      <c r="AM206" s="52"/>
      <c r="AN206" s="53"/>
      <c r="AO206" s="53"/>
      <c r="AP206" s="54"/>
      <c r="AQ206" s="55" t="e">
        <f>IF(#REF!=1,0,"")</f>
        <v>#REF!</v>
      </c>
      <c r="AR206" s="56" t="e">
        <f t="shared" si="70"/>
        <v>#REF!</v>
      </c>
      <c r="AS206" s="55" t="e">
        <f>IF(#REF!=1,0,"")</f>
        <v>#REF!</v>
      </c>
      <c r="AT206" s="56" t="e">
        <f t="shared" si="71"/>
        <v>#REF!</v>
      </c>
    </row>
    <row r="207" spans="1:46" s="3" customFormat="1" x14ac:dyDescent="0.25">
      <c r="A207" s="67">
        <f t="shared" si="72"/>
        <v>2022</v>
      </c>
      <c r="B207" s="67" t="str">
        <f t="shared" si="73"/>
        <v>May</v>
      </c>
      <c r="C207" s="68">
        <f t="shared" si="78"/>
        <v>24</v>
      </c>
      <c r="D207" s="69">
        <f t="shared" si="74"/>
        <v>12</v>
      </c>
      <c r="E207" s="70">
        <f t="shared" si="75"/>
        <v>4</v>
      </c>
      <c r="F207" s="74"/>
      <c r="G207" s="77"/>
      <c r="H207" s="63" t="e">
        <f t="shared" si="79"/>
        <v>#VALUE!</v>
      </c>
      <c r="I207" s="64">
        <f t="shared" si="80"/>
        <v>1</v>
      </c>
      <c r="J207" s="71" t="str">
        <f t="shared" si="80"/>
        <v>Lavandula</v>
      </c>
      <c r="K207" s="71" t="str">
        <f t="shared" si="80"/>
        <v>stoechas</v>
      </c>
      <c r="L207" s="72">
        <f t="shared" si="80"/>
        <v>2</v>
      </c>
      <c r="M207" s="72">
        <f t="shared" si="80"/>
        <v>13</v>
      </c>
      <c r="N207" s="66">
        <f t="shared" si="80"/>
        <v>0</v>
      </c>
      <c r="O207" s="42"/>
      <c r="P207" s="43" t="e">
        <f>TEXT(IF(#REF!=1,D207,""),"00")</f>
        <v>#REF!</v>
      </c>
      <c r="Q207" s="44"/>
      <c r="R207" s="45"/>
      <c r="S207" s="46" t="e">
        <f>IF(O207=0,TEXT(TIME(P207,Q207,R207)-TIME(D207,E207,RIGHT(F207,2))+TIME(0,LEFT(#REF!,2),RIGHT(#REF!,2)),"mm:ss"),TEXT(TIME(P207,Q207,R207)-TIME(D207,E207,RIGHT(F207,2))+TIME(0,LEFT(#REF!,2),RIGHT(#REF!,2))-TIME(0,($G$10*O207),0),"mm:ss"))</f>
        <v>#REF!</v>
      </c>
      <c r="T207" s="47"/>
      <c r="U207" s="43" t="e">
        <f>INDEX(VISITORS[INSECT ORDER], MATCH(T207,VISITORS[NAME USED],0))</f>
        <v>#N/A</v>
      </c>
      <c r="V207" s="43" t="e">
        <f t="shared" si="76"/>
        <v>#N/A</v>
      </c>
      <c r="W207" s="48" t="e">
        <f>IF(SUM(AB207,AD207,AF207,AH207,AJ207,AL207)=#REF!,,"")</f>
        <v>#REF!</v>
      </c>
      <c r="X207" s="49" t="e">
        <f>IF(#REF!=1,1,"")</f>
        <v>#REF!</v>
      </c>
      <c r="Y207" s="49"/>
      <c r="Z207" s="49"/>
      <c r="AA207" s="50" t="str">
        <f t="shared" si="77"/>
        <v/>
      </c>
      <c r="AB207" s="51" t="str">
        <f>IF(AA207=1,#REF!,"")</f>
        <v/>
      </c>
      <c r="AC207" s="50"/>
      <c r="AD207" s="51" t="str">
        <f>IF(AC207=1,#REF!,"")</f>
        <v/>
      </c>
      <c r="AE207" s="50"/>
      <c r="AF207" s="51" t="str">
        <f>IF(AE207=1,#REF!,"")</f>
        <v/>
      </c>
      <c r="AG207" s="50"/>
      <c r="AH207" s="51" t="str">
        <f>IF(AG207=1,#REF!,"")</f>
        <v/>
      </c>
      <c r="AI207" s="50"/>
      <c r="AJ207" s="51" t="str">
        <f>IF(AI207=1,#REF!,"")</f>
        <v/>
      </c>
      <c r="AK207" s="50"/>
      <c r="AL207" s="51" t="str">
        <f>IF(AK207=1,#REF!,"")</f>
        <v/>
      </c>
      <c r="AM207" s="52"/>
      <c r="AN207" s="53"/>
      <c r="AO207" s="53"/>
      <c r="AP207" s="54"/>
      <c r="AQ207" s="55" t="e">
        <f>IF(#REF!=1,0,"")</f>
        <v>#REF!</v>
      </c>
      <c r="AR207" s="56" t="e">
        <f t="shared" si="70"/>
        <v>#REF!</v>
      </c>
      <c r="AS207" s="55" t="e">
        <f>IF(#REF!=1,0,"")</f>
        <v>#REF!</v>
      </c>
      <c r="AT207" s="56" t="e">
        <f t="shared" si="71"/>
        <v>#REF!</v>
      </c>
    </row>
    <row r="208" spans="1:46" s="3" customFormat="1" x14ac:dyDescent="0.25">
      <c r="A208" s="67">
        <f t="shared" si="72"/>
        <v>2022</v>
      </c>
      <c r="B208" s="67" t="str">
        <f t="shared" si="73"/>
        <v>May</v>
      </c>
      <c r="C208" s="68">
        <f t="shared" si="78"/>
        <v>24</v>
      </c>
      <c r="D208" s="69">
        <f t="shared" si="74"/>
        <v>12</v>
      </c>
      <c r="E208" s="60">
        <f t="shared" si="75"/>
        <v>5</v>
      </c>
      <c r="F208" s="74"/>
      <c r="G208" s="77"/>
      <c r="H208" s="63" t="e">
        <f t="shared" si="79"/>
        <v>#VALUE!</v>
      </c>
      <c r="I208" s="64">
        <f t="shared" si="80"/>
        <v>1</v>
      </c>
      <c r="J208" s="71" t="str">
        <f t="shared" si="80"/>
        <v>Lavandula</v>
      </c>
      <c r="K208" s="71" t="str">
        <f t="shared" si="80"/>
        <v>stoechas</v>
      </c>
      <c r="L208" s="72">
        <f t="shared" si="80"/>
        <v>2</v>
      </c>
      <c r="M208" s="66">
        <f t="shared" si="80"/>
        <v>13</v>
      </c>
      <c r="N208" s="66">
        <f t="shared" si="80"/>
        <v>0</v>
      </c>
      <c r="O208" s="42"/>
      <c r="P208" s="43" t="e">
        <f>TEXT(IF(#REF!=1,D208,""),"00")</f>
        <v>#REF!</v>
      </c>
      <c r="Q208" s="44"/>
      <c r="R208" s="45"/>
      <c r="S208" s="46" t="e">
        <f>IF(O208=0,TEXT(TIME(P208,Q208,R208)-TIME(D208,E208,RIGHT(F208,2))+TIME(0,LEFT(#REF!,2),RIGHT(#REF!,2)),"mm:ss"),TEXT(TIME(P208,Q208,R208)-TIME(D208,E208,RIGHT(F208,2))+TIME(0,LEFT(#REF!,2),RIGHT(#REF!,2))-TIME(0,($G$10*O208),0),"mm:ss"))</f>
        <v>#REF!</v>
      </c>
      <c r="T208" s="47"/>
      <c r="U208" s="43" t="e">
        <f>INDEX(VISITORS[INSECT ORDER], MATCH(T208,VISITORS[NAME USED],0))</f>
        <v>#N/A</v>
      </c>
      <c r="V208" s="43" t="e">
        <f t="shared" si="76"/>
        <v>#N/A</v>
      </c>
      <c r="W208" s="48" t="e">
        <f>IF(SUM(AB208,AD208,AF208,AH208,AJ208,AL208)=#REF!,,"")</f>
        <v>#REF!</v>
      </c>
      <c r="X208" s="49" t="e">
        <f>IF(#REF!=1,1,"")</f>
        <v>#REF!</v>
      </c>
      <c r="Y208" s="49"/>
      <c r="Z208" s="49"/>
      <c r="AA208" s="50" t="str">
        <f t="shared" si="77"/>
        <v/>
      </c>
      <c r="AB208" s="51" t="str">
        <f>IF(AA208=1,#REF!,"")</f>
        <v/>
      </c>
      <c r="AC208" s="50"/>
      <c r="AD208" s="51" t="str">
        <f>IF(AC208=1,#REF!,"")</f>
        <v/>
      </c>
      <c r="AE208" s="50"/>
      <c r="AF208" s="51" t="str">
        <f>IF(AE208=1,#REF!,"")</f>
        <v/>
      </c>
      <c r="AG208" s="50"/>
      <c r="AH208" s="51" t="str">
        <f>IF(AG208=1,#REF!,"")</f>
        <v/>
      </c>
      <c r="AI208" s="50"/>
      <c r="AJ208" s="51" t="str">
        <f>IF(AI208=1,#REF!,"")</f>
        <v/>
      </c>
      <c r="AK208" s="50"/>
      <c r="AL208" s="51" t="str">
        <f>IF(AK208=1,#REF!,"")</f>
        <v/>
      </c>
      <c r="AM208" s="52"/>
      <c r="AN208" s="53"/>
      <c r="AO208" s="53"/>
      <c r="AP208" s="54"/>
      <c r="AQ208" s="55" t="e">
        <f>IF(#REF!=1,0,"")</f>
        <v>#REF!</v>
      </c>
      <c r="AR208" s="56" t="e">
        <f t="shared" si="70"/>
        <v>#REF!</v>
      </c>
      <c r="AS208" s="55" t="e">
        <f>IF(#REF!=1,0,"")</f>
        <v>#REF!</v>
      </c>
      <c r="AT208" s="56" t="e">
        <f t="shared" si="71"/>
        <v>#REF!</v>
      </c>
    </row>
    <row r="209" spans="1:46" s="3" customFormat="1" x14ac:dyDescent="0.25">
      <c r="A209" s="67">
        <f t="shared" si="72"/>
        <v>2022</v>
      </c>
      <c r="B209" s="67" t="str">
        <f t="shared" si="73"/>
        <v>May</v>
      </c>
      <c r="C209" s="68">
        <f t="shared" si="78"/>
        <v>24</v>
      </c>
      <c r="D209" s="69">
        <f t="shared" si="74"/>
        <v>12</v>
      </c>
      <c r="E209" s="70">
        <f t="shared" si="75"/>
        <v>6</v>
      </c>
      <c r="F209" s="74"/>
      <c r="G209" s="77"/>
      <c r="H209" s="63" t="e">
        <f t="shared" si="79"/>
        <v>#VALUE!</v>
      </c>
      <c r="I209" s="64">
        <f t="shared" si="80"/>
        <v>1</v>
      </c>
      <c r="J209" s="71" t="str">
        <f t="shared" si="80"/>
        <v>Lavandula</v>
      </c>
      <c r="K209" s="71" t="str">
        <f t="shared" si="80"/>
        <v>stoechas</v>
      </c>
      <c r="L209" s="72">
        <f t="shared" si="80"/>
        <v>2</v>
      </c>
      <c r="M209" s="72">
        <f t="shared" si="80"/>
        <v>13</v>
      </c>
      <c r="N209" s="66">
        <f t="shared" si="80"/>
        <v>0</v>
      </c>
      <c r="O209" s="42"/>
      <c r="P209" s="43" t="e">
        <f>TEXT(IF(#REF!=1,D209,""),"00")</f>
        <v>#REF!</v>
      </c>
      <c r="Q209" s="44"/>
      <c r="R209" s="45"/>
      <c r="S209" s="46" t="e">
        <f>IF(O209=0,TEXT(TIME(P209,Q209,R209)-TIME(D209,E209,RIGHT(F209,2))+TIME(0,LEFT(#REF!,2),RIGHT(#REF!,2)),"mm:ss"),TEXT(TIME(P209,Q209,R209)-TIME(D209,E209,RIGHT(F209,2))+TIME(0,LEFT(#REF!,2),RIGHT(#REF!,2))-TIME(0,($G$10*O209),0),"mm:ss"))</f>
        <v>#REF!</v>
      </c>
      <c r="T209" s="47"/>
      <c r="U209" s="43" t="e">
        <f>INDEX(VISITORS[INSECT ORDER], MATCH(T209,VISITORS[NAME USED],0))</f>
        <v>#N/A</v>
      </c>
      <c r="V209" s="43" t="e">
        <f t="shared" si="76"/>
        <v>#N/A</v>
      </c>
      <c r="W209" s="48" t="e">
        <f>IF(SUM(AB209,AD209,AF209,AH209,AJ209,AL209)=#REF!,,"")</f>
        <v>#REF!</v>
      </c>
      <c r="X209" s="49" t="e">
        <f>IF(#REF!=1,1,"")</f>
        <v>#REF!</v>
      </c>
      <c r="Y209" s="49"/>
      <c r="Z209" s="49"/>
      <c r="AA209" s="50" t="str">
        <f t="shared" si="77"/>
        <v/>
      </c>
      <c r="AB209" s="51" t="str">
        <f>IF(AA209=1,#REF!,"")</f>
        <v/>
      </c>
      <c r="AC209" s="50"/>
      <c r="AD209" s="51" t="str">
        <f>IF(AC209=1,#REF!,"")</f>
        <v/>
      </c>
      <c r="AE209" s="50"/>
      <c r="AF209" s="51" t="str">
        <f>IF(AE209=1,#REF!,"")</f>
        <v/>
      </c>
      <c r="AG209" s="50"/>
      <c r="AH209" s="51" t="str">
        <f>IF(AG209=1,#REF!,"")</f>
        <v/>
      </c>
      <c r="AI209" s="50"/>
      <c r="AJ209" s="51" t="str">
        <f>IF(AI209=1,#REF!,"")</f>
        <v/>
      </c>
      <c r="AK209" s="50"/>
      <c r="AL209" s="51" t="str">
        <f>IF(AK209=1,#REF!,"")</f>
        <v/>
      </c>
      <c r="AM209" s="52"/>
      <c r="AN209" s="53"/>
      <c r="AO209" s="53"/>
      <c r="AP209" s="54"/>
      <c r="AQ209" s="55" t="e">
        <f>IF(#REF!=1,0,"")</f>
        <v>#REF!</v>
      </c>
      <c r="AR209" s="56" t="e">
        <f t="shared" si="70"/>
        <v>#REF!</v>
      </c>
      <c r="AS209" s="55" t="e">
        <f>IF(#REF!=1,0,"")</f>
        <v>#REF!</v>
      </c>
      <c r="AT209" s="56" t="e">
        <f t="shared" si="71"/>
        <v>#REF!</v>
      </c>
    </row>
    <row r="210" spans="1:46" s="3" customFormat="1" x14ac:dyDescent="0.25">
      <c r="A210" s="67">
        <f t="shared" si="72"/>
        <v>2022</v>
      </c>
      <c r="B210" s="67" t="str">
        <f t="shared" si="73"/>
        <v>May</v>
      </c>
      <c r="C210" s="68">
        <f t="shared" si="78"/>
        <v>24</v>
      </c>
      <c r="D210" s="69">
        <f t="shared" si="74"/>
        <v>12</v>
      </c>
      <c r="E210" s="70">
        <f t="shared" si="75"/>
        <v>7</v>
      </c>
      <c r="F210" s="74"/>
      <c r="G210" s="77"/>
      <c r="H210" s="63" t="e">
        <f t="shared" si="79"/>
        <v>#VALUE!</v>
      </c>
      <c r="I210" s="64">
        <f t="shared" si="80"/>
        <v>1</v>
      </c>
      <c r="J210" s="71" t="str">
        <f t="shared" si="80"/>
        <v>Lavandula</v>
      </c>
      <c r="K210" s="71" t="str">
        <f t="shared" si="80"/>
        <v>stoechas</v>
      </c>
      <c r="L210" s="72">
        <f t="shared" si="80"/>
        <v>2</v>
      </c>
      <c r="M210" s="72">
        <f t="shared" si="80"/>
        <v>13</v>
      </c>
      <c r="N210" s="66">
        <f t="shared" si="80"/>
        <v>0</v>
      </c>
      <c r="O210" s="42"/>
      <c r="P210" s="43" t="e">
        <f>TEXT(IF(#REF!=1,D210,""),"00")</f>
        <v>#REF!</v>
      </c>
      <c r="Q210" s="44"/>
      <c r="R210" s="45"/>
      <c r="S210" s="46" t="e">
        <f>IF(O210=0,TEXT(TIME(P210,Q210,R210)-TIME(D210,E210,RIGHT(F210,2))+TIME(0,LEFT(#REF!,2),RIGHT(#REF!,2)),"mm:ss"),TEXT(TIME(P210,Q210,R210)-TIME(D210,E210,RIGHT(F210,2))+TIME(0,LEFT(#REF!,2),RIGHT(#REF!,2))-TIME(0,($G$10*O210),0),"mm:ss"))</f>
        <v>#REF!</v>
      </c>
      <c r="T210" s="47"/>
      <c r="U210" s="43" t="e">
        <f>INDEX(VISITORS[INSECT ORDER], MATCH(T210,VISITORS[NAME USED],0))</f>
        <v>#N/A</v>
      </c>
      <c r="V210" s="43" t="e">
        <f t="shared" si="76"/>
        <v>#N/A</v>
      </c>
      <c r="W210" s="48" t="e">
        <f>IF(SUM(AB210,AD210,AF210,AH210,AJ210,AL210)=#REF!,,"")</f>
        <v>#REF!</v>
      </c>
      <c r="X210" s="49" t="e">
        <f>IF(#REF!=1,1,"")</f>
        <v>#REF!</v>
      </c>
      <c r="Y210" s="49"/>
      <c r="Z210" s="49"/>
      <c r="AA210" s="50" t="str">
        <f t="shared" si="77"/>
        <v/>
      </c>
      <c r="AB210" s="51" t="str">
        <f>IF(AA210=1,#REF!,"")</f>
        <v/>
      </c>
      <c r="AC210" s="50"/>
      <c r="AD210" s="51" t="str">
        <f>IF(AC210=1,#REF!,"")</f>
        <v/>
      </c>
      <c r="AE210" s="50"/>
      <c r="AF210" s="51" t="str">
        <f>IF(AE210=1,#REF!,"")</f>
        <v/>
      </c>
      <c r="AG210" s="50"/>
      <c r="AH210" s="51" t="str">
        <f>IF(AG210=1,#REF!,"")</f>
        <v/>
      </c>
      <c r="AI210" s="50"/>
      <c r="AJ210" s="51" t="str">
        <f>IF(AI210=1,#REF!,"")</f>
        <v/>
      </c>
      <c r="AK210" s="50"/>
      <c r="AL210" s="51" t="str">
        <f>IF(AK210=1,#REF!,"")</f>
        <v/>
      </c>
      <c r="AM210" s="52"/>
      <c r="AN210" s="53"/>
      <c r="AO210" s="53"/>
      <c r="AP210" s="54"/>
      <c r="AQ210" s="55" t="e">
        <f>IF(#REF!=1,0,"")</f>
        <v>#REF!</v>
      </c>
      <c r="AR210" s="56" t="e">
        <f t="shared" si="70"/>
        <v>#REF!</v>
      </c>
      <c r="AS210" s="55" t="e">
        <f>IF(#REF!=1,0,"")</f>
        <v>#REF!</v>
      </c>
      <c r="AT210" s="56" t="e">
        <f t="shared" si="71"/>
        <v>#REF!</v>
      </c>
    </row>
    <row r="211" spans="1:46" s="3" customFormat="1" x14ac:dyDescent="0.25">
      <c r="A211" s="67">
        <f t="shared" si="72"/>
        <v>2022</v>
      </c>
      <c r="B211" s="67" t="str">
        <f t="shared" si="73"/>
        <v>May</v>
      </c>
      <c r="C211" s="68">
        <f t="shared" si="78"/>
        <v>24</v>
      </c>
      <c r="D211" s="69">
        <f t="shared" si="74"/>
        <v>12</v>
      </c>
      <c r="E211" s="70">
        <f t="shared" si="75"/>
        <v>8</v>
      </c>
      <c r="F211" s="74"/>
      <c r="G211" s="77"/>
      <c r="H211" s="63" t="e">
        <f t="shared" si="79"/>
        <v>#VALUE!</v>
      </c>
      <c r="I211" s="64">
        <f t="shared" si="80"/>
        <v>1</v>
      </c>
      <c r="J211" s="71" t="str">
        <f t="shared" si="80"/>
        <v>Lavandula</v>
      </c>
      <c r="K211" s="71" t="str">
        <f t="shared" si="80"/>
        <v>stoechas</v>
      </c>
      <c r="L211" s="72">
        <f t="shared" si="80"/>
        <v>2</v>
      </c>
      <c r="M211" s="72">
        <f t="shared" si="80"/>
        <v>13</v>
      </c>
      <c r="N211" s="66">
        <f t="shared" si="80"/>
        <v>0</v>
      </c>
      <c r="O211" s="42"/>
      <c r="P211" s="43" t="e">
        <f>TEXT(IF(#REF!=1,D211,""),"00")</f>
        <v>#REF!</v>
      </c>
      <c r="Q211" s="44"/>
      <c r="R211" s="45"/>
      <c r="S211" s="46" t="e">
        <f>IF(O211=0,TEXT(TIME(P211,Q211,R211)-TIME(D211,E211,RIGHT(F211,2))+TIME(0,LEFT(#REF!,2),RIGHT(#REF!,2)),"mm:ss"),TEXT(TIME(P211,Q211,R211)-TIME(D211,E211,RIGHT(F211,2))+TIME(0,LEFT(#REF!,2),RIGHT(#REF!,2))-TIME(0,($G$10*O211),0),"mm:ss"))</f>
        <v>#REF!</v>
      </c>
      <c r="T211" s="47"/>
      <c r="U211" s="43" t="e">
        <f>INDEX(VISITORS[INSECT ORDER], MATCH(T211,VISITORS[NAME USED],0))</f>
        <v>#N/A</v>
      </c>
      <c r="V211" s="43" t="e">
        <f t="shared" si="76"/>
        <v>#N/A</v>
      </c>
      <c r="W211" s="48" t="e">
        <f>IF(SUM(AB211,AD211,AF211,AH211,AJ211,AL211)=#REF!,,"")</f>
        <v>#REF!</v>
      </c>
      <c r="X211" s="49" t="e">
        <f>IF(#REF!=1,1,"")</f>
        <v>#REF!</v>
      </c>
      <c r="Y211" s="49"/>
      <c r="Z211" s="49"/>
      <c r="AA211" s="50" t="str">
        <f t="shared" si="77"/>
        <v/>
      </c>
      <c r="AB211" s="51" t="str">
        <f>IF(AA211=1,#REF!,"")</f>
        <v/>
      </c>
      <c r="AC211" s="50"/>
      <c r="AD211" s="51" t="str">
        <f>IF(AC211=1,#REF!,"")</f>
        <v/>
      </c>
      <c r="AE211" s="50"/>
      <c r="AF211" s="51" t="str">
        <f>IF(AE211=1,#REF!,"")</f>
        <v/>
      </c>
      <c r="AG211" s="50"/>
      <c r="AH211" s="51" t="str">
        <f>IF(AG211=1,#REF!,"")</f>
        <v/>
      </c>
      <c r="AI211" s="50"/>
      <c r="AJ211" s="51" t="str">
        <f>IF(AI211=1,#REF!,"")</f>
        <v/>
      </c>
      <c r="AK211" s="50"/>
      <c r="AL211" s="51" t="str">
        <f>IF(AK211=1,#REF!,"")</f>
        <v/>
      </c>
      <c r="AM211" s="52"/>
      <c r="AN211" s="53"/>
      <c r="AO211" s="53"/>
      <c r="AP211" s="54"/>
      <c r="AQ211" s="55" t="e">
        <f>IF(#REF!=1,0,"")</f>
        <v>#REF!</v>
      </c>
      <c r="AR211" s="56" t="e">
        <f t="shared" si="70"/>
        <v>#REF!</v>
      </c>
      <c r="AS211" s="55" t="e">
        <f>IF(#REF!=1,0,"")</f>
        <v>#REF!</v>
      </c>
      <c r="AT211" s="56" t="e">
        <f t="shared" si="71"/>
        <v>#REF!</v>
      </c>
    </row>
    <row r="212" spans="1:46" s="3" customFormat="1" x14ac:dyDescent="0.25">
      <c r="A212" s="67">
        <f t="shared" si="72"/>
        <v>2022</v>
      </c>
      <c r="B212" s="67" t="str">
        <f t="shared" si="73"/>
        <v>May</v>
      </c>
      <c r="C212" s="68">
        <f t="shared" si="78"/>
        <v>24</v>
      </c>
      <c r="D212" s="69">
        <f t="shared" si="74"/>
        <v>12</v>
      </c>
      <c r="E212" s="70">
        <f t="shared" si="75"/>
        <v>9</v>
      </c>
      <c r="F212" s="74"/>
      <c r="G212" s="77"/>
      <c r="H212" s="63" t="e">
        <f t="shared" si="79"/>
        <v>#VALUE!</v>
      </c>
      <c r="I212" s="64">
        <f t="shared" si="80"/>
        <v>1</v>
      </c>
      <c r="J212" s="71" t="str">
        <f t="shared" si="80"/>
        <v>Lavandula</v>
      </c>
      <c r="K212" s="71" t="str">
        <f t="shared" si="80"/>
        <v>stoechas</v>
      </c>
      <c r="L212" s="66">
        <f t="shared" si="80"/>
        <v>2</v>
      </c>
      <c r="M212" s="72">
        <f t="shared" si="80"/>
        <v>13</v>
      </c>
      <c r="N212" s="66">
        <f t="shared" si="80"/>
        <v>0</v>
      </c>
      <c r="O212" s="42"/>
      <c r="P212" s="43" t="e">
        <f>TEXT(IF(#REF!=1,D212,""),"00")</f>
        <v>#REF!</v>
      </c>
      <c r="Q212" s="44"/>
      <c r="R212" s="45"/>
      <c r="S212" s="46" t="e">
        <f>IF(O212=0,TEXT(TIME(P212,Q212,R212)-TIME(D212,E212,RIGHT(F212,2))+TIME(0,LEFT(#REF!,2),RIGHT(#REF!,2)),"mm:ss"),TEXT(TIME(P212,Q212,R212)-TIME(D212,E212,RIGHT(F212,2))+TIME(0,LEFT(#REF!,2),RIGHT(#REF!,2))-TIME(0,($G$10*O212),0),"mm:ss"))</f>
        <v>#REF!</v>
      </c>
      <c r="T212" s="47"/>
      <c r="U212" s="43" t="e">
        <f>INDEX(VISITORS[INSECT ORDER], MATCH(T212,VISITORS[NAME USED],0))</f>
        <v>#N/A</v>
      </c>
      <c r="V212" s="43" t="e">
        <f t="shared" si="76"/>
        <v>#N/A</v>
      </c>
      <c r="W212" s="48" t="e">
        <f>IF(SUM(AB212,AD212,AF212,AH212,AJ212,AL212)=#REF!,,"")</f>
        <v>#REF!</v>
      </c>
      <c r="X212" s="49" t="e">
        <f>IF(#REF!=1,1,"")</f>
        <v>#REF!</v>
      </c>
      <c r="Y212" s="49"/>
      <c r="Z212" s="49"/>
      <c r="AA212" s="50" t="str">
        <f t="shared" si="77"/>
        <v/>
      </c>
      <c r="AB212" s="51" t="str">
        <f>IF(AA212=1,#REF!,"")</f>
        <v/>
      </c>
      <c r="AC212" s="50"/>
      <c r="AD212" s="51" t="str">
        <f>IF(AC212=1,#REF!,"")</f>
        <v/>
      </c>
      <c r="AE212" s="50"/>
      <c r="AF212" s="51" t="str">
        <f>IF(AE212=1,#REF!,"")</f>
        <v/>
      </c>
      <c r="AG212" s="50"/>
      <c r="AH212" s="51" t="str">
        <f>IF(AG212=1,#REF!,"")</f>
        <v/>
      </c>
      <c r="AI212" s="50"/>
      <c r="AJ212" s="51" t="str">
        <f>IF(AI212=1,#REF!,"")</f>
        <v/>
      </c>
      <c r="AK212" s="50"/>
      <c r="AL212" s="51" t="str">
        <f>IF(AK212=1,#REF!,"")</f>
        <v/>
      </c>
      <c r="AM212" s="52"/>
      <c r="AN212" s="53"/>
      <c r="AO212" s="53"/>
      <c r="AP212" s="54"/>
      <c r="AQ212" s="55" t="e">
        <f>IF(#REF!=1,0,"")</f>
        <v>#REF!</v>
      </c>
      <c r="AR212" s="56" t="e">
        <f t="shared" si="70"/>
        <v>#REF!</v>
      </c>
      <c r="AS212" s="55" t="e">
        <f>IF(#REF!=1,0,"")</f>
        <v>#REF!</v>
      </c>
      <c r="AT212" s="56" t="e">
        <f t="shared" si="71"/>
        <v>#REF!</v>
      </c>
    </row>
    <row r="213" spans="1:46" s="3" customFormat="1" x14ac:dyDescent="0.25">
      <c r="A213" s="67">
        <f t="shared" si="72"/>
        <v>2022</v>
      </c>
      <c r="B213" s="67" t="str">
        <f t="shared" si="73"/>
        <v>May</v>
      </c>
      <c r="C213" s="68">
        <f t="shared" si="78"/>
        <v>24</v>
      </c>
      <c r="D213" s="69">
        <f t="shared" si="74"/>
        <v>12</v>
      </c>
      <c r="E213" s="60">
        <f t="shared" si="75"/>
        <v>10</v>
      </c>
      <c r="F213" s="74"/>
      <c r="G213" s="77"/>
      <c r="H213" s="63" t="e">
        <f t="shared" si="79"/>
        <v>#VALUE!</v>
      </c>
      <c r="I213" s="64">
        <f t="shared" si="80"/>
        <v>1</v>
      </c>
      <c r="J213" s="71" t="str">
        <f t="shared" si="80"/>
        <v>Lavandula</v>
      </c>
      <c r="K213" s="71" t="str">
        <f t="shared" si="80"/>
        <v>stoechas</v>
      </c>
      <c r="L213" s="72">
        <f t="shared" si="80"/>
        <v>2</v>
      </c>
      <c r="M213" s="66">
        <f t="shared" si="80"/>
        <v>13</v>
      </c>
      <c r="N213" s="66">
        <f t="shared" si="80"/>
        <v>0</v>
      </c>
      <c r="O213" s="42"/>
      <c r="P213" s="43" t="e">
        <f>TEXT(IF(#REF!=1,D213,""),"00")</f>
        <v>#REF!</v>
      </c>
      <c r="Q213" s="44"/>
      <c r="R213" s="45"/>
      <c r="S213" s="46" t="e">
        <f>IF(O213=0,TEXT(TIME(P213,Q213,R213)-TIME(D213,E213,RIGHT(F213,2))+TIME(0,LEFT(#REF!,2),RIGHT(#REF!,2)),"mm:ss"),TEXT(TIME(P213,Q213,R213)-TIME(D213,E213,RIGHT(F213,2))+TIME(0,LEFT(#REF!,2),RIGHT(#REF!,2))-TIME(0,($G$10*O213),0),"mm:ss"))</f>
        <v>#REF!</v>
      </c>
      <c r="T213" s="47"/>
      <c r="U213" s="43" t="e">
        <f>INDEX(VISITORS[INSECT ORDER], MATCH(T213,VISITORS[NAME USED],0))</f>
        <v>#N/A</v>
      </c>
      <c r="V213" s="43" t="e">
        <f t="shared" si="76"/>
        <v>#N/A</v>
      </c>
      <c r="W213" s="48" t="e">
        <f>IF(SUM(AB213,AD213,AF213,AH213,AJ213,AL213)=#REF!,,"")</f>
        <v>#REF!</v>
      </c>
      <c r="X213" s="49" t="e">
        <f>IF(#REF!=1,1,"")</f>
        <v>#REF!</v>
      </c>
      <c r="Y213" s="49"/>
      <c r="Z213" s="49"/>
      <c r="AA213" s="50" t="str">
        <f t="shared" si="77"/>
        <v/>
      </c>
      <c r="AB213" s="51" t="str">
        <f>IF(AA213=1,#REF!,"")</f>
        <v/>
      </c>
      <c r="AC213" s="50"/>
      <c r="AD213" s="51" t="str">
        <f>IF(AC213=1,#REF!,"")</f>
        <v/>
      </c>
      <c r="AE213" s="50"/>
      <c r="AF213" s="51" t="str">
        <f>IF(AE213=1,#REF!,"")</f>
        <v/>
      </c>
      <c r="AG213" s="50"/>
      <c r="AH213" s="51" t="str">
        <f>IF(AG213=1,#REF!,"")</f>
        <v/>
      </c>
      <c r="AI213" s="50"/>
      <c r="AJ213" s="51" t="str">
        <f>IF(AI213=1,#REF!,"")</f>
        <v/>
      </c>
      <c r="AK213" s="50"/>
      <c r="AL213" s="51" t="str">
        <f>IF(AK213=1,#REF!,"")</f>
        <v/>
      </c>
      <c r="AM213" s="52"/>
      <c r="AN213" s="53"/>
      <c r="AO213" s="53"/>
      <c r="AP213" s="54"/>
      <c r="AQ213" s="55" t="e">
        <f>IF(#REF!=1,0,"")</f>
        <v>#REF!</v>
      </c>
      <c r="AR213" s="56" t="e">
        <f t="shared" si="70"/>
        <v>#REF!</v>
      </c>
      <c r="AS213" s="55" t="e">
        <f>IF(#REF!=1,0,"")</f>
        <v>#REF!</v>
      </c>
      <c r="AT213" s="56" t="e">
        <f t="shared" si="71"/>
        <v>#REF!</v>
      </c>
    </row>
    <row r="214" spans="1:46" s="3" customFormat="1" x14ac:dyDescent="0.25">
      <c r="A214" s="67">
        <f>A212</f>
        <v>2022</v>
      </c>
      <c r="B214" s="67" t="str">
        <f>IF(C212-C214&gt;0, TEXT(DATE(2016,(MONTH(DATEVALUE(B212&amp;"1"))+1),1),"mmm"), B212)</f>
        <v>May</v>
      </c>
      <c r="C214" s="68">
        <f>IF(AND(D214=0, E214=0), IF(TEXT(C212,"dd")=TEXT(EOMONTH(DATE(A212,MONTH(DATEVALUE(B212&amp;"1")),C212),0), "dd"), 1, C212+1), C212)</f>
        <v>24</v>
      </c>
      <c r="D214" s="69">
        <f>IF(IF(E212=59,D212+1,D212)=24,0,IF(E212=59,D212+1,D212))</f>
        <v>12</v>
      </c>
      <c r="E214" s="70">
        <v>11</v>
      </c>
      <c r="F214" s="74">
        <v>14</v>
      </c>
      <c r="G214" s="77"/>
      <c r="H214" s="63" t="e">
        <f>IF(AND(OR(E212=$G$3,E212=$G$4,E212=$G$5,E212=$G$6,E212=$G$7,E212=$G$8),E212&lt;&gt;RIGHT(H212,2)),CONCATENATE(LEFT(J214,3),LEFT(K214,3),L214,"_",A214,TEXT(MONTH(DATEVALUE(B214&amp;"1")),"00"),TEXT(C214,"00"),"_",TEXT(D214,"00"),"_",TEXT(E212,"00")),IF(AND(OR(E214=$G$3,E214=$G$4,E214=$G$5,E214=$G$6,E214=$G$7,E214=$G$8),OR(F214="",F214&gt;$G$9-1)),CONCATENATE(LEFT(J214,3),LEFT(K214,3),L214,"_",A214,TEXT(MONTH(DATEVALUE(B214&amp;"1")),"00"),TEXT(C214,"00"),"_",TEXT(D214,"00"),"_",TEXT(E214,"00")),H212))</f>
        <v>#VALUE!</v>
      </c>
      <c r="I214" s="64">
        <f t="shared" ref="I214:N215" si="81">I212</f>
        <v>1</v>
      </c>
      <c r="J214" s="71" t="str">
        <f t="shared" si="81"/>
        <v>Lavandula</v>
      </c>
      <c r="K214" s="71" t="str">
        <f t="shared" si="81"/>
        <v>stoechas</v>
      </c>
      <c r="L214" s="72">
        <f t="shared" si="81"/>
        <v>2</v>
      </c>
      <c r="M214" s="72">
        <f t="shared" si="81"/>
        <v>13</v>
      </c>
      <c r="N214" s="66">
        <f t="shared" si="81"/>
        <v>0</v>
      </c>
      <c r="O214" s="42"/>
      <c r="P214" s="43" t="e">
        <f>TEXT(IF(#REF!=1,D214,""),"00")</f>
        <v>#REF!</v>
      </c>
      <c r="Q214" s="44">
        <v>11</v>
      </c>
      <c r="R214" s="45">
        <v>18</v>
      </c>
      <c r="S214" s="46" t="e">
        <f>IF(O214=0,TEXT(TIME(P214,Q214,R214)-TIME(D214,E214,RIGHT(F214,2))+TIME(0,LEFT(#REF!,2),RIGHT(#REF!,2)),"mm:ss"),TEXT(TIME(P214,Q214,R214)-TIME(D214,E214,RIGHT(F214,2))+TIME(0,LEFT(#REF!,2),RIGHT(#REF!,2))-TIME(0,($G$10*O214),0),"mm:ss"))</f>
        <v>#REF!</v>
      </c>
      <c r="T214" s="47" t="s">
        <v>370</v>
      </c>
      <c r="U214" s="43" t="e">
        <f>INDEX(VISITORS[INSECT ORDER], MATCH(T214,VISITORS[NAME USED],0))</f>
        <v>#N/A</v>
      </c>
      <c r="V214" s="43" t="e">
        <f t="shared" ref="V214" si="82">IF(U214&lt;&gt;0,"NA","")</f>
        <v>#N/A</v>
      </c>
      <c r="W214" s="48" t="e">
        <f>IF(SUM(AB214,AD214,AF214,AH214,AJ214,AL214)=#REF!,,"")</f>
        <v>#REF!</v>
      </c>
      <c r="X214" s="49" t="e">
        <f>IF(#REF!=1,1,"")</f>
        <v>#REF!</v>
      </c>
      <c r="Y214" s="49"/>
      <c r="Z214" s="49"/>
      <c r="AA214" s="50" t="str">
        <f t="shared" ref="AA214" si="83">IF(OR(T214="Something small"),1,"")</f>
        <v/>
      </c>
      <c r="AB214" s="51" t="str">
        <f>IF(AA214=1,#REF!,"")</f>
        <v/>
      </c>
      <c r="AC214" s="50"/>
      <c r="AD214" s="51" t="str">
        <f>IF(AC214=1,#REF!,"")</f>
        <v/>
      </c>
      <c r="AE214" s="50"/>
      <c r="AF214" s="51" t="str">
        <f>IF(AE214=1,#REF!,"")</f>
        <v/>
      </c>
      <c r="AG214" s="50"/>
      <c r="AH214" s="51" t="str">
        <f>IF(AG214=1,#REF!,"")</f>
        <v/>
      </c>
      <c r="AI214" s="50"/>
      <c r="AJ214" s="51" t="str">
        <f>IF(AI214=1,#REF!,"")</f>
        <v/>
      </c>
      <c r="AK214" s="50"/>
      <c r="AL214" s="51" t="str">
        <f>IF(AK214=1,#REF!,"")</f>
        <v/>
      </c>
      <c r="AM214" s="52"/>
      <c r="AN214" s="53"/>
      <c r="AO214" s="53"/>
      <c r="AP214" s="54"/>
      <c r="AQ214" s="55" t="e">
        <f>IF(#REF!=1,0,"")</f>
        <v>#REF!</v>
      </c>
      <c r="AR214" s="56" t="e">
        <f t="shared" ref="AR214" si="84">IF(AQ214=1,X214,"")</f>
        <v>#REF!</v>
      </c>
      <c r="AS214" s="55" t="e">
        <f>IF(#REF!=1,0,"")</f>
        <v>#REF!</v>
      </c>
      <c r="AT214" s="56" t="e">
        <f t="shared" ref="AT214" si="85">IF(AS214=1,X214,"")</f>
        <v>#REF!</v>
      </c>
    </row>
    <row r="215" spans="1:46" s="3" customFormat="1" x14ac:dyDescent="0.25">
      <c r="A215" s="67">
        <f>A213</f>
        <v>2022</v>
      </c>
      <c r="B215" s="67" t="str">
        <f>IF(C213-C215&gt;0, TEXT(DATE(2016,(MONTH(DATEVALUE(B213&amp;"1"))+1),1),"mmm"), B213)</f>
        <v>May</v>
      </c>
      <c r="C215" s="68">
        <f>IF(AND(D215=0, E215=0), IF(TEXT(C213,"dd")=TEXT(EOMONTH(DATE(A213,MONTH(DATEVALUE(B213&amp;"1")),C213),0), "dd"), 1, C213+1), C213)</f>
        <v>24</v>
      </c>
      <c r="D215" s="69">
        <f>IF(IF(E213=59,D213+1,D213)=24,0,IF(E213=59,D213+1,D213))</f>
        <v>12</v>
      </c>
      <c r="E215" s="70">
        <f>IF(E213&lt;59,E213+1,0)</f>
        <v>11</v>
      </c>
      <c r="F215" s="74">
        <v>20</v>
      </c>
      <c r="G215" s="77"/>
      <c r="H215" s="63" t="e">
        <f>IF(AND(OR(E213=$G$3,E213=$G$4,E213=$G$5,E213=$G$6,E213=$G$7,E213=$G$8),E213&lt;&gt;RIGHT(H213,2)),CONCATENATE(LEFT(J215,3),LEFT(K215,3),L215,"_",A215,TEXT(MONTH(DATEVALUE(B215&amp;"1")),"00"),TEXT(C215,"00"),"_",TEXT(D215,"00"),"_",TEXT(E213,"00")),IF(AND(OR(E215=$G$3,E215=$G$4,E215=$G$5,E215=$G$6,E215=$G$7,E215=$G$8),OR(F215="",F215&gt;$G$9-1)),CONCATENATE(LEFT(J215,3),LEFT(K215,3),L215,"_",A215,TEXT(MONTH(DATEVALUE(B215&amp;"1")),"00"),TEXT(C215,"00"),"_",TEXT(D215,"00"),"_",TEXT(E215,"00")),H213))</f>
        <v>#VALUE!</v>
      </c>
      <c r="I215" s="64">
        <f t="shared" si="81"/>
        <v>1</v>
      </c>
      <c r="J215" s="71" t="str">
        <f t="shared" si="81"/>
        <v>Lavandula</v>
      </c>
      <c r="K215" s="71" t="str">
        <f t="shared" si="81"/>
        <v>stoechas</v>
      </c>
      <c r="L215" s="72">
        <f t="shared" si="81"/>
        <v>2</v>
      </c>
      <c r="M215" s="72">
        <f t="shared" si="81"/>
        <v>13</v>
      </c>
      <c r="N215" s="66">
        <f t="shared" si="81"/>
        <v>0</v>
      </c>
      <c r="O215" s="42"/>
      <c r="P215" s="43" t="e">
        <f>TEXT(IF(#REF!=1,D215,""),"00")</f>
        <v>#REF!</v>
      </c>
      <c r="Q215" s="44">
        <v>11</v>
      </c>
      <c r="R215" s="45">
        <v>30</v>
      </c>
      <c r="S215" s="46" t="e">
        <f>IF(O215=0,TEXT(TIME(P215,Q215,R215)-TIME(D215,E215,RIGHT(F215,2))+TIME(0,LEFT(#REF!,2),RIGHT(#REF!,2)),"mm:ss"),TEXT(TIME(P215,Q215,R215)-TIME(D215,E215,RIGHT(F215,2))+TIME(0,LEFT(#REF!,2),RIGHT(#REF!,2))-TIME(0,($G$10*O215),0),"mm:ss"))</f>
        <v>#REF!</v>
      </c>
      <c r="T215" s="47" t="s">
        <v>370</v>
      </c>
      <c r="U215" s="43" t="e">
        <f>INDEX(VISITORS[INSECT ORDER], MATCH(T215,VISITORS[NAME USED],0))</f>
        <v>#N/A</v>
      </c>
      <c r="V215" s="43" t="e">
        <f t="shared" si="76"/>
        <v>#N/A</v>
      </c>
      <c r="W215" s="48" t="e">
        <f>IF(SUM(AB215,AD215,AF215,AH215,AJ215,AL215)=#REF!,,"")</f>
        <v>#REF!</v>
      </c>
      <c r="X215" s="49" t="e">
        <f>IF(#REF!=1,1,"")</f>
        <v>#REF!</v>
      </c>
      <c r="Y215" s="49"/>
      <c r="Z215" s="49"/>
      <c r="AA215" s="50" t="str">
        <f t="shared" si="77"/>
        <v/>
      </c>
      <c r="AB215" s="51" t="str">
        <f>IF(AA215=1,#REF!,"")</f>
        <v/>
      </c>
      <c r="AC215" s="50"/>
      <c r="AD215" s="51" t="str">
        <f>IF(AC215=1,#REF!,"")</f>
        <v/>
      </c>
      <c r="AE215" s="50"/>
      <c r="AF215" s="51" t="str">
        <f>IF(AE215=1,#REF!,"")</f>
        <v/>
      </c>
      <c r="AG215" s="50"/>
      <c r="AH215" s="51" t="str">
        <f>IF(AG215=1,#REF!,"")</f>
        <v/>
      </c>
      <c r="AI215" s="50"/>
      <c r="AJ215" s="51" t="str">
        <f>IF(AI215=1,#REF!,"")</f>
        <v/>
      </c>
      <c r="AK215" s="50"/>
      <c r="AL215" s="51" t="str">
        <f>IF(AK215=1,#REF!,"")</f>
        <v/>
      </c>
      <c r="AM215" s="52"/>
      <c r="AN215" s="53"/>
      <c r="AO215" s="53"/>
      <c r="AP215" s="54"/>
      <c r="AQ215" s="55" t="e">
        <f>IF(#REF!=1,0,"")</f>
        <v>#REF!</v>
      </c>
      <c r="AR215" s="56" t="e">
        <f t="shared" si="70"/>
        <v>#REF!</v>
      </c>
      <c r="AS215" s="55" t="e">
        <f>IF(#REF!=1,0,"")</f>
        <v>#REF!</v>
      </c>
      <c r="AT215" s="56" t="e">
        <f t="shared" si="71"/>
        <v>#REF!</v>
      </c>
    </row>
    <row r="216" spans="1:46" s="3" customFormat="1" x14ac:dyDescent="0.25">
      <c r="A216" s="67">
        <f t="shared" si="72"/>
        <v>2022</v>
      </c>
      <c r="B216" s="67" t="str">
        <f t="shared" si="73"/>
        <v>May</v>
      </c>
      <c r="C216" s="68">
        <f t="shared" si="78"/>
        <v>24</v>
      </c>
      <c r="D216" s="69">
        <f t="shared" si="74"/>
        <v>12</v>
      </c>
      <c r="E216" s="70">
        <f t="shared" si="75"/>
        <v>12</v>
      </c>
      <c r="F216" s="74">
        <v>19</v>
      </c>
      <c r="G216" s="77"/>
      <c r="H216" s="63" t="e">
        <f t="shared" si="79"/>
        <v>#VALUE!</v>
      </c>
      <c r="I216" s="64">
        <f t="shared" si="80"/>
        <v>1</v>
      </c>
      <c r="J216" s="71" t="str">
        <f t="shared" si="80"/>
        <v>Lavandula</v>
      </c>
      <c r="K216" s="71" t="str">
        <f t="shared" si="80"/>
        <v>stoechas</v>
      </c>
      <c r="L216" s="72">
        <f t="shared" si="80"/>
        <v>2</v>
      </c>
      <c r="M216" s="72">
        <f t="shared" si="80"/>
        <v>13</v>
      </c>
      <c r="N216" s="66">
        <f t="shared" si="80"/>
        <v>0</v>
      </c>
      <c r="O216" s="42"/>
      <c r="P216" s="43" t="e">
        <f>TEXT(IF(#REF!=1,D216,""),"00")</f>
        <v>#REF!</v>
      </c>
      <c r="Q216" s="44">
        <v>12</v>
      </c>
      <c r="R216" s="45">
        <v>22</v>
      </c>
      <c r="S216" s="46" t="e">
        <f>IF(O216=0,TEXT(TIME(P216,Q216,R216)-TIME(D216,E216,RIGHT(F216,2))+TIME(0,LEFT(#REF!,2),RIGHT(#REF!,2)),"mm:ss"),TEXT(TIME(P216,Q216,R216)-TIME(D216,E216,RIGHT(F216,2))+TIME(0,LEFT(#REF!,2),RIGHT(#REF!,2))-TIME(0,($G$10*O216),0),"mm:ss"))</f>
        <v>#REF!</v>
      </c>
      <c r="T216" s="47" t="s">
        <v>370</v>
      </c>
      <c r="U216" s="43" t="e">
        <f>INDEX(VISITORS[INSECT ORDER], MATCH(T216,VISITORS[NAME USED],0))</f>
        <v>#N/A</v>
      </c>
      <c r="V216" s="43" t="e">
        <f t="shared" si="76"/>
        <v>#N/A</v>
      </c>
      <c r="W216" s="48" t="e">
        <f>IF(SUM(AB216,AD216,AF216,AH216,AJ216,AL216)=#REF!,,"")</f>
        <v>#REF!</v>
      </c>
      <c r="X216" s="49" t="e">
        <f>IF(#REF!=1,1,"")</f>
        <v>#REF!</v>
      </c>
      <c r="Y216" s="49"/>
      <c r="Z216" s="49"/>
      <c r="AA216" s="50" t="str">
        <f t="shared" si="77"/>
        <v/>
      </c>
      <c r="AB216" s="51" t="str">
        <f>IF(AA216=1,#REF!,"")</f>
        <v/>
      </c>
      <c r="AC216" s="50"/>
      <c r="AD216" s="51" t="str">
        <f>IF(AC216=1,#REF!,"")</f>
        <v/>
      </c>
      <c r="AE216" s="50"/>
      <c r="AF216" s="51" t="str">
        <f>IF(AE216=1,#REF!,"")</f>
        <v/>
      </c>
      <c r="AG216" s="50"/>
      <c r="AH216" s="51" t="str">
        <f>IF(AG216=1,#REF!,"")</f>
        <v/>
      </c>
      <c r="AI216" s="50"/>
      <c r="AJ216" s="51" t="str">
        <f>IF(AI216=1,#REF!,"")</f>
        <v/>
      </c>
      <c r="AK216" s="50"/>
      <c r="AL216" s="51" t="str">
        <f>IF(AK216=1,#REF!,"")</f>
        <v/>
      </c>
      <c r="AM216" s="52"/>
      <c r="AN216" s="53"/>
      <c r="AO216" s="53"/>
      <c r="AP216" s="54"/>
      <c r="AQ216" s="55" t="e">
        <f>IF(#REF!=1,0,"")</f>
        <v>#REF!</v>
      </c>
      <c r="AR216" s="56" t="e">
        <f t="shared" si="70"/>
        <v>#REF!</v>
      </c>
      <c r="AS216" s="55" t="e">
        <f>IF(#REF!=1,0,"")</f>
        <v>#REF!</v>
      </c>
      <c r="AT216" s="56" t="e">
        <f t="shared" si="71"/>
        <v>#REF!</v>
      </c>
    </row>
    <row r="217" spans="1:46" s="3" customFormat="1" x14ac:dyDescent="0.25">
      <c r="A217" s="67">
        <f t="shared" si="72"/>
        <v>2022</v>
      </c>
      <c r="B217" s="67" t="str">
        <f t="shared" si="73"/>
        <v>May</v>
      </c>
      <c r="C217" s="68">
        <f t="shared" si="78"/>
        <v>24</v>
      </c>
      <c r="D217" s="69">
        <f t="shared" si="74"/>
        <v>12</v>
      </c>
      <c r="E217" s="70">
        <f t="shared" si="75"/>
        <v>13</v>
      </c>
      <c r="F217" s="74">
        <v>12</v>
      </c>
      <c r="G217" s="77"/>
      <c r="H217" s="63" t="e">
        <f t="shared" si="79"/>
        <v>#VALUE!</v>
      </c>
      <c r="I217" s="64">
        <f t="shared" si="80"/>
        <v>1</v>
      </c>
      <c r="J217" s="71" t="str">
        <f t="shared" si="80"/>
        <v>Lavandula</v>
      </c>
      <c r="K217" s="71" t="str">
        <f t="shared" si="80"/>
        <v>stoechas</v>
      </c>
      <c r="L217" s="72">
        <f t="shared" si="80"/>
        <v>2</v>
      </c>
      <c r="M217" s="72">
        <f t="shared" si="80"/>
        <v>13</v>
      </c>
      <c r="N217" s="66">
        <f t="shared" si="80"/>
        <v>0</v>
      </c>
      <c r="O217" s="42"/>
      <c r="P217" s="43" t="e">
        <f>TEXT(IF(#REF!=1,D217,""),"00")</f>
        <v>#REF!</v>
      </c>
      <c r="Q217" s="44">
        <v>13</v>
      </c>
      <c r="R217" s="45">
        <v>29</v>
      </c>
      <c r="S217" s="46" t="e">
        <f>IF(O217=0,TEXT(TIME(P217,Q217,R217)-TIME(D217,E217,RIGHT(F217,2))+TIME(0,LEFT(#REF!,2),RIGHT(#REF!,2)),"mm:ss"),TEXT(TIME(P217,Q217,R217)-TIME(D217,E217,RIGHT(F217,2))+TIME(0,LEFT(#REF!,2),RIGHT(#REF!,2))-TIME(0,($G$10*O217),0),"mm:ss"))</f>
        <v>#REF!</v>
      </c>
      <c r="T217" s="47" t="s">
        <v>370</v>
      </c>
      <c r="U217" s="43" t="e">
        <f>INDEX(VISITORS[INSECT ORDER], MATCH(T217,VISITORS[NAME USED],0))</f>
        <v>#N/A</v>
      </c>
      <c r="V217" s="43" t="e">
        <f t="shared" si="76"/>
        <v>#N/A</v>
      </c>
      <c r="W217" s="48" t="e">
        <f>IF(SUM(AB217,AD217,AF217,AH217,AJ217,AL217)=#REF!,,"")</f>
        <v>#REF!</v>
      </c>
      <c r="X217" s="49" t="e">
        <f>IF(#REF!=1,1,"")</f>
        <v>#REF!</v>
      </c>
      <c r="Y217" s="49"/>
      <c r="Z217" s="49"/>
      <c r="AA217" s="50" t="str">
        <f t="shared" si="77"/>
        <v/>
      </c>
      <c r="AB217" s="51" t="str">
        <f>IF(AA217=1,#REF!,"")</f>
        <v/>
      </c>
      <c r="AC217" s="50"/>
      <c r="AD217" s="51" t="str">
        <f>IF(AC217=1,#REF!,"")</f>
        <v/>
      </c>
      <c r="AE217" s="50"/>
      <c r="AF217" s="51" t="str">
        <f>IF(AE217=1,#REF!,"")</f>
        <v/>
      </c>
      <c r="AG217" s="50"/>
      <c r="AH217" s="51" t="str">
        <f>IF(AG217=1,#REF!,"")</f>
        <v/>
      </c>
      <c r="AI217" s="50"/>
      <c r="AJ217" s="51" t="str">
        <f>IF(AI217=1,#REF!,"")</f>
        <v/>
      </c>
      <c r="AK217" s="50"/>
      <c r="AL217" s="51" t="str">
        <f>IF(AK217=1,#REF!,"")</f>
        <v/>
      </c>
      <c r="AM217" s="52"/>
      <c r="AN217" s="53"/>
      <c r="AO217" s="53"/>
      <c r="AP217" s="54"/>
      <c r="AQ217" s="55" t="e">
        <f>IF(#REF!=1,0,"")</f>
        <v>#REF!</v>
      </c>
      <c r="AR217" s="56" t="e">
        <f t="shared" si="70"/>
        <v>#REF!</v>
      </c>
      <c r="AS217" s="55" t="e">
        <f>IF(#REF!=1,0,"")</f>
        <v>#REF!</v>
      </c>
      <c r="AT217" s="56" t="e">
        <f t="shared" si="71"/>
        <v>#REF!</v>
      </c>
    </row>
    <row r="218" spans="1:46" s="3" customFormat="1" x14ac:dyDescent="0.25">
      <c r="A218" s="67">
        <f t="shared" si="72"/>
        <v>2022</v>
      </c>
      <c r="B218" s="67" t="str">
        <f t="shared" si="73"/>
        <v>May</v>
      </c>
      <c r="C218" s="68">
        <f t="shared" si="78"/>
        <v>24</v>
      </c>
      <c r="D218" s="69">
        <f t="shared" si="74"/>
        <v>12</v>
      </c>
      <c r="E218" s="70">
        <f t="shared" si="75"/>
        <v>14</v>
      </c>
      <c r="F218" s="74">
        <v>56</v>
      </c>
      <c r="G218" s="77"/>
      <c r="H218" s="63" t="e">
        <f t="shared" si="79"/>
        <v>#VALUE!</v>
      </c>
      <c r="I218" s="64">
        <f t="shared" ref="I218:N234" si="86">I217</f>
        <v>1</v>
      </c>
      <c r="J218" s="71" t="str">
        <f t="shared" si="86"/>
        <v>Lavandula</v>
      </c>
      <c r="K218" s="71" t="str">
        <f t="shared" si="86"/>
        <v>stoechas</v>
      </c>
      <c r="L218" s="72">
        <f t="shared" si="86"/>
        <v>2</v>
      </c>
      <c r="M218" s="72">
        <f t="shared" si="86"/>
        <v>13</v>
      </c>
      <c r="N218" s="66">
        <f t="shared" si="86"/>
        <v>0</v>
      </c>
      <c r="O218" s="42"/>
      <c r="P218" s="43" t="e">
        <f>TEXT(IF(#REF!=1,D218,""),"00")</f>
        <v>#REF!</v>
      </c>
      <c r="Q218" s="44">
        <v>15</v>
      </c>
      <c r="R218" s="45">
        <v>48</v>
      </c>
      <c r="S218" s="46" t="e">
        <f>IF(O218=0,TEXT(TIME(P218,Q218,R218)-TIME(D218,E218,RIGHT(F218,2))+TIME(0,LEFT(#REF!,2),RIGHT(#REF!,2)),"mm:ss"),TEXT(TIME(P218,Q218,R218)-TIME(D218,E218,RIGHT(F218,2))+TIME(0,LEFT(#REF!,2),RIGHT(#REF!,2))-TIME(0,($G$10*O218),0),"mm:ss"))</f>
        <v>#REF!</v>
      </c>
      <c r="T218" s="47" t="s">
        <v>370</v>
      </c>
      <c r="U218" s="43" t="e">
        <f>INDEX(VISITORS[INSECT ORDER], MATCH(T218,VISITORS[NAME USED],0))</f>
        <v>#N/A</v>
      </c>
      <c r="V218" s="43" t="e">
        <f t="shared" si="76"/>
        <v>#N/A</v>
      </c>
      <c r="W218" s="48" t="e">
        <f>IF(SUM(AB218,AD218,AF218,AH218,AJ218,AL218)=#REF!,,"")</f>
        <v>#REF!</v>
      </c>
      <c r="X218" s="49" t="e">
        <f>IF(#REF!=1,1,"")</f>
        <v>#REF!</v>
      </c>
      <c r="Y218" s="49"/>
      <c r="Z218" s="49"/>
      <c r="AA218" s="50" t="str">
        <f t="shared" si="77"/>
        <v/>
      </c>
      <c r="AB218" s="51" t="str">
        <f>IF(AA218=1,#REF!,"")</f>
        <v/>
      </c>
      <c r="AC218" s="50"/>
      <c r="AD218" s="51" t="str">
        <f>IF(AC218=1,#REF!,"")</f>
        <v/>
      </c>
      <c r="AE218" s="50"/>
      <c r="AF218" s="51" t="str">
        <f>IF(AE218=1,#REF!,"")</f>
        <v/>
      </c>
      <c r="AG218" s="50"/>
      <c r="AH218" s="51" t="str">
        <f>IF(AG218=1,#REF!,"")</f>
        <v/>
      </c>
      <c r="AI218" s="50"/>
      <c r="AJ218" s="51" t="str">
        <f>IF(AI218=1,#REF!,"")</f>
        <v/>
      </c>
      <c r="AK218" s="50"/>
      <c r="AL218" s="51" t="str">
        <f>IF(AK218=1,#REF!,"")</f>
        <v/>
      </c>
      <c r="AM218" s="52"/>
      <c r="AN218" s="53"/>
      <c r="AO218" s="53"/>
      <c r="AP218" s="54"/>
      <c r="AQ218" s="55" t="e">
        <f>IF(#REF!=1,0,"")</f>
        <v>#REF!</v>
      </c>
      <c r="AR218" s="56" t="e">
        <f t="shared" si="70"/>
        <v>#REF!</v>
      </c>
      <c r="AS218" s="55" t="e">
        <f>IF(#REF!=1,0,"")</f>
        <v>#REF!</v>
      </c>
      <c r="AT218" s="56" t="e">
        <f t="shared" si="71"/>
        <v>#REF!</v>
      </c>
    </row>
    <row r="219" spans="1:46" s="3" customFormat="1" x14ac:dyDescent="0.25">
      <c r="A219" s="67">
        <f t="shared" si="72"/>
        <v>2022</v>
      </c>
      <c r="B219" s="67" t="str">
        <f t="shared" si="73"/>
        <v>May</v>
      </c>
      <c r="C219" s="68">
        <f t="shared" si="78"/>
        <v>24</v>
      </c>
      <c r="D219" s="69">
        <f t="shared" si="74"/>
        <v>12</v>
      </c>
      <c r="E219" s="60">
        <f t="shared" si="75"/>
        <v>15</v>
      </c>
      <c r="F219" s="74">
        <v>57</v>
      </c>
      <c r="G219" s="77"/>
      <c r="H219" s="63" t="e">
        <f t="shared" si="79"/>
        <v>#VALUE!</v>
      </c>
      <c r="I219" s="64">
        <f t="shared" si="86"/>
        <v>1</v>
      </c>
      <c r="J219" s="71" t="str">
        <f t="shared" si="86"/>
        <v>Lavandula</v>
      </c>
      <c r="K219" s="71" t="str">
        <f t="shared" si="86"/>
        <v>stoechas</v>
      </c>
      <c r="L219" s="66">
        <f t="shared" si="86"/>
        <v>2</v>
      </c>
      <c r="M219" s="66">
        <f t="shared" si="86"/>
        <v>13</v>
      </c>
      <c r="N219" s="66">
        <f t="shared" si="86"/>
        <v>0</v>
      </c>
      <c r="O219" s="42"/>
      <c r="P219" s="43" t="e">
        <f>TEXT(IF(#REF!=1,D219,""),"00")</f>
        <v>#REF!</v>
      </c>
      <c r="Q219" s="44">
        <v>19</v>
      </c>
      <c r="R219" s="45">
        <v>10</v>
      </c>
      <c r="S219" s="46" t="e">
        <f>IF(O219=0,TEXT(TIME(P219,Q219,R219)-TIME(D219,E219,RIGHT(F219,2))+TIME(0,LEFT(#REF!,2),RIGHT(#REF!,2)),"mm:ss"),TEXT(TIME(P219,Q219,R219)-TIME(D219,E219,RIGHT(F219,2))+TIME(0,LEFT(#REF!,2),RIGHT(#REF!,2))-TIME(0,($G$10*O219),0),"mm:ss"))</f>
        <v>#REF!</v>
      </c>
      <c r="T219" s="47" t="s">
        <v>370</v>
      </c>
      <c r="U219" s="43" t="e">
        <f>INDEX(VISITORS[INSECT ORDER], MATCH(T219,VISITORS[NAME USED],0))</f>
        <v>#N/A</v>
      </c>
      <c r="V219" s="43" t="e">
        <f t="shared" si="76"/>
        <v>#N/A</v>
      </c>
      <c r="W219" s="48" t="e">
        <f>IF(SUM(AB219,AD219,AF219,AH219,AJ219,AL219)=#REF!,,"")</f>
        <v>#REF!</v>
      </c>
      <c r="X219" s="49" t="e">
        <f>IF(#REF!=1,1,"")</f>
        <v>#REF!</v>
      </c>
      <c r="Y219" s="49"/>
      <c r="Z219" s="49"/>
      <c r="AA219" s="50" t="str">
        <f t="shared" si="77"/>
        <v/>
      </c>
      <c r="AB219" s="51" t="str">
        <f>IF(AA219=1,#REF!,"")</f>
        <v/>
      </c>
      <c r="AC219" s="50"/>
      <c r="AD219" s="51" t="str">
        <f>IF(AC219=1,#REF!,"")</f>
        <v/>
      </c>
      <c r="AE219" s="50"/>
      <c r="AF219" s="51" t="str">
        <f>IF(AE219=1,#REF!,"")</f>
        <v/>
      </c>
      <c r="AG219" s="50"/>
      <c r="AH219" s="51" t="str">
        <f>IF(AG219=1,#REF!,"")</f>
        <v/>
      </c>
      <c r="AI219" s="50"/>
      <c r="AJ219" s="51" t="str">
        <f>IF(AI219=1,#REF!,"")</f>
        <v/>
      </c>
      <c r="AK219" s="50"/>
      <c r="AL219" s="51" t="str">
        <f>IF(AK219=1,#REF!,"")</f>
        <v/>
      </c>
      <c r="AM219" s="52"/>
      <c r="AN219" s="53"/>
      <c r="AO219" s="53"/>
      <c r="AP219" s="54"/>
      <c r="AQ219" s="55" t="e">
        <f>IF(#REF!=1,0,"")</f>
        <v>#REF!</v>
      </c>
      <c r="AR219" s="56" t="e">
        <f t="shared" si="70"/>
        <v>#REF!</v>
      </c>
      <c r="AS219" s="55" t="e">
        <f>IF(#REF!=1,0,"")</f>
        <v>#REF!</v>
      </c>
      <c r="AT219" s="56" t="e">
        <f t="shared" si="71"/>
        <v>#REF!</v>
      </c>
    </row>
    <row r="220" spans="1:46" s="3" customFormat="1" x14ac:dyDescent="0.25">
      <c r="A220" s="67">
        <f t="shared" si="72"/>
        <v>2022</v>
      </c>
      <c r="B220" s="67" t="str">
        <f t="shared" si="73"/>
        <v>May</v>
      </c>
      <c r="C220" s="68">
        <f t="shared" si="78"/>
        <v>24</v>
      </c>
      <c r="D220" s="69">
        <f t="shared" si="74"/>
        <v>12</v>
      </c>
      <c r="E220" s="70">
        <f t="shared" si="75"/>
        <v>16</v>
      </c>
      <c r="F220" s="74"/>
      <c r="G220" s="77"/>
      <c r="H220" s="63" t="e">
        <f t="shared" si="79"/>
        <v>#VALUE!</v>
      </c>
      <c r="I220" s="64">
        <f t="shared" si="86"/>
        <v>1</v>
      </c>
      <c r="J220" s="71" t="str">
        <f t="shared" si="86"/>
        <v>Lavandula</v>
      </c>
      <c r="K220" s="71" t="str">
        <f t="shared" si="86"/>
        <v>stoechas</v>
      </c>
      <c r="L220" s="72">
        <f t="shared" si="86"/>
        <v>2</v>
      </c>
      <c r="M220" s="72">
        <f t="shared" si="86"/>
        <v>13</v>
      </c>
      <c r="N220" s="66">
        <f t="shared" si="86"/>
        <v>0</v>
      </c>
      <c r="O220" s="42"/>
      <c r="P220" s="43" t="e">
        <f>TEXT(IF(#REF!=1,D220,""),"00")</f>
        <v>#REF!</v>
      </c>
      <c r="Q220" s="44"/>
      <c r="R220" s="45"/>
      <c r="S220" s="46" t="e">
        <f>IF(O220=0,TEXT(TIME(P220,Q220,R220)-TIME(D220,E220,RIGHT(F220,2))+TIME(0,LEFT(#REF!,2),RIGHT(#REF!,2)),"mm:ss"),TEXT(TIME(P220,Q220,R220)-TIME(D220,E220,RIGHT(F220,2))+TIME(0,LEFT(#REF!,2),RIGHT(#REF!,2))-TIME(0,($G$10*O220),0),"mm:ss"))</f>
        <v>#REF!</v>
      </c>
      <c r="T220" s="47"/>
      <c r="U220" s="43" t="e">
        <f>INDEX(VISITORS[INSECT ORDER], MATCH(T220,VISITORS[NAME USED],0))</f>
        <v>#N/A</v>
      </c>
      <c r="V220" s="43" t="e">
        <f t="shared" si="76"/>
        <v>#N/A</v>
      </c>
      <c r="W220" s="48" t="e">
        <f>IF(SUM(AB220,AD220,AF220,AH220,AJ220,AL220)=#REF!,,"")</f>
        <v>#REF!</v>
      </c>
      <c r="X220" s="49" t="e">
        <f>IF(#REF!=1,1,"")</f>
        <v>#REF!</v>
      </c>
      <c r="Y220" s="49"/>
      <c r="Z220" s="49"/>
      <c r="AA220" s="50" t="str">
        <f t="shared" si="77"/>
        <v/>
      </c>
      <c r="AB220" s="51" t="str">
        <f>IF(AA220=1,#REF!,"")</f>
        <v/>
      </c>
      <c r="AC220" s="50"/>
      <c r="AD220" s="51" t="str">
        <f>IF(AC220=1,#REF!,"")</f>
        <v/>
      </c>
      <c r="AE220" s="50"/>
      <c r="AF220" s="51" t="str">
        <f>IF(AE220=1,#REF!,"")</f>
        <v/>
      </c>
      <c r="AG220" s="50"/>
      <c r="AH220" s="51" t="str">
        <f>IF(AG220=1,#REF!,"")</f>
        <v/>
      </c>
      <c r="AI220" s="50"/>
      <c r="AJ220" s="51" t="str">
        <f>IF(AI220=1,#REF!,"")</f>
        <v/>
      </c>
      <c r="AK220" s="50"/>
      <c r="AL220" s="51" t="str">
        <f>IF(AK220=1,#REF!,"")</f>
        <v/>
      </c>
      <c r="AM220" s="52"/>
      <c r="AN220" s="53"/>
      <c r="AO220" s="53"/>
      <c r="AP220" s="54"/>
      <c r="AQ220" s="55" t="e">
        <f>IF(#REF!=1,0,"")</f>
        <v>#REF!</v>
      </c>
      <c r="AR220" s="56" t="e">
        <f t="shared" si="70"/>
        <v>#REF!</v>
      </c>
      <c r="AS220" s="55" t="e">
        <f>IF(#REF!=1,0,"")</f>
        <v>#REF!</v>
      </c>
      <c r="AT220" s="56" t="e">
        <f t="shared" si="71"/>
        <v>#REF!</v>
      </c>
    </row>
    <row r="221" spans="1:46" s="3" customFormat="1" x14ac:dyDescent="0.25">
      <c r="A221" s="67">
        <f t="shared" si="72"/>
        <v>2022</v>
      </c>
      <c r="B221" s="67" t="str">
        <f t="shared" si="73"/>
        <v>May</v>
      </c>
      <c r="C221" s="68">
        <f t="shared" si="78"/>
        <v>24</v>
      </c>
      <c r="D221" s="69">
        <f t="shared" si="74"/>
        <v>12</v>
      </c>
      <c r="E221" s="70">
        <f t="shared" si="75"/>
        <v>17</v>
      </c>
      <c r="F221" s="74"/>
      <c r="G221" s="77"/>
      <c r="H221" s="63" t="s">
        <v>373</v>
      </c>
      <c r="I221" s="64">
        <f t="shared" si="86"/>
        <v>1</v>
      </c>
      <c r="J221" s="71" t="str">
        <f t="shared" si="86"/>
        <v>Lavandula</v>
      </c>
      <c r="K221" s="71" t="str">
        <f t="shared" si="86"/>
        <v>stoechas</v>
      </c>
      <c r="L221" s="72">
        <f t="shared" si="86"/>
        <v>2</v>
      </c>
      <c r="M221" s="72">
        <f t="shared" si="86"/>
        <v>13</v>
      </c>
      <c r="N221" s="66">
        <f t="shared" si="86"/>
        <v>0</v>
      </c>
      <c r="O221" s="42"/>
      <c r="P221" s="43" t="e">
        <f>TEXT(IF(#REF!=1,D221,""),"00")</f>
        <v>#REF!</v>
      </c>
      <c r="Q221" s="44"/>
      <c r="R221" s="45"/>
      <c r="S221" s="46" t="e">
        <f>IF(O221=0,TEXT(TIME(P221,Q221,R221)-TIME(D221,E221,RIGHT(F221,2))+TIME(0,LEFT(#REF!,2),RIGHT(#REF!,2)),"mm:ss"),TEXT(TIME(P221,Q221,R221)-TIME(D221,E221,RIGHT(F221,2))+TIME(0,LEFT(#REF!,2),RIGHT(#REF!,2))-TIME(0,($G$10*O221),0),"mm:ss"))</f>
        <v>#REF!</v>
      </c>
      <c r="T221" s="47"/>
      <c r="U221" s="43" t="e">
        <f>INDEX(VISITORS[INSECT ORDER], MATCH(T221,VISITORS[NAME USED],0))</f>
        <v>#N/A</v>
      </c>
      <c r="V221" s="43" t="e">
        <f t="shared" si="76"/>
        <v>#N/A</v>
      </c>
      <c r="W221" s="48" t="e">
        <f>IF(SUM(AB221,AD221,AF221,AH221,AJ221,AL221)=#REF!,,"")</f>
        <v>#REF!</v>
      </c>
      <c r="X221" s="49" t="e">
        <f>IF(#REF!=1,1,"")</f>
        <v>#REF!</v>
      </c>
      <c r="Y221" s="49"/>
      <c r="Z221" s="49"/>
      <c r="AA221" s="50" t="str">
        <f t="shared" si="77"/>
        <v/>
      </c>
      <c r="AB221" s="51" t="str">
        <f>IF(AA221=1,#REF!,"")</f>
        <v/>
      </c>
      <c r="AC221" s="50"/>
      <c r="AD221" s="51" t="str">
        <f>IF(AC221=1,#REF!,"")</f>
        <v/>
      </c>
      <c r="AE221" s="50"/>
      <c r="AF221" s="51" t="str">
        <f>IF(AE221=1,#REF!,"")</f>
        <v/>
      </c>
      <c r="AG221" s="50"/>
      <c r="AH221" s="51" t="str">
        <f>IF(AG221=1,#REF!,"")</f>
        <v/>
      </c>
      <c r="AI221" s="50"/>
      <c r="AJ221" s="51" t="str">
        <f>IF(AI221=1,#REF!,"")</f>
        <v/>
      </c>
      <c r="AK221" s="50"/>
      <c r="AL221" s="51" t="str">
        <f>IF(AK221=1,#REF!,"")</f>
        <v/>
      </c>
      <c r="AM221" s="52"/>
      <c r="AN221" s="53"/>
      <c r="AO221" s="53"/>
      <c r="AP221" s="54"/>
      <c r="AQ221" s="55" t="e">
        <f>IF(#REF!=1,0,"")</f>
        <v>#REF!</v>
      </c>
      <c r="AR221" s="56" t="e">
        <f t="shared" si="70"/>
        <v>#REF!</v>
      </c>
      <c r="AS221" s="55" t="e">
        <f>IF(#REF!=1,0,"")</f>
        <v>#REF!</v>
      </c>
      <c r="AT221" s="56" t="e">
        <f t="shared" si="71"/>
        <v>#REF!</v>
      </c>
    </row>
    <row r="222" spans="1:46" s="3" customFormat="1" x14ac:dyDescent="0.25">
      <c r="A222" s="67">
        <f t="shared" si="72"/>
        <v>2022</v>
      </c>
      <c r="B222" s="67" t="str">
        <f t="shared" si="73"/>
        <v>May</v>
      </c>
      <c r="C222" s="68">
        <f t="shared" si="78"/>
        <v>24</v>
      </c>
      <c r="D222" s="69">
        <f t="shared" si="74"/>
        <v>12</v>
      </c>
      <c r="E222" s="70">
        <f t="shared" si="75"/>
        <v>18</v>
      </c>
      <c r="F222" s="74"/>
      <c r="G222" s="77"/>
      <c r="H222" s="63" t="str">
        <f t="shared" si="79"/>
        <v>58+V215+Q221</v>
      </c>
      <c r="I222" s="64">
        <f t="shared" si="86"/>
        <v>1</v>
      </c>
      <c r="J222" s="71" t="str">
        <f t="shared" si="86"/>
        <v>Lavandula</v>
      </c>
      <c r="K222" s="71" t="str">
        <f t="shared" si="86"/>
        <v>stoechas</v>
      </c>
      <c r="L222" s="72">
        <f t="shared" si="86"/>
        <v>2</v>
      </c>
      <c r="M222" s="72">
        <f t="shared" si="86"/>
        <v>13</v>
      </c>
      <c r="N222" s="66">
        <f t="shared" si="86"/>
        <v>0</v>
      </c>
      <c r="O222" s="42"/>
      <c r="P222" s="43" t="e">
        <f>TEXT(IF(#REF!=1,D222,""),"00")</f>
        <v>#REF!</v>
      </c>
      <c r="Q222" s="44"/>
      <c r="R222" s="45"/>
      <c r="S222" s="46" t="e">
        <f>IF(O222=0,TEXT(TIME(P222,Q222,R222)-TIME(D222,E222,RIGHT(F222,2))+TIME(0,LEFT(#REF!,2),RIGHT(#REF!,2)),"mm:ss"),TEXT(TIME(P222,Q222,R222)-TIME(D222,E222,RIGHT(F222,2))+TIME(0,LEFT(#REF!,2),RIGHT(#REF!,2))-TIME(0,($G$10*O222),0),"mm:ss"))</f>
        <v>#REF!</v>
      </c>
      <c r="T222" s="47"/>
      <c r="U222" s="43" t="e">
        <f>INDEX(VISITORS[INSECT ORDER], MATCH(T222,VISITORS[NAME USED],0))</f>
        <v>#N/A</v>
      </c>
      <c r="V222" s="43" t="e">
        <f t="shared" si="76"/>
        <v>#N/A</v>
      </c>
      <c r="W222" s="48" t="e">
        <f>IF(SUM(AB222,AD222,AF222,AH222,AJ222,AL222)=#REF!,,"")</f>
        <v>#REF!</v>
      </c>
      <c r="X222" s="49" t="e">
        <f>IF(#REF!=1,1,"")</f>
        <v>#REF!</v>
      </c>
      <c r="Y222" s="49"/>
      <c r="Z222" s="49"/>
      <c r="AA222" s="50" t="str">
        <f t="shared" si="77"/>
        <v/>
      </c>
      <c r="AB222" s="51" t="str">
        <f>IF(AA222=1,#REF!,"")</f>
        <v/>
      </c>
      <c r="AC222" s="50"/>
      <c r="AD222" s="51" t="str">
        <f>IF(AC222=1,#REF!,"")</f>
        <v/>
      </c>
      <c r="AE222" s="50"/>
      <c r="AF222" s="51" t="str">
        <f>IF(AE222=1,#REF!,"")</f>
        <v/>
      </c>
      <c r="AG222" s="50"/>
      <c r="AH222" s="51" t="str">
        <f>IF(AG222=1,#REF!,"")</f>
        <v/>
      </c>
      <c r="AI222" s="50"/>
      <c r="AJ222" s="51" t="str">
        <f>IF(AI222=1,#REF!,"")</f>
        <v/>
      </c>
      <c r="AK222" s="50"/>
      <c r="AL222" s="51" t="str">
        <f>IF(AK222=1,#REF!,"")</f>
        <v/>
      </c>
      <c r="AM222" s="52"/>
      <c r="AN222" s="53"/>
      <c r="AO222" s="53"/>
      <c r="AP222" s="54"/>
      <c r="AQ222" s="55" t="e">
        <f>IF(#REF!=1,0,"")</f>
        <v>#REF!</v>
      </c>
      <c r="AR222" s="56" t="e">
        <f t="shared" si="70"/>
        <v>#REF!</v>
      </c>
      <c r="AS222" s="55" t="e">
        <f>IF(#REF!=1,0,"")</f>
        <v>#REF!</v>
      </c>
      <c r="AT222" s="56" t="e">
        <f t="shared" si="71"/>
        <v>#REF!</v>
      </c>
    </row>
    <row r="223" spans="1:46" s="3" customFormat="1" x14ac:dyDescent="0.25">
      <c r="A223" s="67">
        <f>A221</f>
        <v>2022</v>
      </c>
      <c r="B223" s="67" t="str">
        <f>IF(C221-C223&gt;0, TEXT(DATE(2016,(MONTH(DATEVALUE(B221&amp;"1"))+1),1),"mmm"), B221)</f>
        <v>May</v>
      </c>
      <c r="C223" s="68">
        <f>IF(AND(D223=0, E223=0), IF(TEXT(C221,"dd")=TEXT(EOMONTH(DATE(A221,MONTH(DATEVALUE(B221&amp;"1")),C221),0), "dd"), 1, C221+1), C221)</f>
        <v>24</v>
      </c>
      <c r="D223" s="69">
        <f>IF(IF(E221=59,D221+1,D221)=24,0,IF(E221=59,D221+1,D221))</f>
        <v>12</v>
      </c>
      <c r="E223" s="70">
        <f>IF(E221&lt;59,E221+1,0)</f>
        <v>18</v>
      </c>
      <c r="F223" s="74">
        <v>21</v>
      </c>
      <c r="G223" s="77"/>
      <c r="H223" s="63" t="str">
        <f>IF(AND(OR(E221=$G$3,E221=$G$4,E221=$G$5,E221=$G$6,E221=$G$7,E221=$G$8),E221&lt;&gt;RIGHT(H221,2)),CONCATENATE(LEFT(J223,3),LEFT(K223,3),L223,"_",A223,TEXT(MONTH(DATEVALUE(B223&amp;"1")),"00"),TEXT(C223,"00"),"_",TEXT(D223,"00"),"_",TEXT(E221,"00")),IF(AND(OR(E223=$G$3,E223=$G$4,E223=$G$5,E223=$G$6,E223=$G$7,E223=$G$8),OR(F223="",F223&gt;$G$9-1)),CONCATENATE(LEFT(J223,3),LEFT(K223,3),L223,"_",A223,TEXT(MONTH(DATEVALUE(B223&amp;"1")),"00"),TEXT(C223,"00"),"_",TEXT(D223,"00"),"_",TEXT(E223,"00")),H221))</f>
        <v>58+V215+Q221</v>
      </c>
      <c r="I223" s="64">
        <f t="shared" ref="I223:N224" si="87">I221</f>
        <v>1</v>
      </c>
      <c r="J223" s="71" t="str">
        <f t="shared" si="87"/>
        <v>Lavandula</v>
      </c>
      <c r="K223" s="71" t="str">
        <f t="shared" si="87"/>
        <v>stoechas</v>
      </c>
      <c r="L223" s="72">
        <f t="shared" si="87"/>
        <v>2</v>
      </c>
      <c r="M223" s="72">
        <f t="shared" si="87"/>
        <v>13</v>
      </c>
      <c r="N223" s="66">
        <f t="shared" si="87"/>
        <v>0</v>
      </c>
      <c r="O223" s="42"/>
      <c r="P223" s="43" t="e">
        <f>TEXT(IF(#REF!=1,D223,""),"00")</f>
        <v>#REF!</v>
      </c>
      <c r="Q223" s="44">
        <v>19</v>
      </c>
      <c r="R223" s="45">
        <v>26</v>
      </c>
      <c r="S223" s="46" t="e">
        <f>IF(O223=0,TEXT(TIME(P223,Q223,R223)-TIME(D223,E223,RIGHT(F223,2))+TIME(0,LEFT(#REF!,2),RIGHT(#REF!,2)),"mm:ss"),TEXT(TIME(P223,Q223,R223)-TIME(D223,E223,RIGHT(F223,2))+TIME(0,LEFT(#REF!,2),RIGHT(#REF!,2))-TIME(0,($G$10*O223),0),"mm:ss"))</f>
        <v>#REF!</v>
      </c>
      <c r="T223" s="47" t="s">
        <v>370</v>
      </c>
      <c r="U223" s="43" t="e">
        <f>INDEX(VISITORS[INSECT ORDER], MATCH(T223,VISITORS[NAME USED],0))</f>
        <v>#N/A</v>
      </c>
      <c r="V223" s="43" t="e">
        <f t="shared" ref="V223" si="88">IF(U223&lt;&gt;0,"NA","")</f>
        <v>#N/A</v>
      </c>
      <c r="W223" s="48" t="e">
        <f>IF(SUM(AB223,AD223,AF223,AH223,AJ223,AL223)=#REF!,,"")</f>
        <v>#REF!</v>
      </c>
      <c r="X223" s="49" t="e">
        <f>IF(#REF!=1,1,"")</f>
        <v>#REF!</v>
      </c>
      <c r="Y223" s="49"/>
      <c r="Z223" s="49"/>
      <c r="AA223" s="50" t="str">
        <f t="shared" ref="AA223" si="89">IF(OR(T223="Something small"),1,"")</f>
        <v/>
      </c>
      <c r="AB223" s="51" t="str">
        <f>IF(AA223=1,#REF!,"")</f>
        <v/>
      </c>
      <c r="AC223" s="50"/>
      <c r="AD223" s="51" t="str">
        <f>IF(AC223=1,#REF!,"")</f>
        <v/>
      </c>
      <c r="AE223" s="50"/>
      <c r="AF223" s="51" t="str">
        <f>IF(AE223=1,#REF!,"")</f>
        <v/>
      </c>
      <c r="AG223" s="50"/>
      <c r="AH223" s="51" t="str">
        <f>IF(AG223=1,#REF!,"")</f>
        <v/>
      </c>
      <c r="AI223" s="50"/>
      <c r="AJ223" s="51" t="str">
        <f>IF(AI223=1,#REF!,"")</f>
        <v/>
      </c>
      <c r="AK223" s="50"/>
      <c r="AL223" s="51" t="str">
        <f>IF(AK223=1,#REF!,"")</f>
        <v/>
      </c>
      <c r="AM223" s="52"/>
      <c r="AN223" s="53"/>
      <c r="AO223" s="53"/>
      <c r="AP223" s="54"/>
      <c r="AQ223" s="55" t="e">
        <f>IF(#REF!=1,0,"")</f>
        <v>#REF!</v>
      </c>
      <c r="AR223" s="56" t="e">
        <f t="shared" ref="AR223" si="90">IF(AQ223=1,X223,"")</f>
        <v>#REF!</v>
      </c>
      <c r="AS223" s="55" t="e">
        <f>IF(#REF!=1,0,"")</f>
        <v>#REF!</v>
      </c>
      <c r="AT223" s="56" t="e">
        <f t="shared" ref="AT223" si="91">IF(AS223=1,X223,"")</f>
        <v>#REF!</v>
      </c>
    </row>
    <row r="224" spans="1:46" s="3" customFormat="1" x14ac:dyDescent="0.25">
      <c r="A224" s="67">
        <f>A222</f>
        <v>2022</v>
      </c>
      <c r="B224" s="67" t="str">
        <f>IF(C222-C224&gt;0, TEXT(DATE(2016,(MONTH(DATEVALUE(B222&amp;"1"))+1),1),"mmm"), B222)</f>
        <v>May</v>
      </c>
      <c r="C224" s="68">
        <f>IF(AND(D224=0, E224=0), IF(TEXT(C222,"dd")=TEXT(EOMONTH(DATE(A222,MONTH(DATEVALUE(B222&amp;"1")),C222),0), "dd"), 1, C222+1), C222)</f>
        <v>24</v>
      </c>
      <c r="D224" s="69">
        <f>IF(IF(E222=59,D222+1,D222)=24,0,IF(E222=59,D222+1,D222))</f>
        <v>12</v>
      </c>
      <c r="E224" s="70">
        <f>IF(E222&lt;59,E222+1,0)</f>
        <v>19</v>
      </c>
      <c r="F224" s="74">
        <v>48</v>
      </c>
      <c r="G224" s="77"/>
      <c r="H224" s="63" t="str">
        <f>IF(AND(OR(E222=$G$3,E222=$G$4,E222=$G$5,E222=$G$6,E222=$G$7,E222=$G$8),E222&lt;&gt;RIGHT(H222,2)),CONCATENATE(LEFT(J224,3),LEFT(K224,3),L224,"_",A224,TEXT(MONTH(DATEVALUE(B224&amp;"1")),"00"),TEXT(C224,"00"),"_",TEXT(D224,"00"),"_",TEXT(E222,"00")),IF(AND(OR(E224=$G$3,E224=$G$4,E224=$G$5,E224=$G$6,E224=$G$7,E224=$G$8),OR(F224="",F224&gt;$G$9-1)),CONCATENATE(LEFT(J224,3),LEFT(K224,3),L224,"_",A224,TEXT(MONTH(DATEVALUE(B224&amp;"1")),"00"),TEXT(C224,"00"),"_",TEXT(D224,"00"),"_",TEXT(E224,"00")),H222))</f>
        <v>58+V215+Q221</v>
      </c>
      <c r="I224" s="64">
        <f t="shared" si="87"/>
        <v>1</v>
      </c>
      <c r="J224" s="71" t="str">
        <f t="shared" si="87"/>
        <v>Lavandula</v>
      </c>
      <c r="K224" s="71" t="str">
        <f t="shared" si="87"/>
        <v>stoechas</v>
      </c>
      <c r="L224" s="72">
        <f t="shared" si="87"/>
        <v>2</v>
      </c>
      <c r="M224" s="72">
        <f t="shared" si="87"/>
        <v>13</v>
      </c>
      <c r="N224" s="66">
        <f t="shared" si="87"/>
        <v>0</v>
      </c>
      <c r="O224" s="42"/>
      <c r="P224" s="43" t="e">
        <f>TEXT(IF(#REF!=1,D224,""),"00")</f>
        <v>#REF!</v>
      </c>
      <c r="Q224" s="44">
        <v>19</v>
      </c>
      <c r="R224" s="45">
        <v>58</v>
      </c>
      <c r="S224" s="46" t="e">
        <f>IF(O224=0,TEXT(TIME(P224,Q224,R224)-TIME(D224,E224,RIGHT(F224,2))+TIME(0,LEFT(#REF!,2),RIGHT(#REF!,2)),"mm:ss"),TEXT(TIME(P224,Q224,R224)-TIME(D224,E224,RIGHT(F224,2))+TIME(0,LEFT(#REF!,2),RIGHT(#REF!,2))-TIME(0,($G$10*O224),0),"mm:ss"))</f>
        <v>#REF!</v>
      </c>
      <c r="T224" s="47" t="s">
        <v>370</v>
      </c>
      <c r="U224" s="43" t="e">
        <f>INDEX(VISITORS[INSECT ORDER], MATCH(T224,VISITORS[NAME USED],0))</f>
        <v>#N/A</v>
      </c>
      <c r="V224" s="43" t="e">
        <f t="shared" si="76"/>
        <v>#N/A</v>
      </c>
      <c r="W224" s="48" t="e">
        <f>IF(SUM(AB224,AD224,AF224,AH224,AJ224,AL224)=#REF!,,"")</f>
        <v>#REF!</v>
      </c>
      <c r="X224" s="49" t="e">
        <f>IF(#REF!=1,1,"")</f>
        <v>#REF!</v>
      </c>
      <c r="Y224" s="49"/>
      <c r="Z224" s="49"/>
      <c r="AA224" s="50" t="str">
        <f t="shared" si="77"/>
        <v/>
      </c>
      <c r="AB224" s="51" t="str">
        <f>IF(AA224=1,#REF!,"")</f>
        <v/>
      </c>
      <c r="AC224" s="50"/>
      <c r="AD224" s="51" t="str">
        <f>IF(AC224=1,#REF!,"")</f>
        <v/>
      </c>
      <c r="AE224" s="50"/>
      <c r="AF224" s="51" t="str">
        <f>IF(AE224=1,#REF!,"")</f>
        <v/>
      </c>
      <c r="AG224" s="50"/>
      <c r="AH224" s="51" t="str">
        <f>IF(AG224=1,#REF!,"")</f>
        <v/>
      </c>
      <c r="AI224" s="50"/>
      <c r="AJ224" s="51" t="str">
        <f>IF(AI224=1,#REF!,"")</f>
        <v/>
      </c>
      <c r="AK224" s="50"/>
      <c r="AL224" s="51" t="str">
        <f>IF(AK224=1,#REF!,"")</f>
        <v/>
      </c>
      <c r="AM224" s="52"/>
      <c r="AN224" s="53"/>
      <c r="AO224" s="53"/>
      <c r="AP224" s="54"/>
      <c r="AQ224" s="55" t="e">
        <f>IF(#REF!=1,0,"")</f>
        <v>#REF!</v>
      </c>
      <c r="AR224" s="56" t="e">
        <f t="shared" si="70"/>
        <v>#REF!</v>
      </c>
      <c r="AS224" s="55" t="e">
        <f>IF(#REF!=1,0,"")</f>
        <v>#REF!</v>
      </c>
      <c r="AT224" s="56" t="e">
        <f t="shared" si="71"/>
        <v>#REF!</v>
      </c>
    </row>
    <row r="225" spans="1:46" s="3" customFormat="1" x14ac:dyDescent="0.25">
      <c r="A225" s="67">
        <f t="shared" si="72"/>
        <v>2022</v>
      </c>
      <c r="B225" s="67" t="str">
        <f t="shared" si="73"/>
        <v>May</v>
      </c>
      <c r="C225" s="68">
        <f t="shared" si="78"/>
        <v>24</v>
      </c>
      <c r="D225" s="69">
        <f t="shared" si="74"/>
        <v>12</v>
      </c>
      <c r="E225" s="60">
        <f t="shared" si="75"/>
        <v>20</v>
      </c>
      <c r="F225" s="74"/>
      <c r="G225" s="77"/>
      <c r="H225" s="63" t="str">
        <f t="shared" si="79"/>
        <v>58+V215+Q221</v>
      </c>
      <c r="I225" s="64">
        <f t="shared" si="86"/>
        <v>1</v>
      </c>
      <c r="J225" s="71" t="str">
        <f t="shared" si="86"/>
        <v>Lavandula</v>
      </c>
      <c r="K225" s="71" t="str">
        <f t="shared" si="86"/>
        <v>stoechas</v>
      </c>
      <c r="L225" s="72">
        <f t="shared" si="86"/>
        <v>2</v>
      </c>
      <c r="M225" s="66">
        <f t="shared" si="86"/>
        <v>13</v>
      </c>
      <c r="N225" s="66">
        <f t="shared" si="86"/>
        <v>0</v>
      </c>
      <c r="O225" s="42"/>
      <c r="P225" s="43" t="e">
        <f>TEXT(IF(#REF!=1,D225,""),"00")</f>
        <v>#REF!</v>
      </c>
      <c r="Q225" s="44"/>
      <c r="R225" s="45"/>
      <c r="S225" s="46" t="e">
        <f>IF(O225=0,TEXT(TIME(P225,Q225,R225)-TIME(D225,E225,RIGHT(F225,2))+TIME(0,LEFT(#REF!,2),RIGHT(#REF!,2)),"mm:ss"),TEXT(TIME(P225,Q225,R225)-TIME(D225,E225,RIGHT(F225,2))+TIME(0,LEFT(#REF!,2),RIGHT(#REF!,2))-TIME(0,($G$10*O225),0),"mm:ss"))</f>
        <v>#REF!</v>
      </c>
      <c r="T225" s="47"/>
      <c r="U225" s="43" t="e">
        <f>INDEX(VISITORS[INSECT ORDER], MATCH(T225,VISITORS[NAME USED],0))</f>
        <v>#N/A</v>
      </c>
      <c r="V225" s="43" t="e">
        <f t="shared" si="76"/>
        <v>#N/A</v>
      </c>
      <c r="W225" s="48" t="e">
        <f>IF(SUM(AB225,AD225,AF225,AH225,AJ225,AL225)=#REF!,,"")</f>
        <v>#REF!</v>
      </c>
      <c r="X225" s="49" t="e">
        <f>IF(#REF!=1,1,"")</f>
        <v>#REF!</v>
      </c>
      <c r="Y225" s="49"/>
      <c r="Z225" s="49"/>
      <c r="AA225" s="50" t="str">
        <f t="shared" si="77"/>
        <v/>
      </c>
      <c r="AB225" s="51" t="str">
        <f>IF(AA225=1,#REF!,"")</f>
        <v/>
      </c>
      <c r="AC225" s="50"/>
      <c r="AD225" s="51" t="str">
        <f>IF(AC225=1,#REF!,"")</f>
        <v/>
      </c>
      <c r="AE225" s="50"/>
      <c r="AF225" s="51" t="str">
        <f>IF(AE225=1,#REF!,"")</f>
        <v/>
      </c>
      <c r="AG225" s="50"/>
      <c r="AH225" s="51" t="str">
        <f>IF(AG225=1,#REF!,"")</f>
        <v/>
      </c>
      <c r="AI225" s="50"/>
      <c r="AJ225" s="51" t="str">
        <f>IF(AI225=1,#REF!,"")</f>
        <v/>
      </c>
      <c r="AK225" s="50"/>
      <c r="AL225" s="51" t="str">
        <f>IF(AK225=1,#REF!,"")</f>
        <v/>
      </c>
      <c r="AM225" s="52"/>
      <c r="AN225" s="53"/>
      <c r="AO225" s="53"/>
      <c r="AP225" s="54"/>
      <c r="AQ225" s="55" t="e">
        <f>IF(#REF!=1,0,"")</f>
        <v>#REF!</v>
      </c>
      <c r="AR225" s="56" t="e">
        <f t="shared" si="70"/>
        <v>#REF!</v>
      </c>
      <c r="AS225" s="55" t="e">
        <f>IF(#REF!=1,0,"")</f>
        <v>#REF!</v>
      </c>
      <c r="AT225" s="56" t="e">
        <f t="shared" si="71"/>
        <v>#REF!</v>
      </c>
    </row>
    <row r="226" spans="1:46" s="3" customFormat="1" x14ac:dyDescent="0.25">
      <c r="A226" s="67">
        <f t="shared" si="72"/>
        <v>2022</v>
      </c>
      <c r="B226" s="67" t="str">
        <f t="shared" si="73"/>
        <v>May</v>
      </c>
      <c r="C226" s="68">
        <f t="shared" si="78"/>
        <v>24</v>
      </c>
      <c r="D226" s="69">
        <f t="shared" si="74"/>
        <v>12</v>
      </c>
      <c r="E226" s="70">
        <f t="shared" si="75"/>
        <v>21</v>
      </c>
      <c r="F226" s="74"/>
      <c r="G226" s="77"/>
      <c r="H226" s="63" t="str">
        <f t="shared" si="79"/>
        <v>58+V215+Q221</v>
      </c>
      <c r="I226" s="64">
        <f t="shared" si="86"/>
        <v>1</v>
      </c>
      <c r="J226" s="71" t="str">
        <f t="shared" si="86"/>
        <v>Lavandula</v>
      </c>
      <c r="K226" s="71" t="str">
        <f t="shared" si="86"/>
        <v>stoechas</v>
      </c>
      <c r="L226" s="66">
        <f t="shared" si="86"/>
        <v>2</v>
      </c>
      <c r="M226" s="72">
        <f t="shared" si="86"/>
        <v>13</v>
      </c>
      <c r="N226" s="66">
        <f t="shared" si="86"/>
        <v>0</v>
      </c>
      <c r="O226" s="42"/>
      <c r="P226" s="43" t="e">
        <f>TEXT(IF(#REF!=1,D226,""),"00")</f>
        <v>#REF!</v>
      </c>
      <c r="Q226" s="44"/>
      <c r="R226" s="45"/>
      <c r="S226" s="46" t="e">
        <f>IF(O226=0,TEXT(TIME(P226,Q226,R226)-TIME(D226,E226,RIGHT(F226,2))+TIME(0,LEFT(#REF!,2),RIGHT(#REF!,2)),"mm:ss"),TEXT(TIME(P226,Q226,R226)-TIME(D226,E226,RIGHT(F226,2))+TIME(0,LEFT(#REF!,2),RIGHT(#REF!,2))-TIME(0,($G$10*O226),0),"mm:ss"))</f>
        <v>#REF!</v>
      </c>
      <c r="T226" s="47"/>
      <c r="U226" s="43" t="e">
        <f>INDEX(VISITORS[INSECT ORDER], MATCH(T226,VISITORS[NAME USED],0))</f>
        <v>#N/A</v>
      </c>
      <c r="V226" s="43" t="e">
        <f t="shared" si="76"/>
        <v>#N/A</v>
      </c>
      <c r="W226" s="48" t="e">
        <f>IF(SUM(AB226,AD226,AF226,AH226,AJ226,AL226)=#REF!,,"")</f>
        <v>#REF!</v>
      </c>
      <c r="X226" s="49" t="e">
        <f>IF(#REF!=1,1,"")</f>
        <v>#REF!</v>
      </c>
      <c r="Y226" s="49"/>
      <c r="Z226" s="49"/>
      <c r="AA226" s="50" t="str">
        <f t="shared" si="77"/>
        <v/>
      </c>
      <c r="AB226" s="51" t="str">
        <f>IF(AA226=1,#REF!,"")</f>
        <v/>
      </c>
      <c r="AC226" s="50"/>
      <c r="AD226" s="51" t="str">
        <f>IF(AC226=1,#REF!,"")</f>
        <v/>
      </c>
      <c r="AE226" s="50"/>
      <c r="AF226" s="51" t="str">
        <f>IF(AE226=1,#REF!,"")</f>
        <v/>
      </c>
      <c r="AG226" s="50"/>
      <c r="AH226" s="51" t="str">
        <f>IF(AG226=1,#REF!,"")</f>
        <v/>
      </c>
      <c r="AI226" s="50"/>
      <c r="AJ226" s="51" t="str">
        <f>IF(AI226=1,#REF!,"")</f>
        <v/>
      </c>
      <c r="AK226" s="50"/>
      <c r="AL226" s="51" t="str">
        <f>IF(AK226=1,#REF!,"")</f>
        <v/>
      </c>
      <c r="AM226" s="52"/>
      <c r="AN226" s="53"/>
      <c r="AO226" s="53"/>
      <c r="AP226" s="54"/>
      <c r="AQ226" s="55" t="e">
        <f>IF(#REF!=1,0,"")</f>
        <v>#REF!</v>
      </c>
      <c r="AR226" s="56" t="e">
        <f t="shared" si="70"/>
        <v>#REF!</v>
      </c>
      <c r="AS226" s="55" t="e">
        <f>IF(#REF!=1,0,"")</f>
        <v>#REF!</v>
      </c>
      <c r="AT226" s="56" t="e">
        <f t="shared" si="71"/>
        <v>#REF!</v>
      </c>
    </row>
    <row r="227" spans="1:46" s="3" customFormat="1" x14ac:dyDescent="0.25">
      <c r="A227" s="67">
        <f t="shared" si="72"/>
        <v>2022</v>
      </c>
      <c r="B227" s="67" t="str">
        <f t="shared" si="73"/>
        <v>May</v>
      </c>
      <c r="C227" s="68">
        <f t="shared" si="78"/>
        <v>24</v>
      </c>
      <c r="D227" s="69">
        <f t="shared" si="74"/>
        <v>12</v>
      </c>
      <c r="E227" s="70">
        <f t="shared" si="75"/>
        <v>22</v>
      </c>
      <c r="F227" s="74"/>
      <c r="G227" s="77"/>
      <c r="H227" s="63" t="str">
        <f t="shared" si="79"/>
        <v>58+V215+Q221</v>
      </c>
      <c r="I227" s="64">
        <f t="shared" si="86"/>
        <v>1</v>
      </c>
      <c r="J227" s="71" t="str">
        <f t="shared" si="86"/>
        <v>Lavandula</v>
      </c>
      <c r="K227" s="71" t="str">
        <f t="shared" si="86"/>
        <v>stoechas</v>
      </c>
      <c r="L227" s="72">
        <f t="shared" si="86"/>
        <v>2</v>
      </c>
      <c r="M227" s="72">
        <f t="shared" si="86"/>
        <v>13</v>
      </c>
      <c r="N227" s="66">
        <f t="shared" si="86"/>
        <v>0</v>
      </c>
      <c r="O227" s="42"/>
      <c r="P227" s="43" t="e">
        <f>TEXT(IF(#REF!=1,D227,""),"00")</f>
        <v>#REF!</v>
      </c>
      <c r="Q227" s="44"/>
      <c r="R227" s="45"/>
      <c r="S227" s="46" t="e">
        <f>IF(O227=0,TEXT(TIME(P227,Q227,R227)-TIME(D227,E227,RIGHT(F227,2))+TIME(0,LEFT(#REF!,2),RIGHT(#REF!,2)),"mm:ss"),TEXT(TIME(P227,Q227,R227)-TIME(D227,E227,RIGHT(F227,2))+TIME(0,LEFT(#REF!,2),RIGHT(#REF!,2))-TIME(0,($G$10*O227),0),"mm:ss"))</f>
        <v>#REF!</v>
      </c>
      <c r="T227" s="47"/>
      <c r="U227" s="43" t="e">
        <f>INDEX(VISITORS[INSECT ORDER], MATCH(T227,VISITORS[NAME USED],0))</f>
        <v>#N/A</v>
      </c>
      <c r="V227" s="43" t="e">
        <f t="shared" si="76"/>
        <v>#N/A</v>
      </c>
      <c r="W227" s="48" t="e">
        <f>IF(SUM(AB227,AD227,AF227,AH227,AJ227,AL227)=#REF!,,"")</f>
        <v>#REF!</v>
      </c>
      <c r="X227" s="49" t="e">
        <f>IF(#REF!=1,1,"")</f>
        <v>#REF!</v>
      </c>
      <c r="Y227" s="49"/>
      <c r="Z227" s="49"/>
      <c r="AA227" s="50" t="str">
        <f t="shared" si="77"/>
        <v/>
      </c>
      <c r="AB227" s="51" t="str">
        <f>IF(AA227=1,#REF!,"")</f>
        <v/>
      </c>
      <c r="AC227" s="50"/>
      <c r="AD227" s="51" t="str">
        <f>IF(AC227=1,#REF!,"")</f>
        <v/>
      </c>
      <c r="AE227" s="50"/>
      <c r="AF227" s="51" t="str">
        <f>IF(AE227=1,#REF!,"")</f>
        <v/>
      </c>
      <c r="AG227" s="50"/>
      <c r="AH227" s="51" t="str">
        <f>IF(AG227=1,#REF!,"")</f>
        <v/>
      </c>
      <c r="AI227" s="50"/>
      <c r="AJ227" s="51" t="str">
        <f>IF(AI227=1,#REF!,"")</f>
        <v/>
      </c>
      <c r="AK227" s="50"/>
      <c r="AL227" s="51" t="str">
        <f>IF(AK227=1,#REF!,"")</f>
        <v/>
      </c>
      <c r="AM227" s="52"/>
      <c r="AN227" s="53"/>
      <c r="AO227" s="53"/>
      <c r="AP227" s="54"/>
      <c r="AQ227" s="55" t="e">
        <f>IF(#REF!=1,0,"")</f>
        <v>#REF!</v>
      </c>
      <c r="AR227" s="56" t="e">
        <f t="shared" si="70"/>
        <v>#REF!</v>
      </c>
      <c r="AS227" s="55" t="e">
        <f>IF(#REF!=1,0,"")</f>
        <v>#REF!</v>
      </c>
      <c r="AT227" s="56" t="e">
        <f t="shared" si="71"/>
        <v>#REF!</v>
      </c>
    </row>
    <row r="228" spans="1:46" s="3" customFormat="1" x14ac:dyDescent="0.25">
      <c r="A228" s="67">
        <f t="shared" si="72"/>
        <v>2022</v>
      </c>
      <c r="B228" s="67" t="str">
        <f t="shared" si="73"/>
        <v>May</v>
      </c>
      <c r="C228" s="68">
        <f t="shared" si="78"/>
        <v>24</v>
      </c>
      <c r="D228" s="69">
        <f t="shared" si="74"/>
        <v>12</v>
      </c>
      <c r="E228" s="70">
        <f t="shared" si="75"/>
        <v>23</v>
      </c>
      <c r="F228" s="74">
        <v>57</v>
      </c>
      <c r="G228" s="77"/>
      <c r="H228" s="63" t="str">
        <f t="shared" si="79"/>
        <v>58+V215+Q221</v>
      </c>
      <c r="I228" s="64">
        <f t="shared" si="86"/>
        <v>1</v>
      </c>
      <c r="J228" s="71" t="str">
        <f t="shared" si="86"/>
        <v>Lavandula</v>
      </c>
      <c r="K228" s="71" t="str">
        <f t="shared" si="86"/>
        <v>stoechas</v>
      </c>
      <c r="L228" s="72">
        <f t="shared" si="86"/>
        <v>2</v>
      </c>
      <c r="M228" s="72">
        <f t="shared" si="86"/>
        <v>13</v>
      </c>
      <c r="N228" s="66">
        <f t="shared" si="86"/>
        <v>0</v>
      </c>
      <c r="O228" s="42"/>
      <c r="P228" s="43" t="e">
        <f>TEXT(IF(#REF!=1,D228,""),"00")</f>
        <v>#REF!</v>
      </c>
      <c r="Q228" s="44">
        <v>24</v>
      </c>
      <c r="R228" s="45">
        <v>1</v>
      </c>
      <c r="S228" s="46" t="e">
        <f>IF(O228=0,TEXT(TIME(P228,Q228,R228)-TIME(D228,E228,RIGHT(F228,2))+TIME(0,LEFT(#REF!,2),RIGHT(#REF!,2)),"mm:ss"),TEXT(TIME(P228,Q228,R228)-TIME(D228,E228,RIGHT(F228,2))+TIME(0,LEFT(#REF!,2),RIGHT(#REF!,2))-TIME(0,($G$10*O228),0),"mm:ss"))</f>
        <v>#REF!</v>
      </c>
      <c r="T228" s="47" t="s">
        <v>370</v>
      </c>
      <c r="U228" s="43" t="e">
        <f>INDEX(VISITORS[INSECT ORDER], MATCH(T228,VISITORS[NAME USED],0))</f>
        <v>#N/A</v>
      </c>
      <c r="V228" s="43" t="e">
        <f t="shared" si="76"/>
        <v>#N/A</v>
      </c>
      <c r="W228" s="48" t="e">
        <f>IF(SUM(AB228,AD228,AF228,AH228,AJ228,AL228)=#REF!,,"")</f>
        <v>#REF!</v>
      </c>
      <c r="X228" s="49" t="e">
        <f>IF(#REF!=1,1,"")</f>
        <v>#REF!</v>
      </c>
      <c r="Y228" s="49"/>
      <c r="Z228" s="49"/>
      <c r="AA228" s="50" t="str">
        <f t="shared" si="77"/>
        <v/>
      </c>
      <c r="AB228" s="51" t="str">
        <f>IF(AA228=1,#REF!,"")</f>
        <v/>
      </c>
      <c r="AC228" s="50"/>
      <c r="AD228" s="51" t="str">
        <f>IF(AC228=1,#REF!,"")</f>
        <v/>
      </c>
      <c r="AE228" s="50"/>
      <c r="AF228" s="51" t="str">
        <f>IF(AE228=1,#REF!,"")</f>
        <v/>
      </c>
      <c r="AG228" s="50"/>
      <c r="AH228" s="51" t="str">
        <f>IF(AG228=1,#REF!,"")</f>
        <v/>
      </c>
      <c r="AI228" s="50"/>
      <c r="AJ228" s="51" t="str">
        <f>IF(AI228=1,#REF!,"")</f>
        <v/>
      </c>
      <c r="AK228" s="50"/>
      <c r="AL228" s="51" t="str">
        <f>IF(AK228=1,#REF!,"")</f>
        <v/>
      </c>
      <c r="AM228" s="52"/>
      <c r="AN228" s="53"/>
      <c r="AO228" s="53"/>
      <c r="AP228" s="54"/>
      <c r="AQ228" s="55" t="e">
        <f>IF(#REF!=1,0,"")</f>
        <v>#REF!</v>
      </c>
      <c r="AR228" s="56" t="e">
        <f t="shared" si="70"/>
        <v>#REF!</v>
      </c>
      <c r="AS228" s="55" t="e">
        <f>IF(#REF!=1,0,"")</f>
        <v>#REF!</v>
      </c>
      <c r="AT228" s="56" t="e">
        <f t="shared" si="71"/>
        <v>#REF!</v>
      </c>
    </row>
    <row r="229" spans="1:46" s="3" customFormat="1" x14ac:dyDescent="0.25">
      <c r="A229" s="67">
        <f t="shared" si="72"/>
        <v>2022</v>
      </c>
      <c r="B229" s="67" t="str">
        <f t="shared" si="73"/>
        <v>May</v>
      </c>
      <c r="C229" s="68">
        <f t="shared" si="78"/>
        <v>24</v>
      </c>
      <c r="D229" s="69">
        <f t="shared" si="74"/>
        <v>12</v>
      </c>
      <c r="E229" s="70">
        <f t="shared" si="75"/>
        <v>24</v>
      </c>
      <c r="F229" s="74"/>
      <c r="G229" s="77"/>
      <c r="H229" s="63" t="str">
        <f t="shared" si="79"/>
        <v>58+V215+Q221</v>
      </c>
      <c r="I229" s="64">
        <f t="shared" si="86"/>
        <v>1</v>
      </c>
      <c r="J229" s="71" t="str">
        <f t="shared" si="86"/>
        <v>Lavandula</v>
      </c>
      <c r="K229" s="71" t="str">
        <f t="shared" si="86"/>
        <v>stoechas</v>
      </c>
      <c r="L229" s="72">
        <f t="shared" si="86"/>
        <v>2</v>
      </c>
      <c r="M229" s="72">
        <f t="shared" si="86"/>
        <v>13</v>
      </c>
      <c r="N229" s="66">
        <f t="shared" si="86"/>
        <v>0</v>
      </c>
      <c r="O229" s="42"/>
      <c r="P229" s="43" t="e">
        <f>TEXT(IF(#REF!=1,D229,""),"00")</f>
        <v>#REF!</v>
      </c>
      <c r="Q229" s="44"/>
      <c r="R229" s="45"/>
      <c r="S229" s="46" t="e">
        <f>IF(O229=0,TEXT(TIME(P229,Q229,R229)-TIME(D229,E229,RIGHT(F229,2))+TIME(0,LEFT(#REF!,2),RIGHT(#REF!,2)),"mm:ss"),TEXT(TIME(P229,Q229,R229)-TIME(D229,E229,RIGHT(F229,2))+TIME(0,LEFT(#REF!,2),RIGHT(#REF!,2))-TIME(0,($G$10*O229),0),"mm:ss"))</f>
        <v>#REF!</v>
      </c>
      <c r="T229" s="47"/>
      <c r="U229" s="43" t="e">
        <f>INDEX(VISITORS[INSECT ORDER], MATCH(T229,VISITORS[NAME USED],0))</f>
        <v>#N/A</v>
      </c>
      <c r="V229" s="43" t="e">
        <f t="shared" si="76"/>
        <v>#N/A</v>
      </c>
      <c r="W229" s="48" t="e">
        <f>IF(SUM(AB229,AD229,AF229,AH229,AJ229,AL229)=#REF!,,"")</f>
        <v>#REF!</v>
      </c>
      <c r="X229" s="49" t="e">
        <f>IF(#REF!=1,1,"")</f>
        <v>#REF!</v>
      </c>
      <c r="Y229" s="49"/>
      <c r="Z229" s="49"/>
      <c r="AA229" s="50" t="str">
        <f t="shared" si="77"/>
        <v/>
      </c>
      <c r="AB229" s="51" t="str">
        <f>IF(AA229=1,#REF!,"")</f>
        <v/>
      </c>
      <c r="AC229" s="50"/>
      <c r="AD229" s="51" t="str">
        <f>IF(AC229=1,#REF!,"")</f>
        <v/>
      </c>
      <c r="AE229" s="50"/>
      <c r="AF229" s="51" t="str">
        <f>IF(AE229=1,#REF!,"")</f>
        <v/>
      </c>
      <c r="AG229" s="50"/>
      <c r="AH229" s="51" t="str">
        <f>IF(AG229=1,#REF!,"")</f>
        <v/>
      </c>
      <c r="AI229" s="50"/>
      <c r="AJ229" s="51" t="str">
        <f>IF(AI229=1,#REF!,"")</f>
        <v/>
      </c>
      <c r="AK229" s="50"/>
      <c r="AL229" s="51" t="str">
        <f>IF(AK229=1,#REF!,"")</f>
        <v/>
      </c>
      <c r="AM229" s="52"/>
      <c r="AN229" s="53"/>
      <c r="AO229" s="53"/>
      <c r="AP229" s="54"/>
      <c r="AQ229" s="55" t="e">
        <f>IF(#REF!=1,0,"")</f>
        <v>#REF!</v>
      </c>
      <c r="AR229" s="56" t="e">
        <f t="shared" si="70"/>
        <v>#REF!</v>
      </c>
      <c r="AS229" s="55" t="e">
        <f>IF(#REF!=1,0,"")</f>
        <v>#REF!</v>
      </c>
      <c r="AT229" s="56" t="e">
        <f t="shared" si="71"/>
        <v>#REF!</v>
      </c>
    </row>
    <row r="230" spans="1:46" s="3" customFormat="1" x14ac:dyDescent="0.25">
      <c r="A230" s="67">
        <f t="shared" si="72"/>
        <v>2022</v>
      </c>
      <c r="B230" s="67" t="str">
        <f t="shared" si="73"/>
        <v>May</v>
      </c>
      <c r="C230" s="68">
        <f t="shared" si="78"/>
        <v>24</v>
      </c>
      <c r="D230" s="69">
        <f t="shared" si="74"/>
        <v>12</v>
      </c>
      <c r="E230" s="60">
        <f t="shared" si="75"/>
        <v>25</v>
      </c>
      <c r="F230" s="74"/>
      <c r="G230" s="77"/>
      <c r="H230" s="63" t="str">
        <f t="shared" si="79"/>
        <v>58+V215+Q221</v>
      </c>
      <c r="I230" s="64">
        <f t="shared" si="86"/>
        <v>1</v>
      </c>
      <c r="J230" s="71" t="str">
        <f t="shared" si="86"/>
        <v>Lavandula</v>
      </c>
      <c r="K230" s="71" t="str">
        <f t="shared" si="86"/>
        <v>stoechas</v>
      </c>
      <c r="L230" s="72">
        <f t="shared" si="86"/>
        <v>2</v>
      </c>
      <c r="M230" s="66">
        <f t="shared" si="86"/>
        <v>13</v>
      </c>
      <c r="N230" s="66">
        <f t="shared" si="86"/>
        <v>0</v>
      </c>
      <c r="O230" s="42"/>
      <c r="P230" s="43" t="e">
        <f>TEXT(IF(#REF!=1,D230,""),"00")</f>
        <v>#REF!</v>
      </c>
      <c r="Q230" s="44"/>
      <c r="R230" s="45"/>
      <c r="S230" s="46" t="e">
        <f>IF(O230=0,TEXT(TIME(P230,Q230,R230)-TIME(D230,E230,RIGHT(F230,2))+TIME(0,LEFT(#REF!,2),RIGHT(#REF!,2)),"mm:ss"),TEXT(TIME(P230,Q230,R230)-TIME(D230,E230,RIGHT(F230,2))+TIME(0,LEFT(#REF!,2),RIGHT(#REF!,2))-TIME(0,($G$10*O230),0),"mm:ss"))</f>
        <v>#REF!</v>
      </c>
      <c r="T230" s="47"/>
      <c r="U230" s="43" t="e">
        <f>INDEX(VISITORS[INSECT ORDER], MATCH(T230,VISITORS[NAME USED],0))</f>
        <v>#N/A</v>
      </c>
      <c r="V230" s="43" t="e">
        <f t="shared" si="76"/>
        <v>#N/A</v>
      </c>
      <c r="W230" s="48" t="e">
        <f>IF(SUM(AB230,AD230,AF230,AH230,AJ230,AL230)=#REF!,,"")</f>
        <v>#REF!</v>
      </c>
      <c r="X230" s="49" t="e">
        <f>IF(#REF!=1,1,"")</f>
        <v>#REF!</v>
      </c>
      <c r="Y230" s="49"/>
      <c r="Z230" s="49"/>
      <c r="AA230" s="50" t="str">
        <f t="shared" si="77"/>
        <v/>
      </c>
      <c r="AB230" s="51" t="str">
        <f>IF(AA230=1,#REF!,"")</f>
        <v/>
      </c>
      <c r="AC230" s="50"/>
      <c r="AD230" s="51" t="str">
        <f>IF(AC230=1,#REF!,"")</f>
        <v/>
      </c>
      <c r="AE230" s="50"/>
      <c r="AF230" s="51" t="str">
        <f>IF(AE230=1,#REF!,"")</f>
        <v/>
      </c>
      <c r="AG230" s="50"/>
      <c r="AH230" s="51" t="str">
        <f>IF(AG230=1,#REF!,"")</f>
        <v/>
      </c>
      <c r="AI230" s="50"/>
      <c r="AJ230" s="51" t="str">
        <f>IF(AI230=1,#REF!,"")</f>
        <v/>
      </c>
      <c r="AK230" s="50"/>
      <c r="AL230" s="51" t="str">
        <f>IF(AK230=1,#REF!,"")</f>
        <v/>
      </c>
      <c r="AM230" s="52"/>
      <c r="AN230" s="53"/>
      <c r="AO230" s="53"/>
      <c r="AP230" s="54"/>
      <c r="AQ230" s="55" t="e">
        <f>IF(#REF!=1,0,"")</f>
        <v>#REF!</v>
      </c>
      <c r="AR230" s="56" t="e">
        <f t="shared" si="70"/>
        <v>#REF!</v>
      </c>
      <c r="AS230" s="55" t="e">
        <f>IF(#REF!=1,0,"")</f>
        <v>#REF!</v>
      </c>
      <c r="AT230" s="56" t="e">
        <f t="shared" si="71"/>
        <v>#REF!</v>
      </c>
    </row>
    <row r="231" spans="1:46" s="3" customFormat="1" x14ac:dyDescent="0.25">
      <c r="A231" s="67">
        <f t="shared" si="72"/>
        <v>2022</v>
      </c>
      <c r="B231" s="67" t="str">
        <f t="shared" si="73"/>
        <v>May</v>
      </c>
      <c r="C231" s="68">
        <f t="shared" si="78"/>
        <v>24</v>
      </c>
      <c r="D231" s="69">
        <f t="shared" si="74"/>
        <v>12</v>
      </c>
      <c r="E231" s="70">
        <f t="shared" si="75"/>
        <v>26</v>
      </c>
      <c r="F231" s="74"/>
      <c r="G231" s="77"/>
      <c r="H231" s="63" t="str">
        <f t="shared" si="79"/>
        <v>58+V215+Q221</v>
      </c>
      <c r="I231" s="64">
        <f t="shared" si="86"/>
        <v>1</v>
      </c>
      <c r="J231" s="71" t="str">
        <f t="shared" si="86"/>
        <v>Lavandula</v>
      </c>
      <c r="K231" s="71" t="str">
        <f t="shared" si="86"/>
        <v>stoechas</v>
      </c>
      <c r="L231" s="72">
        <f t="shared" si="86"/>
        <v>2</v>
      </c>
      <c r="M231" s="72">
        <f t="shared" si="86"/>
        <v>13</v>
      </c>
      <c r="N231" s="66">
        <f t="shared" si="86"/>
        <v>0</v>
      </c>
      <c r="O231" s="42"/>
      <c r="P231" s="43" t="e">
        <f>TEXT(IF(#REF!=1,D231,""),"00")</f>
        <v>#REF!</v>
      </c>
      <c r="Q231" s="44"/>
      <c r="R231" s="45"/>
      <c r="S231" s="46" t="e">
        <f>IF(O231=0,TEXT(TIME(P231,Q231,R231)-TIME(D231,E231,RIGHT(F231,2))+TIME(0,LEFT(#REF!,2),RIGHT(#REF!,2)),"mm:ss"),TEXT(TIME(P231,Q231,R231)-TIME(D231,E231,RIGHT(F231,2))+TIME(0,LEFT(#REF!,2),RIGHT(#REF!,2))-TIME(0,($G$10*O231),0),"mm:ss"))</f>
        <v>#REF!</v>
      </c>
      <c r="T231" s="47"/>
      <c r="U231" s="43" t="e">
        <f>INDEX(VISITORS[INSECT ORDER], MATCH(T231,VISITORS[NAME USED],0))</f>
        <v>#N/A</v>
      </c>
      <c r="V231" s="43" t="e">
        <f t="shared" si="76"/>
        <v>#N/A</v>
      </c>
      <c r="W231" s="48" t="e">
        <f>IF(SUM(AB231,AD231,AF231,AH231,AJ231,AL231)=#REF!,,"")</f>
        <v>#REF!</v>
      </c>
      <c r="X231" s="49" t="e">
        <f>IF(#REF!=1,1,"")</f>
        <v>#REF!</v>
      </c>
      <c r="Y231" s="49"/>
      <c r="Z231" s="49"/>
      <c r="AA231" s="50" t="str">
        <f t="shared" si="77"/>
        <v/>
      </c>
      <c r="AB231" s="51" t="str">
        <f>IF(AA231=1,#REF!,"")</f>
        <v/>
      </c>
      <c r="AC231" s="50"/>
      <c r="AD231" s="51" t="str">
        <f>IF(AC231=1,#REF!,"")</f>
        <v/>
      </c>
      <c r="AE231" s="50"/>
      <c r="AF231" s="51" t="str">
        <f>IF(AE231=1,#REF!,"")</f>
        <v/>
      </c>
      <c r="AG231" s="50"/>
      <c r="AH231" s="51" t="str">
        <f>IF(AG231=1,#REF!,"")</f>
        <v/>
      </c>
      <c r="AI231" s="50"/>
      <c r="AJ231" s="51" t="str">
        <f>IF(AI231=1,#REF!,"")</f>
        <v/>
      </c>
      <c r="AK231" s="50"/>
      <c r="AL231" s="51" t="str">
        <f>IF(AK231=1,#REF!,"")</f>
        <v/>
      </c>
      <c r="AM231" s="52"/>
      <c r="AN231" s="53"/>
      <c r="AO231" s="53"/>
      <c r="AP231" s="54"/>
      <c r="AQ231" s="55" t="e">
        <f>IF(#REF!=1,0,"")</f>
        <v>#REF!</v>
      </c>
      <c r="AR231" s="56" t="e">
        <f t="shared" si="70"/>
        <v>#REF!</v>
      </c>
      <c r="AS231" s="55" t="e">
        <f>IF(#REF!=1,0,"")</f>
        <v>#REF!</v>
      </c>
      <c r="AT231" s="56" t="e">
        <f t="shared" si="71"/>
        <v>#REF!</v>
      </c>
    </row>
    <row r="232" spans="1:46" s="3" customFormat="1" x14ac:dyDescent="0.25">
      <c r="A232" s="67">
        <f t="shared" si="72"/>
        <v>2022</v>
      </c>
      <c r="B232" s="67" t="str">
        <f t="shared" si="73"/>
        <v>May</v>
      </c>
      <c r="C232" s="68">
        <f t="shared" si="78"/>
        <v>24</v>
      </c>
      <c r="D232" s="69">
        <f t="shared" si="74"/>
        <v>12</v>
      </c>
      <c r="E232" s="70">
        <f t="shared" si="75"/>
        <v>27</v>
      </c>
      <c r="F232" s="74">
        <v>21</v>
      </c>
      <c r="G232" s="77"/>
      <c r="H232" s="63" t="str">
        <f t="shared" si="79"/>
        <v>58+V215+Q221</v>
      </c>
      <c r="I232" s="64">
        <f t="shared" si="86"/>
        <v>1</v>
      </c>
      <c r="J232" s="71" t="str">
        <f t="shared" si="86"/>
        <v>Lavandula</v>
      </c>
      <c r="K232" s="71" t="str">
        <f t="shared" si="86"/>
        <v>stoechas</v>
      </c>
      <c r="L232" s="66">
        <f t="shared" si="86"/>
        <v>2</v>
      </c>
      <c r="M232" s="72">
        <f t="shared" si="86"/>
        <v>13</v>
      </c>
      <c r="N232" s="66">
        <f t="shared" si="86"/>
        <v>0</v>
      </c>
      <c r="O232" s="42"/>
      <c r="P232" s="43" t="e">
        <f>TEXT(IF(#REF!=1,D232,""),"00")</f>
        <v>#REF!</v>
      </c>
      <c r="Q232" s="44">
        <v>27</v>
      </c>
      <c r="R232" s="45">
        <v>29</v>
      </c>
      <c r="S232" s="46" t="e">
        <f>IF(O232=0,TEXT(TIME(P232,Q232,R232)-TIME(D232,E232,RIGHT(F232,2))+TIME(0,LEFT(#REF!,2),RIGHT(#REF!,2)),"mm:ss"),TEXT(TIME(P232,Q232,R232)-TIME(D232,E232,RIGHT(F232,2))+TIME(0,LEFT(#REF!,2),RIGHT(#REF!,2))-TIME(0,($G$10*O232),0),"mm:ss"))</f>
        <v>#REF!</v>
      </c>
      <c r="T232" s="47" t="s">
        <v>370</v>
      </c>
      <c r="U232" s="43" t="e">
        <f>INDEX(VISITORS[INSECT ORDER], MATCH(T232,VISITORS[NAME USED],0))</f>
        <v>#N/A</v>
      </c>
      <c r="V232" s="43" t="e">
        <f t="shared" si="76"/>
        <v>#N/A</v>
      </c>
      <c r="W232" s="48" t="e">
        <f>IF(SUM(AB232,AD232,AF232,AH232,AJ232,AL232)=#REF!,,"")</f>
        <v>#REF!</v>
      </c>
      <c r="X232" s="49" t="e">
        <f>IF(#REF!=1,1,"")</f>
        <v>#REF!</v>
      </c>
      <c r="Y232" s="49"/>
      <c r="Z232" s="49"/>
      <c r="AA232" s="50" t="str">
        <f t="shared" si="77"/>
        <v/>
      </c>
      <c r="AB232" s="51" t="str">
        <f>IF(AA232=1,#REF!,"")</f>
        <v/>
      </c>
      <c r="AC232" s="50"/>
      <c r="AD232" s="51" t="str">
        <f>IF(AC232=1,#REF!,"")</f>
        <v/>
      </c>
      <c r="AE232" s="50"/>
      <c r="AF232" s="51" t="str">
        <f>IF(AE232=1,#REF!,"")</f>
        <v/>
      </c>
      <c r="AG232" s="50"/>
      <c r="AH232" s="51" t="str">
        <f>IF(AG232=1,#REF!,"")</f>
        <v/>
      </c>
      <c r="AI232" s="50"/>
      <c r="AJ232" s="51" t="str">
        <f>IF(AI232=1,#REF!,"")</f>
        <v/>
      </c>
      <c r="AK232" s="50"/>
      <c r="AL232" s="51" t="str">
        <f>IF(AK232=1,#REF!,"")</f>
        <v/>
      </c>
      <c r="AM232" s="52"/>
      <c r="AN232" s="53"/>
      <c r="AO232" s="53"/>
      <c r="AP232" s="54"/>
      <c r="AQ232" s="55" t="e">
        <f>IF(#REF!=1,0,"")</f>
        <v>#REF!</v>
      </c>
      <c r="AR232" s="56" t="e">
        <f t="shared" si="70"/>
        <v>#REF!</v>
      </c>
      <c r="AS232" s="55" t="e">
        <f>IF(#REF!=1,0,"")</f>
        <v>#REF!</v>
      </c>
      <c r="AT232" s="56" t="e">
        <f t="shared" si="71"/>
        <v>#REF!</v>
      </c>
    </row>
    <row r="233" spans="1:46" s="3" customFormat="1" x14ac:dyDescent="0.25">
      <c r="A233" s="67">
        <f t="shared" si="72"/>
        <v>2022</v>
      </c>
      <c r="B233" s="67" t="str">
        <f t="shared" si="73"/>
        <v>May</v>
      </c>
      <c r="C233" s="68">
        <f t="shared" si="78"/>
        <v>24</v>
      </c>
      <c r="D233" s="69">
        <f t="shared" si="74"/>
        <v>12</v>
      </c>
      <c r="E233" s="70">
        <f t="shared" si="75"/>
        <v>28</v>
      </c>
      <c r="F233" s="74">
        <v>45</v>
      </c>
      <c r="G233" s="77"/>
      <c r="H233" s="63" t="str">
        <f t="shared" si="79"/>
        <v>58+V215+Q221</v>
      </c>
      <c r="I233" s="64">
        <f t="shared" si="86"/>
        <v>1</v>
      </c>
      <c r="J233" s="71" t="str">
        <f t="shared" si="86"/>
        <v>Lavandula</v>
      </c>
      <c r="K233" s="71" t="str">
        <f t="shared" si="86"/>
        <v>stoechas</v>
      </c>
      <c r="L233" s="72">
        <f t="shared" si="86"/>
        <v>2</v>
      </c>
      <c r="M233" s="72">
        <f t="shared" si="86"/>
        <v>13</v>
      </c>
      <c r="N233" s="66">
        <f t="shared" si="86"/>
        <v>0</v>
      </c>
      <c r="O233" s="42"/>
      <c r="P233" s="43" t="e">
        <f>TEXT(IF(#REF!=1,D233,""),"00")</f>
        <v>#REF!</v>
      </c>
      <c r="Q233" s="44">
        <v>31</v>
      </c>
      <c r="R233" s="45">
        <v>18</v>
      </c>
      <c r="S233" s="46" t="e">
        <f>IF(O233=0,TEXT(TIME(P233,Q233,R233)-TIME(D233,E233,RIGHT(F233,2))+TIME(0,LEFT(#REF!,2),RIGHT(#REF!,2)),"mm:ss"),TEXT(TIME(P233,Q233,R233)-TIME(D233,E233,RIGHT(F233,2))+TIME(0,LEFT(#REF!,2),RIGHT(#REF!,2))-TIME(0,($G$10*O233),0),"mm:ss"))</f>
        <v>#REF!</v>
      </c>
      <c r="T233" s="47" t="s">
        <v>370</v>
      </c>
      <c r="U233" s="43" t="e">
        <f>INDEX(VISITORS[INSECT ORDER], MATCH(T233,VISITORS[NAME USED],0))</f>
        <v>#N/A</v>
      </c>
      <c r="V233" s="43" t="e">
        <f t="shared" si="76"/>
        <v>#N/A</v>
      </c>
      <c r="W233" s="48" t="e">
        <f>IF(SUM(AB233,AD233,AF233,AH233,AJ233,AL233)=#REF!,,"")</f>
        <v>#REF!</v>
      </c>
      <c r="X233" s="49" t="e">
        <f>IF(#REF!=1,1,"")</f>
        <v>#REF!</v>
      </c>
      <c r="Y233" s="49"/>
      <c r="Z233" s="49"/>
      <c r="AA233" s="50" t="str">
        <f t="shared" si="77"/>
        <v/>
      </c>
      <c r="AB233" s="51" t="str">
        <f>IF(AA233=1,#REF!,"")</f>
        <v/>
      </c>
      <c r="AC233" s="50"/>
      <c r="AD233" s="51" t="str">
        <f>IF(AC233=1,#REF!,"")</f>
        <v/>
      </c>
      <c r="AE233" s="50"/>
      <c r="AF233" s="51" t="str">
        <f>IF(AE233=1,#REF!,"")</f>
        <v/>
      </c>
      <c r="AG233" s="50"/>
      <c r="AH233" s="51" t="str">
        <f>IF(AG233=1,#REF!,"")</f>
        <v/>
      </c>
      <c r="AI233" s="50"/>
      <c r="AJ233" s="51" t="str">
        <f>IF(AI233=1,#REF!,"")</f>
        <v/>
      </c>
      <c r="AK233" s="50"/>
      <c r="AL233" s="51" t="str">
        <f>IF(AK233=1,#REF!,"")</f>
        <v/>
      </c>
      <c r="AM233" s="52"/>
      <c r="AN233" s="53"/>
      <c r="AO233" s="53"/>
      <c r="AP233" s="54"/>
      <c r="AQ233" s="55" t="e">
        <f>IF(#REF!=1,0,"")</f>
        <v>#REF!</v>
      </c>
      <c r="AR233" s="56" t="e">
        <f t="shared" si="70"/>
        <v>#REF!</v>
      </c>
      <c r="AS233" s="55" t="e">
        <f>IF(#REF!=1,0,"")</f>
        <v>#REF!</v>
      </c>
      <c r="AT233" s="56" t="e">
        <f t="shared" si="71"/>
        <v>#REF!</v>
      </c>
    </row>
    <row r="234" spans="1:46" s="3" customFormat="1" x14ac:dyDescent="0.25">
      <c r="A234" s="67">
        <f t="shared" si="72"/>
        <v>2022</v>
      </c>
      <c r="B234" s="67" t="str">
        <f t="shared" si="73"/>
        <v>May</v>
      </c>
      <c r="C234" s="68">
        <f t="shared" si="78"/>
        <v>24</v>
      </c>
      <c r="D234" s="69">
        <f t="shared" si="74"/>
        <v>12</v>
      </c>
      <c r="E234" s="70">
        <f t="shared" si="75"/>
        <v>29</v>
      </c>
      <c r="F234" s="74"/>
      <c r="G234" s="77"/>
      <c r="H234" s="63" t="str">
        <f t="shared" si="79"/>
        <v>58+V215+Q221</v>
      </c>
      <c r="I234" s="64">
        <f t="shared" si="86"/>
        <v>1</v>
      </c>
      <c r="J234" s="71" t="str">
        <f t="shared" si="86"/>
        <v>Lavandula</v>
      </c>
      <c r="K234" s="71" t="str">
        <f t="shared" si="86"/>
        <v>stoechas</v>
      </c>
      <c r="L234" s="72">
        <f t="shared" si="86"/>
        <v>2</v>
      </c>
      <c r="M234" s="72">
        <f t="shared" si="86"/>
        <v>13</v>
      </c>
      <c r="N234" s="66">
        <f t="shared" si="86"/>
        <v>0</v>
      </c>
      <c r="O234" s="42"/>
      <c r="P234" s="43" t="e">
        <f>TEXT(IF(#REF!=1,D234,""),"00")</f>
        <v>#REF!</v>
      </c>
      <c r="Q234" s="44"/>
      <c r="R234" s="45"/>
      <c r="S234" s="46" t="e">
        <f>IF(O234=0,TEXT(TIME(P234,Q234,R234)-TIME(D234,E234,RIGHT(F234,2))+TIME(0,LEFT(#REF!,2),RIGHT(#REF!,2)),"mm:ss"),TEXT(TIME(P234,Q234,R234)-TIME(D234,E234,RIGHT(F234,2))+TIME(0,LEFT(#REF!,2),RIGHT(#REF!,2))-TIME(0,($G$10*O234),0),"mm:ss"))</f>
        <v>#REF!</v>
      </c>
      <c r="T234" s="47"/>
      <c r="U234" s="43" t="e">
        <f>INDEX(VISITORS[INSECT ORDER], MATCH(T234,VISITORS[NAME USED],0))</f>
        <v>#N/A</v>
      </c>
      <c r="V234" s="43" t="e">
        <f t="shared" si="76"/>
        <v>#N/A</v>
      </c>
      <c r="W234" s="48" t="e">
        <f>IF(SUM(AB234,AD234,AF234,AH234,AJ234,AL234)=#REF!,,"")</f>
        <v>#REF!</v>
      </c>
      <c r="X234" s="49" t="e">
        <f>IF(#REF!=1,1,"")</f>
        <v>#REF!</v>
      </c>
      <c r="Y234" s="49"/>
      <c r="Z234" s="49"/>
      <c r="AA234" s="50" t="str">
        <f t="shared" si="77"/>
        <v/>
      </c>
      <c r="AB234" s="51" t="str">
        <f>IF(AA234=1,#REF!,"")</f>
        <v/>
      </c>
      <c r="AC234" s="50"/>
      <c r="AD234" s="51" t="str">
        <f>IF(AC234=1,#REF!,"")</f>
        <v/>
      </c>
      <c r="AE234" s="50"/>
      <c r="AF234" s="51" t="str">
        <f>IF(AE234=1,#REF!,"")</f>
        <v/>
      </c>
      <c r="AG234" s="50"/>
      <c r="AH234" s="51" t="str">
        <f>IF(AG234=1,#REF!,"")</f>
        <v/>
      </c>
      <c r="AI234" s="50"/>
      <c r="AJ234" s="51" t="str">
        <f>IF(AI234=1,#REF!,"")</f>
        <v/>
      </c>
      <c r="AK234" s="50"/>
      <c r="AL234" s="51" t="str">
        <f>IF(AK234=1,#REF!,"")</f>
        <v/>
      </c>
      <c r="AM234" s="52"/>
      <c r="AN234" s="53"/>
      <c r="AO234" s="53"/>
      <c r="AP234" s="54"/>
      <c r="AQ234" s="55" t="e">
        <f>IF(#REF!=1,0,"")</f>
        <v>#REF!</v>
      </c>
      <c r="AR234" s="56" t="e">
        <f t="shared" si="70"/>
        <v>#REF!</v>
      </c>
      <c r="AS234" s="55" t="e">
        <f>IF(#REF!=1,0,"")</f>
        <v>#REF!</v>
      </c>
      <c r="AT234" s="56" t="e">
        <f t="shared" si="71"/>
        <v>#REF!</v>
      </c>
    </row>
    <row r="235" spans="1:46" s="3" customFormat="1" x14ac:dyDescent="0.25">
      <c r="A235" s="67">
        <f t="shared" si="72"/>
        <v>2022</v>
      </c>
      <c r="B235" s="67" t="str">
        <f t="shared" si="73"/>
        <v>May</v>
      </c>
      <c r="C235" s="68">
        <f t="shared" si="78"/>
        <v>24</v>
      </c>
      <c r="D235" s="69">
        <f t="shared" si="74"/>
        <v>12</v>
      </c>
      <c r="E235" s="60">
        <f t="shared" si="75"/>
        <v>30</v>
      </c>
      <c r="F235" s="74"/>
      <c r="G235" s="77"/>
      <c r="H235" s="63" t="str">
        <f t="shared" si="79"/>
        <v>58+V215+Q221</v>
      </c>
      <c r="I235" s="64">
        <f t="shared" ref="I235:N250" si="92">I234</f>
        <v>1</v>
      </c>
      <c r="J235" s="71" t="str">
        <f t="shared" si="92"/>
        <v>Lavandula</v>
      </c>
      <c r="K235" s="71" t="str">
        <f t="shared" si="92"/>
        <v>stoechas</v>
      </c>
      <c r="L235" s="72">
        <f t="shared" si="92"/>
        <v>2</v>
      </c>
      <c r="M235" s="66">
        <f t="shared" si="92"/>
        <v>13</v>
      </c>
      <c r="N235" s="66">
        <f t="shared" si="92"/>
        <v>0</v>
      </c>
      <c r="O235" s="42"/>
      <c r="P235" s="43" t="e">
        <f>TEXT(IF(#REF!=1,D235,""),"00")</f>
        <v>#REF!</v>
      </c>
      <c r="Q235" s="44"/>
      <c r="R235" s="45"/>
      <c r="S235" s="46" t="e">
        <f>IF(O235=0,TEXT(TIME(P235,Q235,R235)-TIME(D235,E235,RIGHT(F235,2))+TIME(0,LEFT(#REF!,2),RIGHT(#REF!,2)),"mm:ss"),TEXT(TIME(P235,Q235,R235)-TIME(D235,E235,RIGHT(F235,2))+TIME(0,LEFT(#REF!,2),RIGHT(#REF!,2))-TIME(0,($G$10*O235),0),"mm:ss"))</f>
        <v>#REF!</v>
      </c>
      <c r="T235" s="47"/>
      <c r="U235" s="43" t="e">
        <f>INDEX(VISITORS[INSECT ORDER], MATCH(T235,VISITORS[NAME USED],0))</f>
        <v>#N/A</v>
      </c>
      <c r="V235" s="43" t="e">
        <f t="shared" si="76"/>
        <v>#N/A</v>
      </c>
      <c r="W235" s="48" t="e">
        <f>IF(SUM(AB235,AD235,AF235,AH235,AJ235,AL235)=#REF!,,"")</f>
        <v>#REF!</v>
      </c>
      <c r="X235" s="49" t="e">
        <f>IF(#REF!=1,1,"")</f>
        <v>#REF!</v>
      </c>
      <c r="Y235" s="49"/>
      <c r="Z235" s="49"/>
      <c r="AA235" s="50" t="str">
        <f t="shared" si="77"/>
        <v/>
      </c>
      <c r="AB235" s="51" t="str">
        <f>IF(AA235=1,#REF!,"")</f>
        <v/>
      </c>
      <c r="AC235" s="50"/>
      <c r="AD235" s="51" t="str">
        <f>IF(AC235=1,#REF!,"")</f>
        <v/>
      </c>
      <c r="AE235" s="50"/>
      <c r="AF235" s="51" t="str">
        <f>IF(AE235=1,#REF!,"")</f>
        <v/>
      </c>
      <c r="AG235" s="50"/>
      <c r="AH235" s="51" t="str">
        <f>IF(AG235=1,#REF!,"")</f>
        <v/>
      </c>
      <c r="AI235" s="50"/>
      <c r="AJ235" s="51" t="str">
        <f>IF(AI235=1,#REF!,"")</f>
        <v/>
      </c>
      <c r="AK235" s="50"/>
      <c r="AL235" s="51" t="str">
        <f>IF(AK235=1,#REF!,"")</f>
        <v/>
      </c>
      <c r="AM235" s="52"/>
      <c r="AN235" s="53"/>
      <c r="AO235" s="53"/>
      <c r="AP235" s="54"/>
      <c r="AQ235" s="55" t="e">
        <f>IF(#REF!=1,0,"")</f>
        <v>#REF!</v>
      </c>
      <c r="AR235" s="56" t="e">
        <f t="shared" si="70"/>
        <v>#REF!</v>
      </c>
      <c r="AS235" s="55" t="e">
        <f>IF(#REF!=1,0,"")</f>
        <v>#REF!</v>
      </c>
      <c r="AT235" s="56" t="e">
        <f t="shared" si="71"/>
        <v>#REF!</v>
      </c>
    </row>
    <row r="236" spans="1:46" s="3" customFormat="1" x14ac:dyDescent="0.25">
      <c r="A236" s="67">
        <f t="shared" si="72"/>
        <v>2022</v>
      </c>
      <c r="B236" s="67" t="str">
        <f t="shared" si="73"/>
        <v>May</v>
      </c>
      <c r="C236" s="68">
        <f t="shared" si="78"/>
        <v>24</v>
      </c>
      <c r="D236" s="69">
        <f t="shared" si="74"/>
        <v>12</v>
      </c>
      <c r="E236" s="70">
        <f t="shared" si="75"/>
        <v>31</v>
      </c>
      <c r="F236" s="74"/>
      <c r="G236" s="77"/>
      <c r="H236" s="63" t="str">
        <f t="shared" si="79"/>
        <v>58+V215+Q221</v>
      </c>
      <c r="I236" s="64">
        <f t="shared" si="92"/>
        <v>1</v>
      </c>
      <c r="J236" s="71" t="str">
        <f t="shared" si="92"/>
        <v>Lavandula</v>
      </c>
      <c r="K236" s="71" t="str">
        <f t="shared" si="92"/>
        <v>stoechas</v>
      </c>
      <c r="L236" s="72">
        <f t="shared" si="92"/>
        <v>2</v>
      </c>
      <c r="M236" s="72">
        <f t="shared" si="92"/>
        <v>13</v>
      </c>
      <c r="N236" s="66">
        <f t="shared" si="92"/>
        <v>0</v>
      </c>
      <c r="O236" s="42"/>
      <c r="P236" s="43" t="e">
        <f>TEXT(IF(#REF!=1,D236,""),"00")</f>
        <v>#REF!</v>
      </c>
      <c r="Q236" s="44"/>
      <c r="R236" s="45"/>
      <c r="S236" s="46" t="e">
        <f>IF(O236=0,TEXT(TIME(P236,Q236,R236)-TIME(D236,E236,RIGHT(F236,2))+TIME(0,LEFT(#REF!,2),RIGHT(#REF!,2)),"mm:ss"),TEXT(TIME(P236,Q236,R236)-TIME(D236,E236,RIGHT(F236,2))+TIME(0,LEFT(#REF!,2),RIGHT(#REF!,2))-TIME(0,($G$10*O236),0),"mm:ss"))</f>
        <v>#REF!</v>
      </c>
      <c r="T236" s="47"/>
      <c r="U236" s="43" t="e">
        <f>INDEX(VISITORS[INSECT ORDER], MATCH(T236,VISITORS[NAME USED],0))</f>
        <v>#N/A</v>
      </c>
      <c r="V236" s="43" t="e">
        <f t="shared" si="76"/>
        <v>#N/A</v>
      </c>
      <c r="W236" s="48" t="e">
        <f>IF(SUM(AB236,AD236,AF236,AH236,AJ236,AL236)=#REF!,,"")</f>
        <v>#REF!</v>
      </c>
      <c r="X236" s="49" t="e">
        <f>IF(#REF!=1,1,"")</f>
        <v>#REF!</v>
      </c>
      <c r="Y236" s="49"/>
      <c r="Z236" s="49"/>
      <c r="AA236" s="50" t="str">
        <f t="shared" si="77"/>
        <v/>
      </c>
      <c r="AB236" s="51" t="str">
        <f>IF(AA236=1,#REF!,"")</f>
        <v/>
      </c>
      <c r="AC236" s="50"/>
      <c r="AD236" s="51" t="str">
        <f>IF(AC236=1,#REF!,"")</f>
        <v/>
      </c>
      <c r="AE236" s="50"/>
      <c r="AF236" s="51" t="str">
        <f>IF(AE236=1,#REF!,"")</f>
        <v/>
      </c>
      <c r="AG236" s="50"/>
      <c r="AH236" s="51" t="str">
        <f>IF(AG236=1,#REF!,"")</f>
        <v/>
      </c>
      <c r="AI236" s="50"/>
      <c r="AJ236" s="51" t="str">
        <f>IF(AI236=1,#REF!,"")</f>
        <v/>
      </c>
      <c r="AK236" s="50"/>
      <c r="AL236" s="51" t="str">
        <f>IF(AK236=1,#REF!,"")</f>
        <v/>
      </c>
      <c r="AM236" s="52"/>
      <c r="AN236" s="53"/>
      <c r="AO236" s="53"/>
      <c r="AP236" s="54"/>
      <c r="AQ236" s="55" t="e">
        <f>IF(#REF!=1,0,"")</f>
        <v>#REF!</v>
      </c>
      <c r="AR236" s="56" t="e">
        <f t="shared" si="70"/>
        <v>#REF!</v>
      </c>
      <c r="AS236" s="55" t="e">
        <f>IF(#REF!=1,0,"")</f>
        <v>#REF!</v>
      </c>
      <c r="AT236" s="56" t="e">
        <f t="shared" si="71"/>
        <v>#REF!</v>
      </c>
    </row>
    <row r="237" spans="1:46" s="3" customFormat="1" x14ac:dyDescent="0.25">
      <c r="A237" s="67">
        <f t="shared" si="72"/>
        <v>2022</v>
      </c>
      <c r="B237" s="67" t="str">
        <f t="shared" si="73"/>
        <v>May</v>
      </c>
      <c r="C237" s="68">
        <f t="shared" si="78"/>
        <v>24</v>
      </c>
      <c r="D237" s="69">
        <f t="shared" si="74"/>
        <v>12</v>
      </c>
      <c r="E237" s="70">
        <f t="shared" si="75"/>
        <v>32</v>
      </c>
      <c r="F237" s="74">
        <v>20</v>
      </c>
      <c r="G237" s="77"/>
      <c r="H237" s="63" t="str">
        <f t="shared" si="79"/>
        <v>58+V215+Q221</v>
      </c>
      <c r="I237" s="64">
        <f t="shared" si="92"/>
        <v>1</v>
      </c>
      <c r="J237" s="71" t="str">
        <f t="shared" si="92"/>
        <v>Lavandula</v>
      </c>
      <c r="K237" s="71" t="str">
        <f t="shared" si="92"/>
        <v>stoechas</v>
      </c>
      <c r="L237" s="72">
        <f t="shared" si="92"/>
        <v>2</v>
      </c>
      <c r="M237" s="72">
        <f t="shared" si="92"/>
        <v>13</v>
      </c>
      <c r="N237" s="66">
        <f t="shared" si="92"/>
        <v>0</v>
      </c>
      <c r="O237" s="42"/>
      <c r="P237" s="43" t="e">
        <f>TEXT(IF(#REF!=1,D237,""),"00")</f>
        <v>#REF!</v>
      </c>
      <c r="Q237" s="44">
        <v>32</v>
      </c>
      <c r="R237" s="45">
        <v>30</v>
      </c>
      <c r="S237" s="46" t="e">
        <f>IF(O237=0,TEXT(TIME(P237,Q237,R237)-TIME(D237,E237,RIGHT(F237,2))+TIME(0,LEFT(#REF!,2),RIGHT(#REF!,2)),"mm:ss"),TEXT(TIME(P237,Q237,R237)-TIME(D237,E237,RIGHT(F237,2))+TIME(0,LEFT(#REF!,2),RIGHT(#REF!,2))-TIME(0,($G$10*O237),0),"mm:ss"))</f>
        <v>#REF!</v>
      </c>
      <c r="T237" s="47" t="s">
        <v>370</v>
      </c>
      <c r="U237" s="43" t="e">
        <f>INDEX(VISITORS[INSECT ORDER], MATCH(T237,VISITORS[NAME USED],0))</f>
        <v>#N/A</v>
      </c>
      <c r="V237" s="43" t="e">
        <f t="shared" si="76"/>
        <v>#N/A</v>
      </c>
      <c r="W237" s="48" t="e">
        <f>IF(SUM(AB237,AD237,AF237,AH237,AJ237,AL237)=#REF!,,"")</f>
        <v>#REF!</v>
      </c>
      <c r="X237" s="49" t="e">
        <f>IF(#REF!=1,1,"")</f>
        <v>#REF!</v>
      </c>
      <c r="Y237" s="49"/>
      <c r="Z237" s="49"/>
      <c r="AA237" s="50" t="str">
        <f t="shared" si="77"/>
        <v/>
      </c>
      <c r="AB237" s="51" t="str">
        <f>IF(AA237=1,#REF!,"")</f>
        <v/>
      </c>
      <c r="AC237" s="50"/>
      <c r="AD237" s="51" t="str">
        <f>IF(AC237=1,#REF!,"")</f>
        <v/>
      </c>
      <c r="AE237" s="50"/>
      <c r="AF237" s="51" t="str">
        <f>IF(AE237=1,#REF!,"")</f>
        <v/>
      </c>
      <c r="AG237" s="50"/>
      <c r="AH237" s="51" t="str">
        <f>IF(AG237=1,#REF!,"")</f>
        <v/>
      </c>
      <c r="AI237" s="50"/>
      <c r="AJ237" s="51" t="str">
        <f>IF(AI237=1,#REF!,"")</f>
        <v/>
      </c>
      <c r="AK237" s="50"/>
      <c r="AL237" s="51" t="str">
        <f>IF(AK237=1,#REF!,"")</f>
        <v/>
      </c>
      <c r="AM237" s="52"/>
      <c r="AN237" s="53"/>
      <c r="AO237" s="53"/>
      <c r="AP237" s="54"/>
      <c r="AQ237" s="55" t="e">
        <f>IF(#REF!=1,0,"")</f>
        <v>#REF!</v>
      </c>
      <c r="AR237" s="56" t="e">
        <f t="shared" si="70"/>
        <v>#REF!</v>
      </c>
      <c r="AS237" s="55" t="e">
        <f>IF(#REF!=1,0,"")</f>
        <v>#REF!</v>
      </c>
      <c r="AT237" s="56" t="e">
        <f t="shared" si="71"/>
        <v>#REF!</v>
      </c>
    </row>
    <row r="238" spans="1:46" s="3" customFormat="1" x14ac:dyDescent="0.25">
      <c r="A238" s="67">
        <f t="shared" si="72"/>
        <v>2022</v>
      </c>
      <c r="B238" s="67" t="str">
        <f t="shared" si="73"/>
        <v>May</v>
      </c>
      <c r="C238" s="68">
        <f t="shared" si="78"/>
        <v>24</v>
      </c>
      <c r="D238" s="69">
        <f t="shared" si="74"/>
        <v>12</v>
      </c>
      <c r="E238" s="70">
        <f t="shared" si="75"/>
        <v>33</v>
      </c>
      <c r="F238" s="74"/>
      <c r="G238" s="77"/>
      <c r="H238" s="63" t="str">
        <f t="shared" si="79"/>
        <v>58+V215+Q221</v>
      </c>
      <c r="I238" s="64">
        <f t="shared" si="92"/>
        <v>1</v>
      </c>
      <c r="J238" s="71" t="str">
        <f t="shared" si="92"/>
        <v>Lavandula</v>
      </c>
      <c r="K238" s="71" t="str">
        <f t="shared" si="92"/>
        <v>stoechas</v>
      </c>
      <c r="L238" s="66">
        <f t="shared" si="92"/>
        <v>2</v>
      </c>
      <c r="M238" s="72">
        <f t="shared" si="92"/>
        <v>13</v>
      </c>
      <c r="N238" s="66">
        <f t="shared" si="92"/>
        <v>0</v>
      </c>
      <c r="O238" s="42"/>
      <c r="P238" s="43" t="e">
        <f>TEXT(IF(#REF!=1,D238,""),"00")</f>
        <v>#REF!</v>
      </c>
      <c r="Q238" s="44"/>
      <c r="R238" s="45"/>
      <c r="S238" s="46" t="e">
        <f>IF(O238=0,TEXT(TIME(P238,Q238,R238)-TIME(D238,E238,RIGHT(F238,2))+TIME(0,LEFT(#REF!,2),RIGHT(#REF!,2)),"mm:ss"),TEXT(TIME(P238,Q238,R238)-TIME(D238,E238,RIGHT(F238,2))+TIME(0,LEFT(#REF!,2),RIGHT(#REF!,2))-TIME(0,($G$10*O238),0),"mm:ss"))</f>
        <v>#REF!</v>
      </c>
      <c r="T238" s="47"/>
      <c r="U238" s="43" t="e">
        <f>INDEX(VISITORS[INSECT ORDER], MATCH(T238,VISITORS[NAME USED],0))</f>
        <v>#N/A</v>
      </c>
      <c r="V238" s="43" t="e">
        <f t="shared" si="76"/>
        <v>#N/A</v>
      </c>
      <c r="W238" s="48" t="e">
        <f>IF(SUM(AB238,AD238,AF238,AH238,AJ238,AL238)=#REF!,,"")</f>
        <v>#REF!</v>
      </c>
      <c r="X238" s="49" t="e">
        <f>IF(#REF!=1,1,"")</f>
        <v>#REF!</v>
      </c>
      <c r="Y238" s="49"/>
      <c r="Z238" s="49"/>
      <c r="AA238" s="50" t="str">
        <f t="shared" si="77"/>
        <v/>
      </c>
      <c r="AB238" s="51" t="str">
        <f>IF(AA238=1,#REF!,"")</f>
        <v/>
      </c>
      <c r="AC238" s="50"/>
      <c r="AD238" s="51" t="str">
        <f>IF(AC238=1,#REF!,"")</f>
        <v/>
      </c>
      <c r="AE238" s="50"/>
      <c r="AF238" s="51" t="str">
        <f>IF(AE238=1,#REF!,"")</f>
        <v/>
      </c>
      <c r="AG238" s="50"/>
      <c r="AH238" s="51" t="str">
        <f>IF(AG238=1,#REF!,"")</f>
        <v/>
      </c>
      <c r="AI238" s="50"/>
      <c r="AJ238" s="51" t="str">
        <f>IF(AI238=1,#REF!,"")</f>
        <v/>
      </c>
      <c r="AK238" s="50"/>
      <c r="AL238" s="51" t="str">
        <f>IF(AK238=1,#REF!,"")</f>
        <v/>
      </c>
      <c r="AM238" s="52"/>
      <c r="AN238" s="53"/>
      <c r="AO238" s="53"/>
      <c r="AP238" s="54"/>
      <c r="AQ238" s="55" t="e">
        <f>IF(#REF!=1,0,"")</f>
        <v>#REF!</v>
      </c>
      <c r="AR238" s="56" t="e">
        <f t="shared" si="70"/>
        <v>#REF!</v>
      </c>
      <c r="AS238" s="55" t="e">
        <f>IF(#REF!=1,0,"")</f>
        <v>#REF!</v>
      </c>
      <c r="AT238" s="56" t="e">
        <f t="shared" si="71"/>
        <v>#REF!</v>
      </c>
    </row>
    <row r="239" spans="1:46" s="3" customFormat="1" x14ac:dyDescent="0.25">
      <c r="A239" s="67">
        <f t="shared" si="72"/>
        <v>2022</v>
      </c>
      <c r="B239" s="67" t="str">
        <f t="shared" si="73"/>
        <v>May</v>
      </c>
      <c r="C239" s="68">
        <f t="shared" si="78"/>
        <v>24</v>
      </c>
      <c r="D239" s="69">
        <f t="shared" si="74"/>
        <v>12</v>
      </c>
      <c r="E239" s="70">
        <f t="shared" si="75"/>
        <v>34</v>
      </c>
      <c r="F239" s="74">
        <v>33</v>
      </c>
      <c r="G239" s="77"/>
      <c r="H239" s="63" t="str">
        <f t="shared" si="79"/>
        <v>58+V215+Q221</v>
      </c>
      <c r="I239" s="64">
        <f t="shared" si="92"/>
        <v>1</v>
      </c>
      <c r="J239" s="71" t="str">
        <f t="shared" si="92"/>
        <v>Lavandula</v>
      </c>
      <c r="K239" s="71" t="str">
        <f t="shared" si="92"/>
        <v>stoechas</v>
      </c>
      <c r="L239" s="72">
        <f t="shared" si="92"/>
        <v>2</v>
      </c>
      <c r="M239" s="72">
        <f t="shared" si="92"/>
        <v>13</v>
      </c>
      <c r="N239" s="66">
        <f t="shared" si="92"/>
        <v>0</v>
      </c>
      <c r="O239" s="42"/>
      <c r="P239" s="43" t="e">
        <f>TEXT(IF(#REF!=1,D239,""),"00")</f>
        <v>#REF!</v>
      </c>
      <c r="Q239" s="44">
        <v>34</v>
      </c>
      <c r="R239" s="45">
        <v>41</v>
      </c>
      <c r="S239" s="46" t="e">
        <f>IF(O239=0,TEXT(TIME(P239,Q239,R239)-TIME(D239,E239,RIGHT(F239,2))+TIME(0,LEFT(#REF!,2),RIGHT(#REF!,2)),"mm:ss"),TEXT(TIME(P239,Q239,R239)-TIME(D239,E239,RIGHT(F239,2))+TIME(0,LEFT(#REF!,2),RIGHT(#REF!,2))-TIME(0,($G$10*O239),0),"mm:ss"))</f>
        <v>#REF!</v>
      </c>
      <c r="T239" s="47" t="s">
        <v>370</v>
      </c>
      <c r="U239" s="43" t="e">
        <f>INDEX(VISITORS[INSECT ORDER], MATCH(T239,VISITORS[NAME USED],0))</f>
        <v>#N/A</v>
      </c>
      <c r="V239" s="43" t="e">
        <f t="shared" si="76"/>
        <v>#N/A</v>
      </c>
      <c r="W239" s="48" t="e">
        <f>IF(SUM(AB239,AD239,AF239,AH239,AJ239,AL239)=#REF!,,"")</f>
        <v>#REF!</v>
      </c>
      <c r="X239" s="49" t="e">
        <f>IF(#REF!=1,1,"")</f>
        <v>#REF!</v>
      </c>
      <c r="Y239" s="49"/>
      <c r="Z239" s="49"/>
      <c r="AA239" s="50" t="str">
        <f t="shared" si="77"/>
        <v/>
      </c>
      <c r="AB239" s="51" t="str">
        <f>IF(AA239=1,#REF!,"")</f>
        <v/>
      </c>
      <c r="AC239" s="50"/>
      <c r="AD239" s="51" t="str">
        <f>IF(AC239=1,#REF!,"")</f>
        <v/>
      </c>
      <c r="AE239" s="50"/>
      <c r="AF239" s="51" t="str">
        <f>IF(AE239=1,#REF!,"")</f>
        <v/>
      </c>
      <c r="AG239" s="50"/>
      <c r="AH239" s="51" t="str">
        <f>IF(AG239=1,#REF!,"")</f>
        <v/>
      </c>
      <c r="AI239" s="50"/>
      <c r="AJ239" s="51" t="str">
        <f>IF(AI239=1,#REF!,"")</f>
        <v/>
      </c>
      <c r="AK239" s="50"/>
      <c r="AL239" s="51" t="str">
        <f>IF(AK239=1,#REF!,"")</f>
        <v/>
      </c>
      <c r="AM239" s="52"/>
      <c r="AN239" s="53"/>
      <c r="AO239" s="53"/>
      <c r="AP239" s="54"/>
      <c r="AQ239" s="55" t="e">
        <f>IF(#REF!=1,0,"")</f>
        <v>#REF!</v>
      </c>
      <c r="AR239" s="56" t="e">
        <f t="shared" si="70"/>
        <v>#REF!</v>
      </c>
      <c r="AS239" s="55" t="e">
        <f>IF(#REF!=1,0,"")</f>
        <v>#REF!</v>
      </c>
      <c r="AT239" s="56" t="e">
        <f t="shared" si="71"/>
        <v>#REF!</v>
      </c>
    </row>
    <row r="240" spans="1:46" s="3" customFormat="1" x14ac:dyDescent="0.25">
      <c r="A240" s="67">
        <f t="shared" si="72"/>
        <v>2022</v>
      </c>
      <c r="B240" s="67" t="str">
        <f t="shared" si="73"/>
        <v>May</v>
      </c>
      <c r="C240" s="68">
        <f t="shared" si="78"/>
        <v>24</v>
      </c>
      <c r="D240" s="69">
        <f t="shared" si="74"/>
        <v>12</v>
      </c>
      <c r="E240" s="60">
        <f t="shared" si="75"/>
        <v>35</v>
      </c>
      <c r="F240" s="74"/>
      <c r="G240" s="77"/>
      <c r="H240" s="63" t="str">
        <f t="shared" si="79"/>
        <v>58+V215+Q221</v>
      </c>
      <c r="I240" s="64">
        <f t="shared" si="92"/>
        <v>1</v>
      </c>
      <c r="J240" s="71" t="str">
        <f t="shared" si="92"/>
        <v>Lavandula</v>
      </c>
      <c r="K240" s="71" t="str">
        <f t="shared" si="92"/>
        <v>stoechas</v>
      </c>
      <c r="L240" s="72">
        <f t="shared" si="92"/>
        <v>2</v>
      </c>
      <c r="M240" s="66">
        <f t="shared" si="92"/>
        <v>13</v>
      </c>
      <c r="N240" s="66">
        <f t="shared" si="92"/>
        <v>0</v>
      </c>
      <c r="O240" s="42"/>
      <c r="P240" s="43" t="e">
        <f>TEXT(IF(#REF!=1,D240,""),"00")</f>
        <v>#REF!</v>
      </c>
      <c r="Q240" s="44"/>
      <c r="R240" s="45"/>
      <c r="S240" s="46" t="e">
        <f>IF(O240=0,TEXT(TIME(P240,Q240,R240)-TIME(D240,E240,RIGHT(F240,2))+TIME(0,LEFT(#REF!,2),RIGHT(#REF!,2)),"mm:ss"),TEXT(TIME(P240,Q240,R240)-TIME(D240,E240,RIGHT(F240,2))+TIME(0,LEFT(#REF!,2),RIGHT(#REF!,2))-TIME(0,($G$10*O240),0),"mm:ss"))</f>
        <v>#REF!</v>
      </c>
      <c r="T240" s="47"/>
      <c r="U240" s="43" t="e">
        <f>INDEX(VISITORS[INSECT ORDER], MATCH(T240,VISITORS[NAME USED],0))</f>
        <v>#N/A</v>
      </c>
      <c r="V240" s="43" t="e">
        <f t="shared" si="76"/>
        <v>#N/A</v>
      </c>
      <c r="W240" s="48" t="e">
        <f>IF(SUM(AB240,AD240,AF240,AH240,AJ240,AL240)=#REF!,,"")</f>
        <v>#REF!</v>
      </c>
      <c r="X240" s="49" t="e">
        <f>IF(#REF!=1,1,"")</f>
        <v>#REF!</v>
      </c>
      <c r="Y240" s="49"/>
      <c r="Z240" s="49"/>
      <c r="AA240" s="50" t="str">
        <f t="shared" si="77"/>
        <v/>
      </c>
      <c r="AB240" s="51" t="str">
        <f>IF(AA240=1,#REF!,"")</f>
        <v/>
      </c>
      <c r="AC240" s="50"/>
      <c r="AD240" s="51" t="str">
        <f>IF(AC240=1,#REF!,"")</f>
        <v/>
      </c>
      <c r="AE240" s="50"/>
      <c r="AF240" s="51" t="str">
        <f>IF(AE240=1,#REF!,"")</f>
        <v/>
      </c>
      <c r="AG240" s="50"/>
      <c r="AH240" s="51" t="str">
        <f>IF(AG240=1,#REF!,"")</f>
        <v/>
      </c>
      <c r="AI240" s="50"/>
      <c r="AJ240" s="51" t="str">
        <f>IF(AI240=1,#REF!,"")</f>
        <v/>
      </c>
      <c r="AK240" s="50"/>
      <c r="AL240" s="51" t="str">
        <f>IF(AK240=1,#REF!,"")</f>
        <v/>
      </c>
      <c r="AM240" s="52"/>
      <c r="AN240" s="53"/>
      <c r="AO240" s="53"/>
      <c r="AP240" s="54"/>
      <c r="AQ240" s="55" t="e">
        <f>IF(#REF!=1,0,"")</f>
        <v>#REF!</v>
      </c>
      <c r="AR240" s="56" t="e">
        <f t="shared" si="70"/>
        <v>#REF!</v>
      </c>
      <c r="AS240" s="55" t="e">
        <f>IF(#REF!=1,0,"")</f>
        <v>#REF!</v>
      </c>
      <c r="AT240" s="56" t="e">
        <f t="shared" si="71"/>
        <v>#REF!</v>
      </c>
    </row>
    <row r="241" spans="1:46" s="3" customFormat="1" x14ac:dyDescent="0.25">
      <c r="A241" s="67">
        <f t="shared" si="72"/>
        <v>2022</v>
      </c>
      <c r="B241" s="67" t="str">
        <f t="shared" si="73"/>
        <v>May</v>
      </c>
      <c r="C241" s="68">
        <f t="shared" si="78"/>
        <v>24</v>
      </c>
      <c r="D241" s="69">
        <f t="shared" si="74"/>
        <v>12</v>
      </c>
      <c r="E241" s="70">
        <f t="shared" si="75"/>
        <v>36</v>
      </c>
      <c r="F241" s="74"/>
      <c r="G241" s="77"/>
      <c r="H241" s="63" t="str">
        <f t="shared" si="79"/>
        <v>58+V215+Q221</v>
      </c>
      <c r="I241" s="64">
        <f t="shared" si="92"/>
        <v>1</v>
      </c>
      <c r="J241" s="71" t="str">
        <f t="shared" si="92"/>
        <v>Lavandula</v>
      </c>
      <c r="K241" s="71" t="str">
        <f t="shared" si="92"/>
        <v>stoechas</v>
      </c>
      <c r="L241" s="72">
        <f t="shared" si="92"/>
        <v>2</v>
      </c>
      <c r="M241" s="72">
        <f t="shared" si="92"/>
        <v>13</v>
      </c>
      <c r="N241" s="66">
        <f t="shared" si="92"/>
        <v>0</v>
      </c>
      <c r="O241" s="42"/>
      <c r="P241" s="43" t="e">
        <f>TEXT(IF(#REF!=1,D241,""),"00")</f>
        <v>#REF!</v>
      </c>
      <c r="Q241" s="44"/>
      <c r="R241" s="45"/>
      <c r="S241" s="46" t="e">
        <f>IF(O241=0,TEXT(TIME(P241,Q241,R241)-TIME(D241,E241,RIGHT(F241,2))+TIME(0,LEFT(#REF!,2),RIGHT(#REF!,2)),"mm:ss"),TEXT(TIME(P241,Q241,R241)-TIME(D241,E241,RIGHT(F241,2))+TIME(0,LEFT(#REF!,2),RIGHT(#REF!,2))-TIME(0,($G$10*O241),0),"mm:ss"))</f>
        <v>#REF!</v>
      </c>
      <c r="T241" s="47"/>
      <c r="U241" s="43" t="e">
        <f>INDEX(VISITORS[INSECT ORDER], MATCH(T241,VISITORS[NAME USED],0))</f>
        <v>#N/A</v>
      </c>
      <c r="V241" s="43" t="e">
        <f t="shared" si="76"/>
        <v>#N/A</v>
      </c>
      <c r="W241" s="48" t="e">
        <f>IF(SUM(AB241,AD241,AF241,AH241,AJ241,AL241)=#REF!,,"")</f>
        <v>#REF!</v>
      </c>
      <c r="X241" s="49" t="e">
        <f>IF(#REF!=1,1,"")</f>
        <v>#REF!</v>
      </c>
      <c r="Y241" s="49"/>
      <c r="Z241" s="49"/>
      <c r="AA241" s="50" t="str">
        <f t="shared" si="77"/>
        <v/>
      </c>
      <c r="AB241" s="51" t="str">
        <f>IF(AA241=1,#REF!,"")</f>
        <v/>
      </c>
      <c r="AC241" s="50"/>
      <c r="AD241" s="51" t="str">
        <f>IF(AC241=1,#REF!,"")</f>
        <v/>
      </c>
      <c r="AE241" s="50"/>
      <c r="AF241" s="51" t="str">
        <f>IF(AE241=1,#REF!,"")</f>
        <v/>
      </c>
      <c r="AG241" s="50"/>
      <c r="AH241" s="51" t="str">
        <f>IF(AG241=1,#REF!,"")</f>
        <v/>
      </c>
      <c r="AI241" s="50"/>
      <c r="AJ241" s="51" t="str">
        <f>IF(AI241=1,#REF!,"")</f>
        <v/>
      </c>
      <c r="AK241" s="50"/>
      <c r="AL241" s="51" t="str">
        <f>IF(AK241=1,#REF!,"")</f>
        <v/>
      </c>
      <c r="AM241" s="52"/>
      <c r="AN241" s="53"/>
      <c r="AO241" s="53"/>
      <c r="AP241" s="54"/>
      <c r="AQ241" s="55" t="e">
        <f>IF(#REF!=1,0,"")</f>
        <v>#REF!</v>
      </c>
      <c r="AR241" s="56" t="e">
        <f t="shared" si="70"/>
        <v>#REF!</v>
      </c>
      <c r="AS241" s="55" t="e">
        <f>IF(#REF!=1,0,"")</f>
        <v>#REF!</v>
      </c>
      <c r="AT241" s="56" t="e">
        <f t="shared" si="71"/>
        <v>#REF!</v>
      </c>
    </row>
    <row r="242" spans="1:46" s="3" customFormat="1" x14ac:dyDescent="0.25">
      <c r="A242" s="67">
        <f t="shared" si="72"/>
        <v>2022</v>
      </c>
      <c r="B242" s="67" t="str">
        <f t="shared" si="73"/>
        <v>May</v>
      </c>
      <c r="C242" s="68">
        <f t="shared" si="78"/>
        <v>24</v>
      </c>
      <c r="D242" s="69">
        <f t="shared" si="74"/>
        <v>12</v>
      </c>
      <c r="E242" s="70">
        <f t="shared" si="75"/>
        <v>37</v>
      </c>
      <c r="F242" s="74"/>
      <c r="G242" s="77"/>
      <c r="H242" s="63" t="str">
        <f t="shared" si="79"/>
        <v>58+V215+Q221</v>
      </c>
      <c r="I242" s="64">
        <f t="shared" si="92"/>
        <v>1</v>
      </c>
      <c r="J242" s="71" t="str">
        <f t="shared" si="92"/>
        <v>Lavandula</v>
      </c>
      <c r="K242" s="71" t="str">
        <f t="shared" si="92"/>
        <v>stoechas</v>
      </c>
      <c r="L242" s="72">
        <f t="shared" si="92"/>
        <v>2</v>
      </c>
      <c r="M242" s="72">
        <f t="shared" si="92"/>
        <v>13</v>
      </c>
      <c r="N242" s="66">
        <f t="shared" si="92"/>
        <v>0</v>
      </c>
      <c r="O242" s="42"/>
      <c r="P242" s="43" t="e">
        <f>TEXT(IF(#REF!=1,D242,""),"00")</f>
        <v>#REF!</v>
      </c>
      <c r="Q242" s="44"/>
      <c r="R242" s="45"/>
      <c r="S242" s="46" t="e">
        <f>IF(O242=0,TEXT(TIME(P242,Q242,R242)-TIME(D242,E242,RIGHT(F242,2))+TIME(0,LEFT(#REF!,2),RIGHT(#REF!,2)),"mm:ss"),TEXT(TIME(P242,Q242,R242)-TIME(D242,E242,RIGHT(F242,2))+TIME(0,LEFT(#REF!,2),RIGHT(#REF!,2))-TIME(0,($G$10*O242),0),"mm:ss"))</f>
        <v>#REF!</v>
      </c>
      <c r="T242" s="47"/>
      <c r="U242" s="43" t="e">
        <f>INDEX(VISITORS[INSECT ORDER], MATCH(T242,VISITORS[NAME USED],0))</f>
        <v>#N/A</v>
      </c>
      <c r="V242" s="43" t="e">
        <f t="shared" si="76"/>
        <v>#N/A</v>
      </c>
      <c r="W242" s="48" t="e">
        <f>IF(SUM(AB242,AD242,AF242,AH242,AJ242,AL242)=#REF!,,"")</f>
        <v>#REF!</v>
      </c>
      <c r="X242" s="49" t="e">
        <f>IF(#REF!=1,1,"")</f>
        <v>#REF!</v>
      </c>
      <c r="Y242" s="49"/>
      <c r="Z242" s="49"/>
      <c r="AA242" s="50" t="str">
        <f t="shared" si="77"/>
        <v/>
      </c>
      <c r="AB242" s="51" t="str">
        <f>IF(AA242=1,#REF!,"")</f>
        <v/>
      </c>
      <c r="AC242" s="50"/>
      <c r="AD242" s="51" t="str">
        <f>IF(AC242=1,#REF!,"")</f>
        <v/>
      </c>
      <c r="AE242" s="50"/>
      <c r="AF242" s="51" t="str">
        <f>IF(AE242=1,#REF!,"")</f>
        <v/>
      </c>
      <c r="AG242" s="50"/>
      <c r="AH242" s="51" t="str">
        <f>IF(AG242=1,#REF!,"")</f>
        <v/>
      </c>
      <c r="AI242" s="50"/>
      <c r="AJ242" s="51" t="str">
        <f>IF(AI242=1,#REF!,"")</f>
        <v/>
      </c>
      <c r="AK242" s="50"/>
      <c r="AL242" s="51" t="str">
        <f>IF(AK242=1,#REF!,"")</f>
        <v/>
      </c>
      <c r="AM242" s="52"/>
      <c r="AN242" s="53"/>
      <c r="AO242" s="53"/>
      <c r="AP242" s="54"/>
      <c r="AQ242" s="55" t="e">
        <f>IF(#REF!=1,0,"")</f>
        <v>#REF!</v>
      </c>
      <c r="AR242" s="56" t="e">
        <f t="shared" si="70"/>
        <v>#REF!</v>
      </c>
      <c r="AS242" s="55" t="e">
        <f>IF(#REF!=1,0,"")</f>
        <v>#REF!</v>
      </c>
      <c r="AT242" s="56" t="e">
        <f t="shared" si="71"/>
        <v>#REF!</v>
      </c>
    </row>
    <row r="243" spans="1:46" s="3" customFormat="1" x14ac:dyDescent="0.25">
      <c r="A243" s="67">
        <f t="shared" si="72"/>
        <v>2022</v>
      </c>
      <c r="B243" s="67" t="str">
        <f t="shared" si="73"/>
        <v>May</v>
      </c>
      <c r="C243" s="68">
        <f t="shared" si="78"/>
        <v>24</v>
      </c>
      <c r="D243" s="69">
        <f t="shared" si="74"/>
        <v>12</v>
      </c>
      <c r="E243" s="70">
        <f t="shared" si="75"/>
        <v>38</v>
      </c>
      <c r="F243" s="74"/>
      <c r="G243" s="77"/>
      <c r="H243" s="63" t="str">
        <f t="shared" si="79"/>
        <v>58+V215+Q221</v>
      </c>
      <c r="I243" s="64">
        <f t="shared" si="92"/>
        <v>1</v>
      </c>
      <c r="J243" s="71" t="str">
        <f t="shared" si="92"/>
        <v>Lavandula</v>
      </c>
      <c r="K243" s="71" t="str">
        <f t="shared" si="92"/>
        <v>stoechas</v>
      </c>
      <c r="L243" s="72">
        <f t="shared" si="92"/>
        <v>2</v>
      </c>
      <c r="M243" s="72">
        <f t="shared" si="92"/>
        <v>13</v>
      </c>
      <c r="N243" s="66">
        <f t="shared" si="92"/>
        <v>0</v>
      </c>
      <c r="O243" s="42"/>
      <c r="P243" s="43" t="e">
        <f>TEXT(IF(#REF!=1,D243,""),"00")</f>
        <v>#REF!</v>
      </c>
      <c r="Q243" s="44"/>
      <c r="R243" s="45"/>
      <c r="S243" s="46" t="e">
        <f>IF(O243=0,TEXT(TIME(P243,Q243,R243)-TIME(D243,E243,RIGHT(F243,2))+TIME(0,LEFT(#REF!,2),RIGHT(#REF!,2)),"mm:ss"),TEXT(TIME(P243,Q243,R243)-TIME(D243,E243,RIGHT(F243,2))+TIME(0,LEFT(#REF!,2),RIGHT(#REF!,2))-TIME(0,($G$10*O243),0),"mm:ss"))</f>
        <v>#REF!</v>
      </c>
      <c r="T243" s="47"/>
      <c r="U243" s="43" t="e">
        <f>INDEX(VISITORS[INSECT ORDER], MATCH(T243,VISITORS[NAME USED],0))</f>
        <v>#N/A</v>
      </c>
      <c r="V243" s="43" t="e">
        <f t="shared" si="76"/>
        <v>#N/A</v>
      </c>
      <c r="W243" s="48" t="e">
        <f>IF(SUM(AB243,AD243,AF243,AH243,AJ243,AL243)=#REF!,,"")</f>
        <v>#REF!</v>
      </c>
      <c r="X243" s="49" t="e">
        <f>IF(#REF!=1,1,"")</f>
        <v>#REF!</v>
      </c>
      <c r="Y243" s="49"/>
      <c r="Z243" s="49"/>
      <c r="AA243" s="50" t="str">
        <f t="shared" si="77"/>
        <v/>
      </c>
      <c r="AB243" s="51" t="str">
        <f>IF(AA243=1,#REF!,"")</f>
        <v/>
      </c>
      <c r="AC243" s="50"/>
      <c r="AD243" s="51" t="str">
        <f>IF(AC243=1,#REF!,"")</f>
        <v/>
      </c>
      <c r="AE243" s="50"/>
      <c r="AF243" s="51" t="str">
        <f>IF(AE243=1,#REF!,"")</f>
        <v/>
      </c>
      <c r="AG243" s="50"/>
      <c r="AH243" s="51" t="str">
        <f>IF(AG243=1,#REF!,"")</f>
        <v/>
      </c>
      <c r="AI243" s="50"/>
      <c r="AJ243" s="51" t="str">
        <f>IF(AI243=1,#REF!,"")</f>
        <v/>
      </c>
      <c r="AK243" s="50"/>
      <c r="AL243" s="51" t="str">
        <f>IF(AK243=1,#REF!,"")</f>
        <v/>
      </c>
      <c r="AM243" s="52"/>
      <c r="AN243" s="53"/>
      <c r="AO243" s="53"/>
      <c r="AP243" s="54"/>
      <c r="AQ243" s="55" t="e">
        <f>IF(#REF!=1,0,"")</f>
        <v>#REF!</v>
      </c>
      <c r="AR243" s="56" t="e">
        <f t="shared" si="70"/>
        <v>#REF!</v>
      </c>
      <c r="AS243" s="55" t="e">
        <f>IF(#REF!=1,0,"")</f>
        <v>#REF!</v>
      </c>
      <c r="AT243" s="56" t="e">
        <f t="shared" si="71"/>
        <v>#REF!</v>
      </c>
    </row>
    <row r="244" spans="1:46" s="3" customFormat="1" x14ac:dyDescent="0.25">
      <c r="A244" s="67">
        <f t="shared" si="72"/>
        <v>2022</v>
      </c>
      <c r="B244" s="67" t="str">
        <f t="shared" si="73"/>
        <v>May</v>
      </c>
      <c r="C244" s="68">
        <f t="shared" si="78"/>
        <v>24</v>
      </c>
      <c r="D244" s="69">
        <f t="shared" si="74"/>
        <v>12</v>
      </c>
      <c r="E244" s="70">
        <f t="shared" si="75"/>
        <v>39</v>
      </c>
      <c r="F244" s="74"/>
      <c r="G244" s="77"/>
      <c r="H244" s="63" t="str">
        <f t="shared" si="79"/>
        <v>58+V215+Q221</v>
      </c>
      <c r="I244" s="64">
        <f t="shared" si="92"/>
        <v>1</v>
      </c>
      <c r="J244" s="71" t="str">
        <f t="shared" si="92"/>
        <v>Lavandula</v>
      </c>
      <c r="K244" s="71" t="str">
        <f t="shared" si="92"/>
        <v>stoechas</v>
      </c>
      <c r="L244" s="66">
        <f t="shared" si="92"/>
        <v>2</v>
      </c>
      <c r="M244" s="72">
        <f t="shared" si="92"/>
        <v>13</v>
      </c>
      <c r="N244" s="66">
        <f t="shared" si="92"/>
        <v>0</v>
      </c>
      <c r="O244" s="42"/>
      <c r="P244" s="43" t="e">
        <f>TEXT(IF(#REF!=1,D244,""),"00")</f>
        <v>#REF!</v>
      </c>
      <c r="Q244" s="44"/>
      <c r="R244" s="45"/>
      <c r="S244" s="46" t="e">
        <f>IF(O244=0,TEXT(TIME(P244,Q244,R244)-TIME(D244,E244,RIGHT(F244,2))+TIME(0,LEFT(#REF!,2),RIGHT(#REF!,2)),"mm:ss"),TEXT(TIME(P244,Q244,R244)-TIME(D244,E244,RIGHT(F244,2))+TIME(0,LEFT(#REF!,2),RIGHT(#REF!,2))-TIME(0,($G$10*O244),0),"mm:ss"))</f>
        <v>#REF!</v>
      </c>
      <c r="T244" s="47"/>
      <c r="U244" s="43" t="e">
        <f>INDEX(VISITORS[INSECT ORDER], MATCH(T244,VISITORS[NAME USED],0))</f>
        <v>#N/A</v>
      </c>
      <c r="V244" s="43" t="e">
        <f t="shared" si="76"/>
        <v>#N/A</v>
      </c>
      <c r="W244" s="48" t="e">
        <f>IF(SUM(AB244,AD244,AF244,AH244,AJ244,AL244)=#REF!,,"")</f>
        <v>#REF!</v>
      </c>
      <c r="X244" s="49" t="e">
        <f>IF(#REF!=1,1,"")</f>
        <v>#REF!</v>
      </c>
      <c r="Y244" s="49"/>
      <c r="Z244" s="49"/>
      <c r="AA244" s="50" t="str">
        <f t="shared" si="77"/>
        <v/>
      </c>
      <c r="AB244" s="51" t="str">
        <f>IF(AA244=1,#REF!,"")</f>
        <v/>
      </c>
      <c r="AC244" s="50"/>
      <c r="AD244" s="51" t="str">
        <f>IF(AC244=1,#REF!,"")</f>
        <v/>
      </c>
      <c r="AE244" s="50"/>
      <c r="AF244" s="51" t="str">
        <f>IF(AE244=1,#REF!,"")</f>
        <v/>
      </c>
      <c r="AG244" s="50"/>
      <c r="AH244" s="51" t="str">
        <f>IF(AG244=1,#REF!,"")</f>
        <v/>
      </c>
      <c r="AI244" s="50"/>
      <c r="AJ244" s="51" t="str">
        <f>IF(AI244=1,#REF!,"")</f>
        <v/>
      </c>
      <c r="AK244" s="50"/>
      <c r="AL244" s="51" t="str">
        <f>IF(AK244=1,#REF!,"")</f>
        <v/>
      </c>
      <c r="AM244" s="52"/>
      <c r="AN244" s="53"/>
      <c r="AO244" s="53"/>
      <c r="AP244" s="54"/>
      <c r="AQ244" s="55" t="e">
        <f>IF(#REF!=1,0,"")</f>
        <v>#REF!</v>
      </c>
      <c r="AR244" s="56" t="e">
        <f t="shared" si="70"/>
        <v>#REF!</v>
      </c>
      <c r="AS244" s="55" t="e">
        <f>IF(#REF!=1,0,"")</f>
        <v>#REF!</v>
      </c>
      <c r="AT244" s="56" t="e">
        <f t="shared" si="71"/>
        <v>#REF!</v>
      </c>
    </row>
    <row r="245" spans="1:46" s="3" customFormat="1" x14ac:dyDescent="0.25">
      <c r="A245" s="67">
        <f t="shared" si="72"/>
        <v>2022</v>
      </c>
      <c r="B245" s="67" t="str">
        <f t="shared" si="73"/>
        <v>May</v>
      </c>
      <c r="C245" s="68">
        <f t="shared" si="78"/>
        <v>24</v>
      </c>
      <c r="D245" s="69">
        <f t="shared" si="74"/>
        <v>12</v>
      </c>
      <c r="E245" s="60">
        <f t="shared" si="75"/>
        <v>40</v>
      </c>
      <c r="F245" s="74"/>
      <c r="G245" s="77"/>
      <c r="H245" s="63" t="str">
        <f t="shared" si="79"/>
        <v>58+V215+Q221</v>
      </c>
      <c r="I245" s="64">
        <f t="shared" si="92"/>
        <v>1</v>
      </c>
      <c r="J245" s="71" t="str">
        <f t="shared" si="92"/>
        <v>Lavandula</v>
      </c>
      <c r="K245" s="71" t="str">
        <f t="shared" si="92"/>
        <v>stoechas</v>
      </c>
      <c r="L245" s="72">
        <f t="shared" si="92"/>
        <v>2</v>
      </c>
      <c r="M245" s="66">
        <f t="shared" si="92"/>
        <v>13</v>
      </c>
      <c r="N245" s="66">
        <f t="shared" si="92"/>
        <v>0</v>
      </c>
      <c r="O245" s="42"/>
      <c r="P245" s="43" t="e">
        <f>TEXT(IF(#REF!=1,D245,""),"00")</f>
        <v>#REF!</v>
      </c>
      <c r="Q245" s="44"/>
      <c r="R245" s="45"/>
      <c r="S245" s="46" t="e">
        <f>IF(O245=0,TEXT(TIME(P245,Q245,R245)-TIME(D245,E245,RIGHT(F245,2))+TIME(0,LEFT(#REF!,2),RIGHT(#REF!,2)),"mm:ss"),TEXT(TIME(P245,Q245,R245)-TIME(D245,E245,RIGHT(F245,2))+TIME(0,LEFT(#REF!,2),RIGHT(#REF!,2))-TIME(0,($G$10*O245),0),"mm:ss"))</f>
        <v>#REF!</v>
      </c>
      <c r="T245" s="47"/>
      <c r="U245" s="43" t="e">
        <f>INDEX(VISITORS[INSECT ORDER], MATCH(T245,VISITORS[NAME USED],0))</f>
        <v>#N/A</v>
      </c>
      <c r="V245" s="43" t="e">
        <f t="shared" si="76"/>
        <v>#N/A</v>
      </c>
      <c r="W245" s="48" t="e">
        <f>IF(SUM(AB245,AD245,AF245,AH245,AJ245,AL245)=#REF!,,"")</f>
        <v>#REF!</v>
      </c>
      <c r="X245" s="49" t="e">
        <f>IF(#REF!=1,1,"")</f>
        <v>#REF!</v>
      </c>
      <c r="Y245" s="49"/>
      <c r="Z245" s="49"/>
      <c r="AA245" s="50" t="str">
        <f t="shared" si="77"/>
        <v/>
      </c>
      <c r="AB245" s="51" t="str">
        <f>IF(AA245=1,#REF!,"")</f>
        <v/>
      </c>
      <c r="AC245" s="50"/>
      <c r="AD245" s="51" t="str">
        <f>IF(AC245=1,#REF!,"")</f>
        <v/>
      </c>
      <c r="AE245" s="50"/>
      <c r="AF245" s="51" t="str">
        <f>IF(AE245=1,#REF!,"")</f>
        <v/>
      </c>
      <c r="AG245" s="50"/>
      <c r="AH245" s="51" t="str">
        <f>IF(AG245=1,#REF!,"")</f>
        <v/>
      </c>
      <c r="AI245" s="50"/>
      <c r="AJ245" s="51" t="str">
        <f>IF(AI245=1,#REF!,"")</f>
        <v/>
      </c>
      <c r="AK245" s="50"/>
      <c r="AL245" s="51" t="str">
        <f>IF(AK245=1,#REF!,"")</f>
        <v/>
      </c>
      <c r="AM245" s="52"/>
      <c r="AN245" s="53"/>
      <c r="AO245" s="53"/>
      <c r="AP245" s="54"/>
      <c r="AQ245" s="55" t="e">
        <f>IF(#REF!=1,0,"")</f>
        <v>#REF!</v>
      </c>
      <c r="AR245" s="56" t="e">
        <f t="shared" si="70"/>
        <v>#REF!</v>
      </c>
      <c r="AS245" s="55" t="e">
        <f>IF(#REF!=1,0,"")</f>
        <v>#REF!</v>
      </c>
      <c r="AT245" s="56" t="e">
        <f t="shared" si="71"/>
        <v>#REF!</v>
      </c>
    </row>
    <row r="246" spans="1:46" s="3" customFormat="1" x14ac:dyDescent="0.25">
      <c r="A246" s="67">
        <f t="shared" si="72"/>
        <v>2022</v>
      </c>
      <c r="B246" s="67" t="str">
        <f t="shared" si="73"/>
        <v>May</v>
      </c>
      <c r="C246" s="68">
        <f t="shared" si="78"/>
        <v>24</v>
      </c>
      <c r="D246" s="69">
        <f t="shared" si="74"/>
        <v>12</v>
      </c>
      <c r="E246" s="70">
        <f t="shared" si="75"/>
        <v>41</v>
      </c>
      <c r="F246" s="74"/>
      <c r="G246" s="77"/>
      <c r="H246" s="63" t="str">
        <f t="shared" si="79"/>
        <v>58+V215+Q221</v>
      </c>
      <c r="I246" s="64">
        <f t="shared" si="92"/>
        <v>1</v>
      </c>
      <c r="J246" s="71" t="str">
        <f t="shared" si="92"/>
        <v>Lavandula</v>
      </c>
      <c r="K246" s="71" t="str">
        <f t="shared" si="92"/>
        <v>stoechas</v>
      </c>
      <c r="L246" s="72">
        <f t="shared" si="92"/>
        <v>2</v>
      </c>
      <c r="M246" s="72">
        <f t="shared" si="92"/>
        <v>13</v>
      </c>
      <c r="N246" s="66">
        <f t="shared" si="92"/>
        <v>0</v>
      </c>
      <c r="O246" s="42"/>
      <c r="P246" s="43" t="e">
        <f>TEXT(IF(#REF!=1,D246,""),"00")</f>
        <v>#REF!</v>
      </c>
      <c r="Q246" s="44"/>
      <c r="R246" s="45"/>
      <c r="S246" s="46" t="e">
        <f>IF(O246=0,TEXT(TIME(P246,Q246,R246)-TIME(D246,E246,RIGHT(F246,2))+TIME(0,LEFT(#REF!,2),RIGHT(#REF!,2)),"mm:ss"),TEXT(TIME(P246,Q246,R246)-TIME(D246,E246,RIGHT(F246,2))+TIME(0,LEFT(#REF!,2),RIGHT(#REF!,2))-TIME(0,($G$10*O246),0),"mm:ss"))</f>
        <v>#REF!</v>
      </c>
      <c r="T246" s="47"/>
      <c r="U246" s="43" t="e">
        <f>INDEX(VISITORS[INSECT ORDER], MATCH(T246,VISITORS[NAME USED],0))</f>
        <v>#N/A</v>
      </c>
      <c r="V246" s="43" t="e">
        <f t="shared" si="76"/>
        <v>#N/A</v>
      </c>
      <c r="W246" s="48" t="e">
        <f>IF(SUM(AB246,AD246,AF246,AH246,AJ246,AL246)=#REF!,,"")</f>
        <v>#REF!</v>
      </c>
      <c r="X246" s="49" t="e">
        <f>IF(#REF!=1,1,"")</f>
        <v>#REF!</v>
      </c>
      <c r="Y246" s="49"/>
      <c r="Z246" s="49"/>
      <c r="AA246" s="50" t="str">
        <f t="shared" si="77"/>
        <v/>
      </c>
      <c r="AB246" s="51" t="str">
        <f>IF(AA246=1,#REF!,"")</f>
        <v/>
      </c>
      <c r="AC246" s="50"/>
      <c r="AD246" s="51" t="str">
        <f>IF(AC246=1,#REF!,"")</f>
        <v/>
      </c>
      <c r="AE246" s="50"/>
      <c r="AF246" s="51" t="str">
        <f>IF(AE246=1,#REF!,"")</f>
        <v/>
      </c>
      <c r="AG246" s="50"/>
      <c r="AH246" s="51" t="str">
        <f>IF(AG246=1,#REF!,"")</f>
        <v/>
      </c>
      <c r="AI246" s="50"/>
      <c r="AJ246" s="51" t="str">
        <f>IF(AI246=1,#REF!,"")</f>
        <v/>
      </c>
      <c r="AK246" s="50"/>
      <c r="AL246" s="51" t="str">
        <f>IF(AK246=1,#REF!,"")</f>
        <v/>
      </c>
      <c r="AM246" s="52"/>
      <c r="AN246" s="53"/>
      <c r="AO246" s="53"/>
      <c r="AP246" s="54"/>
      <c r="AQ246" s="55" t="e">
        <f>IF(#REF!=1,0,"")</f>
        <v>#REF!</v>
      </c>
      <c r="AR246" s="56" t="e">
        <f t="shared" si="70"/>
        <v>#REF!</v>
      </c>
      <c r="AS246" s="55" t="e">
        <f>IF(#REF!=1,0,"")</f>
        <v>#REF!</v>
      </c>
      <c r="AT246" s="56" t="e">
        <f t="shared" si="71"/>
        <v>#REF!</v>
      </c>
    </row>
    <row r="247" spans="1:46" s="3" customFormat="1" x14ac:dyDescent="0.25">
      <c r="A247" s="67">
        <f t="shared" si="72"/>
        <v>2022</v>
      </c>
      <c r="B247" s="67" t="str">
        <f t="shared" si="73"/>
        <v>May</v>
      </c>
      <c r="C247" s="68">
        <f t="shared" si="78"/>
        <v>24</v>
      </c>
      <c r="D247" s="69">
        <f t="shared" si="74"/>
        <v>12</v>
      </c>
      <c r="E247" s="70">
        <f t="shared" si="75"/>
        <v>42</v>
      </c>
      <c r="F247" s="74"/>
      <c r="G247" s="77"/>
      <c r="H247" s="63" t="str">
        <f t="shared" si="79"/>
        <v>58+V215+Q221</v>
      </c>
      <c r="I247" s="64">
        <f t="shared" si="92"/>
        <v>1</v>
      </c>
      <c r="J247" s="71" t="str">
        <f t="shared" si="92"/>
        <v>Lavandula</v>
      </c>
      <c r="K247" s="71" t="str">
        <f t="shared" si="92"/>
        <v>stoechas</v>
      </c>
      <c r="L247" s="72">
        <f t="shared" si="92"/>
        <v>2</v>
      </c>
      <c r="M247" s="72">
        <f t="shared" si="92"/>
        <v>13</v>
      </c>
      <c r="N247" s="66">
        <f t="shared" si="92"/>
        <v>0</v>
      </c>
      <c r="O247" s="42"/>
      <c r="P247" s="43" t="e">
        <f>TEXT(IF(#REF!=1,D247,""),"00")</f>
        <v>#REF!</v>
      </c>
      <c r="Q247" s="44"/>
      <c r="R247" s="45"/>
      <c r="S247" s="46" t="e">
        <f>IF(O247=0,TEXT(TIME(P247,Q247,R247)-TIME(D247,E247,RIGHT(F247,2))+TIME(0,LEFT(#REF!,2),RIGHT(#REF!,2)),"mm:ss"),TEXT(TIME(P247,Q247,R247)-TIME(D247,E247,RIGHT(F247,2))+TIME(0,LEFT(#REF!,2),RIGHT(#REF!,2))-TIME(0,($G$10*O247),0),"mm:ss"))</f>
        <v>#REF!</v>
      </c>
      <c r="T247" s="47"/>
      <c r="U247" s="43" t="e">
        <f>INDEX(VISITORS[INSECT ORDER], MATCH(T247,VISITORS[NAME USED],0))</f>
        <v>#N/A</v>
      </c>
      <c r="V247" s="43" t="e">
        <f t="shared" si="76"/>
        <v>#N/A</v>
      </c>
      <c r="W247" s="48" t="e">
        <f>IF(SUM(AB247,AD247,AF247,AH247,AJ247,AL247)=#REF!,,"")</f>
        <v>#REF!</v>
      </c>
      <c r="X247" s="49" t="e">
        <f>IF(#REF!=1,1,"")</f>
        <v>#REF!</v>
      </c>
      <c r="Y247" s="49"/>
      <c r="Z247" s="49"/>
      <c r="AA247" s="50" t="str">
        <f t="shared" si="77"/>
        <v/>
      </c>
      <c r="AB247" s="51" t="str">
        <f>IF(AA247=1,#REF!,"")</f>
        <v/>
      </c>
      <c r="AC247" s="50"/>
      <c r="AD247" s="51" t="str">
        <f>IF(AC247=1,#REF!,"")</f>
        <v/>
      </c>
      <c r="AE247" s="50"/>
      <c r="AF247" s="51" t="str">
        <f>IF(AE247=1,#REF!,"")</f>
        <v/>
      </c>
      <c r="AG247" s="50"/>
      <c r="AH247" s="51" t="str">
        <f>IF(AG247=1,#REF!,"")</f>
        <v/>
      </c>
      <c r="AI247" s="50"/>
      <c r="AJ247" s="51" t="str">
        <f>IF(AI247=1,#REF!,"")</f>
        <v/>
      </c>
      <c r="AK247" s="50"/>
      <c r="AL247" s="51" t="str">
        <f>IF(AK247=1,#REF!,"")</f>
        <v/>
      </c>
      <c r="AM247" s="52"/>
      <c r="AN247" s="53"/>
      <c r="AO247" s="53"/>
      <c r="AP247" s="54"/>
      <c r="AQ247" s="55" t="e">
        <f>IF(#REF!=1,0,"")</f>
        <v>#REF!</v>
      </c>
      <c r="AR247" s="56" t="e">
        <f t="shared" si="70"/>
        <v>#REF!</v>
      </c>
      <c r="AS247" s="55" t="e">
        <f>IF(#REF!=1,0,"")</f>
        <v>#REF!</v>
      </c>
      <c r="AT247" s="56" t="e">
        <f t="shared" si="71"/>
        <v>#REF!</v>
      </c>
    </row>
    <row r="248" spans="1:46" s="3" customFormat="1" x14ac:dyDescent="0.25">
      <c r="A248" s="67">
        <f t="shared" si="72"/>
        <v>2022</v>
      </c>
      <c r="B248" s="67" t="str">
        <f t="shared" si="73"/>
        <v>May</v>
      </c>
      <c r="C248" s="68">
        <f t="shared" si="78"/>
        <v>24</v>
      </c>
      <c r="D248" s="69">
        <f t="shared" si="74"/>
        <v>12</v>
      </c>
      <c r="E248" s="70">
        <f t="shared" si="75"/>
        <v>43</v>
      </c>
      <c r="F248" s="74"/>
      <c r="G248" s="77"/>
      <c r="H248" s="63" t="str">
        <f t="shared" si="79"/>
        <v>58+V215+Q221</v>
      </c>
      <c r="I248" s="64">
        <f t="shared" si="92"/>
        <v>1</v>
      </c>
      <c r="J248" s="71" t="str">
        <f t="shared" si="92"/>
        <v>Lavandula</v>
      </c>
      <c r="K248" s="71" t="str">
        <f t="shared" si="92"/>
        <v>stoechas</v>
      </c>
      <c r="L248" s="72">
        <f t="shared" si="92"/>
        <v>2</v>
      </c>
      <c r="M248" s="72">
        <f t="shared" si="92"/>
        <v>13</v>
      </c>
      <c r="N248" s="66">
        <f t="shared" si="92"/>
        <v>0</v>
      </c>
      <c r="O248" s="42"/>
      <c r="P248" s="43" t="e">
        <f>TEXT(IF(#REF!=1,D248,""),"00")</f>
        <v>#REF!</v>
      </c>
      <c r="Q248" s="44"/>
      <c r="R248" s="45"/>
      <c r="S248" s="46" t="e">
        <f>IF(O248=0,TEXT(TIME(P248,Q248,R248)-TIME(D248,E248,RIGHT(F248,2))+TIME(0,LEFT(#REF!,2),RIGHT(#REF!,2)),"mm:ss"),TEXT(TIME(P248,Q248,R248)-TIME(D248,E248,RIGHT(F248,2))+TIME(0,LEFT(#REF!,2),RIGHT(#REF!,2))-TIME(0,($G$10*O248),0),"mm:ss"))</f>
        <v>#REF!</v>
      </c>
      <c r="T248" s="47"/>
      <c r="U248" s="43" t="e">
        <f>INDEX(VISITORS[INSECT ORDER], MATCH(T248,VISITORS[NAME USED],0))</f>
        <v>#N/A</v>
      </c>
      <c r="V248" s="43" t="e">
        <f t="shared" si="76"/>
        <v>#N/A</v>
      </c>
      <c r="W248" s="48" t="e">
        <f>IF(SUM(AB248,AD248,AF248,AH248,AJ248,AL248)=#REF!,,"")</f>
        <v>#REF!</v>
      </c>
      <c r="X248" s="49" t="e">
        <f>IF(#REF!=1,1,"")</f>
        <v>#REF!</v>
      </c>
      <c r="Y248" s="49"/>
      <c r="Z248" s="49"/>
      <c r="AA248" s="50" t="str">
        <f t="shared" si="77"/>
        <v/>
      </c>
      <c r="AB248" s="51" t="str">
        <f>IF(AA248=1,#REF!,"")</f>
        <v/>
      </c>
      <c r="AC248" s="50"/>
      <c r="AD248" s="51" t="str">
        <f>IF(AC248=1,#REF!,"")</f>
        <v/>
      </c>
      <c r="AE248" s="50"/>
      <c r="AF248" s="51" t="str">
        <f>IF(AE248=1,#REF!,"")</f>
        <v/>
      </c>
      <c r="AG248" s="50"/>
      <c r="AH248" s="51" t="str">
        <f>IF(AG248=1,#REF!,"")</f>
        <v/>
      </c>
      <c r="AI248" s="50"/>
      <c r="AJ248" s="51" t="str">
        <f>IF(AI248=1,#REF!,"")</f>
        <v/>
      </c>
      <c r="AK248" s="50"/>
      <c r="AL248" s="51" t="str">
        <f>IF(AK248=1,#REF!,"")</f>
        <v/>
      </c>
      <c r="AM248" s="52"/>
      <c r="AN248" s="53"/>
      <c r="AO248" s="53"/>
      <c r="AP248" s="54"/>
      <c r="AQ248" s="55" t="e">
        <f>IF(#REF!=1,0,"")</f>
        <v>#REF!</v>
      </c>
      <c r="AR248" s="56" t="e">
        <f t="shared" si="70"/>
        <v>#REF!</v>
      </c>
      <c r="AS248" s="55" t="e">
        <f>IF(#REF!=1,0,"")</f>
        <v>#REF!</v>
      </c>
      <c r="AT248" s="56" t="e">
        <f t="shared" si="71"/>
        <v>#REF!</v>
      </c>
    </row>
    <row r="249" spans="1:46" s="3" customFormat="1" x14ac:dyDescent="0.25">
      <c r="A249" s="67">
        <f t="shared" si="72"/>
        <v>2022</v>
      </c>
      <c r="B249" s="67" t="str">
        <f t="shared" si="73"/>
        <v>May</v>
      </c>
      <c r="C249" s="68">
        <f t="shared" si="78"/>
        <v>24</v>
      </c>
      <c r="D249" s="69">
        <f t="shared" si="74"/>
        <v>12</v>
      </c>
      <c r="E249" s="70">
        <f t="shared" si="75"/>
        <v>44</v>
      </c>
      <c r="F249" s="74"/>
      <c r="G249" s="77"/>
      <c r="H249" s="63" t="str">
        <f t="shared" si="79"/>
        <v>58+V215+Q221</v>
      </c>
      <c r="I249" s="64">
        <f t="shared" si="92"/>
        <v>1</v>
      </c>
      <c r="J249" s="71" t="str">
        <f t="shared" si="92"/>
        <v>Lavandula</v>
      </c>
      <c r="K249" s="71" t="str">
        <f t="shared" si="92"/>
        <v>stoechas</v>
      </c>
      <c r="L249" s="72">
        <f t="shared" si="92"/>
        <v>2</v>
      </c>
      <c r="M249" s="72">
        <f t="shared" si="92"/>
        <v>13</v>
      </c>
      <c r="N249" s="66">
        <f t="shared" si="92"/>
        <v>0</v>
      </c>
      <c r="O249" s="42"/>
      <c r="P249" s="43" t="e">
        <f>TEXT(IF(#REF!=1,D249,""),"00")</f>
        <v>#REF!</v>
      </c>
      <c r="Q249" s="44"/>
      <c r="R249" s="45"/>
      <c r="S249" s="46" t="e">
        <f>IF(O249=0,TEXT(TIME(P249,Q249,R249)-TIME(D249,E249,RIGHT(F249,2))+TIME(0,LEFT(#REF!,2),RIGHT(#REF!,2)),"mm:ss"),TEXT(TIME(P249,Q249,R249)-TIME(D249,E249,RIGHT(F249,2))+TIME(0,LEFT(#REF!,2),RIGHT(#REF!,2))-TIME(0,($G$10*O249),0),"mm:ss"))</f>
        <v>#REF!</v>
      </c>
      <c r="T249" s="47"/>
      <c r="U249" s="43" t="e">
        <f>INDEX(VISITORS[INSECT ORDER], MATCH(T249,VISITORS[NAME USED],0))</f>
        <v>#N/A</v>
      </c>
      <c r="V249" s="43" t="e">
        <f t="shared" si="76"/>
        <v>#N/A</v>
      </c>
      <c r="W249" s="48" t="e">
        <f>IF(SUM(AB249,AD249,AF249,AH249,AJ249,AL249)=#REF!,,"")</f>
        <v>#REF!</v>
      </c>
      <c r="X249" s="49" t="e">
        <f>IF(#REF!=1,1,"")</f>
        <v>#REF!</v>
      </c>
      <c r="Y249" s="49"/>
      <c r="Z249" s="49"/>
      <c r="AA249" s="50" t="str">
        <f t="shared" si="77"/>
        <v/>
      </c>
      <c r="AB249" s="51" t="str">
        <f>IF(AA249=1,#REF!,"")</f>
        <v/>
      </c>
      <c r="AC249" s="50"/>
      <c r="AD249" s="51" t="str">
        <f>IF(AC249=1,#REF!,"")</f>
        <v/>
      </c>
      <c r="AE249" s="50"/>
      <c r="AF249" s="51" t="str">
        <f>IF(AE249=1,#REF!,"")</f>
        <v/>
      </c>
      <c r="AG249" s="50"/>
      <c r="AH249" s="51" t="str">
        <f>IF(AG249=1,#REF!,"")</f>
        <v/>
      </c>
      <c r="AI249" s="50"/>
      <c r="AJ249" s="51" t="str">
        <f>IF(AI249=1,#REF!,"")</f>
        <v/>
      </c>
      <c r="AK249" s="50"/>
      <c r="AL249" s="51" t="str">
        <f>IF(AK249=1,#REF!,"")</f>
        <v/>
      </c>
      <c r="AM249" s="52"/>
      <c r="AN249" s="53"/>
      <c r="AO249" s="53"/>
      <c r="AP249" s="54"/>
      <c r="AQ249" s="55" t="e">
        <f>IF(#REF!=1,0,"")</f>
        <v>#REF!</v>
      </c>
      <c r="AR249" s="56" t="e">
        <f t="shared" si="70"/>
        <v>#REF!</v>
      </c>
      <c r="AS249" s="55" t="e">
        <f>IF(#REF!=1,0,"")</f>
        <v>#REF!</v>
      </c>
      <c r="AT249" s="56" t="e">
        <f t="shared" si="71"/>
        <v>#REF!</v>
      </c>
    </row>
    <row r="250" spans="1:46" s="3" customFormat="1" x14ac:dyDescent="0.25">
      <c r="A250" s="67">
        <f t="shared" si="72"/>
        <v>2022</v>
      </c>
      <c r="B250" s="67" t="str">
        <f t="shared" si="73"/>
        <v>May</v>
      </c>
      <c r="C250" s="68">
        <f t="shared" si="78"/>
        <v>24</v>
      </c>
      <c r="D250" s="69">
        <f t="shared" si="74"/>
        <v>12</v>
      </c>
      <c r="E250" s="60">
        <f t="shared" si="75"/>
        <v>45</v>
      </c>
      <c r="F250" s="74"/>
      <c r="G250" s="77"/>
      <c r="H250" s="63" t="str">
        <f t="shared" si="79"/>
        <v>58+V215+Q221</v>
      </c>
      <c r="I250" s="64">
        <f t="shared" si="92"/>
        <v>1</v>
      </c>
      <c r="J250" s="71" t="str">
        <f t="shared" si="92"/>
        <v>Lavandula</v>
      </c>
      <c r="K250" s="71" t="str">
        <f t="shared" si="92"/>
        <v>stoechas</v>
      </c>
      <c r="L250" s="66">
        <f t="shared" si="92"/>
        <v>2</v>
      </c>
      <c r="M250" s="66">
        <f t="shared" si="92"/>
        <v>13</v>
      </c>
      <c r="N250" s="66">
        <f t="shared" si="92"/>
        <v>0</v>
      </c>
      <c r="O250" s="42"/>
      <c r="P250" s="43" t="e">
        <f>TEXT(IF(#REF!=1,D250,""),"00")</f>
        <v>#REF!</v>
      </c>
      <c r="Q250" s="44"/>
      <c r="R250" s="45"/>
      <c r="S250" s="46" t="e">
        <f>IF(O250=0,TEXT(TIME(P250,Q250,R250)-TIME(D250,E250,RIGHT(F250,2))+TIME(0,LEFT(#REF!,2),RIGHT(#REF!,2)),"mm:ss"),TEXT(TIME(P250,Q250,R250)-TIME(D250,E250,RIGHT(F250,2))+TIME(0,LEFT(#REF!,2),RIGHT(#REF!,2))-TIME(0,($G$10*O250),0),"mm:ss"))</f>
        <v>#REF!</v>
      </c>
      <c r="T250" s="47"/>
      <c r="U250" s="43" t="e">
        <f>INDEX(VISITORS[INSECT ORDER], MATCH(T250,VISITORS[NAME USED],0))</f>
        <v>#N/A</v>
      </c>
      <c r="V250" s="43" t="e">
        <f t="shared" si="76"/>
        <v>#N/A</v>
      </c>
      <c r="W250" s="48" t="e">
        <f>IF(SUM(AB250,AD250,AF250,AH250,AJ250,AL250)=#REF!,,"")</f>
        <v>#REF!</v>
      </c>
      <c r="X250" s="49" t="e">
        <f>IF(#REF!=1,1,"")</f>
        <v>#REF!</v>
      </c>
      <c r="Y250" s="49"/>
      <c r="Z250" s="49"/>
      <c r="AA250" s="50" t="str">
        <f t="shared" si="77"/>
        <v/>
      </c>
      <c r="AB250" s="51" t="str">
        <f>IF(AA250=1,#REF!,"")</f>
        <v/>
      </c>
      <c r="AC250" s="50"/>
      <c r="AD250" s="51" t="str">
        <f>IF(AC250=1,#REF!,"")</f>
        <v/>
      </c>
      <c r="AE250" s="50"/>
      <c r="AF250" s="51" t="str">
        <f>IF(AE250=1,#REF!,"")</f>
        <v/>
      </c>
      <c r="AG250" s="50"/>
      <c r="AH250" s="51" t="str">
        <f>IF(AG250=1,#REF!,"")</f>
        <v/>
      </c>
      <c r="AI250" s="50"/>
      <c r="AJ250" s="51" t="str">
        <f>IF(AI250=1,#REF!,"")</f>
        <v/>
      </c>
      <c r="AK250" s="50"/>
      <c r="AL250" s="51" t="str">
        <f>IF(AK250=1,#REF!,"")</f>
        <v/>
      </c>
      <c r="AM250" s="52"/>
      <c r="AN250" s="53"/>
      <c r="AO250" s="53"/>
      <c r="AP250" s="54"/>
      <c r="AQ250" s="55" t="e">
        <f>IF(#REF!=1,0,"")</f>
        <v>#REF!</v>
      </c>
      <c r="AR250" s="56" t="e">
        <f t="shared" si="70"/>
        <v>#REF!</v>
      </c>
      <c r="AS250" s="55" t="e">
        <f>IF(#REF!=1,0,"")</f>
        <v>#REF!</v>
      </c>
      <c r="AT250" s="56" t="e">
        <f t="shared" si="71"/>
        <v>#REF!</v>
      </c>
    </row>
    <row r="251" spans="1:46" s="3" customFormat="1" x14ac:dyDescent="0.25">
      <c r="A251" s="67">
        <f t="shared" si="72"/>
        <v>2022</v>
      </c>
      <c r="B251" s="67" t="str">
        <f t="shared" si="73"/>
        <v>May</v>
      </c>
      <c r="C251" s="68">
        <f t="shared" si="78"/>
        <v>24</v>
      </c>
      <c r="D251" s="69">
        <f t="shared" si="74"/>
        <v>12</v>
      </c>
      <c r="E251" s="70">
        <f t="shared" si="75"/>
        <v>46</v>
      </c>
      <c r="F251" s="74"/>
      <c r="G251" s="77"/>
      <c r="H251" s="63" t="str">
        <f t="shared" si="79"/>
        <v>58+V215+Q221</v>
      </c>
      <c r="I251" s="64">
        <f t="shared" ref="I251:N266" si="93">I250</f>
        <v>1</v>
      </c>
      <c r="J251" s="71" t="str">
        <f t="shared" si="93"/>
        <v>Lavandula</v>
      </c>
      <c r="K251" s="71" t="str">
        <f t="shared" si="93"/>
        <v>stoechas</v>
      </c>
      <c r="L251" s="72">
        <f t="shared" si="93"/>
        <v>2</v>
      </c>
      <c r="M251" s="72">
        <f t="shared" si="93"/>
        <v>13</v>
      </c>
      <c r="N251" s="66">
        <f t="shared" si="93"/>
        <v>0</v>
      </c>
      <c r="O251" s="42"/>
      <c r="P251" s="43" t="e">
        <f>TEXT(IF(#REF!=1,D251,""),"00")</f>
        <v>#REF!</v>
      </c>
      <c r="Q251" s="44"/>
      <c r="R251" s="45"/>
      <c r="S251" s="46" t="e">
        <f>IF(O251=0,TEXT(TIME(P251,Q251,R251)-TIME(D251,E251,RIGHT(F251,2))+TIME(0,LEFT(#REF!,2),RIGHT(#REF!,2)),"mm:ss"),TEXT(TIME(P251,Q251,R251)-TIME(D251,E251,RIGHT(F251,2))+TIME(0,LEFT(#REF!,2),RIGHT(#REF!,2))-TIME(0,($G$10*O251),0),"mm:ss"))</f>
        <v>#REF!</v>
      </c>
      <c r="T251" s="47"/>
      <c r="U251" s="43" t="e">
        <f>INDEX(VISITORS[INSECT ORDER], MATCH(T251,VISITORS[NAME USED],0))</f>
        <v>#N/A</v>
      </c>
      <c r="V251" s="43" t="e">
        <f t="shared" si="76"/>
        <v>#N/A</v>
      </c>
      <c r="W251" s="48" t="e">
        <f>IF(SUM(AB251,AD251,AF251,AH251,AJ251,AL251)=#REF!,,"")</f>
        <v>#REF!</v>
      </c>
      <c r="X251" s="49" t="e">
        <f>IF(#REF!=1,1,"")</f>
        <v>#REF!</v>
      </c>
      <c r="Y251" s="49"/>
      <c r="Z251" s="49"/>
      <c r="AA251" s="50" t="str">
        <f t="shared" si="77"/>
        <v/>
      </c>
      <c r="AB251" s="51" t="str">
        <f>IF(AA251=1,#REF!,"")</f>
        <v/>
      </c>
      <c r="AC251" s="50"/>
      <c r="AD251" s="51" t="str">
        <f>IF(AC251=1,#REF!,"")</f>
        <v/>
      </c>
      <c r="AE251" s="50"/>
      <c r="AF251" s="51" t="str">
        <f>IF(AE251=1,#REF!,"")</f>
        <v/>
      </c>
      <c r="AG251" s="50"/>
      <c r="AH251" s="51" t="str">
        <f>IF(AG251=1,#REF!,"")</f>
        <v/>
      </c>
      <c r="AI251" s="50"/>
      <c r="AJ251" s="51" t="str">
        <f>IF(AI251=1,#REF!,"")</f>
        <v/>
      </c>
      <c r="AK251" s="50"/>
      <c r="AL251" s="51" t="str">
        <f>IF(AK251=1,#REF!,"")</f>
        <v/>
      </c>
      <c r="AM251" s="52"/>
      <c r="AN251" s="53"/>
      <c r="AO251" s="53"/>
      <c r="AP251" s="54"/>
      <c r="AQ251" s="55" t="e">
        <f>IF(#REF!=1,0,"")</f>
        <v>#REF!</v>
      </c>
      <c r="AR251" s="56" t="e">
        <f t="shared" si="70"/>
        <v>#REF!</v>
      </c>
      <c r="AS251" s="55" t="e">
        <f>IF(#REF!=1,0,"")</f>
        <v>#REF!</v>
      </c>
      <c r="AT251" s="56" t="e">
        <f t="shared" si="71"/>
        <v>#REF!</v>
      </c>
    </row>
    <row r="252" spans="1:46" s="3" customFormat="1" x14ac:dyDescent="0.25">
      <c r="A252" s="67">
        <f t="shared" si="72"/>
        <v>2022</v>
      </c>
      <c r="B252" s="67" t="str">
        <f t="shared" si="73"/>
        <v>May</v>
      </c>
      <c r="C252" s="68">
        <f t="shared" si="78"/>
        <v>24</v>
      </c>
      <c r="D252" s="69">
        <f t="shared" si="74"/>
        <v>12</v>
      </c>
      <c r="E252" s="70">
        <f t="shared" si="75"/>
        <v>47</v>
      </c>
      <c r="F252" s="74"/>
      <c r="G252" s="77"/>
      <c r="H252" s="63" t="str">
        <f t="shared" si="79"/>
        <v>58+V215+Q221</v>
      </c>
      <c r="I252" s="64">
        <f t="shared" si="93"/>
        <v>1</v>
      </c>
      <c r="J252" s="71" t="str">
        <f t="shared" si="93"/>
        <v>Lavandula</v>
      </c>
      <c r="K252" s="71" t="str">
        <f t="shared" si="93"/>
        <v>stoechas</v>
      </c>
      <c r="L252" s="72">
        <f t="shared" si="93"/>
        <v>2</v>
      </c>
      <c r="M252" s="72">
        <f t="shared" si="93"/>
        <v>13</v>
      </c>
      <c r="N252" s="66">
        <f t="shared" si="93"/>
        <v>0</v>
      </c>
      <c r="O252" s="42"/>
      <c r="P252" s="43" t="e">
        <f>TEXT(IF(#REF!=1,D252,""),"00")</f>
        <v>#REF!</v>
      </c>
      <c r="Q252" s="44"/>
      <c r="R252" s="45"/>
      <c r="S252" s="46" t="e">
        <f>IF(O252=0,TEXT(TIME(P252,Q252,R252)-TIME(D252,E252,RIGHT(F252,2))+TIME(0,LEFT(#REF!,2),RIGHT(#REF!,2)),"mm:ss"),TEXT(TIME(P252,Q252,R252)-TIME(D252,E252,RIGHT(F252,2))+TIME(0,LEFT(#REF!,2),RIGHT(#REF!,2))-TIME(0,($G$10*O252),0),"mm:ss"))</f>
        <v>#REF!</v>
      </c>
      <c r="T252" s="47"/>
      <c r="U252" s="43" t="e">
        <f>INDEX(VISITORS[INSECT ORDER], MATCH(T252,VISITORS[NAME USED],0))</f>
        <v>#N/A</v>
      </c>
      <c r="V252" s="43" t="e">
        <f t="shared" si="76"/>
        <v>#N/A</v>
      </c>
      <c r="W252" s="48" t="e">
        <f>IF(SUM(AB252,AD252,AF252,AH252,AJ252,AL252)=#REF!,,"")</f>
        <v>#REF!</v>
      </c>
      <c r="X252" s="49" t="e">
        <f>IF(#REF!=1,1,"")</f>
        <v>#REF!</v>
      </c>
      <c r="Y252" s="49"/>
      <c r="Z252" s="49"/>
      <c r="AA252" s="50" t="str">
        <f t="shared" si="77"/>
        <v/>
      </c>
      <c r="AB252" s="51" t="str">
        <f>IF(AA252=1,#REF!,"")</f>
        <v/>
      </c>
      <c r="AC252" s="50"/>
      <c r="AD252" s="51" t="str">
        <f>IF(AC252=1,#REF!,"")</f>
        <v/>
      </c>
      <c r="AE252" s="50"/>
      <c r="AF252" s="51" t="str">
        <f>IF(AE252=1,#REF!,"")</f>
        <v/>
      </c>
      <c r="AG252" s="50"/>
      <c r="AH252" s="51" t="str">
        <f>IF(AG252=1,#REF!,"")</f>
        <v/>
      </c>
      <c r="AI252" s="50"/>
      <c r="AJ252" s="51" t="str">
        <f>IF(AI252=1,#REF!,"")</f>
        <v/>
      </c>
      <c r="AK252" s="50"/>
      <c r="AL252" s="51" t="str">
        <f>IF(AK252=1,#REF!,"")</f>
        <v/>
      </c>
      <c r="AM252" s="52"/>
      <c r="AN252" s="53"/>
      <c r="AO252" s="53"/>
      <c r="AP252" s="54"/>
      <c r="AQ252" s="55" t="e">
        <f>IF(#REF!=1,0,"")</f>
        <v>#REF!</v>
      </c>
      <c r="AR252" s="56" t="e">
        <f t="shared" si="70"/>
        <v>#REF!</v>
      </c>
      <c r="AS252" s="55" t="e">
        <f>IF(#REF!=1,0,"")</f>
        <v>#REF!</v>
      </c>
      <c r="AT252" s="56" t="e">
        <f t="shared" si="71"/>
        <v>#REF!</v>
      </c>
    </row>
    <row r="253" spans="1:46" s="3" customFormat="1" x14ac:dyDescent="0.25">
      <c r="A253" s="67">
        <f t="shared" si="72"/>
        <v>2022</v>
      </c>
      <c r="B253" s="67" t="str">
        <f t="shared" si="73"/>
        <v>May</v>
      </c>
      <c r="C253" s="68">
        <f t="shared" si="78"/>
        <v>24</v>
      </c>
      <c r="D253" s="69">
        <f t="shared" si="74"/>
        <v>12</v>
      </c>
      <c r="E253" s="70">
        <f t="shared" si="75"/>
        <v>48</v>
      </c>
      <c r="F253" s="74"/>
      <c r="G253" s="77"/>
      <c r="H253" s="63" t="str">
        <f t="shared" si="79"/>
        <v>58+V215+Q221</v>
      </c>
      <c r="I253" s="64">
        <f t="shared" si="93"/>
        <v>1</v>
      </c>
      <c r="J253" s="71" t="str">
        <f t="shared" si="93"/>
        <v>Lavandula</v>
      </c>
      <c r="K253" s="71" t="str">
        <f t="shared" si="93"/>
        <v>stoechas</v>
      </c>
      <c r="L253" s="72">
        <f t="shared" si="93"/>
        <v>2</v>
      </c>
      <c r="M253" s="72">
        <f t="shared" si="93"/>
        <v>13</v>
      </c>
      <c r="N253" s="66">
        <f t="shared" si="93"/>
        <v>0</v>
      </c>
      <c r="O253" s="42"/>
      <c r="P253" s="43" t="e">
        <f>TEXT(IF(#REF!=1,D253,""),"00")</f>
        <v>#REF!</v>
      </c>
      <c r="Q253" s="44"/>
      <c r="R253" s="45"/>
      <c r="S253" s="46" t="e">
        <f>IF(O253=0,TEXT(TIME(P253,Q253,R253)-TIME(D253,E253,RIGHT(F253,2))+TIME(0,LEFT(#REF!,2),RIGHT(#REF!,2)),"mm:ss"),TEXT(TIME(P253,Q253,R253)-TIME(D253,E253,RIGHT(F253,2))+TIME(0,LEFT(#REF!,2),RIGHT(#REF!,2))-TIME(0,($G$10*O253),0),"mm:ss"))</f>
        <v>#REF!</v>
      </c>
      <c r="T253" s="47"/>
      <c r="U253" s="43" t="e">
        <f>INDEX(VISITORS[INSECT ORDER], MATCH(T253,VISITORS[NAME USED],0))</f>
        <v>#N/A</v>
      </c>
      <c r="V253" s="43" t="e">
        <f t="shared" si="76"/>
        <v>#N/A</v>
      </c>
      <c r="W253" s="48" t="e">
        <f>IF(SUM(AB253,AD253,AF253,AH253,AJ253,AL253)=#REF!,,"")</f>
        <v>#REF!</v>
      </c>
      <c r="X253" s="49" t="e">
        <f>IF(#REF!=1,1,"")</f>
        <v>#REF!</v>
      </c>
      <c r="Y253" s="49"/>
      <c r="Z253" s="49"/>
      <c r="AA253" s="50" t="str">
        <f t="shared" si="77"/>
        <v/>
      </c>
      <c r="AB253" s="51" t="str">
        <f>IF(AA253=1,#REF!,"")</f>
        <v/>
      </c>
      <c r="AC253" s="50"/>
      <c r="AD253" s="51" t="str">
        <f>IF(AC253=1,#REF!,"")</f>
        <v/>
      </c>
      <c r="AE253" s="50"/>
      <c r="AF253" s="51" t="str">
        <f>IF(AE253=1,#REF!,"")</f>
        <v/>
      </c>
      <c r="AG253" s="50"/>
      <c r="AH253" s="51" t="str">
        <f>IF(AG253=1,#REF!,"")</f>
        <v/>
      </c>
      <c r="AI253" s="50"/>
      <c r="AJ253" s="51" t="str">
        <f>IF(AI253=1,#REF!,"")</f>
        <v/>
      </c>
      <c r="AK253" s="50"/>
      <c r="AL253" s="51" t="str">
        <f>IF(AK253=1,#REF!,"")</f>
        <v/>
      </c>
      <c r="AM253" s="52"/>
      <c r="AN253" s="53"/>
      <c r="AO253" s="53"/>
      <c r="AP253" s="54"/>
      <c r="AQ253" s="55" t="e">
        <f>IF(#REF!=1,0,"")</f>
        <v>#REF!</v>
      </c>
      <c r="AR253" s="56" t="e">
        <f t="shared" si="70"/>
        <v>#REF!</v>
      </c>
      <c r="AS253" s="55" t="e">
        <f>IF(#REF!=1,0,"")</f>
        <v>#REF!</v>
      </c>
      <c r="AT253" s="56" t="e">
        <f t="shared" si="71"/>
        <v>#REF!</v>
      </c>
    </row>
    <row r="254" spans="1:46" s="3" customFormat="1" x14ac:dyDescent="0.25">
      <c r="A254" s="67">
        <f t="shared" si="72"/>
        <v>2022</v>
      </c>
      <c r="B254" s="67" t="str">
        <f t="shared" si="73"/>
        <v>May</v>
      </c>
      <c r="C254" s="68">
        <f t="shared" si="78"/>
        <v>24</v>
      </c>
      <c r="D254" s="69">
        <f t="shared" si="74"/>
        <v>12</v>
      </c>
      <c r="E254" s="70">
        <f t="shared" si="75"/>
        <v>49</v>
      </c>
      <c r="F254" s="74"/>
      <c r="G254" s="77"/>
      <c r="H254" s="63" t="str">
        <f t="shared" si="79"/>
        <v>58+V215+Q221</v>
      </c>
      <c r="I254" s="64">
        <f t="shared" si="93"/>
        <v>1</v>
      </c>
      <c r="J254" s="71" t="str">
        <f t="shared" si="93"/>
        <v>Lavandula</v>
      </c>
      <c r="K254" s="71" t="str">
        <f t="shared" si="93"/>
        <v>stoechas</v>
      </c>
      <c r="L254" s="72">
        <f t="shared" si="93"/>
        <v>2</v>
      </c>
      <c r="M254" s="72">
        <f t="shared" si="93"/>
        <v>13</v>
      </c>
      <c r="N254" s="66">
        <f t="shared" si="93"/>
        <v>0</v>
      </c>
      <c r="O254" s="42"/>
      <c r="P254" s="43" t="e">
        <f>TEXT(IF(#REF!=1,D254,""),"00")</f>
        <v>#REF!</v>
      </c>
      <c r="Q254" s="44"/>
      <c r="R254" s="45"/>
      <c r="S254" s="46" t="e">
        <f>IF(O254=0,TEXT(TIME(P254,Q254,R254)-TIME(D254,E254,RIGHT(F254,2))+TIME(0,LEFT(#REF!,2),RIGHT(#REF!,2)),"mm:ss"),TEXT(TIME(P254,Q254,R254)-TIME(D254,E254,RIGHT(F254,2))+TIME(0,LEFT(#REF!,2),RIGHT(#REF!,2))-TIME(0,($G$10*O254),0),"mm:ss"))</f>
        <v>#REF!</v>
      </c>
      <c r="T254" s="47"/>
      <c r="U254" s="43" t="e">
        <f>INDEX(VISITORS[INSECT ORDER], MATCH(T254,VISITORS[NAME USED],0))</f>
        <v>#N/A</v>
      </c>
      <c r="V254" s="43" t="e">
        <f t="shared" si="76"/>
        <v>#N/A</v>
      </c>
      <c r="W254" s="48" t="e">
        <f>IF(SUM(AB254,AD254,AF254,AH254,AJ254,AL254)=#REF!,,"")</f>
        <v>#REF!</v>
      </c>
      <c r="X254" s="49" t="e">
        <f>IF(#REF!=1,1,"")</f>
        <v>#REF!</v>
      </c>
      <c r="Y254" s="49"/>
      <c r="Z254" s="49"/>
      <c r="AA254" s="50" t="str">
        <f t="shared" si="77"/>
        <v/>
      </c>
      <c r="AB254" s="51" t="str">
        <f>IF(AA254=1,#REF!,"")</f>
        <v/>
      </c>
      <c r="AC254" s="50"/>
      <c r="AD254" s="51" t="str">
        <f>IF(AC254=1,#REF!,"")</f>
        <v/>
      </c>
      <c r="AE254" s="50"/>
      <c r="AF254" s="51" t="str">
        <f>IF(AE254=1,#REF!,"")</f>
        <v/>
      </c>
      <c r="AG254" s="50"/>
      <c r="AH254" s="51" t="str">
        <f>IF(AG254=1,#REF!,"")</f>
        <v/>
      </c>
      <c r="AI254" s="50"/>
      <c r="AJ254" s="51" t="str">
        <f>IF(AI254=1,#REF!,"")</f>
        <v/>
      </c>
      <c r="AK254" s="50"/>
      <c r="AL254" s="51" t="str">
        <f>IF(AK254=1,#REF!,"")</f>
        <v/>
      </c>
      <c r="AM254" s="52"/>
      <c r="AN254" s="53"/>
      <c r="AO254" s="53"/>
      <c r="AP254" s="54"/>
      <c r="AQ254" s="55" t="e">
        <f>IF(#REF!=1,0,"")</f>
        <v>#REF!</v>
      </c>
      <c r="AR254" s="56" t="e">
        <f t="shared" si="70"/>
        <v>#REF!</v>
      </c>
      <c r="AS254" s="55" t="e">
        <f>IF(#REF!=1,0,"")</f>
        <v>#REF!</v>
      </c>
      <c r="AT254" s="56" t="e">
        <f t="shared" si="71"/>
        <v>#REF!</v>
      </c>
    </row>
    <row r="255" spans="1:46" s="3" customFormat="1" x14ac:dyDescent="0.25">
      <c r="A255" s="67">
        <f t="shared" si="72"/>
        <v>2022</v>
      </c>
      <c r="B255" s="67" t="str">
        <f t="shared" si="73"/>
        <v>May</v>
      </c>
      <c r="C255" s="68">
        <f t="shared" si="78"/>
        <v>24</v>
      </c>
      <c r="D255" s="69">
        <f t="shared" si="74"/>
        <v>12</v>
      </c>
      <c r="E255" s="60">
        <f t="shared" si="75"/>
        <v>50</v>
      </c>
      <c r="F255" s="74"/>
      <c r="G255" s="77"/>
      <c r="H255" s="63" t="str">
        <f t="shared" si="79"/>
        <v>58+V215+Q221</v>
      </c>
      <c r="I255" s="64">
        <f t="shared" si="93"/>
        <v>1</v>
      </c>
      <c r="J255" s="71" t="str">
        <f t="shared" si="93"/>
        <v>Lavandula</v>
      </c>
      <c r="K255" s="71" t="str">
        <f t="shared" si="93"/>
        <v>stoechas</v>
      </c>
      <c r="L255" s="72">
        <f t="shared" si="93"/>
        <v>2</v>
      </c>
      <c r="M255" s="66">
        <f t="shared" si="93"/>
        <v>13</v>
      </c>
      <c r="N255" s="66">
        <f t="shared" si="93"/>
        <v>0</v>
      </c>
      <c r="O255" s="42"/>
      <c r="P255" s="43" t="e">
        <f>TEXT(IF(#REF!=1,D255,""),"00")</f>
        <v>#REF!</v>
      </c>
      <c r="Q255" s="44"/>
      <c r="R255" s="45"/>
      <c r="S255" s="46" t="e">
        <f>IF(O255=0,TEXT(TIME(P255,Q255,R255)-TIME(D255,E255,RIGHT(F255,2))+TIME(0,LEFT(#REF!,2),RIGHT(#REF!,2)),"mm:ss"),TEXT(TIME(P255,Q255,R255)-TIME(D255,E255,RIGHT(F255,2))+TIME(0,LEFT(#REF!,2),RIGHT(#REF!,2))-TIME(0,($G$10*O255),0),"mm:ss"))</f>
        <v>#REF!</v>
      </c>
      <c r="T255" s="47"/>
      <c r="U255" s="43" t="e">
        <f>INDEX(VISITORS[INSECT ORDER], MATCH(T255,VISITORS[NAME USED],0))</f>
        <v>#N/A</v>
      </c>
      <c r="V255" s="43" t="e">
        <f t="shared" si="76"/>
        <v>#N/A</v>
      </c>
      <c r="W255" s="48" t="e">
        <f>IF(SUM(AB255,AD255,AF255,AH255,AJ255,AL255)=#REF!,,"")</f>
        <v>#REF!</v>
      </c>
      <c r="X255" s="49" t="e">
        <f>IF(#REF!=1,1,"")</f>
        <v>#REF!</v>
      </c>
      <c r="Y255" s="49"/>
      <c r="Z255" s="49"/>
      <c r="AA255" s="50" t="str">
        <f t="shared" si="77"/>
        <v/>
      </c>
      <c r="AB255" s="51" t="str">
        <f>IF(AA255=1,#REF!,"")</f>
        <v/>
      </c>
      <c r="AC255" s="50"/>
      <c r="AD255" s="51" t="str">
        <f>IF(AC255=1,#REF!,"")</f>
        <v/>
      </c>
      <c r="AE255" s="50"/>
      <c r="AF255" s="51" t="str">
        <f>IF(AE255=1,#REF!,"")</f>
        <v/>
      </c>
      <c r="AG255" s="50"/>
      <c r="AH255" s="51" t="str">
        <f>IF(AG255=1,#REF!,"")</f>
        <v/>
      </c>
      <c r="AI255" s="50"/>
      <c r="AJ255" s="51" t="str">
        <f>IF(AI255=1,#REF!,"")</f>
        <v/>
      </c>
      <c r="AK255" s="50"/>
      <c r="AL255" s="51" t="str">
        <f>IF(AK255=1,#REF!,"")</f>
        <v/>
      </c>
      <c r="AM255" s="52"/>
      <c r="AN255" s="53"/>
      <c r="AO255" s="53"/>
      <c r="AP255" s="54"/>
      <c r="AQ255" s="55" t="e">
        <f>IF(#REF!=1,0,"")</f>
        <v>#REF!</v>
      </c>
      <c r="AR255" s="56" t="e">
        <f t="shared" si="70"/>
        <v>#REF!</v>
      </c>
      <c r="AS255" s="55" t="e">
        <f>IF(#REF!=1,0,"")</f>
        <v>#REF!</v>
      </c>
      <c r="AT255" s="56" t="e">
        <f t="shared" si="71"/>
        <v>#REF!</v>
      </c>
    </row>
    <row r="256" spans="1:46" s="3" customFormat="1" x14ac:dyDescent="0.25">
      <c r="A256" s="67">
        <f t="shared" si="72"/>
        <v>2022</v>
      </c>
      <c r="B256" s="67" t="str">
        <f t="shared" si="73"/>
        <v>May</v>
      </c>
      <c r="C256" s="68">
        <f t="shared" si="78"/>
        <v>24</v>
      </c>
      <c r="D256" s="69">
        <f t="shared" si="74"/>
        <v>12</v>
      </c>
      <c r="E256" s="70">
        <f t="shared" si="75"/>
        <v>51</v>
      </c>
      <c r="F256" s="74"/>
      <c r="G256" s="77"/>
      <c r="H256" s="63" t="str">
        <f t="shared" si="79"/>
        <v>58+V215+Q221</v>
      </c>
      <c r="I256" s="64">
        <f t="shared" si="93"/>
        <v>1</v>
      </c>
      <c r="J256" s="71" t="str">
        <f t="shared" si="93"/>
        <v>Lavandula</v>
      </c>
      <c r="K256" s="71" t="str">
        <f t="shared" si="93"/>
        <v>stoechas</v>
      </c>
      <c r="L256" s="66">
        <f t="shared" si="93"/>
        <v>2</v>
      </c>
      <c r="M256" s="72">
        <f t="shared" si="93"/>
        <v>13</v>
      </c>
      <c r="N256" s="66">
        <f t="shared" si="93"/>
        <v>0</v>
      </c>
      <c r="O256" s="42"/>
      <c r="P256" s="43" t="e">
        <f>TEXT(IF(#REF!=1,D256,""),"00")</f>
        <v>#REF!</v>
      </c>
      <c r="Q256" s="44"/>
      <c r="R256" s="45"/>
      <c r="S256" s="46" t="e">
        <f>IF(O256=0,TEXT(TIME(P256,Q256,R256)-TIME(D256,E256,RIGHT(F256,2))+TIME(0,LEFT(#REF!,2),RIGHT(#REF!,2)),"mm:ss"),TEXT(TIME(P256,Q256,R256)-TIME(D256,E256,RIGHT(F256,2))+TIME(0,LEFT(#REF!,2),RIGHT(#REF!,2))-TIME(0,($G$10*O256),0),"mm:ss"))</f>
        <v>#REF!</v>
      </c>
      <c r="T256" s="47"/>
      <c r="U256" s="43" t="e">
        <f>INDEX(VISITORS[INSECT ORDER], MATCH(T256,VISITORS[NAME USED],0))</f>
        <v>#N/A</v>
      </c>
      <c r="V256" s="43" t="e">
        <f t="shared" si="76"/>
        <v>#N/A</v>
      </c>
      <c r="W256" s="48" t="e">
        <f>IF(SUM(AB256,AD256,AF256,AH256,AJ256,AL256)=#REF!,,"")</f>
        <v>#REF!</v>
      </c>
      <c r="X256" s="49" t="e">
        <f>IF(#REF!=1,1,"")</f>
        <v>#REF!</v>
      </c>
      <c r="Y256" s="49"/>
      <c r="Z256" s="49"/>
      <c r="AA256" s="50" t="str">
        <f t="shared" si="77"/>
        <v/>
      </c>
      <c r="AB256" s="51" t="str">
        <f>IF(AA256=1,#REF!,"")</f>
        <v/>
      </c>
      <c r="AC256" s="50"/>
      <c r="AD256" s="51" t="str">
        <f>IF(AC256=1,#REF!,"")</f>
        <v/>
      </c>
      <c r="AE256" s="50"/>
      <c r="AF256" s="51" t="str">
        <f>IF(AE256=1,#REF!,"")</f>
        <v/>
      </c>
      <c r="AG256" s="50"/>
      <c r="AH256" s="51" t="str">
        <f>IF(AG256=1,#REF!,"")</f>
        <v/>
      </c>
      <c r="AI256" s="50"/>
      <c r="AJ256" s="51" t="str">
        <f>IF(AI256=1,#REF!,"")</f>
        <v/>
      </c>
      <c r="AK256" s="50"/>
      <c r="AL256" s="51" t="str">
        <f>IF(AK256=1,#REF!,"")</f>
        <v/>
      </c>
      <c r="AM256" s="52"/>
      <c r="AN256" s="53"/>
      <c r="AO256" s="53"/>
      <c r="AP256" s="54"/>
      <c r="AQ256" s="55" t="e">
        <f>IF(#REF!=1,0,"")</f>
        <v>#REF!</v>
      </c>
      <c r="AR256" s="56" t="e">
        <f t="shared" si="70"/>
        <v>#REF!</v>
      </c>
      <c r="AS256" s="55" t="e">
        <f>IF(#REF!=1,0,"")</f>
        <v>#REF!</v>
      </c>
      <c r="AT256" s="56" t="e">
        <f t="shared" si="71"/>
        <v>#REF!</v>
      </c>
    </row>
    <row r="257" spans="1:46" s="3" customFormat="1" x14ac:dyDescent="0.25">
      <c r="A257" s="67">
        <f t="shared" si="72"/>
        <v>2022</v>
      </c>
      <c r="B257" s="67" t="str">
        <f t="shared" si="73"/>
        <v>May</v>
      </c>
      <c r="C257" s="68">
        <f t="shared" si="78"/>
        <v>24</v>
      </c>
      <c r="D257" s="69">
        <f t="shared" si="74"/>
        <v>12</v>
      </c>
      <c r="E257" s="70">
        <f t="shared" si="75"/>
        <v>52</v>
      </c>
      <c r="F257" s="74"/>
      <c r="G257" s="77"/>
      <c r="H257" s="63" t="str">
        <f t="shared" si="79"/>
        <v>58+V215+Q221</v>
      </c>
      <c r="I257" s="64">
        <f t="shared" si="93"/>
        <v>1</v>
      </c>
      <c r="J257" s="71" t="str">
        <f t="shared" si="93"/>
        <v>Lavandula</v>
      </c>
      <c r="K257" s="71" t="str">
        <f t="shared" si="93"/>
        <v>stoechas</v>
      </c>
      <c r="L257" s="72">
        <f t="shared" si="93"/>
        <v>2</v>
      </c>
      <c r="M257" s="72">
        <f t="shared" si="93"/>
        <v>13</v>
      </c>
      <c r="N257" s="66">
        <f t="shared" si="93"/>
        <v>0</v>
      </c>
      <c r="O257" s="42"/>
      <c r="P257" s="43" t="e">
        <f>TEXT(IF(#REF!=1,D257,""),"00")</f>
        <v>#REF!</v>
      </c>
      <c r="Q257" s="44"/>
      <c r="R257" s="45"/>
      <c r="S257" s="46" t="e">
        <f>IF(O257=0,TEXT(TIME(P257,Q257,R257)-TIME(D257,E257,RIGHT(F257,2))+TIME(0,LEFT(#REF!,2),RIGHT(#REF!,2)),"mm:ss"),TEXT(TIME(P257,Q257,R257)-TIME(D257,E257,RIGHT(F257,2))+TIME(0,LEFT(#REF!,2),RIGHT(#REF!,2))-TIME(0,($G$10*O257),0),"mm:ss"))</f>
        <v>#REF!</v>
      </c>
      <c r="T257" s="47"/>
      <c r="U257" s="43" t="e">
        <f>INDEX(VISITORS[INSECT ORDER], MATCH(T257,VISITORS[NAME USED],0))</f>
        <v>#N/A</v>
      </c>
      <c r="V257" s="43" t="e">
        <f t="shared" si="76"/>
        <v>#N/A</v>
      </c>
      <c r="W257" s="48" t="e">
        <f>IF(SUM(AB257,AD257,AF257,AH257,AJ257,AL257)=#REF!,,"")</f>
        <v>#REF!</v>
      </c>
      <c r="X257" s="49" t="e">
        <f>IF(#REF!=1,1,"")</f>
        <v>#REF!</v>
      </c>
      <c r="Y257" s="49"/>
      <c r="Z257" s="49"/>
      <c r="AA257" s="50" t="str">
        <f t="shared" si="77"/>
        <v/>
      </c>
      <c r="AB257" s="51" t="str">
        <f>IF(AA257=1,#REF!,"")</f>
        <v/>
      </c>
      <c r="AC257" s="50"/>
      <c r="AD257" s="51" t="str">
        <f>IF(AC257=1,#REF!,"")</f>
        <v/>
      </c>
      <c r="AE257" s="50"/>
      <c r="AF257" s="51" t="str">
        <f>IF(AE257=1,#REF!,"")</f>
        <v/>
      </c>
      <c r="AG257" s="50"/>
      <c r="AH257" s="51" t="str">
        <f>IF(AG257=1,#REF!,"")</f>
        <v/>
      </c>
      <c r="AI257" s="50"/>
      <c r="AJ257" s="51" t="str">
        <f>IF(AI257=1,#REF!,"")</f>
        <v/>
      </c>
      <c r="AK257" s="50"/>
      <c r="AL257" s="51" t="str">
        <f>IF(AK257=1,#REF!,"")</f>
        <v/>
      </c>
      <c r="AM257" s="52"/>
      <c r="AN257" s="53"/>
      <c r="AO257" s="53"/>
      <c r="AP257" s="54"/>
      <c r="AQ257" s="55" t="e">
        <f>IF(#REF!=1,0,"")</f>
        <v>#REF!</v>
      </c>
      <c r="AR257" s="56" t="e">
        <f t="shared" si="70"/>
        <v>#REF!</v>
      </c>
      <c r="AS257" s="55" t="e">
        <f>IF(#REF!=1,0,"")</f>
        <v>#REF!</v>
      </c>
      <c r="AT257" s="56" t="e">
        <f t="shared" si="71"/>
        <v>#REF!</v>
      </c>
    </row>
    <row r="258" spans="1:46" s="3" customFormat="1" x14ac:dyDescent="0.25">
      <c r="A258" s="67">
        <f t="shared" si="72"/>
        <v>2022</v>
      </c>
      <c r="B258" s="67" t="str">
        <f t="shared" si="73"/>
        <v>May</v>
      </c>
      <c r="C258" s="68">
        <f t="shared" si="78"/>
        <v>24</v>
      </c>
      <c r="D258" s="69">
        <f t="shared" si="74"/>
        <v>12</v>
      </c>
      <c r="E258" s="70">
        <f t="shared" si="75"/>
        <v>53</v>
      </c>
      <c r="F258" s="74"/>
      <c r="G258" s="77"/>
      <c r="H258" s="63" t="str">
        <f t="shared" si="79"/>
        <v>58+V215+Q221</v>
      </c>
      <c r="I258" s="64">
        <f t="shared" si="93"/>
        <v>1</v>
      </c>
      <c r="J258" s="71" t="str">
        <f t="shared" si="93"/>
        <v>Lavandula</v>
      </c>
      <c r="K258" s="71" t="str">
        <f t="shared" si="93"/>
        <v>stoechas</v>
      </c>
      <c r="L258" s="72">
        <f t="shared" si="93"/>
        <v>2</v>
      </c>
      <c r="M258" s="72">
        <f t="shared" si="93"/>
        <v>13</v>
      </c>
      <c r="N258" s="66">
        <f t="shared" si="93"/>
        <v>0</v>
      </c>
      <c r="O258" s="42"/>
      <c r="P258" s="43" t="e">
        <f>TEXT(IF(#REF!=1,D258,""),"00")</f>
        <v>#REF!</v>
      </c>
      <c r="Q258" s="44"/>
      <c r="R258" s="45"/>
      <c r="S258" s="46" t="e">
        <f>IF(O258=0,TEXT(TIME(P258,Q258,R258)-TIME(D258,E258,RIGHT(F258,2))+TIME(0,LEFT(#REF!,2),RIGHT(#REF!,2)),"mm:ss"),TEXT(TIME(P258,Q258,R258)-TIME(D258,E258,RIGHT(F258,2))+TIME(0,LEFT(#REF!,2),RIGHT(#REF!,2))-TIME(0,($G$10*O258),0),"mm:ss"))</f>
        <v>#REF!</v>
      </c>
      <c r="T258" s="47"/>
      <c r="U258" s="43" t="e">
        <f>INDEX(VISITORS[INSECT ORDER], MATCH(T258,VISITORS[NAME USED],0))</f>
        <v>#N/A</v>
      </c>
      <c r="V258" s="43" t="e">
        <f t="shared" si="76"/>
        <v>#N/A</v>
      </c>
      <c r="W258" s="48" t="e">
        <f>IF(SUM(AB258,AD258,AF258,AH258,AJ258,AL258)=#REF!,,"")</f>
        <v>#REF!</v>
      </c>
      <c r="X258" s="49" t="e">
        <f>IF(#REF!=1,1,"")</f>
        <v>#REF!</v>
      </c>
      <c r="Y258" s="49"/>
      <c r="Z258" s="49"/>
      <c r="AA258" s="50" t="str">
        <f t="shared" si="77"/>
        <v/>
      </c>
      <c r="AB258" s="51" t="str">
        <f>IF(AA258=1,#REF!,"")</f>
        <v/>
      </c>
      <c r="AC258" s="50"/>
      <c r="AD258" s="51" t="str">
        <f>IF(AC258=1,#REF!,"")</f>
        <v/>
      </c>
      <c r="AE258" s="50"/>
      <c r="AF258" s="51" t="str">
        <f>IF(AE258=1,#REF!,"")</f>
        <v/>
      </c>
      <c r="AG258" s="50"/>
      <c r="AH258" s="51" t="str">
        <f>IF(AG258=1,#REF!,"")</f>
        <v/>
      </c>
      <c r="AI258" s="50"/>
      <c r="AJ258" s="51" t="str">
        <f>IF(AI258=1,#REF!,"")</f>
        <v/>
      </c>
      <c r="AK258" s="50"/>
      <c r="AL258" s="51" t="str">
        <f>IF(AK258=1,#REF!,"")</f>
        <v/>
      </c>
      <c r="AM258" s="52"/>
      <c r="AN258" s="53"/>
      <c r="AO258" s="53"/>
      <c r="AP258" s="54"/>
      <c r="AQ258" s="55" t="e">
        <f>IF(#REF!=1,0,"")</f>
        <v>#REF!</v>
      </c>
      <c r="AR258" s="56" t="e">
        <f t="shared" si="70"/>
        <v>#REF!</v>
      </c>
      <c r="AS258" s="55" t="e">
        <f>IF(#REF!=1,0,"")</f>
        <v>#REF!</v>
      </c>
      <c r="AT258" s="56" t="e">
        <f t="shared" si="71"/>
        <v>#REF!</v>
      </c>
    </row>
    <row r="259" spans="1:46" s="3" customFormat="1" x14ac:dyDescent="0.25">
      <c r="A259" s="67">
        <f t="shared" si="72"/>
        <v>2022</v>
      </c>
      <c r="B259" s="67" t="str">
        <f t="shared" si="73"/>
        <v>May</v>
      </c>
      <c r="C259" s="68">
        <f t="shared" si="78"/>
        <v>24</v>
      </c>
      <c r="D259" s="69">
        <f t="shared" si="74"/>
        <v>12</v>
      </c>
      <c r="E259" s="70">
        <f t="shared" si="75"/>
        <v>54</v>
      </c>
      <c r="F259" s="74"/>
      <c r="G259" s="77"/>
      <c r="H259" s="63" t="str">
        <f t="shared" si="79"/>
        <v>58+V215+Q221</v>
      </c>
      <c r="I259" s="64">
        <f t="shared" si="93"/>
        <v>1</v>
      </c>
      <c r="J259" s="71" t="str">
        <f t="shared" si="93"/>
        <v>Lavandula</v>
      </c>
      <c r="K259" s="71" t="str">
        <f t="shared" si="93"/>
        <v>stoechas</v>
      </c>
      <c r="L259" s="72">
        <f t="shared" si="93"/>
        <v>2</v>
      </c>
      <c r="M259" s="72">
        <f t="shared" si="93"/>
        <v>13</v>
      </c>
      <c r="N259" s="66">
        <f t="shared" si="93"/>
        <v>0</v>
      </c>
      <c r="O259" s="42"/>
      <c r="P259" s="43" t="e">
        <f>TEXT(IF(#REF!=1,D259,""),"00")</f>
        <v>#REF!</v>
      </c>
      <c r="Q259" s="44"/>
      <c r="R259" s="45"/>
      <c r="S259" s="46" t="e">
        <f>IF(O259=0,TEXT(TIME(P259,Q259,R259)-TIME(D259,E259,RIGHT(F259,2))+TIME(0,LEFT(#REF!,2),RIGHT(#REF!,2)),"mm:ss"),TEXT(TIME(P259,Q259,R259)-TIME(D259,E259,RIGHT(F259,2))+TIME(0,LEFT(#REF!,2),RIGHT(#REF!,2))-TIME(0,($G$10*O259),0),"mm:ss"))</f>
        <v>#REF!</v>
      </c>
      <c r="T259" s="47"/>
      <c r="U259" s="43" t="e">
        <f>INDEX(VISITORS[INSECT ORDER], MATCH(T259,VISITORS[NAME USED],0))</f>
        <v>#N/A</v>
      </c>
      <c r="V259" s="43" t="e">
        <f t="shared" si="76"/>
        <v>#N/A</v>
      </c>
      <c r="W259" s="48" t="e">
        <f>IF(SUM(AB259,AD259,AF259,AH259,AJ259,AL259)=#REF!,,"")</f>
        <v>#REF!</v>
      </c>
      <c r="X259" s="49" t="e">
        <f>IF(#REF!=1,1,"")</f>
        <v>#REF!</v>
      </c>
      <c r="Y259" s="49"/>
      <c r="Z259" s="49"/>
      <c r="AA259" s="50" t="str">
        <f t="shared" si="77"/>
        <v/>
      </c>
      <c r="AB259" s="51" t="str">
        <f>IF(AA259=1,#REF!,"")</f>
        <v/>
      </c>
      <c r="AC259" s="50"/>
      <c r="AD259" s="51" t="str">
        <f>IF(AC259=1,#REF!,"")</f>
        <v/>
      </c>
      <c r="AE259" s="50"/>
      <c r="AF259" s="51" t="str">
        <f>IF(AE259=1,#REF!,"")</f>
        <v/>
      </c>
      <c r="AG259" s="50"/>
      <c r="AH259" s="51" t="str">
        <f>IF(AG259=1,#REF!,"")</f>
        <v/>
      </c>
      <c r="AI259" s="50"/>
      <c r="AJ259" s="51" t="str">
        <f>IF(AI259=1,#REF!,"")</f>
        <v/>
      </c>
      <c r="AK259" s="50"/>
      <c r="AL259" s="51" t="str">
        <f>IF(AK259=1,#REF!,"")</f>
        <v/>
      </c>
      <c r="AM259" s="52"/>
      <c r="AN259" s="53"/>
      <c r="AO259" s="53"/>
      <c r="AP259" s="54"/>
      <c r="AQ259" s="55" t="e">
        <f>IF(#REF!=1,0,"")</f>
        <v>#REF!</v>
      </c>
      <c r="AR259" s="56" t="e">
        <f t="shared" si="70"/>
        <v>#REF!</v>
      </c>
      <c r="AS259" s="55" t="e">
        <f>IF(#REF!=1,0,"")</f>
        <v>#REF!</v>
      </c>
      <c r="AT259" s="56" t="e">
        <f t="shared" si="71"/>
        <v>#REF!</v>
      </c>
    </row>
    <row r="260" spans="1:46" s="3" customFormat="1" x14ac:dyDescent="0.25">
      <c r="A260" s="67">
        <f t="shared" si="72"/>
        <v>2022</v>
      </c>
      <c r="B260" s="67" t="str">
        <f t="shared" si="73"/>
        <v>May</v>
      </c>
      <c r="C260" s="68">
        <f t="shared" si="78"/>
        <v>24</v>
      </c>
      <c r="D260" s="69">
        <f t="shared" si="74"/>
        <v>12</v>
      </c>
      <c r="E260" s="60">
        <f t="shared" si="75"/>
        <v>55</v>
      </c>
      <c r="F260" s="74"/>
      <c r="G260" s="77"/>
      <c r="H260" s="63" t="str">
        <f t="shared" si="79"/>
        <v>58+V215+Q221</v>
      </c>
      <c r="I260" s="64">
        <f t="shared" si="93"/>
        <v>1</v>
      </c>
      <c r="J260" s="71" t="str">
        <f t="shared" si="93"/>
        <v>Lavandula</v>
      </c>
      <c r="K260" s="71" t="str">
        <f t="shared" si="93"/>
        <v>stoechas</v>
      </c>
      <c r="L260" s="72">
        <f t="shared" si="93"/>
        <v>2</v>
      </c>
      <c r="M260" s="66">
        <f t="shared" si="93"/>
        <v>13</v>
      </c>
      <c r="N260" s="66">
        <f t="shared" si="93"/>
        <v>0</v>
      </c>
      <c r="O260" s="42"/>
      <c r="P260" s="43" t="e">
        <f>TEXT(IF(#REF!=1,D260,""),"00")</f>
        <v>#REF!</v>
      </c>
      <c r="Q260" s="44"/>
      <c r="R260" s="45"/>
      <c r="S260" s="46" t="e">
        <f>IF(O260=0,TEXT(TIME(P260,Q260,R260)-TIME(D260,E260,RIGHT(F260,2))+TIME(0,LEFT(#REF!,2),RIGHT(#REF!,2)),"mm:ss"),TEXT(TIME(P260,Q260,R260)-TIME(D260,E260,RIGHT(F260,2))+TIME(0,LEFT(#REF!,2),RIGHT(#REF!,2))-TIME(0,($G$10*O260),0),"mm:ss"))</f>
        <v>#REF!</v>
      </c>
      <c r="T260" s="47"/>
      <c r="U260" s="43" t="e">
        <f>INDEX(VISITORS[INSECT ORDER], MATCH(T260,VISITORS[NAME USED],0))</f>
        <v>#N/A</v>
      </c>
      <c r="V260" s="43" t="e">
        <f t="shared" si="76"/>
        <v>#N/A</v>
      </c>
      <c r="W260" s="48" t="e">
        <f>IF(SUM(AB260,AD260,AF260,AH260,AJ260,AL260)=#REF!,,"")</f>
        <v>#REF!</v>
      </c>
      <c r="X260" s="49" t="e">
        <f>IF(#REF!=1,1,"")</f>
        <v>#REF!</v>
      </c>
      <c r="Y260" s="49"/>
      <c r="Z260" s="49"/>
      <c r="AA260" s="50" t="str">
        <f t="shared" si="77"/>
        <v/>
      </c>
      <c r="AB260" s="51" t="str">
        <f>IF(AA260=1,#REF!,"")</f>
        <v/>
      </c>
      <c r="AC260" s="50"/>
      <c r="AD260" s="51" t="str">
        <f>IF(AC260=1,#REF!,"")</f>
        <v/>
      </c>
      <c r="AE260" s="50"/>
      <c r="AF260" s="51" t="str">
        <f>IF(AE260=1,#REF!,"")</f>
        <v/>
      </c>
      <c r="AG260" s="50"/>
      <c r="AH260" s="51" t="str">
        <f>IF(AG260=1,#REF!,"")</f>
        <v/>
      </c>
      <c r="AI260" s="50"/>
      <c r="AJ260" s="51" t="str">
        <f>IF(AI260=1,#REF!,"")</f>
        <v/>
      </c>
      <c r="AK260" s="50"/>
      <c r="AL260" s="51" t="str">
        <f>IF(AK260=1,#REF!,"")</f>
        <v/>
      </c>
      <c r="AM260" s="52"/>
      <c r="AN260" s="53"/>
      <c r="AO260" s="53"/>
      <c r="AP260" s="54"/>
      <c r="AQ260" s="55" t="e">
        <f>IF(#REF!=1,0,"")</f>
        <v>#REF!</v>
      </c>
      <c r="AR260" s="56" t="e">
        <f t="shared" si="70"/>
        <v>#REF!</v>
      </c>
      <c r="AS260" s="55" t="e">
        <f>IF(#REF!=1,0,"")</f>
        <v>#REF!</v>
      </c>
      <c r="AT260" s="56" t="e">
        <f t="shared" si="71"/>
        <v>#REF!</v>
      </c>
    </row>
    <row r="261" spans="1:46" s="3" customFormat="1" x14ac:dyDescent="0.25">
      <c r="A261" s="67">
        <f t="shared" si="72"/>
        <v>2022</v>
      </c>
      <c r="B261" s="67" t="str">
        <f t="shared" si="73"/>
        <v>May</v>
      </c>
      <c r="C261" s="68">
        <f t="shared" si="78"/>
        <v>24</v>
      </c>
      <c r="D261" s="69">
        <f t="shared" si="74"/>
        <v>12</v>
      </c>
      <c r="E261" s="70">
        <f t="shared" si="75"/>
        <v>56</v>
      </c>
      <c r="F261" s="74"/>
      <c r="G261" s="77"/>
      <c r="H261" s="63" t="str">
        <f t="shared" si="79"/>
        <v>58+V215+Q221</v>
      </c>
      <c r="I261" s="64">
        <f t="shared" si="93"/>
        <v>1</v>
      </c>
      <c r="J261" s="71" t="str">
        <f t="shared" si="93"/>
        <v>Lavandula</v>
      </c>
      <c r="K261" s="71" t="str">
        <f t="shared" si="93"/>
        <v>stoechas</v>
      </c>
      <c r="L261" s="72">
        <f t="shared" si="93"/>
        <v>2</v>
      </c>
      <c r="M261" s="72">
        <f t="shared" si="93"/>
        <v>13</v>
      </c>
      <c r="N261" s="66">
        <f t="shared" si="93"/>
        <v>0</v>
      </c>
      <c r="O261" s="42"/>
      <c r="P261" s="43" t="e">
        <f>TEXT(IF(#REF!=1,D261,""),"00")</f>
        <v>#REF!</v>
      </c>
      <c r="Q261" s="44"/>
      <c r="R261" s="45"/>
      <c r="S261" s="46" t="e">
        <f>IF(O261=0,TEXT(TIME(P261,Q261,R261)-TIME(D261,E261,RIGHT(F261,2))+TIME(0,LEFT(#REF!,2),RIGHT(#REF!,2)),"mm:ss"),TEXT(TIME(P261,Q261,R261)-TIME(D261,E261,RIGHT(F261,2))+TIME(0,LEFT(#REF!,2),RIGHT(#REF!,2))-TIME(0,($G$10*O261),0),"mm:ss"))</f>
        <v>#REF!</v>
      </c>
      <c r="T261" s="47"/>
      <c r="U261" s="43" t="e">
        <f>INDEX(VISITORS[INSECT ORDER], MATCH(T261,VISITORS[NAME USED],0))</f>
        <v>#N/A</v>
      </c>
      <c r="V261" s="43" t="e">
        <f t="shared" si="76"/>
        <v>#N/A</v>
      </c>
      <c r="W261" s="48" t="e">
        <f>IF(SUM(AB261,AD261,AF261,AH261,AJ261,AL261)=#REF!,,"")</f>
        <v>#REF!</v>
      </c>
      <c r="X261" s="49" t="e">
        <f>IF(#REF!=1,1,"")</f>
        <v>#REF!</v>
      </c>
      <c r="Y261" s="49"/>
      <c r="Z261" s="49"/>
      <c r="AA261" s="50" t="str">
        <f t="shared" si="77"/>
        <v/>
      </c>
      <c r="AB261" s="51" t="str">
        <f>IF(AA261=1,#REF!,"")</f>
        <v/>
      </c>
      <c r="AC261" s="50"/>
      <c r="AD261" s="51" t="str">
        <f>IF(AC261=1,#REF!,"")</f>
        <v/>
      </c>
      <c r="AE261" s="50"/>
      <c r="AF261" s="51" t="str">
        <f>IF(AE261=1,#REF!,"")</f>
        <v/>
      </c>
      <c r="AG261" s="50"/>
      <c r="AH261" s="51" t="str">
        <f>IF(AG261=1,#REF!,"")</f>
        <v/>
      </c>
      <c r="AI261" s="50"/>
      <c r="AJ261" s="51" t="str">
        <f>IF(AI261=1,#REF!,"")</f>
        <v/>
      </c>
      <c r="AK261" s="50"/>
      <c r="AL261" s="51" t="str">
        <f>IF(AK261=1,#REF!,"")</f>
        <v/>
      </c>
      <c r="AM261" s="52"/>
      <c r="AN261" s="53"/>
      <c r="AO261" s="53"/>
      <c r="AP261" s="54"/>
      <c r="AQ261" s="55" t="e">
        <f>IF(#REF!=1,0,"")</f>
        <v>#REF!</v>
      </c>
      <c r="AR261" s="56" t="e">
        <f t="shared" si="70"/>
        <v>#REF!</v>
      </c>
      <c r="AS261" s="55" t="e">
        <f>IF(#REF!=1,0,"")</f>
        <v>#REF!</v>
      </c>
      <c r="AT261" s="56" t="e">
        <f t="shared" si="71"/>
        <v>#REF!</v>
      </c>
    </row>
    <row r="262" spans="1:46" s="3" customFormat="1" x14ac:dyDescent="0.25">
      <c r="A262" s="67">
        <f t="shared" si="72"/>
        <v>2022</v>
      </c>
      <c r="B262" s="67" t="str">
        <f t="shared" si="73"/>
        <v>May</v>
      </c>
      <c r="C262" s="68">
        <f t="shared" si="78"/>
        <v>24</v>
      </c>
      <c r="D262" s="69">
        <f t="shared" si="74"/>
        <v>12</v>
      </c>
      <c r="E262" s="70">
        <f t="shared" si="75"/>
        <v>57</v>
      </c>
      <c r="F262" s="74">
        <v>7</v>
      </c>
      <c r="G262" s="77"/>
      <c r="H262" s="63" t="str">
        <f t="shared" si="79"/>
        <v>58+V215+Q221</v>
      </c>
      <c r="I262" s="64">
        <f t="shared" si="93"/>
        <v>1</v>
      </c>
      <c r="J262" s="71" t="str">
        <f t="shared" si="93"/>
        <v>Lavandula</v>
      </c>
      <c r="K262" s="71" t="str">
        <f t="shared" si="93"/>
        <v>stoechas</v>
      </c>
      <c r="L262" s="66">
        <f t="shared" si="93"/>
        <v>2</v>
      </c>
      <c r="M262" s="72">
        <f t="shared" si="93"/>
        <v>13</v>
      </c>
      <c r="N262" s="66">
        <f t="shared" si="93"/>
        <v>0</v>
      </c>
      <c r="O262" s="42"/>
      <c r="P262" s="43" t="e">
        <f>TEXT(IF(#REF!=1,D262,""),"00")</f>
        <v>#REF!</v>
      </c>
      <c r="Q262" s="44">
        <v>57</v>
      </c>
      <c r="R262" s="45">
        <v>15</v>
      </c>
      <c r="S262" s="46" t="e">
        <f>IF(O262=0,TEXT(TIME(P262,Q262,R262)-TIME(D262,E262,RIGHT(F262,2))+TIME(0,LEFT(#REF!,2),RIGHT(#REF!,2)),"mm:ss"),TEXT(TIME(P262,Q262,R262)-TIME(D262,E262,RIGHT(F262,2))+TIME(0,LEFT(#REF!,2),RIGHT(#REF!,2))-TIME(0,($G$10*O262),0),"mm:ss"))</f>
        <v>#REF!</v>
      </c>
      <c r="T262" s="47" t="s">
        <v>369</v>
      </c>
      <c r="U262" s="43" t="e">
        <f>INDEX(VISITORS[INSECT ORDER], MATCH(T262,VISITORS[NAME USED],0))</f>
        <v>#N/A</v>
      </c>
      <c r="V262" s="43" t="e">
        <f t="shared" si="76"/>
        <v>#N/A</v>
      </c>
      <c r="W262" s="48" t="e">
        <f>IF(SUM(AB262,AD262,AF262,AH262,AJ262,AL262)=#REF!,,"")</f>
        <v>#REF!</v>
      </c>
      <c r="X262" s="49">
        <v>2</v>
      </c>
      <c r="Y262" s="49"/>
      <c r="Z262" s="49"/>
      <c r="AA262" s="50" t="str">
        <f t="shared" si="77"/>
        <v/>
      </c>
      <c r="AB262" s="51" t="str">
        <f>IF(AA262=1,#REF!,"")</f>
        <v/>
      </c>
      <c r="AC262" s="50"/>
      <c r="AD262" s="51" t="str">
        <f>IF(AC262=1,#REF!,"")</f>
        <v/>
      </c>
      <c r="AE262" s="50"/>
      <c r="AF262" s="51" t="str">
        <f>IF(AE262=1,#REF!,"")</f>
        <v/>
      </c>
      <c r="AG262" s="50"/>
      <c r="AH262" s="51" t="str">
        <f>IF(AG262=1,#REF!,"")</f>
        <v/>
      </c>
      <c r="AI262" s="50"/>
      <c r="AJ262" s="51" t="str">
        <f>IF(AI262=1,#REF!,"")</f>
        <v/>
      </c>
      <c r="AK262" s="50"/>
      <c r="AL262" s="51" t="str">
        <f>IF(AK262=1,#REF!,"")</f>
        <v/>
      </c>
      <c r="AM262" s="52"/>
      <c r="AN262" s="53"/>
      <c r="AO262" s="53"/>
      <c r="AP262" s="54"/>
      <c r="AQ262" s="55" t="e">
        <f>IF(#REF!=1,0,"")</f>
        <v>#REF!</v>
      </c>
      <c r="AR262" s="56" t="e">
        <f t="shared" si="70"/>
        <v>#REF!</v>
      </c>
      <c r="AS262" s="55" t="e">
        <f>IF(#REF!=1,0,"")</f>
        <v>#REF!</v>
      </c>
      <c r="AT262" s="56" t="e">
        <f t="shared" si="71"/>
        <v>#REF!</v>
      </c>
    </row>
    <row r="263" spans="1:46" s="3" customFormat="1" x14ac:dyDescent="0.25">
      <c r="A263" s="67">
        <f t="shared" si="72"/>
        <v>2022</v>
      </c>
      <c r="B263" s="67" t="str">
        <f t="shared" si="73"/>
        <v>May</v>
      </c>
      <c r="C263" s="68">
        <f t="shared" si="78"/>
        <v>24</v>
      </c>
      <c r="D263" s="69">
        <f t="shared" si="74"/>
        <v>12</v>
      </c>
      <c r="E263" s="70">
        <f t="shared" si="75"/>
        <v>58</v>
      </c>
      <c r="F263" s="74"/>
      <c r="G263" s="77"/>
      <c r="H263" s="63" t="str">
        <f t="shared" si="79"/>
        <v>58+V215+Q221</v>
      </c>
      <c r="I263" s="64">
        <f t="shared" si="93"/>
        <v>1</v>
      </c>
      <c r="J263" s="71" t="str">
        <f t="shared" si="93"/>
        <v>Lavandula</v>
      </c>
      <c r="K263" s="71" t="str">
        <f t="shared" si="93"/>
        <v>stoechas</v>
      </c>
      <c r="L263" s="72">
        <f t="shared" si="93"/>
        <v>2</v>
      </c>
      <c r="M263" s="72">
        <f t="shared" si="93"/>
        <v>13</v>
      </c>
      <c r="N263" s="66">
        <f t="shared" si="93"/>
        <v>0</v>
      </c>
      <c r="O263" s="42"/>
      <c r="P263" s="43" t="e">
        <f>TEXT(IF(#REF!=1,D263,""),"00")</f>
        <v>#REF!</v>
      </c>
      <c r="Q263" s="44"/>
      <c r="R263" s="45"/>
      <c r="S263" s="46" t="e">
        <f>IF(O263=0,TEXT(TIME(P263,Q263,R263)-TIME(D263,E263,RIGHT(F263,2))+TIME(0,LEFT(#REF!,2),RIGHT(#REF!,2)),"mm:ss"),TEXT(TIME(P263,Q263,R263)-TIME(D263,E263,RIGHT(F263,2))+TIME(0,LEFT(#REF!,2),RIGHT(#REF!,2))-TIME(0,($G$10*O263),0),"mm:ss"))</f>
        <v>#REF!</v>
      </c>
      <c r="T263" s="47"/>
      <c r="U263" s="43" t="e">
        <f>INDEX(VISITORS[INSECT ORDER], MATCH(T263,VISITORS[NAME USED],0))</f>
        <v>#N/A</v>
      </c>
      <c r="V263" s="43" t="e">
        <f t="shared" si="76"/>
        <v>#N/A</v>
      </c>
      <c r="W263" s="48" t="e">
        <f>IF(SUM(AB263,AD263,AF263,AH263,AJ263,AL263)=#REF!,,"")</f>
        <v>#REF!</v>
      </c>
      <c r="X263" s="49" t="e">
        <f>IF(#REF!=1,1,"")</f>
        <v>#REF!</v>
      </c>
      <c r="Y263" s="49"/>
      <c r="Z263" s="49"/>
      <c r="AA263" s="50" t="str">
        <f t="shared" si="77"/>
        <v/>
      </c>
      <c r="AB263" s="51" t="str">
        <f>IF(AA263=1,#REF!,"")</f>
        <v/>
      </c>
      <c r="AC263" s="50"/>
      <c r="AD263" s="51" t="str">
        <f>IF(AC263=1,#REF!,"")</f>
        <v/>
      </c>
      <c r="AE263" s="50"/>
      <c r="AF263" s="51" t="str">
        <f>IF(AE263=1,#REF!,"")</f>
        <v/>
      </c>
      <c r="AG263" s="50"/>
      <c r="AH263" s="51" t="str">
        <f>IF(AG263=1,#REF!,"")</f>
        <v/>
      </c>
      <c r="AI263" s="50"/>
      <c r="AJ263" s="51" t="str">
        <f>IF(AI263=1,#REF!,"")</f>
        <v/>
      </c>
      <c r="AK263" s="50"/>
      <c r="AL263" s="51" t="str">
        <f>IF(AK263=1,#REF!,"")</f>
        <v/>
      </c>
      <c r="AM263" s="52"/>
      <c r="AN263" s="53"/>
      <c r="AO263" s="53"/>
      <c r="AP263" s="54"/>
      <c r="AQ263" s="55" t="e">
        <f>IF(#REF!=1,0,"")</f>
        <v>#REF!</v>
      </c>
      <c r="AR263" s="56" t="e">
        <f t="shared" si="70"/>
        <v>#REF!</v>
      </c>
      <c r="AS263" s="55" t="e">
        <f>IF(#REF!=1,0,"")</f>
        <v>#REF!</v>
      </c>
      <c r="AT263" s="56" t="e">
        <f t="shared" si="71"/>
        <v>#REF!</v>
      </c>
    </row>
    <row r="264" spans="1:46" s="3" customFormat="1" x14ac:dyDescent="0.25">
      <c r="A264" s="67">
        <f t="shared" si="72"/>
        <v>2022</v>
      </c>
      <c r="B264" s="67" t="str">
        <f t="shared" si="73"/>
        <v>May</v>
      </c>
      <c r="C264" s="68">
        <f t="shared" si="78"/>
        <v>24</v>
      </c>
      <c r="D264" s="69">
        <f t="shared" si="74"/>
        <v>12</v>
      </c>
      <c r="E264" s="70">
        <f t="shared" si="75"/>
        <v>59</v>
      </c>
      <c r="F264" s="74"/>
      <c r="G264" s="77"/>
      <c r="H264" s="63" t="str">
        <f t="shared" si="79"/>
        <v>58+V215+Q221</v>
      </c>
      <c r="I264" s="64">
        <f t="shared" si="93"/>
        <v>1</v>
      </c>
      <c r="J264" s="71" t="str">
        <f t="shared" si="93"/>
        <v>Lavandula</v>
      </c>
      <c r="K264" s="71" t="str">
        <f t="shared" si="93"/>
        <v>stoechas</v>
      </c>
      <c r="L264" s="72">
        <f t="shared" si="93"/>
        <v>2</v>
      </c>
      <c r="M264" s="72">
        <f t="shared" si="93"/>
        <v>13</v>
      </c>
      <c r="N264" s="66">
        <f t="shared" si="93"/>
        <v>0</v>
      </c>
      <c r="O264" s="42"/>
      <c r="P264" s="43" t="e">
        <f>TEXT(IF(#REF!=1,D264,""),"00")</f>
        <v>#REF!</v>
      </c>
      <c r="Q264" s="44"/>
      <c r="R264" s="45"/>
      <c r="S264" s="46" t="e">
        <f>IF(O264=0,TEXT(TIME(P264,Q264,R264)-TIME(D264,E264,RIGHT(F264,2))+TIME(0,LEFT(#REF!,2),RIGHT(#REF!,2)),"mm:ss"),TEXT(TIME(P264,Q264,R264)-TIME(D264,E264,RIGHT(F264,2))+TIME(0,LEFT(#REF!,2),RIGHT(#REF!,2))-TIME(0,($G$10*O264),0),"mm:ss"))</f>
        <v>#REF!</v>
      </c>
      <c r="T264" s="47"/>
      <c r="U264" s="43" t="e">
        <f>INDEX(VISITORS[INSECT ORDER], MATCH(T264,VISITORS[NAME USED],0))</f>
        <v>#N/A</v>
      </c>
      <c r="V264" s="43" t="e">
        <f t="shared" si="76"/>
        <v>#N/A</v>
      </c>
      <c r="W264" s="48" t="e">
        <f>IF(SUM(AB264,AD264,AF264,AH264,AJ264,AL264)=#REF!,,"")</f>
        <v>#REF!</v>
      </c>
      <c r="X264" s="49" t="e">
        <f>IF(#REF!=1,1,"")</f>
        <v>#REF!</v>
      </c>
      <c r="Y264" s="49"/>
      <c r="Z264" s="49"/>
      <c r="AA264" s="50" t="str">
        <f t="shared" si="77"/>
        <v/>
      </c>
      <c r="AB264" s="51" t="str">
        <f>IF(AA264=1,#REF!,"")</f>
        <v/>
      </c>
      <c r="AC264" s="50"/>
      <c r="AD264" s="51" t="str">
        <f>IF(AC264=1,#REF!,"")</f>
        <v/>
      </c>
      <c r="AE264" s="50"/>
      <c r="AF264" s="51" t="str">
        <f>IF(AE264=1,#REF!,"")</f>
        <v/>
      </c>
      <c r="AG264" s="50"/>
      <c r="AH264" s="51" t="str">
        <f>IF(AG264=1,#REF!,"")</f>
        <v/>
      </c>
      <c r="AI264" s="50"/>
      <c r="AJ264" s="51" t="str">
        <f>IF(AI264=1,#REF!,"")</f>
        <v/>
      </c>
      <c r="AK264" s="50"/>
      <c r="AL264" s="51" t="str">
        <f>IF(AK264=1,#REF!,"")</f>
        <v/>
      </c>
      <c r="AM264" s="52"/>
      <c r="AN264" s="53"/>
      <c r="AO264" s="53"/>
      <c r="AP264" s="54"/>
      <c r="AQ264" s="55" t="e">
        <f>IF(#REF!=1,0,"")</f>
        <v>#REF!</v>
      </c>
      <c r="AR264" s="56" t="e">
        <f t="shared" si="70"/>
        <v>#REF!</v>
      </c>
      <c r="AS264" s="55" t="e">
        <f>IF(#REF!=1,0,"")</f>
        <v>#REF!</v>
      </c>
      <c r="AT264" s="56" t="e">
        <f t="shared" si="71"/>
        <v>#REF!</v>
      </c>
    </row>
    <row r="265" spans="1:46" s="3" customFormat="1" x14ac:dyDescent="0.25">
      <c r="A265" s="67">
        <f t="shared" si="72"/>
        <v>2022</v>
      </c>
      <c r="B265" s="67" t="str">
        <f t="shared" si="73"/>
        <v>May</v>
      </c>
      <c r="C265" s="68">
        <f t="shared" si="78"/>
        <v>24</v>
      </c>
      <c r="D265" s="69">
        <f t="shared" si="74"/>
        <v>13</v>
      </c>
      <c r="E265" s="60">
        <f t="shared" si="75"/>
        <v>0</v>
      </c>
      <c r="F265" s="74"/>
      <c r="G265" s="77"/>
      <c r="H265" s="63" t="e">
        <f t="shared" si="79"/>
        <v>#VALUE!</v>
      </c>
      <c r="I265" s="64">
        <f t="shared" si="93"/>
        <v>1</v>
      </c>
      <c r="J265" s="71" t="str">
        <f t="shared" si="93"/>
        <v>Lavandula</v>
      </c>
      <c r="K265" s="71" t="str">
        <f t="shared" si="93"/>
        <v>stoechas</v>
      </c>
      <c r="L265" s="72">
        <f t="shared" si="93"/>
        <v>2</v>
      </c>
      <c r="M265" s="66">
        <f t="shared" si="93"/>
        <v>13</v>
      </c>
      <c r="N265" s="66">
        <f t="shared" si="93"/>
        <v>0</v>
      </c>
      <c r="O265" s="42"/>
      <c r="P265" s="43" t="e">
        <f>TEXT(IF(#REF!=1,D265,""),"00")</f>
        <v>#REF!</v>
      </c>
      <c r="Q265" s="44"/>
      <c r="R265" s="45"/>
      <c r="S265" s="46" t="e">
        <f>IF(O265=0,TEXT(TIME(P265,Q265,R265)-TIME(D265,E265,RIGHT(F265,2))+TIME(0,LEFT(#REF!,2),RIGHT(#REF!,2)),"mm:ss"),TEXT(TIME(P265,Q265,R265)-TIME(D265,E265,RIGHT(F265,2))+TIME(0,LEFT(#REF!,2),RIGHT(#REF!,2))-TIME(0,($G$10*O265),0),"mm:ss"))</f>
        <v>#REF!</v>
      </c>
      <c r="T265" s="47"/>
      <c r="U265" s="43" t="e">
        <f>INDEX(VISITORS[INSECT ORDER], MATCH(T265,VISITORS[NAME USED],0))</f>
        <v>#N/A</v>
      </c>
      <c r="V265" s="43" t="e">
        <f t="shared" si="76"/>
        <v>#N/A</v>
      </c>
      <c r="W265" s="48" t="e">
        <f>IF(SUM(AB265,AD265,AF265,AH265,AJ265,AL265)=#REF!,,"")</f>
        <v>#REF!</v>
      </c>
      <c r="X265" s="49" t="e">
        <f>IF(#REF!=1,1,"")</f>
        <v>#REF!</v>
      </c>
      <c r="Y265" s="49"/>
      <c r="Z265" s="49"/>
      <c r="AA265" s="50" t="str">
        <f t="shared" si="77"/>
        <v/>
      </c>
      <c r="AB265" s="51" t="str">
        <f>IF(AA265=1,#REF!,"")</f>
        <v/>
      </c>
      <c r="AC265" s="50"/>
      <c r="AD265" s="51" t="str">
        <f>IF(AC265=1,#REF!,"")</f>
        <v/>
      </c>
      <c r="AE265" s="50"/>
      <c r="AF265" s="51" t="str">
        <f>IF(AE265=1,#REF!,"")</f>
        <v/>
      </c>
      <c r="AG265" s="50"/>
      <c r="AH265" s="51" t="str">
        <f>IF(AG265=1,#REF!,"")</f>
        <v/>
      </c>
      <c r="AI265" s="50"/>
      <c r="AJ265" s="51" t="str">
        <f>IF(AI265=1,#REF!,"")</f>
        <v/>
      </c>
      <c r="AK265" s="50"/>
      <c r="AL265" s="51" t="str">
        <f>IF(AK265=1,#REF!,"")</f>
        <v/>
      </c>
      <c r="AM265" s="52"/>
      <c r="AN265" s="53"/>
      <c r="AO265" s="53"/>
      <c r="AP265" s="54"/>
      <c r="AQ265" s="55" t="e">
        <f>IF(#REF!=1,0,"")</f>
        <v>#REF!</v>
      </c>
      <c r="AR265" s="56" t="e">
        <f t="shared" ref="AR265:AR328" si="94">IF(AQ265=1,X265,"")</f>
        <v>#REF!</v>
      </c>
      <c r="AS265" s="55" t="e">
        <f>IF(#REF!=1,0,"")</f>
        <v>#REF!</v>
      </c>
      <c r="AT265" s="56" t="e">
        <f t="shared" ref="AT265:AT328" si="95">IF(AS265=1,X265,"")</f>
        <v>#REF!</v>
      </c>
    </row>
    <row r="266" spans="1:46" s="3" customFormat="1" x14ac:dyDescent="0.25">
      <c r="A266" s="67">
        <f t="shared" ref="A266:A329" si="96">A265</f>
        <v>2022</v>
      </c>
      <c r="B266" s="67" t="str">
        <f t="shared" ref="B266:B329" si="97">IF(C265-C266&gt;0, TEXT(DATE(2016,(MONTH(DATEVALUE(B265&amp;"1"))+1),1),"mmm"), B265)</f>
        <v>May</v>
      </c>
      <c r="C266" s="68">
        <f t="shared" si="78"/>
        <v>24</v>
      </c>
      <c r="D266" s="69">
        <f t="shared" ref="D266:D329" si="98">IF(IF(E265=59,D265+1,D265)=24,0,IF(E265=59,D265+1,D265))</f>
        <v>13</v>
      </c>
      <c r="E266" s="70">
        <f t="shared" ref="E266:E329" si="99">IF(E265&lt;59,E265+1,0)</f>
        <v>1</v>
      </c>
      <c r="F266" s="74"/>
      <c r="G266" s="77"/>
      <c r="H266" s="63" t="e">
        <f t="shared" si="79"/>
        <v>#VALUE!</v>
      </c>
      <c r="I266" s="64">
        <f t="shared" si="93"/>
        <v>1</v>
      </c>
      <c r="J266" s="71" t="str">
        <f t="shared" si="93"/>
        <v>Lavandula</v>
      </c>
      <c r="K266" s="71" t="str">
        <f t="shared" si="93"/>
        <v>stoechas</v>
      </c>
      <c r="L266" s="72">
        <f t="shared" si="93"/>
        <v>2</v>
      </c>
      <c r="M266" s="72">
        <f t="shared" si="93"/>
        <v>13</v>
      </c>
      <c r="N266" s="66">
        <f t="shared" si="93"/>
        <v>0</v>
      </c>
      <c r="O266" s="42"/>
      <c r="P266" s="43" t="e">
        <f>TEXT(IF(#REF!=1,D266,""),"00")</f>
        <v>#REF!</v>
      </c>
      <c r="Q266" s="44"/>
      <c r="R266" s="45"/>
      <c r="S266" s="46" t="e">
        <f>IF(O266=0,TEXT(TIME(P266,Q266,R266)-TIME(D266,E266,RIGHT(F266,2))+TIME(0,LEFT(#REF!,2),RIGHT(#REF!,2)),"mm:ss"),TEXT(TIME(P266,Q266,R266)-TIME(D266,E266,RIGHT(F266,2))+TIME(0,LEFT(#REF!,2),RIGHT(#REF!,2))-TIME(0,($G$10*O266),0),"mm:ss"))</f>
        <v>#REF!</v>
      </c>
      <c r="T266" s="47"/>
      <c r="U266" s="43" t="e">
        <f>INDEX(VISITORS[INSECT ORDER], MATCH(T266,VISITORS[NAME USED],0))</f>
        <v>#N/A</v>
      </c>
      <c r="V266" s="43" t="e">
        <f t="shared" ref="V266:V329" si="100">IF(U266&lt;&gt;0,"NA","")</f>
        <v>#N/A</v>
      </c>
      <c r="W266" s="48" t="e">
        <f>IF(SUM(AB266,AD266,AF266,AH266,AJ266,AL266)=#REF!,,"")</f>
        <v>#REF!</v>
      </c>
      <c r="X266" s="49" t="e">
        <f>IF(#REF!=1,1,"")</f>
        <v>#REF!</v>
      </c>
      <c r="Y266" s="49"/>
      <c r="Z266" s="49"/>
      <c r="AA266" s="50" t="str">
        <f t="shared" ref="AA266:AA329" si="101">IF(OR(T266="Something small"),1,"")</f>
        <v/>
      </c>
      <c r="AB266" s="51" t="str">
        <f>IF(AA266=1,#REF!,"")</f>
        <v/>
      </c>
      <c r="AC266" s="50"/>
      <c r="AD266" s="51" t="str">
        <f>IF(AC266=1,#REF!,"")</f>
        <v/>
      </c>
      <c r="AE266" s="50"/>
      <c r="AF266" s="51" t="str">
        <f>IF(AE266=1,#REF!,"")</f>
        <v/>
      </c>
      <c r="AG266" s="50"/>
      <c r="AH266" s="51" t="str">
        <f>IF(AG266=1,#REF!,"")</f>
        <v/>
      </c>
      <c r="AI266" s="50"/>
      <c r="AJ266" s="51" t="str">
        <f>IF(AI266=1,#REF!,"")</f>
        <v/>
      </c>
      <c r="AK266" s="50"/>
      <c r="AL266" s="51" t="str">
        <f>IF(AK266=1,#REF!,"")</f>
        <v/>
      </c>
      <c r="AM266" s="52"/>
      <c r="AN266" s="53"/>
      <c r="AO266" s="53"/>
      <c r="AP266" s="54"/>
      <c r="AQ266" s="55" t="e">
        <f>IF(#REF!=1,0,"")</f>
        <v>#REF!</v>
      </c>
      <c r="AR266" s="56" t="e">
        <f t="shared" si="94"/>
        <v>#REF!</v>
      </c>
      <c r="AS266" s="55" t="e">
        <f>IF(#REF!=1,0,"")</f>
        <v>#REF!</v>
      </c>
      <c r="AT266" s="56" t="e">
        <f t="shared" si="95"/>
        <v>#REF!</v>
      </c>
    </row>
    <row r="267" spans="1:46" s="3" customFormat="1" x14ac:dyDescent="0.25">
      <c r="A267" s="67">
        <f t="shared" si="96"/>
        <v>2022</v>
      </c>
      <c r="B267" s="67" t="str">
        <f t="shared" si="97"/>
        <v>May</v>
      </c>
      <c r="C267" s="68">
        <f t="shared" ref="C267:C330" si="102">IF(AND(D267=0, E267=0), IF(TEXT(C266,"dd")=TEXT(EOMONTH(DATE(A266,MONTH(DATEVALUE(B266&amp;"1")),C266),0), "dd"), 1, C266+1), C266)</f>
        <v>24</v>
      </c>
      <c r="D267" s="69">
        <f t="shared" si="98"/>
        <v>13</v>
      </c>
      <c r="E267" s="70">
        <f t="shared" si="99"/>
        <v>2</v>
      </c>
      <c r="F267" s="74"/>
      <c r="G267" s="77"/>
      <c r="H267" s="63" t="e">
        <f t="shared" ref="H267:H330" si="103">IF(AND(OR(E266=$G$3,E266=$G$4,E266=$G$5,E266=$G$6,E266=$G$7,E266=$G$8),E266&lt;&gt;RIGHT(H266,2)),CONCATENATE(LEFT(J267,3),LEFT(K267,3),L267,"_",A267,TEXT(MONTH(DATEVALUE(B267&amp;"1")),"00"),TEXT(C267,"00"),"_",TEXT(D267,"00"),"_",TEXT(E266,"00")),IF(AND(OR(E267=$G$3,E267=$G$4,E267=$G$5,E267=$G$6,E267=$G$7,E267=$G$8),OR(F267="",F267&gt;$G$9-1)),CONCATENATE(LEFT(J267,3),LEFT(K267,3),L267,"_",A267,TEXT(MONTH(DATEVALUE(B267&amp;"1")),"00"),TEXT(C267,"00"),"_",TEXT(D267,"00"),"_",TEXT(E267,"00")),H266))</f>
        <v>#VALUE!</v>
      </c>
      <c r="I267" s="64">
        <f t="shared" ref="I267:N282" si="104">I266</f>
        <v>1</v>
      </c>
      <c r="J267" s="71" t="str">
        <f t="shared" si="104"/>
        <v>Lavandula</v>
      </c>
      <c r="K267" s="71" t="str">
        <f t="shared" si="104"/>
        <v>stoechas</v>
      </c>
      <c r="L267" s="72">
        <f t="shared" si="104"/>
        <v>2</v>
      </c>
      <c r="M267" s="72">
        <f t="shared" si="104"/>
        <v>13</v>
      </c>
      <c r="N267" s="66">
        <f t="shared" si="104"/>
        <v>0</v>
      </c>
      <c r="O267" s="42"/>
      <c r="P267" s="43" t="e">
        <f>TEXT(IF(#REF!=1,D267,""),"00")</f>
        <v>#REF!</v>
      </c>
      <c r="Q267" s="44"/>
      <c r="R267" s="45"/>
      <c r="S267" s="46" t="e">
        <f>IF(O267=0,TEXT(TIME(P267,Q267,R267)-TIME(D267,E267,RIGHT(F267,2))+TIME(0,LEFT(#REF!,2),RIGHT(#REF!,2)),"mm:ss"),TEXT(TIME(P267,Q267,R267)-TIME(D267,E267,RIGHT(F267,2))+TIME(0,LEFT(#REF!,2),RIGHT(#REF!,2))-TIME(0,($G$10*O267),0),"mm:ss"))</f>
        <v>#REF!</v>
      </c>
      <c r="T267" s="47"/>
      <c r="U267" s="43" t="e">
        <f>INDEX(VISITORS[INSECT ORDER], MATCH(T267,VISITORS[NAME USED],0))</f>
        <v>#N/A</v>
      </c>
      <c r="V267" s="43" t="e">
        <f t="shared" si="100"/>
        <v>#N/A</v>
      </c>
      <c r="W267" s="48" t="e">
        <f>IF(SUM(AB267,AD267,AF267,AH267,AJ267,AL267)=#REF!,,"")</f>
        <v>#REF!</v>
      </c>
      <c r="X267" s="49" t="e">
        <f>IF(#REF!=1,1,"")</f>
        <v>#REF!</v>
      </c>
      <c r="Y267" s="49"/>
      <c r="Z267" s="49"/>
      <c r="AA267" s="50" t="str">
        <f t="shared" si="101"/>
        <v/>
      </c>
      <c r="AB267" s="51" t="str">
        <f>IF(AA267=1,#REF!,"")</f>
        <v/>
      </c>
      <c r="AC267" s="50"/>
      <c r="AD267" s="51" t="str">
        <f>IF(AC267=1,#REF!,"")</f>
        <v/>
      </c>
      <c r="AE267" s="50"/>
      <c r="AF267" s="51" t="str">
        <f>IF(AE267=1,#REF!,"")</f>
        <v/>
      </c>
      <c r="AG267" s="50"/>
      <c r="AH267" s="51" t="str">
        <f>IF(AG267=1,#REF!,"")</f>
        <v/>
      </c>
      <c r="AI267" s="50"/>
      <c r="AJ267" s="51" t="str">
        <f>IF(AI267=1,#REF!,"")</f>
        <v/>
      </c>
      <c r="AK267" s="50"/>
      <c r="AL267" s="51" t="str">
        <f>IF(AK267=1,#REF!,"")</f>
        <v/>
      </c>
      <c r="AM267" s="52"/>
      <c r="AN267" s="53"/>
      <c r="AO267" s="53"/>
      <c r="AP267" s="54"/>
      <c r="AQ267" s="55" t="e">
        <f>IF(#REF!=1,0,"")</f>
        <v>#REF!</v>
      </c>
      <c r="AR267" s="56" t="e">
        <f t="shared" si="94"/>
        <v>#REF!</v>
      </c>
      <c r="AS267" s="55" t="e">
        <f>IF(#REF!=1,0,"")</f>
        <v>#REF!</v>
      </c>
      <c r="AT267" s="56" t="e">
        <f t="shared" si="95"/>
        <v>#REF!</v>
      </c>
    </row>
    <row r="268" spans="1:46" s="3" customFormat="1" x14ac:dyDescent="0.25">
      <c r="A268" s="67">
        <f t="shared" si="96"/>
        <v>2022</v>
      </c>
      <c r="B268" s="67" t="str">
        <f t="shared" si="97"/>
        <v>May</v>
      </c>
      <c r="C268" s="68">
        <f t="shared" si="102"/>
        <v>24</v>
      </c>
      <c r="D268" s="69">
        <f t="shared" si="98"/>
        <v>13</v>
      </c>
      <c r="E268" s="70">
        <f t="shared" si="99"/>
        <v>3</v>
      </c>
      <c r="F268" s="74"/>
      <c r="G268" s="77"/>
      <c r="H268" s="63" t="e">
        <f t="shared" si="103"/>
        <v>#VALUE!</v>
      </c>
      <c r="I268" s="64">
        <f t="shared" si="104"/>
        <v>1</v>
      </c>
      <c r="J268" s="71" t="str">
        <f t="shared" si="104"/>
        <v>Lavandula</v>
      </c>
      <c r="K268" s="71" t="str">
        <f t="shared" si="104"/>
        <v>stoechas</v>
      </c>
      <c r="L268" s="66">
        <f t="shared" si="104"/>
        <v>2</v>
      </c>
      <c r="M268" s="72">
        <f t="shared" si="104"/>
        <v>13</v>
      </c>
      <c r="N268" s="66">
        <f t="shared" si="104"/>
        <v>0</v>
      </c>
      <c r="O268" s="42"/>
      <c r="P268" s="43" t="e">
        <f>TEXT(IF(#REF!=1,D268,""),"00")</f>
        <v>#REF!</v>
      </c>
      <c r="Q268" s="44"/>
      <c r="R268" s="45"/>
      <c r="S268" s="46" t="e">
        <f>IF(O268=0,TEXT(TIME(P268,Q268,R268)-TIME(D268,E268,RIGHT(F268,2))+TIME(0,LEFT(#REF!,2),RIGHT(#REF!,2)),"mm:ss"),TEXT(TIME(P268,Q268,R268)-TIME(D268,E268,RIGHT(F268,2))+TIME(0,LEFT(#REF!,2),RIGHT(#REF!,2))-TIME(0,($G$10*O268),0),"mm:ss"))</f>
        <v>#REF!</v>
      </c>
      <c r="T268" s="47"/>
      <c r="U268" s="43" t="e">
        <f>INDEX(VISITORS[INSECT ORDER], MATCH(T268,VISITORS[NAME USED],0))</f>
        <v>#N/A</v>
      </c>
      <c r="V268" s="43" t="e">
        <f t="shared" si="100"/>
        <v>#N/A</v>
      </c>
      <c r="W268" s="48" t="e">
        <f>IF(SUM(AB268,AD268,AF268,AH268,AJ268,AL268)=#REF!,,"")</f>
        <v>#REF!</v>
      </c>
      <c r="X268" s="49" t="e">
        <f>IF(#REF!=1,1,"")</f>
        <v>#REF!</v>
      </c>
      <c r="Y268" s="49"/>
      <c r="Z268" s="49"/>
      <c r="AA268" s="50" t="str">
        <f t="shared" si="101"/>
        <v/>
      </c>
      <c r="AB268" s="51" t="str">
        <f>IF(AA268=1,#REF!,"")</f>
        <v/>
      </c>
      <c r="AC268" s="50"/>
      <c r="AD268" s="51" t="str">
        <f>IF(AC268=1,#REF!,"")</f>
        <v/>
      </c>
      <c r="AE268" s="50"/>
      <c r="AF268" s="51" t="str">
        <f>IF(AE268=1,#REF!,"")</f>
        <v/>
      </c>
      <c r="AG268" s="50"/>
      <c r="AH268" s="51" t="str">
        <f>IF(AG268=1,#REF!,"")</f>
        <v/>
      </c>
      <c r="AI268" s="50"/>
      <c r="AJ268" s="51" t="str">
        <f>IF(AI268=1,#REF!,"")</f>
        <v/>
      </c>
      <c r="AK268" s="50"/>
      <c r="AL268" s="51" t="str">
        <f>IF(AK268=1,#REF!,"")</f>
        <v/>
      </c>
      <c r="AM268" s="52"/>
      <c r="AN268" s="53"/>
      <c r="AO268" s="53"/>
      <c r="AP268" s="54"/>
      <c r="AQ268" s="55" t="e">
        <f>IF(#REF!=1,0,"")</f>
        <v>#REF!</v>
      </c>
      <c r="AR268" s="56" t="e">
        <f t="shared" si="94"/>
        <v>#REF!</v>
      </c>
      <c r="AS268" s="55" t="e">
        <f>IF(#REF!=1,0,"")</f>
        <v>#REF!</v>
      </c>
      <c r="AT268" s="56" t="e">
        <f t="shared" si="95"/>
        <v>#REF!</v>
      </c>
    </row>
    <row r="269" spans="1:46" s="3" customFormat="1" x14ac:dyDescent="0.25">
      <c r="A269" s="67">
        <f t="shared" si="96"/>
        <v>2022</v>
      </c>
      <c r="B269" s="67" t="str">
        <f t="shared" si="97"/>
        <v>May</v>
      </c>
      <c r="C269" s="68">
        <f t="shared" si="102"/>
        <v>24</v>
      </c>
      <c r="D269" s="69">
        <f t="shared" si="98"/>
        <v>13</v>
      </c>
      <c r="E269" s="70">
        <f t="shared" si="99"/>
        <v>4</v>
      </c>
      <c r="F269" s="74"/>
      <c r="G269" s="77"/>
      <c r="H269" s="63" t="e">
        <f t="shared" si="103"/>
        <v>#VALUE!</v>
      </c>
      <c r="I269" s="64">
        <f t="shared" si="104"/>
        <v>1</v>
      </c>
      <c r="J269" s="71" t="str">
        <f t="shared" si="104"/>
        <v>Lavandula</v>
      </c>
      <c r="K269" s="71" t="str">
        <f t="shared" si="104"/>
        <v>stoechas</v>
      </c>
      <c r="L269" s="72">
        <f t="shared" si="104"/>
        <v>2</v>
      </c>
      <c r="M269" s="72">
        <f t="shared" si="104"/>
        <v>13</v>
      </c>
      <c r="N269" s="66">
        <f t="shared" si="104"/>
        <v>0</v>
      </c>
      <c r="O269" s="42"/>
      <c r="P269" s="43" t="e">
        <f>TEXT(IF(#REF!=1,D269,""),"00")</f>
        <v>#REF!</v>
      </c>
      <c r="Q269" s="44"/>
      <c r="R269" s="45"/>
      <c r="S269" s="46" t="e">
        <f>IF(O269=0,TEXT(TIME(P269,Q269,R269)-TIME(D269,E269,RIGHT(F269,2))+TIME(0,LEFT(#REF!,2),RIGHT(#REF!,2)),"mm:ss"),TEXT(TIME(P269,Q269,R269)-TIME(D269,E269,RIGHT(F269,2))+TIME(0,LEFT(#REF!,2),RIGHT(#REF!,2))-TIME(0,($G$10*O269),0),"mm:ss"))</f>
        <v>#REF!</v>
      </c>
      <c r="T269" s="47"/>
      <c r="U269" s="43" t="e">
        <f>INDEX(VISITORS[INSECT ORDER], MATCH(T269,VISITORS[NAME USED],0))</f>
        <v>#N/A</v>
      </c>
      <c r="V269" s="43" t="e">
        <f t="shared" si="100"/>
        <v>#N/A</v>
      </c>
      <c r="W269" s="48" t="e">
        <f>IF(SUM(AB269,AD269,AF269,AH269,AJ269,AL269)=#REF!,,"")</f>
        <v>#REF!</v>
      </c>
      <c r="X269" s="49" t="e">
        <f>IF(#REF!=1,1,"")</f>
        <v>#REF!</v>
      </c>
      <c r="Y269" s="49"/>
      <c r="Z269" s="49"/>
      <c r="AA269" s="50" t="str">
        <f t="shared" si="101"/>
        <v/>
      </c>
      <c r="AB269" s="51" t="str">
        <f>IF(AA269=1,#REF!,"")</f>
        <v/>
      </c>
      <c r="AC269" s="50"/>
      <c r="AD269" s="51" t="str">
        <f>IF(AC269=1,#REF!,"")</f>
        <v/>
      </c>
      <c r="AE269" s="50"/>
      <c r="AF269" s="51" t="str">
        <f>IF(AE269=1,#REF!,"")</f>
        <v/>
      </c>
      <c r="AG269" s="50"/>
      <c r="AH269" s="51" t="str">
        <f>IF(AG269=1,#REF!,"")</f>
        <v/>
      </c>
      <c r="AI269" s="50"/>
      <c r="AJ269" s="51" t="str">
        <f>IF(AI269=1,#REF!,"")</f>
        <v/>
      </c>
      <c r="AK269" s="50"/>
      <c r="AL269" s="51" t="str">
        <f>IF(AK269=1,#REF!,"")</f>
        <v/>
      </c>
      <c r="AM269" s="52"/>
      <c r="AN269" s="53"/>
      <c r="AO269" s="53"/>
      <c r="AP269" s="54"/>
      <c r="AQ269" s="55" t="e">
        <f>IF(#REF!=1,0,"")</f>
        <v>#REF!</v>
      </c>
      <c r="AR269" s="56" t="e">
        <f t="shared" si="94"/>
        <v>#REF!</v>
      </c>
      <c r="AS269" s="55" t="e">
        <f>IF(#REF!=1,0,"")</f>
        <v>#REF!</v>
      </c>
      <c r="AT269" s="56" t="e">
        <f t="shared" si="95"/>
        <v>#REF!</v>
      </c>
    </row>
    <row r="270" spans="1:46" s="3" customFormat="1" x14ac:dyDescent="0.25">
      <c r="A270" s="67">
        <f t="shared" si="96"/>
        <v>2022</v>
      </c>
      <c r="B270" s="67" t="str">
        <f t="shared" si="97"/>
        <v>May</v>
      </c>
      <c r="C270" s="68">
        <f t="shared" si="102"/>
        <v>24</v>
      </c>
      <c r="D270" s="69">
        <f t="shared" si="98"/>
        <v>13</v>
      </c>
      <c r="E270" s="60">
        <f t="shared" si="99"/>
        <v>5</v>
      </c>
      <c r="F270" s="74"/>
      <c r="G270" s="77"/>
      <c r="H270" s="63" t="e">
        <f t="shared" si="103"/>
        <v>#VALUE!</v>
      </c>
      <c r="I270" s="64">
        <f t="shared" si="104"/>
        <v>1</v>
      </c>
      <c r="J270" s="71" t="str">
        <f t="shared" si="104"/>
        <v>Lavandula</v>
      </c>
      <c r="K270" s="71" t="str">
        <f t="shared" si="104"/>
        <v>stoechas</v>
      </c>
      <c r="L270" s="72">
        <f t="shared" si="104"/>
        <v>2</v>
      </c>
      <c r="M270" s="66">
        <f t="shared" si="104"/>
        <v>13</v>
      </c>
      <c r="N270" s="66">
        <f t="shared" si="104"/>
        <v>0</v>
      </c>
      <c r="O270" s="42"/>
      <c r="P270" s="43" t="e">
        <f>TEXT(IF(#REF!=1,D270,""),"00")</f>
        <v>#REF!</v>
      </c>
      <c r="Q270" s="44"/>
      <c r="R270" s="45"/>
      <c r="S270" s="46" t="e">
        <f>IF(O270=0,TEXT(TIME(P270,Q270,R270)-TIME(D270,E270,RIGHT(F270,2))+TIME(0,LEFT(#REF!,2),RIGHT(#REF!,2)),"mm:ss"),TEXT(TIME(P270,Q270,R270)-TIME(D270,E270,RIGHT(F270,2))+TIME(0,LEFT(#REF!,2),RIGHT(#REF!,2))-TIME(0,($G$10*O270),0),"mm:ss"))</f>
        <v>#REF!</v>
      </c>
      <c r="T270" s="47"/>
      <c r="U270" s="43" t="e">
        <f>INDEX(VISITORS[INSECT ORDER], MATCH(T270,VISITORS[NAME USED],0))</f>
        <v>#N/A</v>
      </c>
      <c r="V270" s="43" t="e">
        <f t="shared" si="100"/>
        <v>#N/A</v>
      </c>
      <c r="W270" s="48" t="e">
        <f>IF(SUM(AB270,AD270,AF270,AH270,AJ270,AL270)=#REF!,,"")</f>
        <v>#REF!</v>
      </c>
      <c r="X270" s="49" t="e">
        <f>IF(#REF!=1,1,"")</f>
        <v>#REF!</v>
      </c>
      <c r="Y270" s="49"/>
      <c r="Z270" s="49"/>
      <c r="AA270" s="50" t="str">
        <f t="shared" si="101"/>
        <v/>
      </c>
      <c r="AB270" s="51" t="str">
        <f>IF(AA270=1,#REF!,"")</f>
        <v/>
      </c>
      <c r="AC270" s="50"/>
      <c r="AD270" s="51" t="str">
        <f>IF(AC270=1,#REF!,"")</f>
        <v/>
      </c>
      <c r="AE270" s="50"/>
      <c r="AF270" s="51" t="str">
        <f>IF(AE270=1,#REF!,"")</f>
        <v/>
      </c>
      <c r="AG270" s="50"/>
      <c r="AH270" s="51" t="str">
        <f>IF(AG270=1,#REF!,"")</f>
        <v/>
      </c>
      <c r="AI270" s="50"/>
      <c r="AJ270" s="51" t="str">
        <f>IF(AI270=1,#REF!,"")</f>
        <v/>
      </c>
      <c r="AK270" s="50"/>
      <c r="AL270" s="51" t="str">
        <f>IF(AK270=1,#REF!,"")</f>
        <v/>
      </c>
      <c r="AM270" s="52"/>
      <c r="AN270" s="53"/>
      <c r="AO270" s="53"/>
      <c r="AP270" s="54"/>
      <c r="AQ270" s="55" t="e">
        <f>IF(#REF!=1,0,"")</f>
        <v>#REF!</v>
      </c>
      <c r="AR270" s="56" t="e">
        <f t="shared" si="94"/>
        <v>#REF!</v>
      </c>
      <c r="AS270" s="55" t="e">
        <f>IF(#REF!=1,0,"")</f>
        <v>#REF!</v>
      </c>
      <c r="AT270" s="56" t="e">
        <f t="shared" si="95"/>
        <v>#REF!</v>
      </c>
    </row>
    <row r="271" spans="1:46" s="3" customFormat="1" x14ac:dyDescent="0.25">
      <c r="A271" s="67">
        <f t="shared" si="96"/>
        <v>2022</v>
      </c>
      <c r="B271" s="67" t="str">
        <f t="shared" si="97"/>
        <v>May</v>
      </c>
      <c r="C271" s="68">
        <f t="shared" si="102"/>
        <v>24</v>
      </c>
      <c r="D271" s="69">
        <f t="shared" si="98"/>
        <v>13</v>
      </c>
      <c r="E271" s="70">
        <f t="shared" si="99"/>
        <v>6</v>
      </c>
      <c r="F271" s="74"/>
      <c r="G271" s="77"/>
      <c r="H271" s="63" t="e">
        <f t="shared" si="103"/>
        <v>#VALUE!</v>
      </c>
      <c r="I271" s="64">
        <f t="shared" si="104"/>
        <v>1</v>
      </c>
      <c r="J271" s="71" t="str">
        <f t="shared" si="104"/>
        <v>Lavandula</v>
      </c>
      <c r="K271" s="71" t="str">
        <f t="shared" si="104"/>
        <v>stoechas</v>
      </c>
      <c r="L271" s="72">
        <f t="shared" si="104"/>
        <v>2</v>
      </c>
      <c r="M271" s="72">
        <f t="shared" si="104"/>
        <v>13</v>
      </c>
      <c r="N271" s="66">
        <f t="shared" si="104"/>
        <v>0</v>
      </c>
      <c r="O271" s="42"/>
      <c r="P271" s="43" t="e">
        <f>TEXT(IF(#REF!=1,D271,""),"00")</f>
        <v>#REF!</v>
      </c>
      <c r="Q271" s="44"/>
      <c r="R271" s="45"/>
      <c r="S271" s="46" t="e">
        <f>IF(O271=0,TEXT(TIME(P271,Q271,R271)-TIME(D271,E271,RIGHT(F271,2))+TIME(0,LEFT(#REF!,2),RIGHT(#REF!,2)),"mm:ss"),TEXT(TIME(P271,Q271,R271)-TIME(D271,E271,RIGHT(F271,2))+TIME(0,LEFT(#REF!,2),RIGHT(#REF!,2))-TIME(0,($G$10*O271),0),"mm:ss"))</f>
        <v>#REF!</v>
      </c>
      <c r="T271" s="47"/>
      <c r="U271" s="43" t="e">
        <f>INDEX(VISITORS[INSECT ORDER], MATCH(T271,VISITORS[NAME USED],0))</f>
        <v>#N/A</v>
      </c>
      <c r="V271" s="43" t="e">
        <f t="shared" si="100"/>
        <v>#N/A</v>
      </c>
      <c r="W271" s="48" t="e">
        <f>IF(SUM(AB271,AD271,AF271,AH271,AJ271,AL271)=#REF!,,"")</f>
        <v>#REF!</v>
      </c>
      <c r="X271" s="49" t="e">
        <f>IF(#REF!=1,1,"")</f>
        <v>#REF!</v>
      </c>
      <c r="Y271" s="49"/>
      <c r="Z271" s="49"/>
      <c r="AA271" s="50" t="str">
        <f t="shared" si="101"/>
        <v/>
      </c>
      <c r="AB271" s="51" t="str">
        <f>IF(AA271=1,#REF!,"")</f>
        <v/>
      </c>
      <c r="AC271" s="50"/>
      <c r="AD271" s="51" t="str">
        <f>IF(AC271=1,#REF!,"")</f>
        <v/>
      </c>
      <c r="AE271" s="50"/>
      <c r="AF271" s="51" t="str">
        <f>IF(AE271=1,#REF!,"")</f>
        <v/>
      </c>
      <c r="AG271" s="50"/>
      <c r="AH271" s="51" t="str">
        <f>IF(AG271=1,#REF!,"")</f>
        <v/>
      </c>
      <c r="AI271" s="50"/>
      <c r="AJ271" s="51" t="str">
        <f>IF(AI271=1,#REF!,"")</f>
        <v/>
      </c>
      <c r="AK271" s="50"/>
      <c r="AL271" s="51" t="str">
        <f>IF(AK271=1,#REF!,"")</f>
        <v/>
      </c>
      <c r="AM271" s="52"/>
      <c r="AN271" s="53"/>
      <c r="AO271" s="53"/>
      <c r="AP271" s="54"/>
      <c r="AQ271" s="55" t="e">
        <f>IF(#REF!=1,0,"")</f>
        <v>#REF!</v>
      </c>
      <c r="AR271" s="56" t="e">
        <f t="shared" si="94"/>
        <v>#REF!</v>
      </c>
      <c r="AS271" s="55" t="e">
        <f>IF(#REF!=1,0,"")</f>
        <v>#REF!</v>
      </c>
      <c r="AT271" s="56" t="e">
        <f t="shared" si="95"/>
        <v>#REF!</v>
      </c>
    </row>
    <row r="272" spans="1:46" s="3" customFormat="1" x14ac:dyDescent="0.25">
      <c r="A272" s="67">
        <f t="shared" si="96"/>
        <v>2022</v>
      </c>
      <c r="B272" s="67" t="str">
        <f t="shared" si="97"/>
        <v>May</v>
      </c>
      <c r="C272" s="68">
        <f t="shared" si="102"/>
        <v>24</v>
      </c>
      <c r="D272" s="69">
        <f t="shared" si="98"/>
        <v>13</v>
      </c>
      <c r="E272" s="70">
        <f t="shared" si="99"/>
        <v>7</v>
      </c>
      <c r="F272" s="74"/>
      <c r="G272" s="77"/>
      <c r="H272" s="63" t="e">
        <f t="shared" si="103"/>
        <v>#VALUE!</v>
      </c>
      <c r="I272" s="64">
        <f t="shared" si="104"/>
        <v>1</v>
      </c>
      <c r="J272" s="71" t="str">
        <f t="shared" si="104"/>
        <v>Lavandula</v>
      </c>
      <c r="K272" s="71" t="str">
        <f t="shared" si="104"/>
        <v>stoechas</v>
      </c>
      <c r="L272" s="72">
        <f t="shared" si="104"/>
        <v>2</v>
      </c>
      <c r="M272" s="72">
        <f t="shared" si="104"/>
        <v>13</v>
      </c>
      <c r="N272" s="66">
        <f t="shared" si="104"/>
        <v>0</v>
      </c>
      <c r="O272" s="42"/>
      <c r="P272" s="43" t="e">
        <f>TEXT(IF(#REF!=1,D272,""),"00")</f>
        <v>#REF!</v>
      </c>
      <c r="Q272" s="44"/>
      <c r="R272" s="45"/>
      <c r="S272" s="46" t="e">
        <f>IF(O272=0,TEXT(TIME(P272,Q272,R272)-TIME(D272,E272,RIGHT(F272,2))+TIME(0,LEFT(#REF!,2),RIGHT(#REF!,2)),"mm:ss"),TEXT(TIME(P272,Q272,R272)-TIME(D272,E272,RIGHT(F272,2))+TIME(0,LEFT(#REF!,2),RIGHT(#REF!,2))-TIME(0,($G$10*O272),0),"mm:ss"))</f>
        <v>#REF!</v>
      </c>
      <c r="T272" s="47"/>
      <c r="U272" s="43" t="e">
        <f>INDEX(VISITORS[INSECT ORDER], MATCH(T272,VISITORS[NAME USED],0))</f>
        <v>#N/A</v>
      </c>
      <c r="V272" s="43" t="e">
        <f t="shared" si="100"/>
        <v>#N/A</v>
      </c>
      <c r="W272" s="48" t="e">
        <f>IF(SUM(AB272,AD272,AF272,AH272,AJ272,AL272)=#REF!,,"")</f>
        <v>#REF!</v>
      </c>
      <c r="X272" s="49" t="e">
        <f>IF(#REF!=1,1,"")</f>
        <v>#REF!</v>
      </c>
      <c r="Y272" s="49"/>
      <c r="Z272" s="49"/>
      <c r="AA272" s="50" t="str">
        <f t="shared" si="101"/>
        <v/>
      </c>
      <c r="AB272" s="51" t="str">
        <f>IF(AA272=1,#REF!,"")</f>
        <v/>
      </c>
      <c r="AC272" s="50"/>
      <c r="AD272" s="51" t="str">
        <f>IF(AC272=1,#REF!,"")</f>
        <v/>
      </c>
      <c r="AE272" s="50"/>
      <c r="AF272" s="51" t="str">
        <f>IF(AE272=1,#REF!,"")</f>
        <v/>
      </c>
      <c r="AG272" s="50"/>
      <c r="AH272" s="51" t="str">
        <f>IF(AG272=1,#REF!,"")</f>
        <v/>
      </c>
      <c r="AI272" s="50"/>
      <c r="AJ272" s="51" t="str">
        <f>IF(AI272=1,#REF!,"")</f>
        <v/>
      </c>
      <c r="AK272" s="50"/>
      <c r="AL272" s="51" t="str">
        <f>IF(AK272=1,#REF!,"")</f>
        <v/>
      </c>
      <c r="AM272" s="52"/>
      <c r="AN272" s="53"/>
      <c r="AO272" s="53"/>
      <c r="AP272" s="54"/>
      <c r="AQ272" s="55" t="e">
        <f>IF(#REF!=1,0,"")</f>
        <v>#REF!</v>
      </c>
      <c r="AR272" s="56" t="e">
        <f t="shared" si="94"/>
        <v>#REF!</v>
      </c>
      <c r="AS272" s="55" t="e">
        <f>IF(#REF!=1,0,"")</f>
        <v>#REF!</v>
      </c>
      <c r="AT272" s="56" t="e">
        <f t="shared" si="95"/>
        <v>#REF!</v>
      </c>
    </row>
    <row r="273" spans="1:46" s="3" customFormat="1" x14ac:dyDescent="0.25">
      <c r="A273" s="67">
        <f t="shared" si="96"/>
        <v>2022</v>
      </c>
      <c r="B273" s="67" t="str">
        <f t="shared" si="97"/>
        <v>May</v>
      </c>
      <c r="C273" s="68">
        <f t="shared" si="102"/>
        <v>24</v>
      </c>
      <c r="D273" s="69">
        <f t="shared" si="98"/>
        <v>13</v>
      </c>
      <c r="E273" s="70">
        <f t="shared" si="99"/>
        <v>8</v>
      </c>
      <c r="F273" s="74"/>
      <c r="G273" s="77"/>
      <c r="H273" s="63" t="e">
        <f t="shared" si="103"/>
        <v>#VALUE!</v>
      </c>
      <c r="I273" s="64">
        <f t="shared" si="104"/>
        <v>1</v>
      </c>
      <c r="J273" s="71" t="str">
        <f t="shared" si="104"/>
        <v>Lavandula</v>
      </c>
      <c r="K273" s="71" t="str">
        <f t="shared" si="104"/>
        <v>stoechas</v>
      </c>
      <c r="L273" s="72">
        <f t="shared" si="104"/>
        <v>2</v>
      </c>
      <c r="M273" s="72">
        <f t="shared" si="104"/>
        <v>13</v>
      </c>
      <c r="N273" s="66">
        <f t="shared" si="104"/>
        <v>0</v>
      </c>
      <c r="O273" s="42"/>
      <c r="P273" s="43" t="e">
        <f>TEXT(IF(#REF!=1,D273,""),"00")</f>
        <v>#REF!</v>
      </c>
      <c r="Q273" s="44"/>
      <c r="R273" s="45"/>
      <c r="S273" s="46" t="e">
        <f>IF(O273=0,TEXT(TIME(P273,Q273,R273)-TIME(D273,E273,RIGHT(F273,2))+TIME(0,LEFT(#REF!,2),RIGHT(#REF!,2)),"mm:ss"),TEXT(TIME(P273,Q273,R273)-TIME(D273,E273,RIGHT(F273,2))+TIME(0,LEFT(#REF!,2),RIGHT(#REF!,2))-TIME(0,($G$10*O273),0),"mm:ss"))</f>
        <v>#REF!</v>
      </c>
      <c r="T273" s="47"/>
      <c r="U273" s="43" t="e">
        <f>INDEX(VISITORS[INSECT ORDER], MATCH(T273,VISITORS[NAME USED],0))</f>
        <v>#N/A</v>
      </c>
      <c r="V273" s="43" t="e">
        <f t="shared" si="100"/>
        <v>#N/A</v>
      </c>
      <c r="W273" s="48" t="e">
        <f>IF(SUM(AB273,AD273,AF273,AH273,AJ273,AL273)=#REF!,,"")</f>
        <v>#REF!</v>
      </c>
      <c r="X273" s="49" t="e">
        <f>IF(#REF!=1,1,"")</f>
        <v>#REF!</v>
      </c>
      <c r="Y273" s="49"/>
      <c r="Z273" s="49"/>
      <c r="AA273" s="50" t="str">
        <f t="shared" si="101"/>
        <v/>
      </c>
      <c r="AB273" s="51" t="str">
        <f>IF(AA273=1,#REF!,"")</f>
        <v/>
      </c>
      <c r="AC273" s="50"/>
      <c r="AD273" s="51" t="str">
        <f>IF(AC273=1,#REF!,"")</f>
        <v/>
      </c>
      <c r="AE273" s="50"/>
      <c r="AF273" s="51" t="str">
        <f>IF(AE273=1,#REF!,"")</f>
        <v/>
      </c>
      <c r="AG273" s="50"/>
      <c r="AH273" s="51" t="str">
        <f>IF(AG273=1,#REF!,"")</f>
        <v/>
      </c>
      <c r="AI273" s="50"/>
      <c r="AJ273" s="51" t="str">
        <f>IF(AI273=1,#REF!,"")</f>
        <v/>
      </c>
      <c r="AK273" s="50"/>
      <c r="AL273" s="51" t="str">
        <f>IF(AK273=1,#REF!,"")</f>
        <v/>
      </c>
      <c r="AM273" s="52"/>
      <c r="AN273" s="53"/>
      <c r="AO273" s="53"/>
      <c r="AP273" s="54"/>
      <c r="AQ273" s="55" t="e">
        <f>IF(#REF!=1,0,"")</f>
        <v>#REF!</v>
      </c>
      <c r="AR273" s="56" t="e">
        <f t="shared" si="94"/>
        <v>#REF!</v>
      </c>
      <c r="AS273" s="55" t="e">
        <f>IF(#REF!=1,0,"")</f>
        <v>#REF!</v>
      </c>
      <c r="AT273" s="56" t="e">
        <f t="shared" si="95"/>
        <v>#REF!</v>
      </c>
    </row>
    <row r="274" spans="1:46" s="3" customFormat="1" x14ac:dyDescent="0.25">
      <c r="A274" s="67">
        <f t="shared" si="96"/>
        <v>2022</v>
      </c>
      <c r="B274" s="67" t="str">
        <f t="shared" si="97"/>
        <v>May</v>
      </c>
      <c r="C274" s="68">
        <f t="shared" si="102"/>
        <v>24</v>
      </c>
      <c r="D274" s="69">
        <f t="shared" si="98"/>
        <v>13</v>
      </c>
      <c r="E274" s="70">
        <f t="shared" si="99"/>
        <v>9</v>
      </c>
      <c r="F274" s="74"/>
      <c r="G274" s="77"/>
      <c r="H274" s="63" t="e">
        <f t="shared" si="103"/>
        <v>#VALUE!</v>
      </c>
      <c r="I274" s="64">
        <f t="shared" si="104"/>
        <v>1</v>
      </c>
      <c r="J274" s="71" t="str">
        <f t="shared" si="104"/>
        <v>Lavandula</v>
      </c>
      <c r="K274" s="71" t="str">
        <f t="shared" si="104"/>
        <v>stoechas</v>
      </c>
      <c r="L274" s="66">
        <f t="shared" si="104"/>
        <v>2</v>
      </c>
      <c r="M274" s="72">
        <f t="shared" si="104"/>
        <v>13</v>
      </c>
      <c r="N274" s="66">
        <f t="shared" si="104"/>
        <v>0</v>
      </c>
      <c r="O274" s="42"/>
      <c r="P274" s="43" t="e">
        <f>TEXT(IF(#REF!=1,D274,""),"00")</f>
        <v>#REF!</v>
      </c>
      <c r="Q274" s="44"/>
      <c r="R274" s="45"/>
      <c r="S274" s="46" t="e">
        <f>IF(O274=0,TEXT(TIME(P274,Q274,R274)-TIME(D274,E274,RIGHT(F274,2))+TIME(0,LEFT(#REF!,2),RIGHT(#REF!,2)),"mm:ss"),TEXT(TIME(P274,Q274,R274)-TIME(D274,E274,RIGHT(F274,2))+TIME(0,LEFT(#REF!,2),RIGHT(#REF!,2))-TIME(0,($G$10*O274),0),"mm:ss"))</f>
        <v>#REF!</v>
      </c>
      <c r="T274" s="47"/>
      <c r="U274" s="43" t="e">
        <f>INDEX(VISITORS[INSECT ORDER], MATCH(T274,VISITORS[NAME USED],0))</f>
        <v>#N/A</v>
      </c>
      <c r="V274" s="43" t="e">
        <f t="shared" si="100"/>
        <v>#N/A</v>
      </c>
      <c r="W274" s="48" t="e">
        <f>IF(SUM(AB274,AD274,AF274,AH274,AJ274,AL274)=#REF!,,"")</f>
        <v>#REF!</v>
      </c>
      <c r="X274" s="49" t="e">
        <f>IF(#REF!=1,1,"")</f>
        <v>#REF!</v>
      </c>
      <c r="Y274" s="49"/>
      <c r="Z274" s="49"/>
      <c r="AA274" s="50" t="str">
        <f t="shared" si="101"/>
        <v/>
      </c>
      <c r="AB274" s="51" t="str">
        <f>IF(AA274=1,#REF!,"")</f>
        <v/>
      </c>
      <c r="AC274" s="50"/>
      <c r="AD274" s="51" t="str">
        <f>IF(AC274=1,#REF!,"")</f>
        <v/>
      </c>
      <c r="AE274" s="50"/>
      <c r="AF274" s="51" t="str">
        <f>IF(AE274=1,#REF!,"")</f>
        <v/>
      </c>
      <c r="AG274" s="50"/>
      <c r="AH274" s="51" t="str">
        <f>IF(AG274=1,#REF!,"")</f>
        <v/>
      </c>
      <c r="AI274" s="50"/>
      <c r="AJ274" s="51" t="str">
        <f>IF(AI274=1,#REF!,"")</f>
        <v/>
      </c>
      <c r="AK274" s="50"/>
      <c r="AL274" s="51" t="str">
        <f>IF(AK274=1,#REF!,"")</f>
        <v/>
      </c>
      <c r="AM274" s="52"/>
      <c r="AN274" s="53"/>
      <c r="AO274" s="53"/>
      <c r="AP274" s="54"/>
      <c r="AQ274" s="55" t="e">
        <f>IF(#REF!=1,0,"")</f>
        <v>#REF!</v>
      </c>
      <c r="AR274" s="56" t="e">
        <f t="shared" si="94"/>
        <v>#REF!</v>
      </c>
      <c r="AS274" s="55" t="e">
        <f>IF(#REF!=1,0,"")</f>
        <v>#REF!</v>
      </c>
      <c r="AT274" s="56" t="e">
        <f t="shared" si="95"/>
        <v>#REF!</v>
      </c>
    </row>
    <row r="275" spans="1:46" s="3" customFormat="1" x14ac:dyDescent="0.25">
      <c r="A275" s="67">
        <f t="shared" si="96"/>
        <v>2022</v>
      </c>
      <c r="B275" s="67" t="str">
        <f t="shared" si="97"/>
        <v>May</v>
      </c>
      <c r="C275" s="68">
        <f t="shared" si="102"/>
        <v>24</v>
      </c>
      <c r="D275" s="69">
        <f t="shared" si="98"/>
        <v>13</v>
      </c>
      <c r="E275" s="60">
        <f t="shared" si="99"/>
        <v>10</v>
      </c>
      <c r="F275" s="74"/>
      <c r="G275" s="77"/>
      <c r="H275" s="63" t="e">
        <f t="shared" si="103"/>
        <v>#VALUE!</v>
      </c>
      <c r="I275" s="64">
        <f t="shared" si="104"/>
        <v>1</v>
      </c>
      <c r="J275" s="71" t="str">
        <f t="shared" si="104"/>
        <v>Lavandula</v>
      </c>
      <c r="K275" s="71" t="str">
        <f t="shared" si="104"/>
        <v>stoechas</v>
      </c>
      <c r="L275" s="72">
        <f t="shared" si="104"/>
        <v>2</v>
      </c>
      <c r="M275" s="66">
        <f t="shared" si="104"/>
        <v>13</v>
      </c>
      <c r="N275" s="66">
        <f t="shared" si="104"/>
        <v>0</v>
      </c>
      <c r="O275" s="42"/>
      <c r="P275" s="43" t="e">
        <f>TEXT(IF(#REF!=1,D275,""),"00")</f>
        <v>#REF!</v>
      </c>
      <c r="Q275" s="44"/>
      <c r="R275" s="45"/>
      <c r="S275" s="46" t="e">
        <f>IF(O275=0,TEXT(TIME(P275,Q275,R275)-TIME(D275,E275,RIGHT(F275,2))+TIME(0,LEFT(#REF!,2),RIGHT(#REF!,2)),"mm:ss"),TEXT(TIME(P275,Q275,R275)-TIME(D275,E275,RIGHT(F275,2))+TIME(0,LEFT(#REF!,2),RIGHT(#REF!,2))-TIME(0,($G$10*O275),0),"mm:ss"))</f>
        <v>#REF!</v>
      </c>
      <c r="T275" s="47"/>
      <c r="U275" s="43" t="e">
        <f>INDEX(VISITORS[INSECT ORDER], MATCH(T275,VISITORS[NAME USED],0))</f>
        <v>#N/A</v>
      </c>
      <c r="V275" s="43" t="e">
        <f t="shared" si="100"/>
        <v>#N/A</v>
      </c>
      <c r="W275" s="48" t="e">
        <f>IF(SUM(AB275,AD275,AF275,AH275,AJ275,AL275)=#REF!,,"")</f>
        <v>#REF!</v>
      </c>
      <c r="X275" s="49" t="e">
        <f>IF(#REF!=1,1,"")</f>
        <v>#REF!</v>
      </c>
      <c r="Y275" s="49"/>
      <c r="Z275" s="49"/>
      <c r="AA275" s="50" t="str">
        <f t="shared" si="101"/>
        <v/>
      </c>
      <c r="AB275" s="51" t="str">
        <f>IF(AA275=1,#REF!,"")</f>
        <v/>
      </c>
      <c r="AC275" s="50"/>
      <c r="AD275" s="51" t="str">
        <f>IF(AC275=1,#REF!,"")</f>
        <v/>
      </c>
      <c r="AE275" s="50"/>
      <c r="AF275" s="51" t="str">
        <f>IF(AE275=1,#REF!,"")</f>
        <v/>
      </c>
      <c r="AG275" s="50"/>
      <c r="AH275" s="51" t="str">
        <f>IF(AG275=1,#REF!,"")</f>
        <v/>
      </c>
      <c r="AI275" s="50"/>
      <c r="AJ275" s="51" t="str">
        <f>IF(AI275=1,#REF!,"")</f>
        <v/>
      </c>
      <c r="AK275" s="50"/>
      <c r="AL275" s="51" t="str">
        <f>IF(AK275=1,#REF!,"")</f>
        <v/>
      </c>
      <c r="AM275" s="52"/>
      <c r="AN275" s="53"/>
      <c r="AO275" s="53"/>
      <c r="AP275" s="54"/>
      <c r="AQ275" s="55" t="e">
        <f>IF(#REF!=1,0,"")</f>
        <v>#REF!</v>
      </c>
      <c r="AR275" s="56" t="e">
        <f t="shared" si="94"/>
        <v>#REF!</v>
      </c>
      <c r="AS275" s="55" t="e">
        <f>IF(#REF!=1,0,"")</f>
        <v>#REF!</v>
      </c>
      <c r="AT275" s="56" t="e">
        <f t="shared" si="95"/>
        <v>#REF!</v>
      </c>
    </row>
    <row r="276" spans="1:46" s="3" customFormat="1" x14ac:dyDescent="0.25">
      <c r="A276" s="67">
        <f t="shared" si="96"/>
        <v>2022</v>
      </c>
      <c r="B276" s="67" t="str">
        <f t="shared" si="97"/>
        <v>May</v>
      </c>
      <c r="C276" s="68">
        <f t="shared" si="102"/>
        <v>24</v>
      </c>
      <c r="D276" s="69">
        <f t="shared" si="98"/>
        <v>13</v>
      </c>
      <c r="E276" s="70">
        <f t="shared" si="99"/>
        <v>11</v>
      </c>
      <c r="F276" s="74"/>
      <c r="G276" s="77"/>
      <c r="H276" s="63" t="e">
        <f t="shared" si="103"/>
        <v>#VALUE!</v>
      </c>
      <c r="I276" s="64">
        <f t="shared" si="104"/>
        <v>1</v>
      </c>
      <c r="J276" s="71" t="str">
        <f t="shared" si="104"/>
        <v>Lavandula</v>
      </c>
      <c r="K276" s="71" t="str">
        <f t="shared" si="104"/>
        <v>stoechas</v>
      </c>
      <c r="L276" s="72">
        <f t="shared" si="104"/>
        <v>2</v>
      </c>
      <c r="M276" s="72">
        <f t="shared" si="104"/>
        <v>13</v>
      </c>
      <c r="N276" s="66">
        <f t="shared" si="104"/>
        <v>0</v>
      </c>
      <c r="O276" s="42"/>
      <c r="P276" s="43" t="e">
        <f>TEXT(IF(#REF!=1,D276,""),"00")</f>
        <v>#REF!</v>
      </c>
      <c r="Q276" s="44"/>
      <c r="R276" s="45"/>
      <c r="S276" s="46" t="e">
        <f>IF(O276=0,TEXT(TIME(P276,Q276,R276)-TIME(D276,E276,RIGHT(F276,2))+TIME(0,LEFT(#REF!,2),RIGHT(#REF!,2)),"mm:ss"),TEXT(TIME(P276,Q276,R276)-TIME(D276,E276,RIGHT(F276,2))+TIME(0,LEFT(#REF!,2),RIGHT(#REF!,2))-TIME(0,($G$10*O276),0),"mm:ss"))</f>
        <v>#REF!</v>
      </c>
      <c r="T276" s="47"/>
      <c r="U276" s="43" t="e">
        <f>INDEX(VISITORS[INSECT ORDER], MATCH(T276,VISITORS[NAME USED],0))</f>
        <v>#N/A</v>
      </c>
      <c r="V276" s="43" t="e">
        <f t="shared" si="100"/>
        <v>#N/A</v>
      </c>
      <c r="W276" s="48" t="e">
        <f>IF(SUM(AB276,AD276,AF276,AH276,AJ276,AL276)=#REF!,,"")</f>
        <v>#REF!</v>
      </c>
      <c r="X276" s="49" t="e">
        <f>IF(#REF!=1,1,"")</f>
        <v>#REF!</v>
      </c>
      <c r="Y276" s="49"/>
      <c r="Z276" s="49"/>
      <c r="AA276" s="50" t="str">
        <f t="shared" si="101"/>
        <v/>
      </c>
      <c r="AB276" s="51" t="str">
        <f>IF(AA276=1,#REF!,"")</f>
        <v/>
      </c>
      <c r="AC276" s="50"/>
      <c r="AD276" s="51" t="str">
        <f>IF(AC276=1,#REF!,"")</f>
        <v/>
      </c>
      <c r="AE276" s="50"/>
      <c r="AF276" s="51" t="str">
        <f>IF(AE276=1,#REF!,"")</f>
        <v/>
      </c>
      <c r="AG276" s="50"/>
      <c r="AH276" s="51" t="str">
        <f>IF(AG276=1,#REF!,"")</f>
        <v/>
      </c>
      <c r="AI276" s="50"/>
      <c r="AJ276" s="51" t="str">
        <f>IF(AI276=1,#REF!,"")</f>
        <v/>
      </c>
      <c r="AK276" s="50"/>
      <c r="AL276" s="51" t="str">
        <f>IF(AK276=1,#REF!,"")</f>
        <v/>
      </c>
      <c r="AM276" s="52"/>
      <c r="AN276" s="53"/>
      <c r="AO276" s="53"/>
      <c r="AP276" s="54"/>
      <c r="AQ276" s="55" t="e">
        <f>IF(#REF!=1,0,"")</f>
        <v>#REF!</v>
      </c>
      <c r="AR276" s="56" t="e">
        <f t="shared" si="94"/>
        <v>#REF!</v>
      </c>
      <c r="AS276" s="55" t="e">
        <f>IF(#REF!=1,0,"")</f>
        <v>#REF!</v>
      </c>
      <c r="AT276" s="56" t="e">
        <f t="shared" si="95"/>
        <v>#REF!</v>
      </c>
    </row>
    <row r="277" spans="1:46" s="3" customFormat="1" x14ac:dyDescent="0.25">
      <c r="A277" s="67">
        <f t="shared" si="96"/>
        <v>2022</v>
      </c>
      <c r="B277" s="67" t="str">
        <f t="shared" si="97"/>
        <v>May</v>
      </c>
      <c r="C277" s="68">
        <f t="shared" si="102"/>
        <v>24</v>
      </c>
      <c r="D277" s="69">
        <f t="shared" si="98"/>
        <v>13</v>
      </c>
      <c r="E277" s="70">
        <f t="shared" si="99"/>
        <v>12</v>
      </c>
      <c r="F277" s="74"/>
      <c r="G277" s="77"/>
      <c r="H277" s="63" t="e">
        <f t="shared" si="103"/>
        <v>#VALUE!</v>
      </c>
      <c r="I277" s="64">
        <f t="shared" si="104"/>
        <v>1</v>
      </c>
      <c r="J277" s="71" t="str">
        <f t="shared" si="104"/>
        <v>Lavandula</v>
      </c>
      <c r="K277" s="71" t="str">
        <f t="shared" si="104"/>
        <v>stoechas</v>
      </c>
      <c r="L277" s="72">
        <f t="shared" si="104"/>
        <v>2</v>
      </c>
      <c r="M277" s="72">
        <f t="shared" si="104"/>
        <v>13</v>
      </c>
      <c r="N277" s="66">
        <f t="shared" si="104"/>
        <v>0</v>
      </c>
      <c r="O277" s="42"/>
      <c r="P277" s="43" t="e">
        <f>TEXT(IF(#REF!=1,D277,""),"00")</f>
        <v>#REF!</v>
      </c>
      <c r="Q277" s="44"/>
      <c r="R277" s="45"/>
      <c r="S277" s="46" t="e">
        <f>IF(O277=0,TEXT(TIME(P277,Q277,R277)-TIME(D277,E277,RIGHT(F277,2))+TIME(0,LEFT(#REF!,2),RIGHT(#REF!,2)),"mm:ss"),TEXT(TIME(P277,Q277,R277)-TIME(D277,E277,RIGHT(F277,2))+TIME(0,LEFT(#REF!,2),RIGHT(#REF!,2))-TIME(0,($G$10*O277),0),"mm:ss"))</f>
        <v>#REF!</v>
      </c>
      <c r="T277" s="47"/>
      <c r="U277" s="43" t="e">
        <f>INDEX(VISITORS[INSECT ORDER], MATCH(T277,VISITORS[NAME USED],0))</f>
        <v>#N/A</v>
      </c>
      <c r="V277" s="43" t="e">
        <f t="shared" si="100"/>
        <v>#N/A</v>
      </c>
      <c r="W277" s="48" t="e">
        <f>IF(SUM(AB277,AD277,AF277,AH277,AJ277,AL277)=#REF!,,"")</f>
        <v>#REF!</v>
      </c>
      <c r="X277" s="49" t="e">
        <f>IF(#REF!=1,1,"")</f>
        <v>#REF!</v>
      </c>
      <c r="Y277" s="49"/>
      <c r="Z277" s="49"/>
      <c r="AA277" s="50" t="str">
        <f t="shared" si="101"/>
        <v/>
      </c>
      <c r="AB277" s="51" t="str">
        <f>IF(AA277=1,#REF!,"")</f>
        <v/>
      </c>
      <c r="AC277" s="50"/>
      <c r="AD277" s="51" t="str">
        <f>IF(AC277=1,#REF!,"")</f>
        <v/>
      </c>
      <c r="AE277" s="50"/>
      <c r="AF277" s="51" t="str">
        <f>IF(AE277=1,#REF!,"")</f>
        <v/>
      </c>
      <c r="AG277" s="50"/>
      <c r="AH277" s="51" t="str">
        <f>IF(AG277=1,#REF!,"")</f>
        <v/>
      </c>
      <c r="AI277" s="50"/>
      <c r="AJ277" s="51" t="str">
        <f>IF(AI277=1,#REF!,"")</f>
        <v/>
      </c>
      <c r="AK277" s="50"/>
      <c r="AL277" s="51" t="str">
        <f>IF(AK277=1,#REF!,"")</f>
        <v/>
      </c>
      <c r="AM277" s="52"/>
      <c r="AN277" s="53"/>
      <c r="AO277" s="53"/>
      <c r="AP277" s="54"/>
      <c r="AQ277" s="55" t="e">
        <f>IF(#REF!=1,0,"")</f>
        <v>#REF!</v>
      </c>
      <c r="AR277" s="56" t="e">
        <f t="shared" si="94"/>
        <v>#REF!</v>
      </c>
      <c r="AS277" s="55" t="e">
        <f>IF(#REF!=1,0,"")</f>
        <v>#REF!</v>
      </c>
      <c r="AT277" s="56" t="e">
        <f t="shared" si="95"/>
        <v>#REF!</v>
      </c>
    </row>
    <row r="278" spans="1:46" s="3" customFormat="1" x14ac:dyDescent="0.25">
      <c r="A278" s="67">
        <f t="shared" si="96"/>
        <v>2022</v>
      </c>
      <c r="B278" s="67" t="str">
        <f t="shared" si="97"/>
        <v>May</v>
      </c>
      <c r="C278" s="68">
        <f t="shared" si="102"/>
        <v>24</v>
      </c>
      <c r="D278" s="69">
        <f t="shared" si="98"/>
        <v>13</v>
      </c>
      <c r="E278" s="70">
        <f t="shared" si="99"/>
        <v>13</v>
      </c>
      <c r="F278" s="74"/>
      <c r="G278" s="77"/>
      <c r="H278" s="63" t="e">
        <f t="shared" si="103"/>
        <v>#VALUE!</v>
      </c>
      <c r="I278" s="64">
        <f t="shared" si="104"/>
        <v>1</v>
      </c>
      <c r="J278" s="71" t="str">
        <f t="shared" si="104"/>
        <v>Lavandula</v>
      </c>
      <c r="K278" s="71" t="str">
        <f t="shared" si="104"/>
        <v>stoechas</v>
      </c>
      <c r="L278" s="72">
        <f t="shared" si="104"/>
        <v>2</v>
      </c>
      <c r="M278" s="72">
        <f t="shared" si="104"/>
        <v>13</v>
      </c>
      <c r="N278" s="66">
        <f t="shared" si="104"/>
        <v>0</v>
      </c>
      <c r="O278" s="42"/>
      <c r="P278" s="43" t="e">
        <f>TEXT(IF(#REF!=1,D278,""),"00")</f>
        <v>#REF!</v>
      </c>
      <c r="Q278" s="44"/>
      <c r="R278" s="45"/>
      <c r="S278" s="46" t="e">
        <f>IF(O278=0,TEXT(TIME(P278,Q278,R278)-TIME(D278,E278,RIGHT(F278,2))+TIME(0,LEFT(#REF!,2),RIGHT(#REF!,2)),"mm:ss"),TEXT(TIME(P278,Q278,R278)-TIME(D278,E278,RIGHT(F278,2))+TIME(0,LEFT(#REF!,2),RIGHT(#REF!,2))-TIME(0,($G$10*O278),0),"mm:ss"))</f>
        <v>#REF!</v>
      </c>
      <c r="T278" s="47"/>
      <c r="U278" s="43" t="e">
        <f>INDEX(VISITORS[INSECT ORDER], MATCH(T278,VISITORS[NAME USED],0))</f>
        <v>#N/A</v>
      </c>
      <c r="V278" s="43" t="e">
        <f t="shared" si="100"/>
        <v>#N/A</v>
      </c>
      <c r="W278" s="48" t="e">
        <f>IF(SUM(AB278,AD278,AF278,AH278,AJ278,AL278)=#REF!,,"")</f>
        <v>#REF!</v>
      </c>
      <c r="X278" s="49" t="e">
        <f>IF(#REF!=1,1,"")</f>
        <v>#REF!</v>
      </c>
      <c r="Y278" s="49"/>
      <c r="Z278" s="49"/>
      <c r="AA278" s="50" t="str">
        <f t="shared" si="101"/>
        <v/>
      </c>
      <c r="AB278" s="51" t="str">
        <f>IF(AA278=1,#REF!,"")</f>
        <v/>
      </c>
      <c r="AC278" s="50"/>
      <c r="AD278" s="51" t="str">
        <f>IF(AC278=1,#REF!,"")</f>
        <v/>
      </c>
      <c r="AE278" s="50"/>
      <c r="AF278" s="51" t="str">
        <f>IF(AE278=1,#REF!,"")</f>
        <v/>
      </c>
      <c r="AG278" s="50"/>
      <c r="AH278" s="51" t="str">
        <f>IF(AG278=1,#REF!,"")</f>
        <v/>
      </c>
      <c r="AI278" s="50"/>
      <c r="AJ278" s="51" t="str">
        <f>IF(AI278=1,#REF!,"")</f>
        <v/>
      </c>
      <c r="AK278" s="50"/>
      <c r="AL278" s="51" t="str">
        <f>IF(AK278=1,#REF!,"")</f>
        <v/>
      </c>
      <c r="AM278" s="52"/>
      <c r="AN278" s="53"/>
      <c r="AO278" s="53"/>
      <c r="AP278" s="54"/>
      <c r="AQ278" s="55" t="e">
        <f>IF(#REF!=1,0,"")</f>
        <v>#REF!</v>
      </c>
      <c r="AR278" s="56" t="e">
        <f t="shared" si="94"/>
        <v>#REF!</v>
      </c>
      <c r="AS278" s="55" t="e">
        <f>IF(#REF!=1,0,"")</f>
        <v>#REF!</v>
      </c>
      <c r="AT278" s="56" t="e">
        <f t="shared" si="95"/>
        <v>#REF!</v>
      </c>
    </row>
    <row r="279" spans="1:46" s="3" customFormat="1" x14ac:dyDescent="0.25">
      <c r="A279" s="67">
        <f t="shared" si="96"/>
        <v>2022</v>
      </c>
      <c r="B279" s="67" t="str">
        <f t="shared" si="97"/>
        <v>May</v>
      </c>
      <c r="C279" s="68">
        <f t="shared" si="102"/>
        <v>24</v>
      </c>
      <c r="D279" s="69">
        <f t="shared" si="98"/>
        <v>13</v>
      </c>
      <c r="E279" s="70">
        <f t="shared" si="99"/>
        <v>14</v>
      </c>
      <c r="F279" s="74"/>
      <c r="G279" s="77"/>
      <c r="H279" s="63" t="e">
        <f t="shared" si="103"/>
        <v>#VALUE!</v>
      </c>
      <c r="I279" s="64">
        <f t="shared" si="104"/>
        <v>1</v>
      </c>
      <c r="J279" s="71" t="str">
        <f t="shared" si="104"/>
        <v>Lavandula</v>
      </c>
      <c r="K279" s="71" t="str">
        <f t="shared" si="104"/>
        <v>stoechas</v>
      </c>
      <c r="L279" s="72">
        <f t="shared" si="104"/>
        <v>2</v>
      </c>
      <c r="M279" s="72">
        <f t="shared" si="104"/>
        <v>13</v>
      </c>
      <c r="N279" s="66">
        <f t="shared" si="104"/>
        <v>0</v>
      </c>
      <c r="O279" s="42"/>
      <c r="P279" s="43" t="e">
        <f>TEXT(IF(#REF!=1,D279,""),"00")</f>
        <v>#REF!</v>
      </c>
      <c r="Q279" s="44"/>
      <c r="R279" s="45"/>
      <c r="S279" s="46" t="e">
        <f>IF(O279=0,TEXT(TIME(P279,Q279,R279)-TIME(D279,E279,RIGHT(F279,2))+TIME(0,LEFT(#REF!,2),RIGHT(#REF!,2)),"mm:ss"),TEXT(TIME(P279,Q279,R279)-TIME(D279,E279,RIGHT(F279,2))+TIME(0,LEFT(#REF!,2),RIGHT(#REF!,2))-TIME(0,($G$10*O279),0),"mm:ss"))</f>
        <v>#REF!</v>
      </c>
      <c r="T279" s="47"/>
      <c r="U279" s="43" t="e">
        <f>INDEX(VISITORS[INSECT ORDER], MATCH(T279,VISITORS[NAME USED],0))</f>
        <v>#N/A</v>
      </c>
      <c r="V279" s="43" t="e">
        <f t="shared" si="100"/>
        <v>#N/A</v>
      </c>
      <c r="W279" s="48" t="e">
        <f>IF(SUM(AB279,AD279,AF279,AH279,AJ279,AL279)=#REF!,,"")</f>
        <v>#REF!</v>
      </c>
      <c r="X279" s="49" t="e">
        <f>IF(#REF!=1,1,"")</f>
        <v>#REF!</v>
      </c>
      <c r="Y279" s="49"/>
      <c r="Z279" s="49"/>
      <c r="AA279" s="50" t="str">
        <f t="shared" si="101"/>
        <v/>
      </c>
      <c r="AB279" s="51" t="str">
        <f>IF(AA279=1,#REF!,"")</f>
        <v/>
      </c>
      <c r="AC279" s="50"/>
      <c r="AD279" s="51" t="str">
        <f>IF(AC279=1,#REF!,"")</f>
        <v/>
      </c>
      <c r="AE279" s="50"/>
      <c r="AF279" s="51" t="str">
        <f>IF(AE279=1,#REF!,"")</f>
        <v/>
      </c>
      <c r="AG279" s="50"/>
      <c r="AH279" s="51" t="str">
        <f>IF(AG279=1,#REF!,"")</f>
        <v/>
      </c>
      <c r="AI279" s="50"/>
      <c r="AJ279" s="51" t="str">
        <f>IF(AI279=1,#REF!,"")</f>
        <v/>
      </c>
      <c r="AK279" s="50"/>
      <c r="AL279" s="51" t="str">
        <f>IF(AK279=1,#REF!,"")</f>
        <v/>
      </c>
      <c r="AM279" s="52"/>
      <c r="AN279" s="53"/>
      <c r="AO279" s="53"/>
      <c r="AP279" s="54"/>
      <c r="AQ279" s="55" t="e">
        <f>IF(#REF!=1,0,"")</f>
        <v>#REF!</v>
      </c>
      <c r="AR279" s="56" t="e">
        <f t="shared" si="94"/>
        <v>#REF!</v>
      </c>
      <c r="AS279" s="55" t="e">
        <f>IF(#REF!=1,0,"")</f>
        <v>#REF!</v>
      </c>
      <c r="AT279" s="56" t="e">
        <f t="shared" si="95"/>
        <v>#REF!</v>
      </c>
    </row>
    <row r="280" spans="1:46" s="3" customFormat="1" x14ac:dyDescent="0.25">
      <c r="A280" s="67">
        <f t="shared" si="96"/>
        <v>2022</v>
      </c>
      <c r="B280" s="67" t="str">
        <f t="shared" si="97"/>
        <v>May</v>
      </c>
      <c r="C280" s="68">
        <f t="shared" si="102"/>
        <v>24</v>
      </c>
      <c r="D280" s="69">
        <f t="shared" si="98"/>
        <v>13</v>
      </c>
      <c r="E280" s="60">
        <f t="shared" si="99"/>
        <v>15</v>
      </c>
      <c r="F280" s="74"/>
      <c r="G280" s="77"/>
      <c r="H280" s="63" t="e">
        <f t="shared" si="103"/>
        <v>#VALUE!</v>
      </c>
      <c r="I280" s="64">
        <f t="shared" si="104"/>
        <v>1</v>
      </c>
      <c r="J280" s="71" t="str">
        <f t="shared" si="104"/>
        <v>Lavandula</v>
      </c>
      <c r="K280" s="71" t="str">
        <f t="shared" si="104"/>
        <v>stoechas</v>
      </c>
      <c r="L280" s="66">
        <f t="shared" si="104"/>
        <v>2</v>
      </c>
      <c r="M280" s="66">
        <f t="shared" si="104"/>
        <v>13</v>
      </c>
      <c r="N280" s="66">
        <f t="shared" si="104"/>
        <v>0</v>
      </c>
      <c r="O280" s="42"/>
      <c r="P280" s="43" t="e">
        <f>TEXT(IF(#REF!=1,D280,""),"00")</f>
        <v>#REF!</v>
      </c>
      <c r="Q280" s="44"/>
      <c r="R280" s="45"/>
      <c r="S280" s="46" t="e">
        <f>IF(O280=0,TEXT(TIME(P280,Q280,R280)-TIME(D280,E280,RIGHT(F280,2))+TIME(0,LEFT(#REF!,2),RIGHT(#REF!,2)),"mm:ss"),TEXT(TIME(P280,Q280,R280)-TIME(D280,E280,RIGHT(F280,2))+TIME(0,LEFT(#REF!,2),RIGHT(#REF!,2))-TIME(0,($G$10*O280),0),"mm:ss"))</f>
        <v>#REF!</v>
      </c>
      <c r="T280" s="47"/>
      <c r="U280" s="43" t="e">
        <f>INDEX(VISITORS[INSECT ORDER], MATCH(T280,VISITORS[NAME USED],0))</f>
        <v>#N/A</v>
      </c>
      <c r="V280" s="43" t="e">
        <f t="shared" si="100"/>
        <v>#N/A</v>
      </c>
      <c r="W280" s="48" t="e">
        <f>IF(SUM(AB280,AD280,AF280,AH280,AJ280,AL280)=#REF!,,"")</f>
        <v>#REF!</v>
      </c>
      <c r="X280" s="49" t="e">
        <f>IF(#REF!=1,1,"")</f>
        <v>#REF!</v>
      </c>
      <c r="Y280" s="49"/>
      <c r="Z280" s="49"/>
      <c r="AA280" s="50" t="str">
        <f t="shared" si="101"/>
        <v/>
      </c>
      <c r="AB280" s="51" t="str">
        <f>IF(AA280=1,#REF!,"")</f>
        <v/>
      </c>
      <c r="AC280" s="50"/>
      <c r="AD280" s="51" t="str">
        <f>IF(AC280=1,#REF!,"")</f>
        <v/>
      </c>
      <c r="AE280" s="50"/>
      <c r="AF280" s="51" t="str">
        <f>IF(AE280=1,#REF!,"")</f>
        <v/>
      </c>
      <c r="AG280" s="50"/>
      <c r="AH280" s="51" t="str">
        <f>IF(AG280=1,#REF!,"")</f>
        <v/>
      </c>
      <c r="AI280" s="50"/>
      <c r="AJ280" s="51" t="str">
        <f>IF(AI280=1,#REF!,"")</f>
        <v/>
      </c>
      <c r="AK280" s="50"/>
      <c r="AL280" s="51" t="str">
        <f>IF(AK280=1,#REF!,"")</f>
        <v/>
      </c>
      <c r="AM280" s="52"/>
      <c r="AN280" s="53"/>
      <c r="AO280" s="53"/>
      <c r="AP280" s="54"/>
      <c r="AQ280" s="55" t="e">
        <f>IF(#REF!=1,0,"")</f>
        <v>#REF!</v>
      </c>
      <c r="AR280" s="56" t="e">
        <f t="shared" si="94"/>
        <v>#REF!</v>
      </c>
      <c r="AS280" s="55" t="e">
        <f>IF(#REF!=1,0,"")</f>
        <v>#REF!</v>
      </c>
      <c r="AT280" s="56" t="e">
        <f t="shared" si="95"/>
        <v>#REF!</v>
      </c>
    </row>
    <row r="281" spans="1:46" s="3" customFormat="1" x14ac:dyDescent="0.25">
      <c r="A281" s="67">
        <f t="shared" si="96"/>
        <v>2022</v>
      </c>
      <c r="B281" s="67" t="str">
        <f t="shared" si="97"/>
        <v>May</v>
      </c>
      <c r="C281" s="68">
        <f t="shared" si="102"/>
        <v>24</v>
      </c>
      <c r="D281" s="69">
        <f t="shared" si="98"/>
        <v>13</v>
      </c>
      <c r="E281" s="70">
        <f t="shared" si="99"/>
        <v>16</v>
      </c>
      <c r="F281" s="74"/>
      <c r="G281" s="77"/>
      <c r="H281" s="63" t="e">
        <f t="shared" si="103"/>
        <v>#VALUE!</v>
      </c>
      <c r="I281" s="64">
        <f t="shared" si="104"/>
        <v>1</v>
      </c>
      <c r="J281" s="71" t="str">
        <f t="shared" si="104"/>
        <v>Lavandula</v>
      </c>
      <c r="K281" s="71" t="str">
        <f t="shared" si="104"/>
        <v>stoechas</v>
      </c>
      <c r="L281" s="72">
        <f t="shared" si="104"/>
        <v>2</v>
      </c>
      <c r="M281" s="72">
        <f t="shared" si="104"/>
        <v>13</v>
      </c>
      <c r="N281" s="66">
        <f t="shared" si="104"/>
        <v>0</v>
      </c>
      <c r="O281" s="42"/>
      <c r="P281" s="43" t="e">
        <f>TEXT(IF(#REF!=1,D281,""),"00")</f>
        <v>#REF!</v>
      </c>
      <c r="Q281" s="44"/>
      <c r="R281" s="45"/>
      <c r="S281" s="46" t="e">
        <f>IF(O281=0,TEXT(TIME(P281,Q281,R281)-TIME(D281,E281,RIGHT(F281,2))+TIME(0,LEFT(#REF!,2),RIGHT(#REF!,2)),"mm:ss"),TEXT(TIME(P281,Q281,R281)-TIME(D281,E281,RIGHT(F281,2))+TIME(0,LEFT(#REF!,2),RIGHT(#REF!,2))-TIME(0,($G$10*O281),0),"mm:ss"))</f>
        <v>#REF!</v>
      </c>
      <c r="T281" s="47"/>
      <c r="U281" s="43" t="e">
        <f>INDEX(VISITORS[INSECT ORDER], MATCH(T281,VISITORS[NAME USED],0))</f>
        <v>#N/A</v>
      </c>
      <c r="V281" s="43" t="e">
        <f t="shared" si="100"/>
        <v>#N/A</v>
      </c>
      <c r="W281" s="48" t="e">
        <f>IF(SUM(AB281,AD281,AF281,AH281,AJ281,AL281)=#REF!,,"")</f>
        <v>#REF!</v>
      </c>
      <c r="X281" s="49" t="e">
        <f>IF(#REF!=1,1,"")</f>
        <v>#REF!</v>
      </c>
      <c r="Y281" s="49"/>
      <c r="Z281" s="49"/>
      <c r="AA281" s="50" t="str">
        <f t="shared" si="101"/>
        <v/>
      </c>
      <c r="AB281" s="51" t="str">
        <f>IF(AA281=1,#REF!,"")</f>
        <v/>
      </c>
      <c r="AC281" s="50"/>
      <c r="AD281" s="51" t="str">
        <f>IF(AC281=1,#REF!,"")</f>
        <v/>
      </c>
      <c r="AE281" s="50"/>
      <c r="AF281" s="51" t="str">
        <f>IF(AE281=1,#REF!,"")</f>
        <v/>
      </c>
      <c r="AG281" s="50"/>
      <c r="AH281" s="51" t="str">
        <f>IF(AG281=1,#REF!,"")</f>
        <v/>
      </c>
      <c r="AI281" s="50"/>
      <c r="AJ281" s="51" t="str">
        <f>IF(AI281=1,#REF!,"")</f>
        <v/>
      </c>
      <c r="AK281" s="50"/>
      <c r="AL281" s="51" t="str">
        <f>IF(AK281=1,#REF!,"")</f>
        <v/>
      </c>
      <c r="AM281" s="52"/>
      <c r="AN281" s="53"/>
      <c r="AO281" s="53"/>
      <c r="AP281" s="54"/>
      <c r="AQ281" s="55" t="e">
        <f>IF(#REF!=1,0,"")</f>
        <v>#REF!</v>
      </c>
      <c r="AR281" s="56" t="e">
        <f t="shared" si="94"/>
        <v>#REF!</v>
      </c>
      <c r="AS281" s="55" t="e">
        <f>IF(#REF!=1,0,"")</f>
        <v>#REF!</v>
      </c>
      <c r="AT281" s="56" t="e">
        <f t="shared" si="95"/>
        <v>#REF!</v>
      </c>
    </row>
    <row r="282" spans="1:46" s="3" customFormat="1" x14ac:dyDescent="0.25">
      <c r="A282" s="67">
        <f t="shared" si="96"/>
        <v>2022</v>
      </c>
      <c r="B282" s="67" t="str">
        <f t="shared" si="97"/>
        <v>May</v>
      </c>
      <c r="C282" s="68">
        <f t="shared" si="102"/>
        <v>24</v>
      </c>
      <c r="D282" s="69">
        <f t="shared" si="98"/>
        <v>13</v>
      </c>
      <c r="E282" s="70">
        <f t="shared" si="99"/>
        <v>17</v>
      </c>
      <c r="F282" s="74"/>
      <c r="G282" s="77"/>
      <c r="H282" s="63" t="e">
        <f t="shared" si="103"/>
        <v>#VALUE!</v>
      </c>
      <c r="I282" s="64">
        <f t="shared" si="104"/>
        <v>1</v>
      </c>
      <c r="J282" s="71" t="str">
        <f t="shared" si="104"/>
        <v>Lavandula</v>
      </c>
      <c r="K282" s="71" t="str">
        <f t="shared" si="104"/>
        <v>stoechas</v>
      </c>
      <c r="L282" s="72">
        <f t="shared" si="104"/>
        <v>2</v>
      </c>
      <c r="M282" s="72">
        <f t="shared" si="104"/>
        <v>13</v>
      </c>
      <c r="N282" s="66">
        <f t="shared" si="104"/>
        <v>0</v>
      </c>
      <c r="O282" s="42"/>
      <c r="P282" s="43" t="e">
        <f>TEXT(IF(#REF!=1,D282,""),"00")</f>
        <v>#REF!</v>
      </c>
      <c r="Q282" s="44"/>
      <c r="R282" s="45"/>
      <c r="S282" s="46" t="e">
        <f>IF(O282=0,TEXT(TIME(P282,Q282,R282)-TIME(D282,E282,RIGHT(F282,2))+TIME(0,LEFT(#REF!,2),RIGHT(#REF!,2)),"mm:ss"),TEXT(TIME(P282,Q282,R282)-TIME(D282,E282,RIGHT(F282,2))+TIME(0,LEFT(#REF!,2),RIGHT(#REF!,2))-TIME(0,($G$10*O282),0),"mm:ss"))</f>
        <v>#REF!</v>
      </c>
      <c r="T282" s="47"/>
      <c r="U282" s="43" t="e">
        <f>INDEX(VISITORS[INSECT ORDER], MATCH(T282,VISITORS[NAME USED],0))</f>
        <v>#N/A</v>
      </c>
      <c r="V282" s="43" t="e">
        <f t="shared" si="100"/>
        <v>#N/A</v>
      </c>
      <c r="W282" s="48" t="e">
        <f>IF(SUM(AB282,AD282,AF282,AH282,AJ282,AL282)=#REF!,,"")</f>
        <v>#REF!</v>
      </c>
      <c r="X282" s="49" t="e">
        <f>IF(#REF!=1,1,"")</f>
        <v>#REF!</v>
      </c>
      <c r="Y282" s="49"/>
      <c r="Z282" s="49"/>
      <c r="AA282" s="50" t="str">
        <f t="shared" si="101"/>
        <v/>
      </c>
      <c r="AB282" s="51" t="str">
        <f>IF(AA282=1,#REF!,"")</f>
        <v/>
      </c>
      <c r="AC282" s="50"/>
      <c r="AD282" s="51" t="str">
        <f>IF(AC282=1,#REF!,"")</f>
        <v/>
      </c>
      <c r="AE282" s="50"/>
      <c r="AF282" s="51" t="str">
        <f>IF(AE282=1,#REF!,"")</f>
        <v/>
      </c>
      <c r="AG282" s="50"/>
      <c r="AH282" s="51" t="str">
        <f>IF(AG282=1,#REF!,"")</f>
        <v/>
      </c>
      <c r="AI282" s="50"/>
      <c r="AJ282" s="51" t="str">
        <f>IF(AI282=1,#REF!,"")</f>
        <v/>
      </c>
      <c r="AK282" s="50"/>
      <c r="AL282" s="51" t="str">
        <f>IF(AK282=1,#REF!,"")</f>
        <v/>
      </c>
      <c r="AM282" s="52"/>
      <c r="AN282" s="53"/>
      <c r="AO282" s="53"/>
      <c r="AP282" s="54"/>
      <c r="AQ282" s="55" t="e">
        <f>IF(#REF!=1,0,"")</f>
        <v>#REF!</v>
      </c>
      <c r="AR282" s="56" t="e">
        <f t="shared" si="94"/>
        <v>#REF!</v>
      </c>
      <c r="AS282" s="55" t="e">
        <f>IF(#REF!=1,0,"")</f>
        <v>#REF!</v>
      </c>
      <c r="AT282" s="56" t="e">
        <f t="shared" si="95"/>
        <v>#REF!</v>
      </c>
    </row>
    <row r="283" spans="1:46" s="3" customFormat="1" x14ac:dyDescent="0.25">
      <c r="A283" s="67">
        <f t="shared" si="96"/>
        <v>2022</v>
      </c>
      <c r="B283" s="67" t="str">
        <f t="shared" si="97"/>
        <v>May</v>
      </c>
      <c r="C283" s="68">
        <f t="shared" si="102"/>
        <v>24</v>
      </c>
      <c r="D283" s="69">
        <f t="shared" si="98"/>
        <v>13</v>
      </c>
      <c r="E283" s="70">
        <f t="shared" si="99"/>
        <v>18</v>
      </c>
      <c r="F283" s="74"/>
      <c r="G283" s="77"/>
      <c r="H283" s="63" t="e">
        <f t="shared" si="103"/>
        <v>#VALUE!</v>
      </c>
      <c r="I283" s="64">
        <f t="shared" ref="I283:N298" si="105">I282</f>
        <v>1</v>
      </c>
      <c r="J283" s="71" t="str">
        <f t="shared" si="105"/>
        <v>Lavandula</v>
      </c>
      <c r="K283" s="71" t="str">
        <f t="shared" si="105"/>
        <v>stoechas</v>
      </c>
      <c r="L283" s="72">
        <f t="shared" si="105"/>
        <v>2</v>
      </c>
      <c r="M283" s="72">
        <f t="shared" si="105"/>
        <v>13</v>
      </c>
      <c r="N283" s="66">
        <f t="shared" si="105"/>
        <v>0</v>
      </c>
      <c r="O283" s="42"/>
      <c r="P283" s="43" t="e">
        <f>TEXT(IF(#REF!=1,D283,""),"00")</f>
        <v>#REF!</v>
      </c>
      <c r="Q283" s="44"/>
      <c r="R283" s="45"/>
      <c r="S283" s="46" t="e">
        <f>IF(O283=0,TEXT(TIME(P283,Q283,R283)-TIME(D283,E283,RIGHT(F283,2))+TIME(0,LEFT(#REF!,2),RIGHT(#REF!,2)),"mm:ss"),TEXT(TIME(P283,Q283,R283)-TIME(D283,E283,RIGHT(F283,2))+TIME(0,LEFT(#REF!,2),RIGHT(#REF!,2))-TIME(0,($G$10*O283),0),"mm:ss"))</f>
        <v>#REF!</v>
      </c>
      <c r="T283" s="47"/>
      <c r="U283" s="43" t="e">
        <f>INDEX(VISITORS[INSECT ORDER], MATCH(T283,VISITORS[NAME USED],0))</f>
        <v>#N/A</v>
      </c>
      <c r="V283" s="43" t="e">
        <f t="shared" si="100"/>
        <v>#N/A</v>
      </c>
      <c r="W283" s="48" t="e">
        <f>IF(SUM(AB283,AD283,AF283,AH283,AJ283,AL283)=#REF!,,"")</f>
        <v>#REF!</v>
      </c>
      <c r="X283" s="49" t="e">
        <f>IF(#REF!=1,1,"")</f>
        <v>#REF!</v>
      </c>
      <c r="Y283" s="49"/>
      <c r="Z283" s="49"/>
      <c r="AA283" s="50" t="str">
        <f t="shared" si="101"/>
        <v/>
      </c>
      <c r="AB283" s="51" t="str">
        <f>IF(AA283=1,#REF!,"")</f>
        <v/>
      </c>
      <c r="AC283" s="50"/>
      <c r="AD283" s="51" t="str">
        <f>IF(AC283=1,#REF!,"")</f>
        <v/>
      </c>
      <c r="AE283" s="50"/>
      <c r="AF283" s="51" t="str">
        <f>IF(AE283=1,#REF!,"")</f>
        <v/>
      </c>
      <c r="AG283" s="50"/>
      <c r="AH283" s="51" t="str">
        <f>IF(AG283=1,#REF!,"")</f>
        <v/>
      </c>
      <c r="AI283" s="50"/>
      <c r="AJ283" s="51" t="str">
        <f>IF(AI283=1,#REF!,"")</f>
        <v/>
      </c>
      <c r="AK283" s="50"/>
      <c r="AL283" s="51" t="str">
        <f>IF(AK283=1,#REF!,"")</f>
        <v/>
      </c>
      <c r="AM283" s="52"/>
      <c r="AN283" s="53"/>
      <c r="AO283" s="53"/>
      <c r="AP283" s="54"/>
      <c r="AQ283" s="55" t="e">
        <f>IF(#REF!=1,0,"")</f>
        <v>#REF!</v>
      </c>
      <c r="AR283" s="56" t="e">
        <f t="shared" si="94"/>
        <v>#REF!</v>
      </c>
      <c r="AS283" s="55" t="e">
        <f>IF(#REF!=1,0,"")</f>
        <v>#REF!</v>
      </c>
      <c r="AT283" s="56" t="e">
        <f t="shared" si="95"/>
        <v>#REF!</v>
      </c>
    </row>
    <row r="284" spans="1:46" s="3" customFormat="1" x14ac:dyDescent="0.25">
      <c r="A284" s="67">
        <f t="shared" si="96"/>
        <v>2022</v>
      </c>
      <c r="B284" s="67" t="str">
        <f t="shared" si="97"/>
        <v>May</v>
      </c>
      <c r="C284" s="68">
        <f t="shared" si="102"/>
        <v>24</v>
      </c>
      <c r="D284" s="69">
        <f t="shared" si="98"/>
        <v>13</v>
      </c>
      <c r="E284" s="70">
        <f t="shared" si="99"/>
        <v>19</v>
      </c>
      <c r="F284" s="74"/>
      <c r="G284" s="77"/>
      <c r="H284" s="63" t="e">
        <f t="shared" si="103"/>
        <v>#VALUE!</v>
      </c>
      <c r="I284" s="64">
        <f t="shared" si="105"/>
        <v>1</v>
      </c>
      <c r="J284" s="71" t="str">
        <f t="shared" si="105"/>
        <v>Lavandula</v>
      </c>
      <c r="K284" s="71" t="str">
        <f t="shared" si="105"/>
        <v>stoechas</v>
      </c>
      <c r="L284" s="72">
        <f t="shared" si="105"/>
        <v>2</v>
      </c>
      <c r="M284" s="72">
        <f t="shared" si="105"/>
        <v>13</v>
      </c>
      <c r="N284" s="66">
        <f t="shared" si="105"/>
        <v>0</v>
      </c>
      <c r="O284" s="42"/>
      <c r="P284" s="43" t="e">
        <f>TEXT(IF(#REF!=1,D284,""),"00")</f>
        <v>#REF!</v>
      </c>
      <c r="Q284" s="44"/>
      <c r="R284" s="45"/>
      <c r="S284" s="46" t="e">
        <f>IF(O284=0,TEXT(TIME(P284,Q284,R284)-TIME(D284,E284,RIGHT(F284,2))+TIME(0,LEFT(#REF!,2),RIGHT(#REF!,2)),"mm:ss"),TEXT(TIME(P284,Q284,R284)-TIME(D284,E284,RIGHT(F284,2))+TIME(0,LEFT(#REF!,2),RIGHT(#REF!,2))-TIME(0,($G$10*O284),0),"mm:ss"))</f>
        <v>#REF!</v>
      </c>
      <c r="T284" s="47"/>
      <c r="U284" s="43" t="e">
        <f>INDEX(VISITORS[INSECT ORDER], MATCH(T284,VISITORS[NAME USED],0))</f>
        <v>#N/A</v>
      </c>
      <c r="V284" s="43" t="e">
        <f t="shared" si="100"/>
        <v>#N/A</v>
      </c>
      <c r="W284" s="48" t="e">
        <f>IF(SUM(AB284,AD284,AF284,AH284,AJ284,AL284)=#REF!,,"")</f>
        <v>#REF!</v>
      </c>
      <c r="X284" s="49" t="e">
        <f>IF(#REF!=1,1,"")</f>
        <v>#REF!</v>
      </c>
      <c r="Y284" s="49"/>
      <c r="Z284" s="49"/>
      <c r="AA284" s="50" t="str">
        <f t="shared" si="101"/>
        <v/>
      </c>
      <c r="AB284" s="51" t="str">
        <f>IF(AA284=1,#REF!,"")</f>
        <v/>
      </c>
      <c r="AC284" s="50"/>
      <c r="AD284" s="51" t="str">
        <f>IF(AC284=1,#REF!,"")</f>
        <v/>
      </c>
      <c r="AE284" s="50"/>
      <c r="AF284" s="51" t="str">
        <f>IF(AE284=1,#REF!,"")</f>
        <v/>
      </c>
      <c r="AG284" s="50"/>
      <c r="AH284" s="51" t="str">
        <f>IF(AG284=1,#REF!,"")</f>
        <v/>
      </c>
      <c r="AI284" s="50"/>
      <c r="AJ284" s="51" t="str">
        <f>IF(AI284=1,#REF!,"")</f>
        <v/>
      </c>
      <c r="AK284" s="50"/>
      <c r="AL284" s="51" t="str">
        <f>IF(AK284=1,#REF!,"")</f>
        <v/>
      </c>
      <c r="AM284" s="52"/>
      <c r="AN284" s="53"/>
      <c r="AO284" s="53"/>
      <c r="AP284" s="54"/>
      <c r="AQ284" s="55" t="e">
        <f>IF(#REF!=1,0,"")</f>
        <v>#REF!</v>
      </c>
      <c r="AR284" s="56" t="e">
        <f t="shared" si="94"/>
        <v>#REF!</v>
      </c>
      <c r="AS284" s="55" t="e">
        <f>IF(#REF!=1,0,"")</f>
        <v>#REF!</v>
      </c>
      <c r="AT284" s="56" t="e">
        <f t="shared" si="95"/>
        <v>#REF!</v>
      </c>
    </row>
    <row r="285" spans="1:46" s="3" customFormat="1" x14ac:dyDescent="0.25">
      <c r="A285" s="67">
        <f t="shared" si="96"/>
        <v>2022</v>
      </c>
      <c r="B285" s="67" t="str">
        <f t="shared" si="97"/>
        <v>May</v>
      </c>
      <c r="C285" s="68">
        <f t="shared" si="102"/>
        <v>24</v>
      </c>
      <c r="D285" s="69">
        <f t="shared" si="98"/>
        <v>13</v>
      </c>
      <c r="E285" s="60">
        <f t="shared" si="99"/>
        <v>20</v>
      </c>
      <c r="F285" s="74"/>
      <c r="G285" s="77"/>
      <c r="H285" s="63" t="e">
        <f t="shared" si="103"/>
        <v>#VALUE!</v>
      </c>
      <c r="I285" s="64">
        <f t="shared" si="105"/>
        <v>1</v>
      </c>
      <c r="J285" s="71" t="str">
        <f t="shared" si="105"/>
        <v>Lavandula</v>
      </c>
      <c r="K285" s="71" t="str">
        <f t="shared" si="105"/>
        <v>stoechas</v>
      </c>
      <c r="L285" s="72">
        <f t="shared" si="105"/>
        <v>2</v>
      </c>
      <c r="M285" s="66">
        <f t="shared" si="105"/>
        <v>13</v>
      </c>
      <c r="N285" s="66">
        <f t="shared" si="105"/>
        <v>0</v>
      </c>
      <c r="O285" s="42"/>
      <c r="P285" s="43" t="e">
        <f>TEXT(IF(#REF!=1,D285,""),"00")</f>
        <v>#REF!</v>
      </c>
      <c r="Q285" s="44"/>
      <c r="R285" s="45"/>
      <c r="S285" s="46" t="e">
        <f>IF(O285=0,TEXT(TIME(P285,Q285,R285)-TIME(D285,E285,RIGHT(F285,2))+TIME(0,LEFT(#REF!,2),RIGHT(#REF!,2)),"mm:ss"),TEXT(TIME(P285,Q285,R285)-TIME(D285,E285,RIGHT(F285,2))+TIME(0,LEFT(#REF!,2),RIGHT(#REF!,2))-TIME(0,($G$10*O285),0),"mm:ss"))</f>
        <v>#REF!</v>
      </c>
      <c r="T285" s="47"/>
      <c r="U285" s="43" t="e">
        <f>INDEX(VISITORS[INSECT ORDER], MATCH(T285,VISITORS[NAME USED],0))</f>
        <v>#N/A</v>
      </c>
      <c r="V285" s="43" t="e">
        <f t="shared" si="100"/>
        <v>#N/A</v>
      </c>
      <c r="W285" s="48" t="e">
        <f>IF(SUM(AB285,AD285,AF285,AH285,AJ285,AL285)=#REF!,,"")</f>
        <v>#REF!</v>
      </c>
      <c r="X285" s="49" t="e">
        <f>IF(#REF!=1,1,"")</f>
        <v>#REF!</v>
      </c>
      <c r="Y285" s="49"/>
      <c r="Z285" s="49"/>
      <c r="AA285" s="50" t="str">
        <f t="shared" si="101"/>
        <v/>
      </c>
      <c r="AB285" s="51" t="str">
        <f>IF(AA285=1,#REF!,"")</f>
        <v/>
      </c>
      <c r="AC285" s="50"/>
      <c r="AD285" s="51" t="str">
        <f>IF(AC285=1,#REF!,"")</f>
        <v/>
      </c>
      <c r="AE285" s="50"/>
      <c r="AF285" s="51" t="str">
        <f>IF(AE285=1,#REF!,"")</f>
        <v/>
      </c>
      <c r="AG285" s="50"/>
      <c r="AH285" s="51" t="str">
        <f>IF(AG285=1,#REF!,"")</f>
        <v/>
      </c>
      <c r="AI285" s="50"/>
      <c r="AJ285" s="51" t="str">
        <f>IF(AI285=1,#REF!,"")</f>
        <v/>
      </c>
      <c r="AK285" s="50"/>
      <c r="AL285" s="51" t="str">
        <f>IF(AK285=1,#REF!,"")</f>
        <v/>
      </c>
      <c r="AM285" s="52"/>
      <c r="AN285" s="53"/>
      <c r="AO285" s="53"/>
      <c r="AP285" s="54"/>
      <c r="AQ285" s="55" t="e">
        <f>IF(#REF!=1,0,"")</f>
        <v>#REF!</v>
      </c>
      <c r="AR285" s="56" t="e">
        <f t="shared" si="94"/>
        <v>#REF!</v>
      </c>
      <c r="AS285" s="55" t="e">
        <f>IF(#REF!=1,0,"")</f>
        <v>#REF!</v>
      </c>
      <c r="AT285" s="56" t="e">
        <f t="shared" si="95"/>
        <v>#REF!</v>
      </c>
    </row>
    <row r="286" spans="1:46" s="3" customFormat="1" x14ac:dyDescent="0.25">
      <c r="A286" s="67">
        <f t="shared" si="96"/>
        <v>2022</v>
      </c>
      <c r="B286" s="67" t="str">
        <f t="shared" si="97"/>
        <v>May</v>
      </c>
      <c r="C286" s="68">
        <f t="shared" si="102"/>
        <v>24</v>
      </c>
      <c r="D286" s="69">
        <f t="shared" si="98"/>
        <v>13</v>
      </c>
      <c r="E286" s="70">
        <f t="shared" si="99"/>
        <v>21</v>
      </c>
      <c r="F286" s="74"/>
      <c r="G286" s="77"/>
      <c r="H286" s="63" t="e">
        <f t="shared" si="103"/>
        <v>#VALUE!</v>
      </c>
      <c r="I286" s="64">
        <f t="shared" si="105"/>
        <v>1</v>
      </c>
      <c r="J286" s="71" t="str">
        <f t="shared" si="105"/>
        <v>Lavandula</v>
      </c>
      <c r="K286" s="71" t="str">
        <f t="shared" si="105"/>
        <v>stoechas</v>
      </c>
      <c r="L286" s="66">
        <f t="shared" si="105"/>
        <v>2</v>
      </c>
      <c r="M286" s="72">
        <f t="shared" si="105"/>
        <v>13</v>
      </c>
      <c r="N286" s="66">
        <f t="shared" si="105"/>
        <v>0</v>
      </c>
      <c r="O286" s="42"/>
      <c r="P286" s="43" t="e">
        <f>TEXT(IF(#REF!=1,D286,""),"00")</f>
        <v>#REF!</v>
      </c>
      <c r="Q286" s="44"/>
      <c r="R286" s="45"/>
      <c r="S286" s="46" t="e">
        <f>IF(O286=0,TEXT(TIME(P286,Q286,R286)-TIME(D286,E286,RIGHT(F286,2))+TIME(0,LEFT(#REF!,2),RIGHT(#REF!,2)),"mm:ss"),TEXT(TIME(P286,Q286,R286)-TIME(D286,E286,RIGHT(F286,2))+TIME(0,LEFT(#REF!,2),RIGHT(#REF!,2))-TIME(0,($G$10*O286),0),"mm:ss"))</f>
        <v>#REF!</v>
      </c>
      <c r="T286" s="47"/>
      <c r="U286" s="43" t="e">
        <f>INDEX(VISITORS[INSECT ORDER], MATCH(T286,VISITORS[NAME USED],0))</f>
        <v>#N/A</v>
      </c>
      <c r="V286" s="43" t="e">
        <f t="shared" si="100"/>
        <v>#N/A</v>
      </c>
      <c r="W286" s="48" t="e">
        <f>IF(SUM(AB286,AD286,AF286,AH286,AJ286,AL286)=#REF!,,"")</f>
        <v>#REF!</v>
      </c>
      <c r="X286" s="49" t="e">
        <f>IF(#REF!=1,1,"")</f>
        <v>#REF!</v>
      </c>
      <c r="Y286" s="49"/>
      <c r="Z286" s="49"/>
      <c r="AA286" s="50" t="str">
        <f t="shared" si="101"/>
        <v/>
      </c>
      <c r="AB286" s="51" t="str">
        <f>IF(AA286=1,#REF!,"")</f>
        <v/>
      </c>
      <c r="AC286" s="50"/>
      <c r="AD286" s="51" t="str">
        <f>IF(AC286=1,#REF!,"")</f>
        <v/>
      </c>
      <c r="AE286" s="50"/>
      <c r="AF286" s="51" t="str">
        <f>IF(AE286=1,#REF!,"")</f>
        <v/>
      </c>
      <c r="AG286" s="50"/>
      <c r="AH286" s="51" t="str">
        <f>IF(AG286=1,#REF!,"")</f>
        <v/>
      </c>
      <c r="AI286" s="50"/>
      <c r="AJ286" s="51" t="str">
        <f>IF(AI286=1,#REF!,"")</f>
        <v/>
      </c>
      <c r="AK286" s="50"/>
      <c r="AL286" s="51" t="str">
        <f>IF(AK286=1,#REF!,"")</f>
        <v/>
      </c>
      <c r="AM286" s="52"/>
      <c r="AN286" s="53"/>
      <c r="AO286" s="53"/>
      <c r="AP286" s="54"/>
      <c r="AQ286" s="55" t="e">
        <f>IF(#REF!=1,0,"")</f>
        <v>#REF!</v>
      </c>
      <c r="AR286" s="56" t="e">
        <f t="shared" si="94"/>
        <v>#REF!</v>
      </c>
      <c r="AS286" s="55" t="e">
        <f>IF(#REF!=1,0,"")</f>
        <v>#REF!</v>
      </c>
      <c r="AT286" s="56" t="e">
        <f t="shared" si="95"/>
        <v>#REF!</v>
      </c>
    </row>
    <row r="287" spans="1:46" s="3" customFormat="1" x14ac:dyDescent="0.25">
      <c r="A287" s="67">
        <f t="shared" si="96"/>
        <v>2022</v>
      </c>
      <c r="B287" s="67" t="str">
        <f t="shared" si="97"/>
        <v>May</v>
      </c>
      <c r="C287" s="68">
        <f t="shared" si="102"/>
        <v>24</v>
      </c>
      <c r="D287" s="69">
        <f t="shared" si="98"/>
        <v>13</v>
      </c>
      <c r="E287" s="70">
        <f t="shared" si="99"/>
        <v>22</v>
      </c>
      <c r="F287" s="74"/>
      <c r="G287" s="77"/>
      <c r="H287" s="63" t="e">
        <f t="shared" si="103"/>
        <v>#VALUE!</v>
      </c>
      <c r="I287" s="64">
        <f t="shared" si="105"/>
        <v>1</v>
      </c>
      <c r="J287" s="71" t="str">
        <f t="shared" si="105"/>
        <v>Lavandula</v>
      </c>
      <c r="K287" s="71" t="str">
        <f t="shared" si="105"/>
        <v>stoechas</v>
      </c>
      <c r="L287" s="72">
        <f t="shared" si="105"/>
        <v>2</v>
      </c>
      <c r="M287" s="72">
        <f t="shared" si="105"/>
        <v>13</v>
      </c>
      <c r="N287" s="66">
        <f t="shared" si="105"/>
        <v>0</v>
      </c>
      <c r="O287" s="42"/>
      <c r="P287" s="43" t="e">
        <f>TEXT(IF(#REF!=1,D287,""),"00")</f>
        <v>#REF!</v>
      </c>
      <c r="Q287" s="44"/>
      <c r="R287" s="45"/>
      <c r="S287" s="46" t="e">
        <f>IF(O287=0,TEXT(TIME(P287,Q287,R287)-TIME(D287,E287,RIGHT(F287,2))+TIME(0,LEFT(#REF!,2),RIGHT(#REF!,2)),"mm:ss"),TEXT(TIME(P287,Q287,R287)-TIME(D287,E287,RIGHT(F287,2))+TIME(0,LEFT(#REF!,2),RIGHT(#REF!,2))-TIME(0,($G$10*O287),0),"mm:ss"))</f>
        <v>#REF!</v>
      </c>
      <c r="T287" s="47"/>
      <c r="U287" s="43" t="e">
        <f>INDEX(VISITORS[INSECT ORDER], MATCH(T287,VISITORS[NAME USED],0))</f>
        <v>#N/A</v>
      </c>
      <c r="V287" s="43" t="e">
        <f t="shared" si="100"/>
        <v>#N/A</v>
      </c>
      <c r="W287" s="48" t="e">
        <f>IF(SUM(AB287,AD287,AF287,AH287,AJ287,AL287)=#REF!,,"")</f>
        <v>#REF!</v>
      </c>
      <c r="X287" s="49" t="e">
        <f>IF(#REF!=1,1,"")</f>
        <v>#REF!</v>
      </c>
      <c r="Y287" s="49"/>
      <c r="Z287" s="49"/>
      <c r="AA287" s="50" t="str">
        <f t="shared" si="101"/>
        <v/>
      </c>
      <c r="AB287" s="51" t="str">
        <f>IF(AA287=1,#REF!,"")</f>
        <v/>
      </c>
      <c r="AC287" s="50"/>
      <c r="AD287" s="51" t="str">
        <f>IF(AC287=1,#REF!,"")</f>
        <v/>
      </c>
      <c r="AE287" s="50"/>
      <c r="AF287" s="51" t="str">
        <f>IF(AE287=1,#REF!,"")</f>
        <v/>
      </c>
      <c r="AG287" s="50"/>
      <c r="AH287" s="51" t="str">
        <f>IF(AG287=1,#REF!,"")</f>
        <v/>
      </c>
      <c r="AI287" s="50"/>
      <c r="AJ287" s="51" t="str">
        <f>IF(AI287=1,#REF!,"")</f>
        <v/>
      </c>
      <c r="AK287" s="50"/>
      <c r="AL287" s="51" t="str">
        <f>IF(AK287=1,#REF!,"")</f>
        <v/>
      </c>
      <c r="AM287" s="52"/>
      <c r="AN287" s="53"/>
      <c r="AO287" s="53"/>
      <c r="AP287" s="54"/>
      <c r="AQ287" s="55" t="e">
        <f>IF(#REF!=1,0,"")</f>
        <v>#REF!</v>
      </c>
      <c r="AR287" s="56" t="e">
        <f t="shared" si="94"/>
        <v>#REF!</v>
      </c>
      <c r="AS287" s="55" t="e">
        <f>IF(#REF!=1,0,"")</f>
        <v>#REF!</v>
      </c>
      <c r="AT287" s="56" t="e">
        <f t="shared" si="95"/>
        <v>#REF!</v>
      </c>
    </row>
    <row r="288" spans="1:46" s="3" customFormat="1" x14ac:dyDescent="0.25">
      <c r="A288" s="67">
        <f t="shared" si="96"/>
        <v>2022</v>
      </c>
      <c r="B288" s="67" t="str">
        <f t="shared" si="97"/>
        <v>May</v>
      </c>
      <c r="C288" s="68">
        <f t="shared" si="102"/>
        <v>24</v>
      </c>
      <c r="D288" s="69">
        <f t="shared" si="98"/>
        <v>13</v>
      </c>
      <c r="E288" s="70">
        <f t="shared" si="99"/>
        <v>23</v>
      </c>
      <c r="F288" s="74"/>
      <c r="G288" s="77"/>
      <c r="H288" s="63" t="e">
        <f t="shared" si="103"/>
        <v>#VALUE!</v>
      </c>
      <c r="I288" s="64">
        <f t="shared" si="105"/>
        <v>1</v>
      </c>
      <c r="J288" s="71" t="str">
        <f t="shared" si="105"/>
        <v>Lavandula</v>
      </c>
      <c r="K288" s="71" t="str">
        <f t="shared" si="105"/>
        <v>stoechas</v>
      </c>
      <c r="L288" s="72">
        <f t="shared" si="105"/>
        <v>2</v>
      </c>
      <c r="M288" s="72">
        <f t="shared" si="105"/>
        <v>13</v>
      </c>
      <c r="N288" s="66">
        <f t="shared" si="105"/>
        <v>0</v>
      </c>
      <c r="O288" s="42"/>
      <c r="P288" s="43" t="e">
        <f>TEXT(IF(#REF!=1,D288,""),"00")</f>
        <v>#REF!</v>
      </c>
      <c r="Q288" s="44"/>
      <c r="R288" s="45"/>
      <c r="S288" s="46" t="e">
        <f>IF(O288=0,TEXT(TIME(P288,Q288,R288)-TIME(D288,E288,RIGHT(F288,2))+TIME(0,LEFT(#REF!,2),RIGHT(#REF!,2)),"mm:ss"),TEXT(TIME(P288,Q288,R288)-TIME(D288,E288,RIGHT(F288,2))+TIME(0,LEFT(#REF!,2),RIGHT(#REF!,2))-TIME(0,($G$10*O288),0),"mm:ss"))</f>
        <v>#REF!</v>
      </c>
      <c r="T288" s="47"/>
      <c r="U288" s="43" t="e">
        <f>INDEX(VISITORS[INSECT ORDER], MATCH(T288,VISITORS[NAME USED],0))</f>
        <v>#N/A</v>
      </c>
      <c r="V288" s="43" t="e">
        <f t="shared" si="100"/>
        <v>#N/A</v>
      </c>
      <c r="W288" s="48" t="e">
        <f>IF(SUM(AB288,AD288,AF288,AH288,AJ288,AL288)=#REF!,,"")</f>
        <v>#REF!</v>
      </c>
      <c r="X288" s="49" t="e">
        <f>IF(#REF!=1,1,"")</f>
        <v>#REF!</v>
      </c>
      <c r="Y288" s="49"/>
      <c r="Z288" s="49"/>
      <c r="AA288" s="50" t="str">
        <f t="shared" si="101"/>
        <v/>
      </c>
      <c r="AB288" s="51" t="str">
        <f>IF(AA288=1,#REF!,"")</f>
        <v/>
      </c>
      <c r="AC288" s="50"/>
      <c r="AD288" s="51" t="str">
        <f>IF(AC288=1,#REF!,"")</f>
        <v/>
      </c>
      <c r="AE288" s="50"/>
      <c r="AF288" s="51" t="str">
        <f>IF(AE288=1,#REF!,"")</f>
        <v/>
      </c>
      <c r="AG288" s="50"/>
      <c r="AH288" s="51" t="str">
        <f>IF(AG288=1,#REF!,"")</f>
        <v/>
      </c>
      <c r="AI288" s="50"/>
      <c r="AJ288" s="51" t="str">
        <f>IF(AI288=1,#REF!,"")</f>
        <v/>
      </c>
      <c r="AK288" s="50"/>
      <c r="AL288" s="51" t="str">
        <f>IF(AK288=1,#REF!,"")</f>
        <v/>
      </c>
      <c r="AM288" s="52"/>
      <c r="AN288" s="53"/>
      <c r="AO288" s="53"/>
      <c r="AP288" s="54"/>
      <c r="AQ288" s="55" t="e">
        <f>IF(#REF!=1,0,"")</f>
        <v>#REF!</v>
      </c>
      <c r="AR288" s="56" t="e">
        <f t="shared" si="94"/>
        <v>#REF!</v>
      </c>
      <c r="AS288" s="55" t="e">
        <f>IF(#REF!=1,0,"")</f>
        <v>#REF!</v>
      </c>
      <c r="AT288" s="56" t="e">
        <f t="shared" si="95"/>
        <v>#REF!</v>
      </c>
    </row>
    <row r="289" spans="1:46" s="3" customFormat="1" x14ac:dyDescent="0.25">
      <c r="A289" s="67">
        <f t="shared" si="96"/>
        <v>2022</v>
      </c>
      <c r="B289" s="67" t="str">
        <f t="shared" si="97"/>
        <v>May</v>
      </c>
      <c r="C289" s="68">
        <f t="shared" si="102"/>
        <v>24</v>
      </c>
      <c r="D289" s="69">
        <f t="shared" si="98"/>
        <v>13</v>
      </c>
      <c r="E289" s="70">
        <f t="shared" si="99"/>
        <v>24</v>
      </c>
      <c r="F289" s="74"/>
      <c r="G289" s="77"/>
      <c r="H289" s="63" t="e">
        <f t="shared" si="103"/>
        <v>#VALUE!</v>
      </c>
      <c r="I289" s="64">
        <f t="shared" si="105"/>
        <v>1</v>
      </c>
      <c r="J289" s="71" t="str">
        <f t="shared" si="105"/>
        <v>Lavandula</v>
      </c>
      <c r="K289" s="71" t="str">
        <f t="shared" si="105"/>
        <v>stoechas</v>
      </c>
      <c r="L289" s="72">
        <f t="shared" si="105"/>
        <v>2</v>
      </c>
      <c r="M289" s="72">
        <f t="shared" si="105"/>
        <v>13</v>
      </c>
      <c r="N289" s="66">
        <f t="shared" si="105"/>
        <v>0</v>
      </c>
      <c r="O289" s="42"/>
      <c r="P289" s="43" t="e">
        <f>TEXT(IF(#REF!=1,D289,""),"00")</f>
        <v>#REF!</v>
      </c>
      <c r="Q289" s="44"/>
      <c r="R289" s="45"/>
      <c r="S289" s="46" t="e">
        <f>IF(O289=0,TEXT(TIME(P289,Q289,R289)-TIME(D289,E289,RIGHT(F289,2))+TIME(0,LEFT(#REF!,2),RIGHT(#REF!,2)),"mm:ss"),TEXT(TIME(P289,Q289,R289)-TIME(D289,E289,RIGHT(F289,2))+TIME(0,LEFT(#REF!,2),RIGHT(#REF!,2))-TIME(0,($G$10*O289),0),"mm:ss"))</f>
        <v>#REF!</v>
      </c>
      <c r="T289" s="47"/>
      <c r="U289" s="43" t="e">
        <f>INDEX(VISITORS[INSECT ORDER], MATCH(T289,VISITORS[NAME USED],0))</f>
        <v>#N/A</v>
      </c>
      <c r="V289" s="43" t="e">
        <f t="shared" si="100"/>
        <v>#N/A</v>
      </c>
      <c r="W289" s="48" t="e">
        <f>IF(SUM(AB289,AD289,AF289,AH289,AJ289,AL289)=#REF!,,"")</f>
        <v>#REF!</v>
      </c>
      <c r="X289" s="49" t="e">
        <f>IF(#REF!=1,1,"")</f>
        <v>#REF!</v>
      </c>
      <c r="Y289" s="49"/>
      <c r="Z289" s="49"/>
      <c r="AA289" s="50" t="str">
        <f t="shared" si="101"/>
        <v/>
      </c>
      <c r="AB289" s="51" t="str">
        <f>IF(AA289=1,#REF!,"")</f>
        <v/>
      </c>
      <c r="AC289" s="50"/>
      <c r="AD289" s="51" t="str">
        <f>IF(AC289=1,#REF!,"")</f>
        <v/>
      </c>
      <c r="AE289" s="50"/>
      <c r="AF289" s="51" t="str">
        <f>IF(AE289=1,#REF!,"")</f>
        <v/>
      </c>
      <c r="AG289" s="50"/>
      <c r="AH289" s="51" t="str">
        <f>IF(AG289=1,#REF!,"")</f>
        <v/>
      </c>
      <c r="AI289" s="50"/>
      <c r="AJ289" s="51" t="str">
        <f>IF(AI289=1,#REF!,"")</f>
        <v/>
      </c>
      <c r="AK289" s="50"/>
      <c r="AL289" s="51" t="str">
        <f>IF(AK289=1,#REF!,"")</f>
        <v/>
      </c>
      <c r="AM289" s="52"/>
      <c r="AN289" s="53"/>
      <c r="AO289" s="53"/>
      <c r="AP289" s="54"/>
      <c r="AQ289" s="55" t="e">
        <f>IF(#REF!=1,0,"")</f>
        <v>#REF!</v>
      </c>
      <c r="AR289" s="56" t="e">
        <f t="shared" si="94"/>
        <v>#REF!</v>
      </c>
      <c r="AS289" s="55" t="e">
        <f>IF(#REF!=1,0,"")</f>
        <v>#REF!</v>
      </c>
      <c r="AT289" s="56" t="e">
        <f t="shared" si="95"/>
        <v>#REF!</v>
      </c>
    </row>
    <row r="290" spans="1:46" s="3" customFormat="1" x14ac:dyDescent="0.25">
      <c r="A290" s="67">
        <f t="shared" si="96"/>
        <v>2022</v>
      </c>
      <c r="B290" s="67" t="str">
        <f t="shared" si="97"/>
        <v>May</v>
      </c>
      <c r="C290" s="68">
        <f t="shared" si="102"/>
        <v>24</v>
      </c>
      <c r="D290" s="69">
        <f t="shared" si="98"/>
        <v>13</v>
      </c>
      <c r="E290" s="60">
        <f t="shared" si="99"/>
        <v>25</v>
      </c>
      <c r="F290" s="74"/>
      <c r="G290" s="77"/>
      <c r="H290" s="63" t="e">
        <f t="shared" si="103"/>
        <v>#VALUE!</v>
      </c>
      <c r="I290" s="64">
        <f t="shared" si="105"/>
        <v>1</v>
      </c>
      <c r="J290" s="71" t="str">
        <f t="shared" si="105"/>
        <v>Lavandula</v>
      </c>
      <c r="K290" s="71" t="str">
        <f t="shared" si="105"/>
        <v>stoechas</v>
      </c>
      <c r="L290" s="72">
        <f t="shared" si="105"/>
        <v>2</v>
      </c>
      <c r="M290" s="66">
        <f t="shared" si="105"/>
        <v>13</v>
      </c>
      <c r="N290" s="66">
        <f t="shared" si="105"/>
        <v>0</v>
      </c>
      <c r="O290" s="42"/>
      <c r="P290" s="43" t="e">
        <f>TEXT(IF(#REF!=1,D290,""),"00")</f>
        <v>#REF!</v>
      </c>
      <c r="Q290" s="44"/>
      <c r="R290" s="45"/>
      <c r="S290" s="46" t="e">
        <f>IF(O290=0,TEXT(TIME(P290,Q290,R290)-TIME(D290,E290,RIGHT(F290,2))+TIME(0,LEFT(#REF!,2),RIGHT(#REF!,2)),"mm:ss"),TEXT(TIME(P290,Q290,R290)-TIME(D290,E290,RIGHT(F290,2))+TIME(0,LEFT(#REF!,2),RIGHT(#REF!,2))-TIME(0,($G$10*O290),0),"mm:ss"))</f>
        <v>#REF!</v>
      </c>
      <c r="T290" s="47"/>
      <c r="U290" s="43" t="e">
        <f>INDEX(VISITORS[INSECT ORDER], MATCH(T290,VISITORS[NAME USED],0))</f>
        <v>#N/A</v>
      </c>
      <c r="V290" s="43" t="e">
        <f t="shared" si="100"/>
        <v>#N/A</v>
      </c>
      <c r="W290" s="48" t="e">
        <f>IF(SUM(AB290,AD290,AF290,AH290,AJ290,AL290)=#REF!,,"")</f>
        <v>#REF!</v>
      </c>
      <c r="X290" s="49" t="e">
        <f>IF(#REF!=1,1,"")</f>
        <v>#REF!</v>
      </c>
      <c r="Y290" s="49"/>
      <c r="Z290" s="49"/>
      <c r="AA290" s="50" t="str">
        <f t="shared" si="101"/>
        <v/>
      </c>
      <c r="AB290" s="51" t="str">
        <f>IF(AA290=1,#REF!,"")</f>
        <v/>
      </c>
      <c r="AC290" s="50"/>
      <c r="AD290" s="51" t="str">
        <f>IF(AC290=1,#REF!,"")</f>
        <v/>
      </c>
      <c r="AE290" s="50"/>
      <c r="AF290" s="51" t="str">
        <f>IF(AE290=1,#REF!,"")</f>
        <v/>
      </c>
      <c r="AG290" s="50"/>
      <c r="AH290" s="51" t="str">
        <f>IF(AG290=1,#REF!,"")</f>
        <v/>
      </c>
      <c r="AI290" s="50"/>
      <c r="AJ290" s="51" t="str">
        <f>IF(AI290=1,#REF!,"")</f>
        <v/>
      </c>
      <c r="AK290" s="50"/>
      <c r="AL290" s="51" t="str">
        <f>IF(AK290=1,#REF!,"")</f>
        <v/>
      </c>
      <c r="AM290" s="52"/>
      <c r="AN290" s="53"/>
      <c r="AO290" s="53"/>
      <c r="AP290" s="54"/>
      <c r="AQ290" s="55" t="e">
        <f>IF(#REF!=1,0,"")</f>
        <v>#REF!</v>
      </c>
      <c r="AR290" s="56" t="e">
        <f t="shared" si="94"/>
        <v>#REF!</v>
      </c>
      <c r="AS290" s="55" t="e">
        <f>IF(#REF!=1,0,"")</f>
        <v>#REF!</v>
      </c>
      <c r="AT290" s="56" t="e">
        <f t="shared" si="95"/>
        <v>#REF!</v>
      </c>
    </row>
    <row r="291" spans="1:46" s="3" customFormat="1" x14ac:dyDescent="0.25">
      <c r="A291" s="67">
        <f t="shared" si="96"/>
        <v>2022</v>
      </c>
      <c r="B291" s="67" t="str">
        <f t="shared" si="97"/>
        <v>May</v>
      </c>
      <c r="C291" s="68">
        <f t="shared" si="102"/>
        <v>24</v>
      </c>
      <c r="D291" s="69">
        <f t="shared" si="98"/>
        <v>13</v>
      </c>
      <c r="E291" s="70">
        <f t="shared" si="99"/>
        <v>26</v>
      </c>
      <c r="F291" s="74"/>
      <c r="G291" s="77"/>
      <c r="H291" s="63" t="e">
        <f t="shared" si="103"/>
        <v>#VALUE!</v>
      </c>
      <c r="I291" s="64">
        <f t="shared" si="105"/>
        <v>1</v>
      </c>
      <c r="J291" s="71" t="str">
        <f t="shared" si="105"/>
        <v>Lavandula</v>
      </c>
      <c r="K291" s="71" t="str">
        <f t="shared" si="105"/>
        <v>stoechas</v>
      </c>
      <c r="L291" s="72">
        <f t="shared" si="105"/>
        <v>2</v>
      </c>
      <c r="M291" s="72">
        <f t="shared" si="105"/>
        <v>13</v>
      </c>
      <c r="N291" s="66">
        <f t="shared" si="105"/>
        <v>0</v>
      </c>
      <c r="O291" s="42"/>
      <c r="P291" s="43" t="e">
        <f>TEXT(IF(#REF!=1,D291,""),"00")</f>
        <v>#REF!</v>
      </c>
      <c r="Q291" s="44"/>
      <c r="R291" s="45"/>
      <c r="S291" s="46" t="e">
        <f>IF(O291=0,TEXT(TIME(P291,Q291,R291)-TIME(D291,E291,RIGHT(F291,2))+TIME(0,LEFT(#REF!,2),RIGHT(#REF!,2)),"mm:ss"),TEXT(TIME(P291,Q291,R291)-TIME(D291,E291,RIGHT(F291,2))+TIME(0,LEFT(#REF!,2),RIGHT(#REF!,2))-TIME(0,($G$10*O291),0),"mm:ss"))</f>
        <v>#REF!</v>
      </c>
      <c r="T291" s="47"/>
      <c r="U291" s="43" t="e">
        <f>INDEX(VISITORS[INSECT ORDER], MATCH(T291,VISITORS[NAME USED],0))</f>
        <v>#N/A</v>
      </c>
      <c r="V291" s="43" t="e">
        <f t="shared" si="100"/>
        <v>#N/A</v>
      </c>
      <c r="W291" s="48" t="e">
        <f>IF(SUM(AB291,AD291,AF291,AH291,AJ291,AL291)=#REF!,,"")</f>
        <v>#REF!</v>
      </c>
      <c r="X291" s="49" t="e">
        <f>IF(#REF!=1,1,"")</f>
        <v>#REF!</v>
      </c>
      <c r="Y291" s="49"/>
      <c r="Z291" s="49"/>
      <c r="AA291" s="50" t="str">
        <f t="shared" si="101"/>
        <v/>
      </c>
      <c r="AB291" s="51" t="str">
        <f>IF(AA291=1,#REF!,"")</f>
        <v/>
      </c>
      <c r="AC291" s="50"/>
      <c r="AD291" s="51" t="str">
        <f>IF(AC291=1,#REF!,"")</f>
        <v/>
      </c>
      <c r="AE291" s="50"/>
      <c r="AF291" s="51" t="str">
        <f>IF(AE291=1,#REF!,"")</f>
        <v/>
      </c>
      <c r="AG291" s="50"/>
      <c r="AH291" s="51" t="str">
        <f>IF(AG291=1,#REF!,"")</f>
        <v/>
      </c>
      <c r="AI291" s="50"/>
      <c r="AJ291" s="51" t="str">
        <f>IF(AI291=1,#REF!,"")</f>
        <v/>
      </c>
      <c r="AK291" s="50"/>
      <c r="AL291" s="51" t="str">
        <f>IF(AK291=1,#REF!,"")</f>
        <v/>
      </c>
      <c r="AM291" s="52"/>
      <c r="AN291" s="53"/>
      <c r="AO291" s="53"/>
      <c r="AP291" s="54"/>
      <c r="AQ291" s="55" t="e">
        <f>IF(#REF!=1,0,"")</f>
        <v>#REF!</v>
      </c>
      <c r="AR291" s="56" t="e">
        <f t="shared" si="94"/>
        <v>#REF!</v>
      </c>
      <c r="AS291" s="55" t="e">
        <f>IF(#REF!=1,0,"")</f>
        <v>#REF!</v>
      </c>
      <c r="AT291" s="56" t="e">
        <f t="shared" si="95"/>
        <v>#REF!</v>
      </c>
    </row>
    <row r="292" spans="1:46" s="3" customFormat="1" x14ac:dyDescent="0.25">
      <c r="A292" s="67">
        <f t="shared" si="96"/>
        <v>2022</v>
      </c>
      <c r="B292" s="67" t="str">
        <f t="shared" si="97"/>
        <v>May</v>
      </c>
      <c r="C292" s="68">
        <f t="shared" si="102"/>
        <v>24</v>
      </c>
      <c r="D292" s="69">
        <f t="shared" si="98"/>
        <v>13</v>
      </c>
      <c r="E292" s="70">
        <f t="shared" si="99"/>
        <v>27</v>
      </c>
      <c r="F292" s="74"/>
      <c r="G292" s="77"/>
      <c r="H292" s="63" t="e">
        <f t="shared" si="103"/>
        <v>#VALUE!</v>
      </c>
      <c r="I292" s="64">
        <f t="shared" si="105"/>
        <v>1</v>
      </c>
      <c r="J292" s="71" t="str">
        <f t="shared" si="105"/>
        <v>Lavandula</v>
      </c>
      <c r="K292" s="71" t="str">
        <f t="shared" si="105"/>
        <v>stoechas</v>
      </c>
      <c r="L292" s="66">
        <f t="shared" si="105"/>
        <v>2</v>
      </c>
      <c r="M292" s="72">
        <f t="shared" si="105"/>
        <v>13</v>
      </c>
      <c r="N292" s="66">
        <f t="shared" si="105"/>
        <v>0</v>
      </c>
      <c r="O292" s="42"/>
      <c r="P292" s="43" t="e">
        <f>TEXT(IF(#REF!=1,D292,""),"00")</f>
        <v>#REF!</v>
      </c>
      <c r="Q292" s="44"/>
      <c r="R292" s="45"/>
      <c r="S292" s="46" t="e">
        <f>IF(O292=0,TEXT(TIME(P292,Q292,R292)-TIME(D292,E292,RIGHT(F292,2))+TIME(0,LEFT(#REF!,2),RIGHT(#REF!,2)),"mm:ss"),TEXT(TIME(P292,Q292,R292)-TIME(D292,E292,RIGHT(F292,2))+TIME(0,LEFT(#REF!,2),RIGHT(#REF!,2))-TIME(0,($G$10*O292),0),"mm:ss"))</f>
        <v>#REF!</v>
      </c>
      <c r="T292" s="47"/>
      <c r="U292" s="43" t="e">
        <f>INDEX(VISITORS[INSECT ORDER], MATCH(T292,VISITORS[NAME USED],0))</f>
        <v>#N/A</v>
      </c>
      <c r="V292" s="43" t="e">
        <f t="shared" si="100"/>
        <v>#N/A</v>
      </c>
      <c r="W292" s="48" t="e">
        <f>IF(SUM(AB292,AD292,AF292,AH292,AJ292,AL292)=#REF!,,"")</f>
        <v>#REF!</v>
      </c>
      <c r="X292" s="49" t="e">
        <f>IF(#REF!=1,1,"")</f>
        <v>#REF!</v>
      </c>
      <c r="Y292" s="49"/>
      <c r="Z292" s="49"/>
      <c r="AA292" s="50" t="str">
        <f t="shared" si="101"/>
        <v/>
      </c>
      <c r="AB292" s="51" t="str">
        <f>IF(AA292=1,#REF!,"")</f>
        <v/>
      </c>
      <c r="AC292" s="50"/>
      <c r="AD292" s="51" t="str">
        <f>IF(AC292=1,#REF!,"")</f>
        <v/>
      </c>
      <c r="AE292" s="50"/>
      <c r="AF292" s="51" t="str">
        <f>IF(AE292=1,#REF!,"")</f>
        <v/>
      </c>
      <c r="AG292" s="50"/>
      <c r="AH292" s="51" t="str">
        <f>IF(AG292=1,#REF!,"")</f>
        <v/>
      </c>
      <c r="AI292" s="50"/>
      <c r="AJ292" s="51" t="str">
        <f>IF(AI292=1,#REF!,"")</f>
        <v/>
      </c>
      <c r="AK292" s="50"/>
      <c r="AL292" s="51" t="str">
        <f>IF(AK292=1,#REF!,"")</f>
        <v/>
      </c>
      <c r="AM292" s="52"/>
      <c r="AN292" s="53"/>
      <c r="AO292" s="53"/>
      <c r="AP292" s="54"/>
      <c r="AQ292" s="55" t="e">
        <f>IF(#REF!=1,0,"")</f>
        <v>#REF!</v>
      </c>
      <c r="AR292" s="56" t="e">
        <f t="shared" si="94"/>
        <v>#REF!</v>
      </c>
      <c r="AS292" s="55" t="e">
        <f>IF(#REF!=1,0,"")</f>
        <v>#REF!</v>
      </c>
      <c r="AT292" s="56" t="e">
        <f t="shared" si="95"/>
        <v>#REF!</v>
      </c>
    </row>
    <row r="293" spans="1:46" s="3" customFormat="1" x14ac:dyDescent="0.25">
      <c r="A293" s="67">
        <f t="shared" si="96"/>
        <v>2022</v>
      </c>
      <c r="B293" s="67" t="str">
        <f t="shared" si="97"/>
        <v>May</v>
      </c>
      <c r="C293" s="68">
        <f t="shared" si="102"/>
        <v>24</v>
      </c>
      <c r="D293" s="69">
        <f t="shared" si="98"/>
        <v>13</v>
      </c>
      <c r="E293" s="70">
        <f t="shared" si="99"/>
        <v>28</v>
      </c>
      <c r="F293" s="74"/>
      <c r="G293" s="77"/>
      <c r="H293" s="63" t="e">
        <f t="shared" si="103"/>
        <v>#VALUE!</v>
      </c>
      <c r="I293" s="64">
        <f t="shared" si="105"/>
        <v>1</v>
      </c>
      <c r="J293" s="71" t="str">
        <f t="shared" si="105"/>
        <v>Lavandula</v>
      </c>
      <c r="K293" s="71" t="str">
        <f t="shared" si="105"/>
        <v>stoechas</v>
      </c>
      <c r="L293" s="72">
        <f t="shared" si="105"/>
        <v>2</v>
      </c>
      <c r="M293" s="72">
        <f t="shared" si="105"/>
        <v>13</v>
      </c>
      <c r="N293" s="66">
        <f t="shared" si="105"/>
        <v>0</v>
      </c>
      <c r="O293" s="42"/>
      <c r="P293" s="43" t="e">
        <f>TEXT(IF(#REF!=1,D293,""),"00")</f>
        <v>#REF!</v>
      </c>
      <c r="Q293" s="44"/>
      <c r="R293" s="45"/>
      <c r="S293" s="46" t="e">
        <f>IF(O293=0,TEXT(TIME(P293,Q293,R293)-TIME(D293,E293,RIGHT(F293,2))+TIME(0,LEFT(#REF!,2),RIGHT(#REF!,2)),"mm:ss"),TEXT(TIME(P293,Q293,R293)-TIME(D293,E293,RIGHT(F293,2))+TIME(0,LEFT(#REF!,2),RIGHT(#REF!,2))-TIME(0,($G$10*O293),0),"mm:ss"))</f>
        <v>#REF!</v>
      </c>
      <c r="T293" s="47"/>
      <c r="U293" s="43" t="e">
        <f>INDEX(VISITORS[INSECT ORDER], MATCH(T293,VISITORS[NAME USED],0))</f>
        <v>#N/A</v>
      </c>
      <c r="V293" s="43" t="e">
        <f t="shared" si="100"/>
        <v>#N/A</v>
      </c>
      <c r="W293" s="48" t="e">
        <f>IF(SUM(AB293,AD293,AF293,AH293,AJ293,AL293)=#REF!,,"")</f>
        <v>#REF!</v>
      </c>
      <c r="X293" s="49" t="e">
        <f>IF(#REF!=1,1,"")</f>
        <v>#REF!</v>
      </c>
      <c r="Y293" s="49"/>
      <c r="Z293" s="49"/>
      <c r="AA293" s="50" t="str">
        <f t="shared" si="101"/>
        <v/>
      </c>
      <c r="AB293" s="51" t="str">
        <f>IF(AA293=1,#REF!,"")</f>
        <v/>
      </c>
      <c r="AC293" s="50"/>
      <c r="AD293" s="51" t="str">
        <f>IF(AC293=1,#REF!,"")</f>
        <v/>
      </c>
      <c r="AE293" s="50"/>
      <c r="AF293" s="51" t="str">
        <f>IF(AE293=1,#REF!,"")</f>
        <v/>
      </c>
      <c r="AG293" s="50"/>
      <c r="AH293" s="51" t="str">
        <f>IF(AG293=1,#REF!,"")</f>
        <v/>
      </c>
      <c r="AI293" s="50"/>
      <c r="AJ293" s="51" t="str">
        <f>IF(AI293=1,#REF!,"")</f>
        <v/>
      </c>
      <c r="AK293" s="50"/>
      <c r="AL293" s="51" t="str">
        <f>IF(AK293=1,#REF!,"")</f>
        <v/>
      </c>
      <c r="AM293" s="52"/>
      <c r="AN293" s="53"/>
      <c r="AO293" s="53"/>
      <c r="AP293" s="54"/>
      <c r="AQ293" s="55" t="e">
        <f>IF(#REF!=1,0,"")</f>
        <v>#REF!</v>
      </c>
      <c r="AR293" s="56" t="e">
        <f t="shared" si="94"/>
        <v>#REF!</v>
      </c>
      <c r="AS293" s="55" t="e">
        <f>IF(#REF!=1,0,"")</f>
        <v>#REF!</v>
      </c>
      <c r="AT293" s="56" t="e">
        <f t="shared" si="95"/>
        <v>#REF!</v>
      </c>
    </row>
    <row r="294" spans="1:46" s="3" customFormat="1" x14ac:dyDescent="0.25">
      <c r="A294" s="67">
        <f t="shared" si="96"/>
        <v>2022</v>
      </c>
      <c r="B294" s="67" t="str">
        <f t="shared" si="97"/>
        <v>May</v>
      </c>
      <c r="C294" s="68">
        <f t="shared" si="102"/>
        <v>24</v>
      </c>
      <c r="D294" s="69">
        <f t="shared" si="98"/>
        <v>13</v>
      </c>
      <c r="E294" s="70">
        <f t="shared" si="99"/>
        <v>29</v>
      </c>
      <c r="F294" s="74"/>
      <c r="G294" s="77"/>
      <c r="H294" s="63" t="e">
        <f t="shared" si="103"/>
        <v>#VALUE!</v>
      </c>
      <c r="I294" s="64">
        <f t="shared" si="105"/>
        <v>1</v>
      </c>
      <c r="J294" s="71" t="str">
        <f t="shared" si="105"/>
        <v>Lavandula</v>
      </c>
      <c r="K294" s="71" t="str">
        <f t="shared" si="105"/>
        <v>stoechas</v>
      </c>
      <c r="L294" s="72">
        <f t="shared" si="105"/>
        <v>2</v>
      </c>
      <c r="M294" s="72">
        <f t="shared" si="105"/>
        <v>13</v>
      </c>
      <c r="N294" s="66">
        <f t="shared" si="105"/>
        <v>0</v>
      </c>
      <c r="O294" s="42"/>
      <c r="P294" s="43" t="e">
        <f>TEXT(IF(#REF!=1,D294,""),"00")</f>
        <v>#REF!</v>
      </c>
      <c r="Q294" s="44"/>
      <c r="R294" s="45"/>
      <c r="S294" s="46" t="e">
        <f>IF(O294=0,TEXT(TIME(P294,Q294,R294)-TIME(D294,E294,RIGHT(F294,2))+TIME(0,LEFT(#REF!,2),RIGHT(#REF!,2)),"mm:ss"),TEXT(TIME(P294,Q294,R294)-TIME(D294,E294,RIGHT(F294,2))+TIME(0,LEFT(#REF!,2),RIGHT(#REF!,2))-TIME(0,($G$10*O294),0),"mm:ss"))</f>
        <v>#REF!</v>
      </c>
      <c r="T294" s="47"/>
      <c r="U294" s="43" t="e">
        <f>INDEX(VISITORS[INSECT ORDER], MATCH(T294,VISITORS[NAME USED],0))</f>
        <v>#N/A</v>
      </c>
      <c r="V294" s="43" t="e">
        <f t="shared" si="100"/>
        <v>#N/A</v>
      </c>
      <c r="W294" s="48" t="e">
        <f>IF(SUM(AB294,AD294,AF294,AH294,AJ294,AL294)=#REF!,,"")</f>
        <v>#REF!</v>
      </c>
      <c r="X294" s="49" t="e">
        <f>IF(#REF!=1,1,"")</f>
        <v>#REF!</v>
      </c>
      <c r="Y294" s="49"/>
      <c r="Z294" s="49"/>
      <c r="AA294" s="50" t="str">
        <f t="shared" si="101"/>
        <v/>
      </c>
      <c r="AB294" s="51" t="str">
        <f>IF(AA294=1,#REF!,"")</f>
        <v/>
      </c>
      <c r="AC294" s="50"/>
      <c r="AD294" s="51" t="str">
        <f>IF(AC294=1,#REF!,"")</f>
        <v/>
      </c>
      <c r="AE294" s="50"/>
      <c r="AF294" s="51" t="str">
        <f>IF(AE294=1,#REF!,"")</f>
        <v/>
      </c>
      <c r="AG294" s="50"/>
      <c r="AH294" s="51" t="str">
        <f>IF(AG294=1,#REF!,"")</f>
        <v/>
      </c>
      <c r="AI294" s="50"/>
      <c r="AJ294" s="51" t="str">
        <f>IF(AI294=1,#REF!,"")</f>
        <v/>
      </c>
      <c r="AK294" s="50"/>
      <c r="AL294" s="51" t="str">
        <f>IF(AK294=1,#REF!,"")</f>
        <v/>
      </c>
      <c r="AM294" s="52"/>
      <c r="AN294" s="53"/>
      <c r="AO294" s="53"/>
      <c r="AP294" s="54"/>
      <c r="AQ294" s="55" t="e">
        <f>IF(#REF!=1,0,"")</f>
        <v>#REF!</v>
      </c>
      <c r="AR294" s="56" t="e">
        <f t="shared" si="94"/>
        <v>#REF!</v>
      </c>
      <c r="AS294" s="55" t="e">
        <f>IF(#REF!=1,0,"")</f>
        <v>#REF!</v>
      </c>
      <c r="AT294" s="56" t="e">
        <f t="shared" si="95"/>
        <v>#REF!</v>
      </c>
    </row>
    <row r="295" spans="1:46" s="3" customFormat="1" x14ac:dyDescent="0.25">
      <c r="A295" s="67">
        <f t="shared" si="96"/>
        <v>2022</v>
      </c>
      <c r="B295" s="67" t="str">
        <f t="shared" si="97"/>
        <v>May</v>
      </c>
      <c r="C295" s="68">
        <f t="shared" si="102"/>
        <v>24</v>
      </c>
      <c r="D295" s="69">
        <f t="shared" si="98"/>
        <v>13</v>
      </c>
      <c r="E295" s="60">
        <f t="shared" si="99"/>
        <v>30</v>
      </c>
      <c r="F295" s="74">
        <v>32</v>
      </c>
      <c r="G295" s="77"/>
      <c r="H295" s="63" t="e">
        <f t="shared" si="103"/>
        <v>#VALUE!</v>
      </c>
      <c r="I295" s="64">
        <f t="shared" si="105"/>
        <v>1</v>
      </c>
      <c r="J295" s="71" t="str">
        <f t="shared" si="105"/>
        <v>Lavandula</v>
      </c>
      <c r="K295" s="71" t="str">
        <f t="shared" si="105"/>
        <v>stoechas</v>
      </c>
      <c r="L295" s="72">
        <f t="shared" si="105"/>
        <v>2</v>
      </c>
      <c r="M295" s="66">
        <f t="shared" si="105"/>
        <v>13</v>
      </c>
      <c r="N295" s="66">
        <f t="shared" si="105"/>
        <v>0</v>
      </c>
      <c r="O295" s="42"/>
      <c r="P295" s="43" t="e">
        <f>TEXT(IF(#REF!=1,D295,""),"00")</f>
        <v>#REF!</v>
      </c>
      <c r="Q295" s="44">
        <v>34</v>
      </c>
      <c r="R295" s="45">
        <v>58</v>
      </c>
      <c r="S295" s="46" t="e">
        <f>IF(O295=0,TEXT(TIME(P295,Q295,R295)-TIME(D295,E295,RIGHT(F295,2))+TIME(0,LEFT(#REF!,2),RIGHT(#REF!,2)),"mm:ss"),TEXT(TIME(P295,Q295,R295)-TIME(D295,E295,RIGHT(F295,2))+TIME(0,LEFT(#REF!,2),RIGHT(#REF!,2))-TIME(0,($G$10*O295),0),"mm:ss"))</f>
        <v>#REF!</v>
      </c>
      <c r="T295" s="47" t="s">
        <v>372</v>
      </c>
      <c r="U295" s="43" t="e">
        <f>INDEX(VISITORS[INSECT ORDER], MATCH(T295,VISITORS[NAME USED],0))</f>
        <v>#N/A</v>
      </c>
      <c r="V295" s="43" t="e">
        <f t="shared" si="100"/>
        <v>#N/A</v>
      </c>
      <c r="W295" s="48" t="e">
        <f>IF(SUM(AB295,AD295,AF295,AH295,AJ295,AL295)=#REF!,,"")</f>
        <v>#REF!</v>
      </c>
      <c r="X295" s="49">
        <v>4</v>
      </c>
      <c r="Y295" s="49"/>
      <c r="Z295" s="49"/>
      <c r="AA295" s="50" t="str">
        <f t="shared" si="101"/>
        <v/>
      </c>
      <c r="AB295" s="51" t="str">
        <f>IF(AA295=1,#REF!,"")</f>
        <v/>
      </c>
      <c r="AC295" s="50"/>
      <c r="AD295" s="51" t="str">
        <f>IF(AC295=1,#REF!,"")</f>
        <v/>
      </c>
      <c r="AE295" s="50"/>
      <c r="AF295" s="51" t="str">
        <f>IF(AE295=1,#REF!,"")</f>
        <v/>
      </c>
      <c r="AG295" s="50"/>
      <c r="AH295" s="51" t="str">
        <f>IF(AG295=1,#REF!,"")</f>
        <v/>
      </c>
      <c r="AI295" s="50"/>
      <c r="AJ295" s="51" t="str">
        <f>IF(AI295=1,#REF!,"")</f>
        <v/>
      </c>
      <c r="AK295" s="50"/>
      <c r="AL295" s="51" t="str">
        <f>IF(AK295=1,#REF!,"")</f>
        <v/>
      </c>
      <c r="AM295" s="52"/>
      <c r="AN295" s="53"/>
      <c r="AO295" s="53"/>
      <c r="AP295" s="54"/>
      <c r="AQ295" s="55" t="e">
        <f>IF(#REF!=1,0,"")</f>
        <v>#REF!</v>
      </c>
      <c r="AR295" s="56" t="e">
        <f t="shared" si="94"/>
        <v>#REF!</v>
      </c>
      <c r="AS295" s="55" t="e">
        <f>IF(#REF!=1,0,"")</f>
        <v>#REF!</v>
      </c>
      <c r="AT295" s="56" t="e">
        <f t="shared" si="95"/>
        <v>#REF!</v>
      </c>
    </row>
    <row r="296" spans="1:46" s="3" customFormat="1" x14ac:dyDescent="0.25">
      <c r="A296" s="67">
        <f t="shared" si="96"/>
        <v>2022</v>
      </c>
      <c r="B296" s="67" t="str">
        <f t="shared" si="97"/>
        <v>May</v>
      </c>
      <c r="C296" s="68">
        <f t="shared" si="102"/>
        <v>24</v>
      </c>
      <c r="D296" s="69">
        <f t="shared" si="98"/>
        <v>13</v>
      </c>
      <c r="E296" s="70">
        <f t="shared" si="99"/>
        <v>31</v>
      </c>
      <c r="F296" s="74">
        <v>9</v>
      </c>
      <c r="G296" s="77"/>
      <c r="H296" s="63" t="e">
        <f t="shared" si="103"/>
        <v>#VALUE!</v>
      </c>
      <c r="I296" s="64">
        <f t="shared" si="105"/>
        <v>1</v>
      </c>
      <c r="J296" s="71" t="str">
        <f t="shared" si="105"/>
        <v>Lavandula</v>
      </c>
      <c r="K296" s="71" t="str">
        <f t="shared" si="105"/>
        <v>stoechas</v>
      </c>
      <c r="L296" s="72">
        <f t="shared" si="105"/>
        <v>2</v>
      </c>
      <c r="M296" s="72">
        <f t="shared" si="105"/>
        <v>13</v>
      </c>
      <c r="N296" s="66">
        <f t="shared" si="105"/>
        <v>0</v>
      </c>
      <c r="O296" s="42"/>
      <c r="P296" s="43" t="e">
        <f>TEXT(IF(#REF!=1,D296,""),"00")</f>
        <v>#REF!</v>
      </c>
      <c r="Q296" s="44">
        <v>31</v>
      </c>
      <c r="R296" s="45">
        <v>16</v>
      </c>
      <c r="S296" s="46" t="e">
        <f>IF(O296=0,TEXT(TIME(P296,Q296,R296)-TIME(D296,E296,RIGHT(F296,2))+TIME(0,LEFT(#REF!,2),RIGHT(#REF!,2)),"mm:ss"),TEXT(TIME(P296,Q296,R296)-TIME(D296,E296,RIGHT(F296,2))+TIME(0,LEFT(#REF!,2),RIGHT(#REF!,2))-TIME(0,($G$10*O296),0),"mm:ss"))</f>
        <v>#REF!</v>
      </c>
      <c r="T296" s="47" t="s">
        <v>369</v>
      </c>
      <c r="U296" s="43" t="e">
        <f>INDEX(VISITORS[INSECT ORDER], MATCH(T296,VISITORS[NAME USED],0))</f>
        <v>#N/A</v>
      </c>
      <c r="V296" s="43" t="e">
        <f t="shared" si="100"/>
        <v>#N/A</v>
      </c>
      <c r="W296" s="48" t="e">
        <f>IF(SUM(AB296,AD296,AF296,AH296,AJ296,AL296)=#REF!,,"")</f>
        <v>#REF!</v>
      </c>
      <c r="X296" s="49">
        <v>5</v>
      </c>
      <c r="Y296" s="49"/>
      <c r="Z296" s="49"/>
      <c r="AA296" s="50" t="str">
        <f t="shared" si="101"/>
        <v/>
      </c>
      <c r="AB296" s="51" t="str">
        <f>IF(AA296=1,#REF!,"")</f>
        <v/>
      </c>
      <c r="AC296" s="50"/>
      <c r="AD296" s="51" t="str">
        <f>IF(AC296=1,#REF!,"")</f>
        <v/>
      </c>
      <c r="AE296" s="50"/>
      <c r="AF296" s="51" t="str">
        <f>IF(AE296=1,#REF!,"")</f>
        <v/>
      </c>
      <c r="AG296" s="50"/>
      <c r="AH296" s="51" t="str">
        <f>IF(AG296=1,#REF!,"")</f>
        <v/>
      </c>
      <c r="AI296" s="50"/>
      <c r="AJ296" s="51" t="str">
        <f>IF(AI296=1,#REF!,"")</f>
        <v/>
      </c>
      <c r="AK296" s="50"/>
      <c r="AL296" s="51" t="str">
        <f>IF(AK296=1,#REF!,"")</f>
        <v/>
      </c>
      <c r="AM296" s="52"/>
      <c r="AN296" s="53"/>
      <c r="AO296" s="53"/>
      <c r="AP296" s="54"/>
      <c r="AQ296" s="55" t="e">
        <f>IF(#REF!=1,0,"")</f>
        <v>#REF!</v>
      </c>
      <c r="AR296" s="56" t="e">
        <f t="shared" si="94"/>
        <v>#REF!</v>
      </c>
      <c r="AS296" s="55" t="e">
        <f>IF(#REF!=1,0,"")</f>
        <v>#REF!</v>
      </c>
      <c r="AT296" s="56" t="e">
        <f t="shared" si="95"/>
        <v>#REF!</v>
      </c>
    </row>
    <row r="297" spans="1:46" s="3" customFormat="1" x14ac:dyDescent="0.25">
      <c r="A297" s="67">
        <f t="shared" si="96"/>
        <v>2022</v>
      </c>
      <c r="B297" s="67" t="str">
        <f t="shared" si="97"/>
        <v>May</v>
      </c>
      <c r="C297" s="68">
        <f t="shared" si="102"/>
        <v>24</v>
      </c>
      <c r="D297" s="69">
        <f t="shared" si="98"/>
        <v>13</v>
      </c>
      <c r="E297" s="70">
        <f t="shared" si="99"/>
        <v>32</v>
      </c>
      <c r="F297" s="74"/>
      <c r="G297" s="77"/>
      <c r="H297" s="63" t="e">
        <f t="shared" si="103"/>
        <v>#VALUE!</v>
      </c>
      <c r="I297" s="64">
        <f t="shared" si="105"/>
        <v>1</v>
      </c>
      <c r="J297" s="71" t="str">
        <f t="shared" si="105"/>
        <v>Lavandula</v>
      </c>
      <c r="K297" s="71" t="str">
        <f t="shared" si="105"/>
        <v>stoechas</v>
      </c>
      <c r="L297" s="72">
        <f t="shared" si="105"/>
        <v>2</v>
      </c>
      <c r="M297" s="72">
        <f t="shared" si="105"/>
        <v>13</v>
      </c>
      <c r="N297" s="66">
        <f t="shared" si="105"/>
        <v>0</v>
      </c>
      <c r="O297" s="42"/>
      <c r="P297" s="43" t="e">
        <f>TEXT(IF(#REF!=1,D297,""),"00")</f>
        <v>#REF!</v>
      </c>
      <c r="Q297" s="44"/>
      <c r="R297" s="45"/>
      <c r="S297" s="46" t="e">
        <f>IF(O297=0,TEXT(TIME(P297,Q297,R297)-TIME(D297,E297,RIGHT(F297,2))+TIME(0,LEFT(#REF!,2),RIGHT(#REF!,2)),"mm:ss"),TEXT(TIME(P297,Q297,R297)-TIME(D297,E297,RIGHT(F297,2))+TIME(0,LEFT(#REF!,2),RIGHT(#REF!,2))-TIME(0,($G$10*O297),0),"mm:ss"))</f>
        <v>#REF!</v>
      </c>
      <c r="T297" s="47"/>
      <c r="U297" s="43" t="e">
        <f>INDEX(VISITORS[INSECT ORDER], MATCH(T297,VISITORS[NAME USED],0))</f>
        <v>#N/A</v>
      </c>
      <c r="V297" s="43" t="e">
        <f t="shared" si="100"/>
        <v>#N/A</v>
      </c>
      <c r="W297" s="48" t="e">
        <f>IF(SUM(AB297,AD297,AF297,AH297,AJ297,AL297)=#REF!,,"")</f>
        <v>#REF!</v>
      </c>
      <c r="X297" s="49" t="e">
        <f>IF(#REF!=1,1,"")</f>
        <v>#REF!</v>
      </c>
      <c r="Y297" s="49"/>
      <c r="Z297" s="49"/>
      <c r="AA297" s="50" t="str">
        <f t="shared" si="101"/>
        <v/>
      </c>
      <c r="AB297" s="51" t="str">
        <f>IF(AA297=1,#REF!,"")</f>
        <v/>
      </c>
      <c r="AC297" s="50"/>
      <c r="AD297" s="51" t="str">
        <f>IF(AC297=1,#REF!,"")</f>
        <v/>
      </c>
      <c r="AE297" s="50"/>
      <c r="AF297" s="51" t="str">
        <f>IF(AE297=1,#REF!,"")</f>
        <v/>
      </c>
      <c r="AG297" s="50"/>
      <c r="AH297" s="51" t="str">
        <f>IF(AG297=1,#REF!,"")</f>
        <v/>
      </c>
      <c r="AI297" s="50"/>
      <c r="AJ297" s="51" t="str">
        <f>IF(AI297=1,#REF!,"")</f>
        <v/>
      </c>
      <c r="AK297" s="50"/>
      <c r="AL297" s="51" t="str">
        <f>IF(AK297=1,#REF!,"")</f>
        <v/>
      </c>
      <c r="AM297" s="52"/>
      <c r="AN297" s="53"/>
      <c r="AO297" s="53"/>
      <c r="AP297" s="54"/>
      <c r="AQ297" s="55" t="e">
        <f>IF(#REF!=1,0,"")</f>
        <v>#REF!</v>
      </c>
      <c r="AR297" s="56" t="e">
        <f t="shared" si="94"/>
        <v>#REF!</v>
      </c>
      <c r="AS297" s="55" t="e">
        <f>IF(#REF!=1,0,"")</f>
        <v>#REF!</v>
      </c>
      <c r="AT297" s="56" t="e">
        <f t="shared" si="95"/>
        <v>#REF!</v>
      </c>
    </row>
    <row r="298" spans="1:46" s="3" customFormat="1" x14ac:dyDescent="0.25">
      <c r="A298" s="67">
        <f t="shared" si="96"/>
        <v>2022</v>
      </c>
      <c r="B298" s="67" t="str">
        <f t="shared" si="97"/>
        <v>May</v>
      </c>
      <c r="C298" s="68">
        <f t="shared" si="102"/>
        <v>24</v>
      </c>
      <c r="D298" s="69">
        <f t="shared" si="98"/>
        <v>13</v>
      </c>
      <c r="E298" s="70">
        <f t="shared" si="99"/>
        <v>33</v>
      </c>
      <c r="F298" s="74"/>
      <c r="G298" s="77"/>
      <c r="H298" s="63" t="e">
        <f t="shared" si="103"/>
        <v>#VALUE!</v>
      </c>
      <c r="I298" s="64">
        <f t="shared" si="105"/>
        <v>1</v>
      </c>
      <c r="J298" s="71" t="str">
        <f t="shared" si="105"/>
        <v>Lavandula</v>
      </c>
      <c r="K298" s="71" t="str">
        <f t="shared" si="105"/>
        <v>stoechas</v>
      </c>
      <c r="L298" s="66">
        <f t="shared" si="105"/>
        <v>2</v>
      </c>
      <c r="M298" s="72">
        <f t="shared" si="105"/>
        <v>13</v>
      </c>
      <c r="N298" s="66">
        <f t="shared" si="105"/>
        <v>0</v>
      </c>
      <c r="O298" s="42"/>
      <c r="P298" s="43" t="e">
        <f>TEXT(IF(#REF!=1,D298,""),"00")</f>
        <v>#REF!</v>
      </c>
      <c r="Q298" s="44"/>
      <c r="R298" s="45"/>
      <c r="S298" s="46" t="e">
        <f>IF(O298=0,TEXT(TIME(P298,Q298,R298)-TIME(D298,E298,RIGHT(F298,2))+TIME(0,LEFT(#REF!,2),RIGHT(#REF!,2)),"mm:ss"),TEXT(TIME(P298,Q298,R298)-TIME(D298,E298,RIGHT(F298,2))+TIME(0,LEFT(#REF!,2),RIGHT(#REF!,2))-TIME(0,($G$10*O298),0),"mm:ss"))</f>
        <v>#REF!</v>
      </c>
      <c r="T298" s="47"/>
      <c r="U298" s="43" t="e">
        <f>INDEX(VISITORS[INSECT ORDER], MATCH(T298,VISITORS[NAME USED],0))</f>
        <v>#N/A</v>
      </c>
      <c r="V298" s="43" t="e">
        <f t="shared" si="100"/>
        <v>#N/A</v>
      </c>
      <c r="W298" s="48" t="e">
        <f>IF(SUM(AB298,AD298,AF298,AH298,AJ298,AL298)=#REF!,,"")</f>
        <v>#REF!</v>
      </c>
      <c r="X298" s="49"/>
      <c r="Y298" s="49"/>
      <c r="Z298" s="49"/>
      <c r="AA298" s="50" t="str">
        <f t="shared" si="101"/>
        <v/>
      </c>
      <c r="AB298" s="51" t="str">
        <f>IF(AA298=1,#REF!,"")</f>
        <v/>
      </c>
      <c r="AC298" s="50"/>
      <c r="AD298" s="51" t="str">
        <f>IF(AC298=1,#REF!,"")</f>
        <v/>
      </c>
      <c r="AE298" s="50"/>
      <c r="AF298" s="51" t="str">
        <f>IF(AE298=1,#REF!,"")</f>
        <v/>
      </c>
      <c r="AG298" s="50"/>
      <c r="AH298" s="51" t="str">
        <f>IF(AG298=1,#REF!,"")</f>
        <v/>
      </c>
      <c r="AI298" s="50"/>
      <c r="AJ298" s="51" t="str">
        <f>IF(AI298=1,#REF!,"")</f>
        <v/>
      </c>
      <c r="AK298" s="50"/>
      <c r="AL298" s="51" t="str">
        <f>IF(AK298=1,#REF!,"")</f>
        <v/>
      </c>
      <c r="AM298" s="52"/>
      <c r="AN298" s="53"/>
      <c r="AO298" s="53"/>
      <c r="AP298" s="54"/>
      <c r="AQ298" s="55" t="e">
        <f>IF(#REF!=1,0,"")</f>
        <v>#REF!</v>
      </c>
      <c r="AR298" s="56" t="e">
        <f t="shared" si="94"/>
        <v>#REF!</v>
      </c>
      <c r="AS298" s="55" t="e">
        <f>IF(#REF!=1,0,"")</f>
        <v>#REF!</v>
      </c>
      <c r="AT298" s="56" t="e">
        <f t="shared" si="95"/>
        <v>#REF!</v>
      </c>
    </row>
    <row r="299" spans="1:46" s="3" customFormat="1" x14ac:dyDescent="0.25">
      <c r="A299" s="67">
        <f t="shared" si="96"/>
        <v>2022</v>
      </c>
      <c r="B299" s="67" t="str">
        <f t="shared" si="97"/>
        <v>May</v>
      </c>
      <c r="C299" s="68">
        <f t="shared" si="102"/>
        <v>24</v>
      </c>
      <c r="D299" s="69">
        <f t="shared" si="98"/>
        <v>13</v>
      </c>
      <c r="E299" s="70">
        <f t="shared" si="99"/>
        <v>34</v>
      </c>
      <c r="F299" s="74"/>
      <c r="G299" s="77"/>
      <c r="H299" s="63" t="e">
        <f t="shared" si="103"/>
        <v>#VALUE!</v>
      </c>
      <c r="I299" s="64">
        <f t="shared" ref="I299:N314" si="106">I298</f>
        <v>1</v>
      </c>
      <c r="J299" s="71" t="str">
        <f t="shared" si="106"/>
        <v>Lavandula</v>
      </c>
      <c r="K299" s="71" t="str">
        <f t="shared" si="106"/>
        <v>stoechas</v>
      </c>
      <c r="L299" s="72">
        <f t="shared" si="106"/>
        <v>2</v>
      </c>
      <c r="M299" s="72">
        <f t="shared" si="106"/>
        <v>13</v>
      </c>
      <c r="N299" s="66">
        <f t="shared" si="106"/>
        <v>0</v>
      </c>
      <c r="O299" s="42"/>
      <c r="P299" s="43" t="e">
        <f>TEXT(IF(#REF!=1,D299,""),"00")</f>
        <v>#REF!</v>
      </c>
      <c r="Q299" s="44"/>
      <c r="R299" s="45"/>
      <c r="S299" s="46" t="e">
        <f>IF(O299=0,TEXT(TIME(P299,Q299,R299)-TIME(D299,E299,RIGHT(F299,2))+TIME(0,LEFT(#REF!,2),RIGHT(#REF!,2)),"mm:ss"),TEXT(TIME(P299,Q299,R299)-TIME(D299,E299,RIGHT(F299,2))+TIME(0,LEFT(#REF!,2),RIGHT(#REF!,2))-TIME(0,($G$10*O299),0),"mm:ss"))</f>
        <v>#REF!</v>
      </c>
      <c r="T299" s="47"/>
      <c r="U299" s="43" t="e">
        <f>INDEX(VISITORS[INSECT ORDER], MATCH(T299,VISITORS[NAME USED],0))</f>
        <v>#N/A</v>
      </c>
      <c r="V299" s="43" t="e">
        <f t="shared" si="100"/>
        <v>#N/A</v>
      </c>
      <c r="W299" s="48" t="e">
        <f>IF(SUM(AB299,AD299,AF299,AH299,AJ299,AL299)=#REF!,,"")</f>
        <v>#REF!</v>
      </c>
      <c r="X299" s="49" t="e">
        <f>IF(#REF!=1,1,"")</f>
        <v>#REF!</v>
      </c>
      <c r="Y299" s="49"/>
      <c r="Z299" s="49"/>
      <c r="AA299" s="50" t="str">
        <f t="shared" si="101"/>
        <v/>
      </c>
      <c r="AB299" s="51" t="str">
        <f>IF(AA299=1,#REF!,"")</f>
        <v/>
      </c>
      <c r="AC299" s="50"/>
      <c r="AD299" s="51" t="str">
        <f>IF(AC299=1,#REF!,"")</f>
        <v/>
      </c>
      <c r="AE299" s="50"/>
      <c r="AF299" s="51" t="str">
        <f>IF(AE299=1,#REF!,"")</f>
        <v/>
      </c>
      <c r="AG299" s="50"/>
      <c r="AH299" s="51" t="str">
        <f>IF(AG299=1,#REF!,"")</f>
        <v/>
      </c>
      <c r="AI299" s="50"/>
      <c r="AJ299" s="51" t="str">
        <f>IF(AI299=1,#REF!,"")</f>
        <v/>
      </c>
      <c r="AK299" s="50"/>
      <c r="AL299" s="51" t="str">
        <f>IF(AK299=1,#REF!,"")</f>
        <v/>
      </c>
      <c r="AM299" s="52"/>
      <c r="AN299" s="53"/>
      <c r="AO299" s="53"/>
      <c r="AP299" s="54"/>
      <c r="AQ299" s="55" t="e">
        <f>IF(#REF!=1,0,"")</f>
        <v>#REF!</v>
      </c>
      <c r="AR299" s="56" t="e">
        <f t="shared" si="94"/>
        <v>#REF!</v>
      </c>
      <c r="AS299" s="55" t="e">
        <f>IF(#REF!=1,0,"")</f>
        <v>#REF!</v>
      </c>
      <c r="AT299" s="56" t="e">
        <f t="shared" si="95"/>
        <v>#REF!</v>
      </c>
    </row>
    <row r="300" spans="1:46" s="3" customFormat="1" x14ac:dyDescent="0.25">
      <c r="A300" s="67">
        <f t="shared" si="96"/>
        <v>2022</v>
      </c>
      <c r="B300" s="67" t="str">
        <f t="shared" si="97"/>
        <v>May</v>
      </c>
      <c r="C300" s="68">
        <f t="shared" si="102"/>
        <v>24</v>
      </c>
      <c r="D300" s="69">
        <f t="shared" si="98"/>
        <v>13</v>
      </c>
      <c r="E300" s="60">
        <f t="shared" si="99"/>
        <v>35</v>
      </c>
      <c r="F300" s="74"/>
      <c r="G300" s="77"/>
      <c r="H300" s="63" t="e">
        <f t="shared" si="103"/>
        <v>#VALUE!</v>
      </c>
      <c r="I300" s="64">
        <f t="shared" si="106"/>
        <v>1</v>
      </c>
      <c r="J300" s="71" t="str">
        <f t="shared" si="106"/>
        <v>Lavandula</v>
      </c>
      <c r="K300" s="71" t="str">
        <f t="shared" si="106"/>
        <v>stoechas</v>
      </c>
      <c r="L300" s="72">
        <f t="shared" si="106"/>
        <v>2</v>
      </c>
      <c r="M300" s="66">
        <f t="shared" si="106"/>
        <v>13</v>
      </c>
      <c r="N300" s="66">
        <f t="shared" si="106"/>
        <v>0</v>
      </c>
      <c r="O300" s="42"/>
      <c r="P300" s="43" t="e">
        <f>TEXT(IF(#REF!=1,D300,""),"00")</f>
        <v>#REF!</v>
      </c>
      <c r="Q300" s="44"/>
      <c r="R300" s="45"/>
      <c r="S300" s="46" t="e">
        <f>IF(O300=0,TEXT(TIME(P300,Q300,R300)-TIME(D300,E300,RIGHT(F300,2))+TIME(0,LEFT(#REF!,2),RIGHT(#REF!,2)),"mm:ss"),TEXT(TIME(P300,Q300,R300)-TIME(D300,E300,RIGHT(F300,2))+TIME(0,LEFT(#REF!,2),RIGHT(#REF!,2))-TIME(0,($G$10*O300),0),"mm:ss"))</f>
        <v>#REF!</v>
      </c>
      <c r="T300" s="47"/>
      <c r="U300" s="43" t="e">
        <f>INDEX(VISITORS[INSECT ORDER], MATCH(T300,VISITORS[NAME USED],0))</f>
        <v>#N/A</v>
      </c>
      <c r="V300" s="43" t="e">
        <f t="shared" si="100"/>
        <v>#N/A</v>
      </c>
      <c r="W300" s="48" t="e">
        <f>IF(SUM(AB300,AD300,AF300,AH300,AJ300,AL300)=#REF!,,"")</f>
        <v>#REF!</v>
      </c>
      <c r="X300" s="49" t="e">
        <f>IF(#REF!=1,1,"")</f>
        <v>#REF!</v>
      </c>
      <c r="Y300" s="49"/>
      <c r="Z300" s="49"/>
      <c r="AA300" s="50" t="str">
        <f t="shared" si="101"/>
        <v/>
      </c>
      <c r="AB300" s="51" t="str">
        <f>IF(AA300=1,#REF!,"")</f>
        <v/>
      </c>
      <c r="AC300" s="50"/>
      <c r="AD300" s="51" t="str">
        <f>IF(AC300=1,#REF!,"")</f>
        <v/>
      </c>
      <c r="AE300" s="50"/>
      <c r="AF300" s="51" t="str">
        <f>IF(AE300=1,#REF!,"")</f>
        <v/>
      </c>
      <c r="AG300" s="50"/>
      <c r="AH300" s="51" t="str">
        <f>IF(AG300=1,#REF!,"")</f>
        <v/>
      </c>
      <c r="AI300" s="50"/>
      <c r="AJ300" s="51" t="str">
        <f>IF(AI300=1,#REF!,"")</f>
        <v/>
      </c>
      <c r="AK300" s="50"/>
      <c r="AL300" s="51" t="str">
        <f>IF(AK300=1,#REF!,"")</f>
        <v/>
      </c>
      <c r="AM300" s="52"/>
      <c r="AN300" s="53"/>
      <c r="AO300" s="53"/>
      <c r="AP300" s="54"/>
      <c r="AQ300" s="55" t="e">
        <f>IF(#REF!=1,0,"")</f>
        <v>#REF!</v>
      </c>
      <c r="AR300" s="56" t="e">
        <f t="shared" si="94"/>
        <v>#REF!</v>
      </c>
      <c r="AS300" s="55" t="e">
        <f>IF(#REF!=1,0,"")</f>
        <v>#REF!</v>
      </c>
      <c r="AT300" s="56" t="e">
        <f t="shared" si="95"/>
        <v>#REF!</v>
      </c>
    </row>
    <row r="301" spans="1:46" s="3" customFormat="1" x14ac:dyDescent="0.25">
      <c r="A301" s="67">
        <f t="shared" si="96"/>
        <v>2022</v>
      </c>
      <c r="B301" s="67" t="str">
        <f t="shared" si="97"/>
        <v>May</v>
      </c>
      <c r="C301" s="68">
        <f t="shared" si="102"/>
        <v>24</v>
      </c>
      <c r="D301" s="69">
        <f t="shared" si="98"/>
        <v>13</v>
      </c>
      <c r="E301" s="70">
        <f t="shared" si="99"/>
        <v>36</v>
      </c>
      <c r="F301" s="74">
        <v>21</v>
      </c>
      <c r="G301" s="77"/>
      <c r="H301" s="63" t="e">
        <f t="shared" si="103"/>
        <v>#VALUE!</v>
      </c>
      <c r="I301" s="64">
        <f t="shared" si="106"/>
        <v>1</v>
      </c>
      <c r="J301" s="71" t="str">
        <f t="shared" si="106"/>
        <v>Lavandula</v>
      </c>
      <c r="K301" s="71" t="str">
        <f t="shared" si="106"/>
        <v>stoechas</v>
      </c>
      <c r="L301" s="72">
        <f t="shared" si="106"/>
        <v>2</v>
      </c>
      <c r="M301" s="72">
        <f t="shared" si="106"/>
        <v>13</v>
      </c>
      <c r="N301" s="66">
        <f t="shared" si="106"/>
        <v>0</v>
      </c>
      <c r="O301" s="42"/>
      <c r="P301" s="43" t="e">
        <f>TEXT(IF(#REF!=1,D301,""),"00")</f>
        <v>#REF!</v>
      </c>
      <c r="Q301" s="44">
        <v>37</v>
      </c>
      <c r="R301" s="45">
        <v>42</v>
      </c>
      <c r="S301" s="46" t="e">
        <f>IF(O301=0,TEXT(TIME(P301,Q301,R301)-TIME(D301,E301,RIGHT(F301,2))+TIME(0,LEFT(#REF!,2),RIGHT(#REF!,2)),"mm:ss"),TEXT(TIME(P301,Q301,R301)-TIME(D301,E301,RIGHT(F301,2))+TIME(0,LEFT(#REF!,2),RIGHT(#REF!,2))-TIME(0,($G$10*O301),0),"mm:ss"))</f>
        <v>#REF!</v>
      </c>
      <c r="T301" s="47" t="s">
        <v>372</v>
      </c>
      <c r="U301" s="43" t="e">
        <f>INDEX(VISITORS[INSECT ORDER], MATCH(T301,VISITORS[NAME USED],0))</f>
        <v>#N/A</v>
      </c>
      <c r="V301" s="43" t="e">
        <f t="shared" si="100"/>
        <v>#N/A</v>
      </c>
      <c r="W301" s="48" t="e">
        <f>IF(SUM(AB301,AD301,AF301,AH301,AJ301,AL301)=#REF!,,"")</f>
        <v>#REF!</v>
      </c>
      <c r="X301" s="49">
        <v>5</v>
      </c>
      <c r="Y301" s="49"/>
      <c r="Z301" s="49"/>
      <c r="AA301" s="50" t="str">
        <f t="shared" si="101"/>
        <v/>
      </c>
      <c r="AB301" s="51" t="str">
        <f>IF(AA301=1,#REF!,"")</f>
        <v/>
      </c>
      <c r="AC301" s="50"/>
      <c r="AD301" s="51" t="str">
        <f>IF(AC301=1,#REF!,"")</f>
        <v/>
      </c>
      <c r="AE301" s="50"/>
      <c r="AF301" s="51" t="str">
        <f>IF(AE301=1,#REF!,"")</f>
        <v/>
      </c>
      <c r="AG301" s="50"/>
      <c r="AH301" s="51" t="str">
        <f>IF(AG301=1,#REF!,"")</f>
        <v/>
      </c>
      <c r="AI301" s="50"/>
      <c r="AJ301" s="51" t="str">
        <f>IF(AI301=1,#REF!,"")</f>
        <v/>
      </c>
      <c r="AK301" s="50"/>
      <c r="AL301" s="51" t="str">
        <f>IF(AK301=1,#REF!,"")</f>
        <v/>
      </c>
      <c r="AM301" s="52" t="s">
        <v>377</v>
      </c>
      <c r="AN301" s="53"/>
      <c r="AO301" s="53"/>
      <c r="AP301" s="54"/>
      <c r="AQ301" s="55" t="e">
        <f>IF(#REF!=1,0,"")</f>
        <v>#REF!</v>
      </c>
      <c r="AR301" s="56" t="e">
        <f t="shared" si="94"/>
        <v>#REF!</v>
      </c>
      <c r="AS301" s="55" t="e">
        <f>IF(#REF!=1,0,"")</f>
        <v>#REF!</v>
      </c>
      <c r="AT301" s="56" t="e">
        <f t="shared" si="95"/>
        <v>#REF!</v>
      </c>
    </row>
    <row r="302" spans="1:46" s="3" customFormat="1" x14ac:dyDescent="0.25">
      <c r="A302" s="67">
        <f t="shared" si="96"/>
        <v>2022</v>
      </c>
      <c r="B302" s="67" t="str">
        <f t="shared" si="97"/>
        <v>May</v>
      </c>
      <c r="C302" s="68">
        <f t="shared" si="102"/>
        <v>24</v>
      </c>
      <c r="D302" s="69">
        <f t="shared" si="98"/>
        <v>13</v>
      </c>
      <c r="E302" s="70">
        <f t="shared" si="99"/>
        <v>37</v>
      </c>
      <c r="F302" s="74">
        <v>42</v>
      </c>
      <c r="G302" s="77"/>
      <c r="H302" s="63" t="e">
        <f t="shared" si="103"/>
        <v>#VALUE!</v>
      </c>
      <c r="I302" s="64">
        <f t="shared" si="106"/>
        <v>1</v>
      </c>
      <c r="J302" s="71" t="str">
        <f t="shared" si="106"/>
        <v>Lavandula</v>
      </c>
      <c r="K302" s="71" t="str">
        <f t="shared" si="106"/>
        <v>stoechas</v>
      </c>
      <c r="L302" s="72">
        <f t="shared" si="106"/>
        <v>2</v>
      </c>
      <c r="M302" s="72">
        <f t="shared" si="106"/>
        <v>13</v>
      </c>
      <c r="N302" s="66">
        <f t="shared" si="106"/>
        <v>0</v>
      </c>
      <c r="O302" s="42"/>
      <c r="P302" s="43" t="e">
        <f>TEXT(IF(#REF!=1,D302,""),"00")</f>
        <v>#REF!</v>
      </c>
      <c r="Q302" s="44">
        <v>38</v>
      </c>
      <c r="R302" s="45">
        <v>57</v>
      </c>
      <c r="S302" s="46" t="e">
        <f>IF(O302=0,TEXT(TIME(P302,Q302,R302)-TIME(D302,E302,RIGHT(F302,2))+TIME(0,LEFT(#REF!,2),RIGHT(#REF!,2)),"mm:ss"),TEXT(TIME(P302,Q302,R302)-TIME(D302,E302,RIGHT(F302,2))+TIME(0,LEFT(#REF!,2),RIGHT(#REF!,2))-TIME(0,($G$10*O302),0),"mm:ss"))</f>
        <v>#REF!</v>
      </c>
      <c r="T302" s="47" t="s">
        <v>374</v>
      </c>
      <c r="U302" s="43" t="e">
        <f>INDEX(VISITORS[INSECT ORDER], MATCH(T302,VISITORS[NAME USED],0))</f>
        <v>#N/A</v>
      </c>
      <c r="V302" s="43" t="e">
        <f t="shared" si="100"/>
        <v>#N/A</v>
      </c>
      <c r="W302" s="48" t="e">
        <f>IF(SUM(AB302,AD302,AF302,AH302,AJ302,AL302)=#REF!,,"")</f>
        <v>#REF!</v>
      </c>
      <c r="X302" s="49">
        <v>8</v>
      </c>
      <c r="Y302" s="49"/>
      <c r="Z302" s="49"/>
      <c r="AA302" s="50" t="str">
        <f t="shared" si="101"/>
        <v/>
      </c>
      <c r="AB302" s="51" t="str">
        <f>IF(AA302=1,#REF!,"")</f>
        <v/>
      </c>
      <c r="AC302" s="50"/>
      <c r="AD302" s="51" t="str">
        <f>IF(AC302=1,#REF!,"")</f>
        <v/>
      </c>
      <c r="AE302" s="50"/>
      <c r="AF302" s="51" t="str">
        <f>IF(AE302=1,#REF!,"")</f>
        <v/>
      </c>
      <c r="AG302" s="50"/>
      <c r="AH302" s="51" t="str">
        <f>IF(AG302=1,#REF!,"")</f>
        <v/>
      </c>
      <c r="AI302" s="50"/>
      <c r="AJ302" s="51" t="str">
        <f>IF(AI302=1,#REF!,"")</f>
        <v/>
      </c>
      <c r="AK302" s="50"/>
      <c r="AL302" s="51" t="str">
        <f>IF(AK302=1,#REF!,"")</f>
        <v/>
      </c>
      <c r="AM302" s="52"/>
      <c r="AN302" s="53"/>
      <c r="AO302" s="53"/>
      <c r="AP302" s="54"/>
      <c r="AQ302" s="55" t="e">
        <f>IF(#REF!=1,0,"")</f>
        <v>#REF!</v>
      </c>
      <c r="AR302" s="56" t="e">
        <f t="shared" si="94"/>
        <v>#REF!</v>
      </c>
      <c r="AS302" s="55" t="e">
        <f>IF(#REF!=1,0,"")</f>
        <v>#REF!</v>
      </c>
      <c r="AT302" s="56" t="e">
        <f t="shared" si="95"/>
        <v>#REF!</v>
      </c>
    </row>
    <row r="303" spans="1:46" s="3" customFormat="1" x14ac:dyDescent="0.25">
      <c r="A303" s="67">
        <f t="shared" si="96"/>
        <v>2022</v>
      </c>
      <c r="B303" s="67" t="str">
        <f t="shared" si="97"/>
        <v>May</v>
      </c>
      <c r="C303" s="68">
        <f t="shared" si="102"/>
        <v>24</v>
      </c>
      <c r="D303" s="69">
        <f t="shared" si="98"/>
        <v>13</v>
      </c>
      <c r="E303" s="70">
        <f t="shared" si="99"/>
        <v>38</v>
      </c>
      <c r="F303" s="74"/>
      <c r="G303" s="77"/>
      <c r="H303" s="63" t="e">
        <f t="shared" si="103"/>
        <v>#VALUE!</v>
      </c>
      <c r="I303" s="64">
        <f t="shared" si="106"/>
        <v>1</v>
      </c>
      <c r="J303" s="71" t="str">
        <f t="shared" si="106"/>
        <v>Lavandula</v>
      </c>
      <c r="K303" s="71" t="str">
        <f t="shared" si="106"/>
        <v>stoechas</v>
      </c>
      <c r="L303" s="72">
        <f t="shared" si="106"/>
        <v>2</v>
      </c>
      <c r="M303" s="72">
        <f t="shared" si="106"/>
        <v>13</v>
      </c>
      <c r="N303" s="66">
        <f t="shared" si="106"/>
        <v>0</v>
      </c>
      <c r="O303" s="42"/>
      <c r="P303" s="43" t="e">
        <f>TEXT(IF(#REF!=1,D303,""),"00")</f>
        <v>#REF!</v>
      </c>
      <c r="Q303" s="44"/>
      <c r="R303" s="45"/>
      <c r="S303" s="46" t="e">
        <f>IF(O303=0,TEXT(TIME(P303,Q303,R303)-TIME(D303,E303,RIGHT(F303,2))+TIME(0,LEFT(#REF!,2),RIGHT(#REF!,2)),"mm:ss"),TEXT(TIME(P303,Q303,R303)-TIME(D303,E303,RIGHT(F303,2))+TIME(0,LEFT(#REF!,2),RIGHT(#REF!,2))-TIME(0,($G$10*O303),0),"mm:ss"))</f>
        <v>#REF!</v>
      </c>
      <c r="T303" s="47"/>
      <c r="U303" s="43" t="e">
        <f>INDEX(VISITORS[INSECT ORDER], MATCH(T303,VISITORS[NAME USED],0))</f>
        <v>#N/A</v>
      </c>
      <c r="V303" s="43" t="e">
        <f t="shared" si="100"/>
        <v>#N/A</v>
      </c>
      <c r="W303" s="48" t="e">
        <f>IF(SUM(AB303,AD303,AF303,AH303,AJ303,AL303)=#REF!,,"")</f>
        <v>#REF!</v>
      </c>
      <c r="X303" s="49" t="e">
        <f>IF(#REF!=1,1,"")</f>
        <v>#REF!</v>
      </c>
      <c r="Y303" s="49"/>
      <c r="Z303" s="49"/>
      <c r="AA303" s="50" t="str">
        <f t="shared" si="101"/>
        <v/>
      </c>
      <c r="AB303" s="51" t="str">
        <f>IF(AA303=1,#REF!,"")</f>
        <v/>
      </c>
      <c r="AC303" s="50"/>
      <c r="AD303" s="51" t="str">
        <f>IF(AC303=1,#REF!,"")</f>
        <v/>
      </c>
      <c r="AE303" s="50"/>
      <c r="AF303" s="51" t="str">
        <f>IF(AE303=1,#REF!,"")</f>
        <v/>
      </c>
      <c r="AG303" s="50"/>
      <c r="AH303" s="51" t="str">
        <f>IF(AG303=1,#REF!,"")</f>
        <v/>
      </c>
      <c r="AI303" s="50"/>
      <c r="AJ303" s="51" t="str">
        <f>IF(AI303=1,#REF!,"")</f>
        <v/>
      </c>
      <c r="AK303" s="50"/>
      <c r="AL303" s="51" t="str">
        <f>IF(AK303=1,#REF!,"")</f>
        <v/>
      </c>
      <c r="AM303" s="52"/>
      <c r="AN303" s="53"/>
      <c r="AO303" s="53"/>
      <c r="AP303" s="54"/>
      <c r="AQ303" s="55" t="e">
        <f>IF(#REF!=1,0,"")</f>
        <v>#REF!</v>
      </c>
      <c r="AR303" s="56" t="e">
        <f t="shared" si="94"/>
        <v>#REF!</v>
      </c>
      <c r="AS303" s="55" t="e">
        <f>IF(#REF!=1,0,"")</f>
        <v>#REF!</v>
      </c>
      <c r="AT303" s="56" t="e">
        <f t="shared" si="95"/>
        <v>#REF!</v>
      </c>
    </row>
    <row r="304" spans="1:46" s="3" customFormat="1" x14ac:dyDescent="0.25">
      <c r="A304" s="67">
        <f t="shared" si="96"/>
        <v>2022</v>
      </c>
      <c r="B304" s="67" t="str">
        <f t="shared" si="97"/>
        <v>May</v>
      </c>
      <c r="C304" s="68">
        <f t="shared" si="102"/>
        <v>24</v>
      </c>
      <c r="D304" s="69">
        <f t="shared" si="98"/>
        <v>13</v>
      </c>
      <c r="E304" s="70">
        <f t="shared" si="99"/>
        <v>39</v>
      </c>
      <c r="F304" s="74"/>
      <c r="G304" s="77"/>
      <c r="H304" s="63" t="e">
        <f t="shared" si="103"/>
        <v>#VALUE!</v>
      </c>
      <c r="I304" s="64">
        <f t="shared" si="106"/>
        <v>1</v>
      </c>
      <c r="J304" s="71" t="str">
        <f t="shared" si="106"/>
        <v>Lavandula</v>
      </c>
      <c r="K304" s="71" t="str">
        <f t="shared" si="106"/>
        <v>stoechas</v>
      </c>
      <c r="L304" s="66">
        <f t="shared" si="106"/>
        <v>2</v>
      </c>
      <c r="M304" s="72">
        <f t="shared" si="106"/>
        <v>13</v>
      </c>
      <c r="N304" s="66">
        <f t="shared" si="106"/>
        <v>0</v>
      </c>
      <c r="O304" s="42"/>
      <c r="P304" s="43" t="e">
        <f>TEXT(IF(#REF!=1,D304,""),"00")</f>
        <v>#REF!</v>
      </c>
      <c r="Q304" s="44"/>
      <c r="R304" s="45"/>
      <c r="S304" s="46" t="e">
        <f>IF(O304=0,TEXT(TIME(P304,Q304,R304)-TIME(D304,E304,RIGHT(F304,2))+TIME(0,LEFT(#REF!,2),RIGHT(#REF!,2)),"mm:ss"),TEXT(TIME(P304,Q304,R304)-TIME(D304,E304,RIGHT(F304,2))+TIME(0,LEFT(#REF!,2),RIGHT(#REF!,2))-TIME(0,($G$10*O304),0),"mm:ss"))</f>
        <v>#REF!</v>
      </c>
      <c r="T304" s="47"/>
      <c r="U304" s="43" t="e">
        <f>INDEX(VISITORS[INSECT ORDER], MATCH(T304,VISITORS[NAME USED],0))</f>
        <v>#N/A</v>
      </c>
      <c r="V304" s="43" t="e">
        <f t="shared" si="100"/>
        <v>#N/A</v>
      </c>
      <c r="W304" s="48" t="e">
        <f>IF(SUM(AB304,AD304,AF304,AH304,AJ304,AL304)=#REF!,,"")</f>
        <v>#REF!</v>
      </c>
      <c r="X304" s="49" t="e">
        <f>IF(#REF!=1,1,"")</f>
        <v>#REF!</v>
      </c>
      <c r="Y304" s="49"/>
      <c r="Z304" s="49"/>
      <c r="AA304" s="50" t="str">
        <f t="shared" si="101"/>
        <v/>
      </c>
      <c r="AB304" s="51" t="str">
        <f>IF(AA304=1,#REF!,"")</f>
        <v/>
      </c>
      <c r="AC304" s="50"/>
      <c r="AD304" s="51" t="str">
        <f>IF(AC304=1,#REF!,"")</f>
        <v/>
      </c>
      <c r="AE304" s="50"/>
      <c r="AF304" s="51" t="str">
        <f>IF(AE304=1,#REF!,"")</f>
        <v/>
      </c>
      <c r="AG304" s="50"/>
      <c r="AH304" s="51" t="str">
        <f>IF(AG304=1,#REF!,"")</f>
        <v/>
      </c>
      <c r="AI304" s="50"/>
      <c r="AJ304" s="51" t="str">
        <f>IF(AI304=1,#REF!,"")</f>
        <v/>
      </c>
      <c r="AK304" s="50"/>
      <c r="AL304" s="51" t="str">
        <f>IF(AK304=1,#REF!,"")</f>
        <v/>
      </c>
      <c r="AM304" s="52"/>
      <c r="AN304" s="53"/>
      <c r="AO304" s="53"/>
      <c r="AP304" s="54"/>
      <c r="AQ304" s="55" t="e">
        <f>IF(#REF!=1,0,"")</f>
        <v>#REF!</v>
      </c>
      <c r="AR304" s="56" t="e">
        <f t="shared" si="94"/>
        <v>#REF!</v>
      </c>
      <c r="AS304" s="55" t="e">
        <f>IF(#REF!=1,0,"")</f>
        <v>#REF!</v>
      </c>
      <c r="AT304" s="56" t="e">
        <f t="shared" si="95"/>
        <v>#REF!</v>
      </c>
    </row>
    <row r="305" spans="1:46" s="3" customFormat="1" x14ac:dyDescent="0.25">
      <c r="A305" s="67">
        <f t="shared" si="96"/>
        <v>2022</v>
      </c>
      <c r="B305" s="67" t="str">
        <f t="shared" si="97"/>
        <v>May</v>
      </c>
      <c r="C305" s="68">
        <f t="shared" si="102"/>
        <v>24</v>
      </c>
      <c r="D305" s="69">
        <f t="shared" si="98"/>
        <v>13</v>
      </c>
      <c r="E305" s="60">
        <f t="shared" si="99"/>
        <v>40</v>
      </c>
      <c r="F305" s="74"/>
      <c r="G305" s="77"/>
      <c r="H305" s="63" t="e">
        <f t="shared" si="103"/>
        <v>#VALUE!</v>
      </c>
      <c r="I305" s="64">
        <f t="shared" si="106"/>
        <v>1</v>
      </c>
      <c r="J305" s="71" t="str">
        <f t="shared" si="106"/>
        <v>Lavandula</v>
      </c>
      <c r="K305" s="71" t="str">
        <f t="shared" si="106"/>
        <v>stoechas</v>
      </c>
      <c r="L305" s="72">
        <f t="shared" si="106"/>
        <v>2</v>
      </c>
      <c r="M305" s="66">
        <f t="shared" si="106"/>
        <v>13</v>
      </c>
      <c r="N305" s="66">
        <f t="shared" si="106"/>
        <v>0</v>
      </c>
      <c r="O305" s="42"/>
      <c r="P305" s="43" t="e">
        <f>TEXT(IF(#REF!=1,D305,""),"00")</f>
        <v>#REF!</v>
      </c>
      <c r="Q305" s="44"/>
      <c r="R305" s="45"/>
      <c r="S305" s="46" t="e">
        <f>IF(O305=0,TEXT(TIME(P305,Q305,R305)-TIME(D305,E305,RIGHT(F305,2))+TIME(0,LEFT(#REF!,2),RIGHT(#REF!,2)),"mm:ss"),TEXT(TIME(P305,Q305,R305)-TIME(D305,E305,RIGHT(F305,2))+TIME(0,LEFT(#REF!,2),RIGHT(#REF!,2))-TIME(0,($G$10*O305),0),"mm:ss"))</f>
        <v>#REF!</v>
      </c>
      <c r="T305" s="47"/>
      <c r="U305" s="43" t="e">
        <f>INDEX(VISITORS[INSECT ORDER], MATCH(T305,VISITORS[NAME USED],0))</f>
        <v>#N/A</v>
      </c>
      <c r="V305" s="43" t="e">
        <f t="shared" si="100"/>
        <v>#N/A</v>
      </c>
      <c r="W305" s="48" t="e">
        <f>IF(SUM(AB305,AD305,AF305,AH305,AJ305,AL305)=#REF!,,"")</f>
        <v>#REF!</v>
      </c>
      <c r="X305" s="49" t="e">
        <f>IF(#REF!=1,1,"")</f>
        <v>#REF!</v>
      </c>
      <c r="Y305" s="49"/>
      <c r="Z305" s="49"/>
      <c r="AA305" s="50" t="str">
        <f t="shared" si="101"/>
        <v/>
      </c>
      <c r="AB305" s="51" t="str">
        <f>IF(AA305=1,#REF!,"")</f>
        <v/>
      </c>
      <c r="AC305" s="50"/>
      <c r="AD305" s="51" t="str">
        <f>IF(AC305=1,#REF!,"")</f>
        <v/>
      </c>
      <c r="AE305" s="50"/>
      <c r="AF305" s="51" t="str">
        <f>IF(AE305=1,#REF!,"")</f>
        <v/>
      </c>
      <c r="AG305" s="50"/>
      <c r="AH305" s="51" t="str">
        <f>IF(AG305=1,#REF!,"")</f>
        <v/>
      </c>
      <c r="AI305" s="50"/>
      <c r="AJ305" s="51" t="str">
        <f>IF(AI305=1,#REF!,"")</f>
        <v/>
      </c>
      <c r="AK305" s="50"/>
      <c r="AL305" s="51" t="str">
        <f>IF(AK305=1,#REF!,"")</f>
        <v/>
      </c>
      <c r="AM305" s="52"/>
      <c r="AN305" s="53"/>
      <c r="AO305" s="53"/>
      <c r="AP305" s="54"/>
      <c r="AQ305" s="55" t="e">
        <f>IF(#REF!=1,0,"")</f>
        <v>#REF!</v>
      </c>
      <c r="AR305" s="56" t="e">
        <f t="shared" si="94"/>
        <v>#REF!</v>
      </c>
      <c r="AS305" s="55" t="e">
        <f>IF(#REF!=1,0,"")</f>
        <v>#REF!</v>
      </c>
      <c r="AT305" s="56" t="e">
        <f t="shared" si="95"/>
        <v>#REF!</v>
      </c>
    </row>
    <row r="306" spans="1:46" s="3" customFormat="1" x14ac:dyDescent="0.25">
      <c r="A306" s="67">
        <f t="shared" si="96"/>
        <v>2022</v>
      </c>
      <c r="B306" s="67" t="str">
        <f t="shared" si="97"/>
        <v>May</v>
      </c>
      <c r="C306" s="68">
        <f t="shared" si="102"/>
        <v>24</v>
      </c>
      <c r="D306" s="69">
        <f t="shared" si="98"/>
        <v>13</v>
      </c>
      <c r="E306" s="70">
        <f t="shared" si="99"/>
        <v>41</v>
      </c>
      <c r="F306" s="74"/>
      <c r="G306" s="77"/>
      <c r="H306" s="63" t="e">
        <f t="shared" si="103"/>
        <v>#VALUE!</v>
      </c>
      <c r="I306" s="64">
        <f t="shared" si="106"/>
        <v>1</v>
      </c>
      <c r="J306" s="71" t="str">
        <f t="shared" si="106"/>
        <v>Lavandula</v>
      </c>
      <c r="K306" s="71" t="str">
        <f t="shared" si="106"/>
        <v>stoechas</v>
      </c>
      <c r="L306" s="72">
        <f t="shared" si="106"/>
        <v>2</v>
      </c>
      <c r="M306" s="72">
        <f t="shared" si="106"/>
        <v>13</v>
      </c>
      <c r="N306" s="66">
        <f t="shared" si="106"/>
        <v>0</v>
      </c>
      <c r="O306" s="42"/>
      <c r="P306" s="43" t="e">
        <f>TEXT(IF(#REF!=1,D306,""),"00")</f>
        <v>#REF!</v>
      </c>
      <c r="Q306" s="44"/>
      <c r="R306" s="45"/>
      <c r="S306" s="46" t="e">
        <f>IF(O306=0,TEXT(TIME(P306,Q306,R306)-TIME(D306,E306,RIGHT(F306,2))+TIME(0,LEFT(#REF!,2),RIGHT(#REF!,2)),"mm:ss"),TEXT(TIME(P306,Q306,R306)-TIME(D306,E306,RIGHT(F306,2))+TIME(0,LEFT(#REF!,2),RIGHT(#REF!,2))-TIME(0,($G$10*O306),0),"mm:ss"))</f>
        <v>#REF!</v>
      </c>
      <c r="T306" s="47"/>
      <c r="U306" s="43" t="e">
        <f>INDEX(VISITORS[INSECT ORDER], MATCH(T306,VISITORS[NAME USED],0))</f>
        <v>#N/A</v>
      </c>
      <c r="V306" s="43" t="e">
        <f t="shared" si="100"/>
        <v>#N/A</v>
      </c>
      <c r="W306" s="48" t="e">
        <f>IF(SUM(AB306,AD306,AF306,AH306,AJ306,AL306)=#REF!,,"")</f>
        <v>#REF!</v>
      </c>
      <c r="X306" s="49" t="e">
        <f>IF(#REF!=1,1,"")</f>
        <v>#REF!</v>
      </c>
      <c r="Y306" s="49"/>
      <c r="Z306" s="49"/>
      <c r="AA306" s="50" t="str">
        <f t="shared" si="101"/>
        <v/>
      </c>
      <c r="AB306" s="51" t="str">
        <f>IF(AA306=1,#REF!,"")</f>
        <v/>
      </c>
      <c r="AC306" s="50"/>
      <c r="AD306" s="51" t="str">
        <f>IF(AC306=1,#REF!,"")</f>
        <v/>
      </c>
      <c r="AE306" s="50"/>
      <c r="AF306" s="51" t="str">
        <f>IF(AE306=1,#REF!,"")</f>
        <v/>
      </c>
      <c r="AG306" s="50"/>
      <c r="AH306" s="51" t="str">
        <f>IF(AG306=1,#REF!,"")</f>
        <v/>
      </c>
      <c r="AI306" s="50"/>
      <c r="AJ306" s="51" t="str">
        <f>IF(AI306=1,#REF!,"")</f>
        <v/>
      </c>
      <c r="AK306" s="50"/>
      <c r="AL306" s="51" t="str">
        <f>IF(AK306=1,#REF!,"")</f>
        <v/>
      </c>
      <c r="AM306" s="52"/>
      <c r="AN306" s="53"/>
      <c r="AO306" s="53"/>
      <c r="AP306" s="54"/>
      <c r="AQ306" s="55" t="e">
        <f>IF(#REF!=1,0,"")</f>
        <v>#REF!</v>
      </c>
      <c r="AR306" s="56" t="e">
        <f t="shared" si="94"/>
        <v>#REF!</v>
      </c>
      <c r="AS306" s="55" t="e">
        <f>IF(#REF!=1,0,"")</f>
        <v>#REF!</v>
      </c>
      <c r="AT306" s="56" t="e">
        <f t="shared" si="95"/>
        <v>#REF!</v>
      </c>
    </row>
    <row r="307" spans="1:46" s="3" customFormat="1" x14ac:dyDescent="0.25">
      <c r="A307" s="67">
        <f t="shared" si="96"/>
        <v>2022</v>
      </c>
      <c r="B307" s="67" t="str">
        <f t="shared" si="97"/>
        <v>May</v>
      </c>
      <c r="C307" s="68">
        <f t="shared" si="102"/>
        <v>24</v>
      </c>
      <c r="D307" s="69">
        <f t="shared" si="98"/>
        <v>13</v>
      </c>
      <c r="E307" s="70">
        <f t="shared" si="99"/>
        <v>42</v>
      </c>
      <c r="F307" s="74"/>
      <c r="G307" s="77"/>
      <c r="H307" s="63" t="e">
        <f t="shared" si="103"/>
        <v>#VALUE!</v>
      </c>
      <c r="I307" s="64">
        <f t="shared" si="106"/>
        <v>1</v>
      </c>
      <c r="J307" s="71" t="str">
        <f t="shared" si="106"/>
        <v>Lavandula</v>
      </c>
      <c r="K307" s="71" t="str">
        <f t="shared" si="106"/>
        <v>stoechas</v>
      </c>
      <c r="L307" s="72">
        <f t="shared" si="106"/>
        <v>2</v>
      </c>
      <c r="M307" s="72">
        <f t="shared" si="106"/>
        <v>13</v>
      </c>
      <c r="N307" s="66">
        <f t="shared" si="106"/>
        <v>0</v>
      </c>
      <c r="O307" s="42"/>
      <c r="P307" s="43" t="e">
        <f>TEXT(IF(#REF!=1,D307,""),"00")</f>
        <v>#REF!</v>
      </c>
      <c r="Q307" s="44"/>
      <c r="R307" s="45"/>
      <c r="S307" s="46" t="e">
        <f>IF(O307=0,TEXT(TIME(P307,Q307,R307)-TIME(D307,E307,RIGHT(F307,2))+TIME(0,LEFT(#REF!,2),RIGHT(#REF!,2)),"mm:ss"),TEXT(TIME(P307,Q307,R307)-TIME(D307,E307,RIGHT(F307,2))+TIME(0,LEFT(#REF!,2),RIGHT(#REF!,2))-TIME(0,($G$10*O307),0),"mm:ss"))</f>
        <v>#REF!</v>
      </c>
      <c r="T307" s="47"/>
      <c r="U307" s="43" t="e">
        <f>INDEX(VISITORS[INSECT ORDER], MATCH(T307,VISITORS[NAME USED],0))</f>
        <v>#N/A</v>
      </c>
      <c r="V307" s="43" t="e">
        <f t="shared" si="100"/>
        <v>#N/A</v>
      </c>
      <c r="W307" s="48" t="e">
        <f>IF(SUM(AB307,AD307,AF307,AH307,AJ307,AL307)=#REF!,,"")</f>
        <v>#REF!</v>
      </c>
      <c r="X307" s="49" t="e">
        <f>IF(#REF!=1,1,"")</f>
        <v>#REF!</v>
      </c>
      <c r="Y307" s="49"/>
      <c r="Z307" s="49"/>
      <c r="AA307" s="50" t="str">
        <f t="shared" si="101"/>
        <v/>
      </c>
      <c r="AB307" s="51" t="str">
        <f>IF(AA307=1,#REF!,"")</f>
        <v/>
      </c>
      <c r="AC307" s="50"/>
      <c r="AD307" s="51" t="str">
        <f>IF(AC307=1,#REF!,"")</f>
        <v/>
      </c>
      <c r="AE307" s="50"/>
      <c r="AF307" s="51" t="str">
        <f>IF(AE307=1,#REF!,"")</f>
        <v/>
      </c>
      <c r="AG307" s="50"/>
      <c r="AH307" s="51" t="str">
        <f>IF(AG307=1,#REF!,"")</f>
        <v/>
      </c>
      <c r="AI307" s="50"/>
      <c r="AJ307" s="51" t="str">
        <f>IF(AI307=1,#REF!,"")</f>
        <v/>
      </c>
      <c r="AK307" s="50"/>
      <c r="AL307" s="51" t="str">
        <f>IF(AK307=1,#REF!,"")</f>
        <v/>
      </c>
      <c r="AM307" s="52"/>
      <c r="AN307" s="53"/>
      <c r="AO307" s="53"/>
      <c r="AP307" s="54"/>
      <c r="AQ307" s="55" t="e">
        <f>IF(#REF!=1,0,"")</f>
        <v>#REF!</v>
      </c>
      <c r="AR307" s="56" t="e">
        <f t="shared" si="94"/>
        <v>#REF!</v>
      </c>
      <c r="AS307" s="55" t="e">
        <f>IF(#REF!=1,0,"")</f>
        <v>#REF!</v>
      </c>
      <c r="AT307" s="56" t="e">
        <f t="shared" si="95"/>
        <v>#REF!</v>
      </c>
    </row>
    <row r="308" spans="1:46" s="3" customFormat="1" x14ac:dyDescent="0.25">
      <c r="A308" s="67">
        <f t="shared" si="96"/>
        <v>2022</v>
      </c>
      <c r="B308" s="67" t="str">
        <f t="shared" si="97"/>
        <v>May</v>
      </c>
      <c r="C308" s="68">
        <f t="shared" si="102"/>
        <v>24</v>
      </c>
      <c r="D308" s="69">
        <f t="shared" si="98"/>
        <v>13</v>
      </c>
      <c r="E308" s="70">
        <f t="shared" si="99"/>
        <v>43</v>
      </c>
      <c r="F308" s="74"/>
      <c r="G308" s="77"/>
      <c r="H308" s="63" t="e">
        <f t="shared" si="103"/>
        <v>#VALUE!</v>
      </c>
      <c r="I308" s="64">
        <f t="shared" si="106"/>
        <v>1</v>
      </c>
      <c r="J308" s="71" t="str">
        <f t="shared" si="106"/>
        <v>Lavandula</v>
      </c>
      <c r="K308" s="71" t="str">
        <f t="shared" si="106"/>
        <v>stoechas</v>
      </c>
      <c r="L308" s="72">
        <f t="shared" si="106"/>
        <v>2</v>
      </c>
      <c r="M308" s="72">
        <f t="shared" si="106"/>
        <v>13</v>
      </c>
      <c r="N308" s="66">
        <f t="shared" si="106"/>
        <v>0</v>
      </c>
      <c r="O308" s="42"/>
      <c r="P308" s="43" t="e">
        <f>TEXT(IF(#REF!=1,D308,""),"00")</f>
        <v>#REF!</v>
      </c>
      <c r="Q308" s="44"/>
      <c r="R308" s="45"/>
      <c r="S308" s="46" t="e">
        <f>IF(O308=0,TEXT(TIME(P308,Q308,R308)-TIME(D308,E308,RIGHT(F308,2))+TIME(0,LEFT(#REF!,2),RIGHT(#REF!,2)),"mm:ss"),TEXT(TIME(P308,Q308,R308)-TIME(D308,E308,RIGHT(F308,2))+TIME(0,LEFT(#REF!,2),RIGHT(#REF!,2))-TIME(0,($G$10*O308),0),"mm:ss"))</f>
        <v>#REF!</v>
      </c>
      <c r="T308" s="47"/>
      <c r="U308" s="43" t="e">
        <f>INDEX(VISITORS[INSECT ORDER], MATCH(T308,VISITORS[NAME USED],0))</f>
        <v>#N/A</v>
      </c>
      <c r="V308" s="43" t="e">
        <f t="shared" si="100"/>
        <v>#N/A</v>
      </c>
      <c r="W308" s="48" t="e">
        <f>IF(SUM(AB308,AD308,AF308,AH308,AJ308,AL308)=#REF!,,"")</f>
        <v>#REF!</v>
      </c>
      <c r="X308" s="49" t="e">
        <f>IF(#REF!=1,1,"")</f>
        <v>#REF!</v>
      </c>
      <c r="Y308" s="49"/>
      <c r="Z308" s="49"/>
      <c r="AA308" s="50" t="str">
        <f t="shared" si="101"/>
        <v/>
      </c>
      <c r="AB308" s="51" t="str">
        <f>IF(AA308=1,#REF!,"")</f>
        <v/>
      </c>
      <c r="AC308" s="50"/>
      <c r="AD308" s="51" t="str">
        <f>IF(AC308=1,#REF!,"")</f>
        <v/>
      </c>
      <c r="AE308" s="50"/>
      <c r="AF308" s="51" t="str">
        <f>IF(AE308=1,#REF!,"")</f>
        <v/>
      </c>
      <c r="AG308" s="50"/>
      <c r="AH308" s="51" t="str">
        <f>IF(AG308=1,#REF!,"")</f>
        <v/>
      </c>
      <c r="AI308" s="50"/>
      <c r="AJ308" s="51" t="str">
        <f>IF(AI308=1,#REF!,"")</f>
        <v/>
      </c>
      <c r="AK308" s="50"/>
      <c r="AL308" s="51" t="str">
        <f>IF(AK308=1,#REF!,"")</f>
        <v/>
      </c>
      <c r="AM308" s="52"/>
      <c r="AN308" s="53"/>
      <c r="AO308" s="53"/>
      <c r="AP308" s="54"/>
      <c r="AQ308" s="55" t="e">
        <f>IF(#REF!=1,0,"")</f>
        <v>#REF!</v>
      </c>
      <c r="AR308" s="56" t="e">
        <f t="shared" si="94"/>
        <v>#REF!</v>
      </c>
      <c r="AS308" s="55" t="e">
        <f>IF(#REF!=1,0,"")</f>
        <v>#REF!</v>
      </c>
      <c r="AT308" s="56" t="e">
        <f t="shared" si="95"/>
        <v>#REF!</v>
      </c>
    </row>
    <row r="309" spans="1:46" s="3" customFormat="1" x14ac:dyDescent="0.25">
      <c r="A309" s="67">
        <f t="shared" si="96"/>
        <v>2022</v>
      </c>
      <c r="B309" s="67" t="str">
        <f t="shared" si="97"/>
        <v>May</v>
      </c>
      <c r="C309" s="68">
        <f t="shared" si="102"/>
        <v>24</v>
      </c>
      <c r="D309" s="69">
        <f t="shared" si="98"/>
        <v>13</v>
      </c>
      <c r="E309" s="70">
        <f t="shared" si="99"/>
        <v>44</v>
      </c>
      <c r="F309" s="74"/>
      <c r="G309" s="77"/>
      <c r="H309" s="63" t="e">
        <f t="shared" si="103"/>
        <v>#VALUE!</v>
      </c>
      <c r="I309" s="64">
        <f t="shared" si="106"/>
        <v>1</v>
      </c>
      <c r="J309" s="71" t="str">
        <f t="shared" si="106"/>
        <v>Lavandula</v>
      </c>
      <c r="K309" s="71" t="str">
        <f t="shared" si="106"/>
        <v>stoechas</v>
      </c>
      <c r="L309" s="72">
        <f t="shared" si="106"/>
        <v>2</v>
      </c>
      <c r="M309" s="72">
        <f t="shared" si="106"/>
        <v>13</v>
      </c>
      <c r="N309" s="66">
        <f t="shared" si="106"/>
        <v>0</v>
      </c>
      <c r="O309" s="42"/>
      <c r="P309" s="43" t="e">
        <f>TEXT(IF(#REF!=1,D309,""),"00")</f>
        <v>#REF!</v>
      </c>
      <c r="Q309" s="44"/>
      <c r="R309" s="45"/>
      <c r="S309" s="46" t="e">
        <f>IF(O309=0,TEXT(TIME(P309,Q309,R309)-TIME(D309,E309,RIGHT(F309,2))+TIME(0,LEFT(#REF!,2),RIGHT(#REF!,2)),"mm:ss"),TEXT(TIME(P309,Q309,R309)-TIME(D309,E309,RIGHT(F309,2))+TIME(0,LEFT(#REF!,2),RIGHT(#REF!,2))-TIME(0,($G$10*O309),0),"mm:ss"))</f>
        <v>#REF!</v>
      </c>
      <c r="T309" s="79"/>
      <c r="U309" s="43" t="e">
        <f>INDEX(VISITORS[INSECT ORDER], MATCH(T309,VISITORS[NAME USED],0))</f>
        <v>#N/A</v>
      </c>
      <c r="V309" s="43" t="e">
        <f t="shared" si="100"/>
        <v>#N/A</v>
      </c>
      <c r="W309" s="48" t="e">
        <f>IF(SUM(AB309,AD309,AF309,AH309,AJ309,AL309)=#REF!,,"")</f>
        <v>#REF!</v>
      </c>
      <c r="X309" s="49" t="e">
        <f>IF(#REF!=1,1,"")</f>
        <v>#REF!</v>
      </c>
      <c r="Y309" s="49"/>
      <c r="Z309" s="49"/>
      <c r="AA309" s="50" t="str">
        <f t="shared" si="101"/>
        <v/>
      </c>
      <c r="AB309" s="51" t="str">
        <f>IF(AA309=1,#REF!,"")</f>
        <v/>
      </c>
      <c r="AC309" s="50"/>
      <c r="AD309" s="51" t="str">
        <f>IF(AC309=1,#REF!,"")</f>
        <v/>
      </c>
      <c r="AE309" s="50"/>
      <c r="AF309" s="51" t="str">
        <f>IF(AE309=1,#REF!,"")</f>
        <v/>
      </c>
      <c r="AG309" s="50"/>
      <c r="AH309" s="51" t="str">
        <f>IF(AG309=1,#REF!,"")</f>
        <v/>
      </c>
      <c r="AI309" s="50"/>
      <c r="AJ309" s="51" t="str">
        <f>IF(AI309=1,#REF!,"")</f>
        <v/>
      </c>
      <c r="AK309" s="50"/>
      <c r="AL309" s="51" t="str">
        <f>IF(AK309=1,#REF!,"")</f>
        <v/>
      </c>
      <c r="AM309" s="52"/>
      <c r="AN309" s="53"/>
      <c r="AO309" s="53"/>
      <c r="AP309" s="54"/>
      <c r="AQ309" s="55" t="e">
        <f>IF(#REF!=1,0,"")</f>
        <v>#REF!</v>
      </c>
      <c r="AR309" s="56" t="e">
        <f t="shared" si="94"/>
        <v>#REF!</v>
      </c>
      <c r="AS309" s="55" t="e">
        <f>IF(#REF!=1,0,"")</f>
        <v>#REF!</v>
      </c>
      <c r="AT309" s="56" t="e">
        <f t="shared" si="95"/>
        <v>#REF!</v>
      </c>
    </row>
    <row r="310" spans="1:46" s="3" customFormat="1" x14ac:dyDescent="0.25">
      <c r="A310" s="67">
        <f t="shared" si="96"/>
        <v>2022</v>
      </c>
      <c r="B310" s="67" t="str">
        <f t="shared" si="97"/>
        <v>May</v>
      </c>
      <c r="C310" s="68">
        <f t="shared" si="102"/>
        <v>24</v>
      </c>
      <c r="D310" s="69">
        <f t="shared" si="98"/>
        <v>13</v>
      </c>
      <c r="E310" s="60">
        <f t="shared" si="99"/>
        <v>45</v>
      </c>
      <c r="F310" s="74"/>
      <c r="G310" s="77"/>
      <c r="H310" s="63" t="e">
        <f t="shared" si="103"/>
        <v>#VALUE!</v>
      </c>
      <c r="I310" s="64">
        <f t="shared" si="106"/>
        <v>1</v>
      </c>
      <c r="J310" s="71" t="str">
        <f t="shared" si="106"/>
        <v>Lavandula</v>
      </c>
      <c r="K310" s="71" t="str">
        <f t="shared" si="106"/>
        <v>stoechas</v>
      </c>
      <c r="L310" s="66">
        <f t="shared" si="106"/>
        <v>2</v>
      </c>
      <c r="M310" s="66">
        <f t="shared" si="106"/>
        <v>13</v>
      </c>
      <c r="N310" s="66">
        <f t="shared" si="106"/>
        <v>0</v>
      </c>
      <c r="O310" s="42"/>
      <c r="P310" s="43" t="e">
        <f>TEXT(IF(#REF!=1,D310,""),"00")</f>
        <v>#REF!</v>
      </c>
      <c r="Q310" s="44"/>
      <c r="R310" s="45"/>
      <c r="S310" s="46" t="e">
        <f>IF(O310=0,TEXT(TIME(P310,Q310,R310)-TIME(D310,E310,RIGHT(F310,2))+TIME(0,LEFT(#REF!,2),RIGHT(#REF!,2)),"mm:ss"),TEXT(TIME(P310,Q310,R310)-TIME(D310,E310,RIGHT(F310,2))+TIME(0,LEFT(#REF!,2),RIGHT(#REF!,2))-TIME(0,($G$10*O310),0),"mm:ss"))</f>
        <v>#REF!</v>
      </c>
      <c r="T310" s="47"/>
      <c r="U310" s="43" t="e">
        <f>INDEX(VISITORS[INSECT ORDER], MATCH(T310,VISITORS[NAME USED],0))</f>
        <v>#N/A</v>
      </c>
      <c r="V310" s="43" t="e">
        <f t="shared" si="100"/>
        <v>#N/A</v>
      </c>
      <c r="W310" s="48" t="e">
        <f>IF(SUM(AB310,AD310,AF310,AH310,AJ310,AL310)=#REF!,,"")</f>
        <v>#REF!</v>
      </c>
      <c r="X310" s="49" t="e">
        <f>IF(#REF!=1,1,"")</f>
        <v>#REF!</v>
      </c>
      <c r="Y310" s="49"/>
      <c r="Z310" s="49"/>
      <c r="AA310" s="50" t="str">
        <f t="shared" si="101"/>
        <v/>
      </c>
      <c r="AB310" s="51" t="str">
        <f>IF(AA310=1,#REF!,"")</f>
        <v/>
      </c>
      <c r="AC310" s="50"/>
      <c r="AD310" s="51" t="str">
        <f>IF(AC310=1,#REF!,"")</f>
        <v/>
      </c>
      <c r="AE310" s="50"/>
      <c r="AF310" s="51" t="str">
        <f>IF(AE310=1,#REF!,"")</f>
        <v/>
      </c>
      <c r="AG310" s="50"/>
      <c r="AH310" s="51" t="str">
        <f>IF(AG310=1,#REF!,"")</f>
        <v/>
      </c>
      <c r="AI310" s="50"/>
      <c r="AJ310" s="51" t="str">
        <f>IF(AI310=1,#REF!,"")</f>
        <v/>
      </c>
      <c r="AK310" s="50"/>
      <c r="AL310" s="51" t="str">
        <f>IF(AK310=1,#REF!,"")</f>
        <v/>
      </c>
      <c r="AM310" s="52"/>
      <c r="AN310" s="53"/>
      <c r="AO310" s="53"/>
      <c r="AP310" s="54"/>
      <c r="AQ310" s="55" t="e">
        <f>IF(#REF!=1,0,"")</f>
        <v>#REF!</v>
      </c>
      <c r="AR310" s="56" t="e">
        <f t="shared" si="94"/>
        <v>#REF!</v>
      </c>
      <c r="AS310" s="55" t="e">
        <f>IF(#REF!=1,0,"")</f>
        <v>#REF!</v>
      </c>
      <c r="AT310" s="56" t="e">
        <f t="shared" si="95"/>
        <v>#REF!</v>
      </c>
    </row>
    <row r="311" spans="1:46" s="3" customFormat="1" x14ac:dyDescent="0.25">
      <c r="A311" s="67">
        <f t="shared" si="96"/>
        <v>2022</v>
      </c>
      <c r="B311" s="67" t="str">
        <f t="shared" si="97"/>
        <v>May</v>
      </c>
      <c r="C311" s="68">
        <f t="shared" si="102"/>
        <v>24</v>
      </c>
      <c r="D311" s="69">
        <f t="shared" si="98"/>
        <v>13</v>
      </c>
      <c r="E311" s="70">
        <f t="shared" si="99"/>
        <v>46</v>
      </c>
      <c r="F311" s="74"/>
      <c r="G311" s="77"/>
      <c r="H311" s="63" t="e">
        <f t="shared" si="103"/>
        <v>#VALUE!</v>
      </c>
      <c r="I311" s="64">
        <f t="shared" si="106"/>
        <v>1</v>
      </c>
      <c r="J311" s="71" t="str">
        <f t="shared" si="106"/>
        <v>Lavandula</v>
      </c>
      <c r="K311" s="71" t="str">
        <f t="shared" si="106"/>
        <v>stoechas</v>
      </c>
      <c r="L311" s="72">
        <f t="shared" si="106"/>
        <v>2</v>
      </c>
      <c r="M311" s="72">
        <f t="shared" si="106"/>
        <v>13</v>
      </c>
      <c r="N311" s="66">
        <f t="shared" si="106"/>
        <v>0</v>
      </c>
      <c r="O311" s="42"/>
      <c r="P311" s="43" t="e">
        <f>TEXT(IF(#REF!=1,D311,""),"00")</f>
        <v>#REF!</v>
      </c>
      <c r="Q311" s="44"/>
      <c r="R311" s="45"/>
      <c r="S311" s="46" t="e">
        <f>IF(O311=0,TEXT(TIME(P311,Q311,R311)-TIME(D311,E311,RIGHT(F311,2))+TIME(0,LEFT(#REF!,2),RIGHT(#REF!,2)),"mm:ss"),TEXT(TIME(P311,Q311,R311)-TIME(D311,E311,RIGHT(F311,2))+TIME(0,LEFT(#REF!,2),RIGHT(#REF!,2))-TIME(0,($G$10*O311),0),"mm:ss"))</f>
        <v>#REF!</v>
      </c>
      <c r="T311" s="47"/>
      <c r="U311" s="43" t="e">
        <f>INDEX(VISITORS[INSECT ORDER], MATCH(T311,VISITORS[NAME USED],0))</f>
        <v>#N/A</v>
      </c>
      <c r="V311" s="43" t="e">
        <f t="shared" si="100"/>
        <v>#N/A</v>
      </c>
      <c r="W311" s="48" t="e">
        <f>IF(SUM(AB311,AD311,AF311,AH311,AJ311,AL311)=#REF!,,"")</f>
        <v>#REF!</v>
      </c>
      <c r="X311" s="49" t="e">
        <f>IF(#REF!=1,1,"")</f>
        <v>#REF!</v>
      </c>
      <c r="Y311" s="49"/>
      <c r="Z311" s="49"/>
      <c r="AA311" s="50" t="str">
        <f t="shared" si="101"/>
        <v/>
      </c>
      <c r="AB311" s="51" t="str">
        <f>IF(AA311=1,#REF!,"")</f>
        <v/>
      </c>
      <c r="AC311" s="50"/>
      <c r="AD311" s="51" t="str">
        <f>IF(AC311=1,#REF!,"")</f>
        <v/>
      </c>
      <c r="AE311" s="50"/>
      <c r="AF311" s="51" t="str">
        <f>IF(AE311=1,#REF!,"")</f>
        <v/>
      </c>
      <c r="AG311" s="50"/>
      <c r="AH311" s="51" t="str">
        <f>IF(AG311=1,#REF!,"")</f>
        <v/>
      </c>
      <c r="AI311" s="50"/>
      <c r="AJ311" s="51" t="str">
        <f>IF(AI311=1,#REF!,"")</f>
        <v/>
      </c>
      <c r="AK311" s="50"/>
      <c r="AL311" s="51" t="str">
        <f>IF(AK311=1,#REF!,"")</f>
        <v/>
      </c>
      <c r="AM311" s="52"/>
      <c r="AN311" s="53"/>
      <c r="AO311" s="53"/>
      <c r="AP311" s="54"/>
      <c r="AQ311" s="55" t="e">
        <f>IF(#REF!=1,0,"")</f>
        <v>#REF!</v>
      </c>
      <c r="AR311" s="56" t="e">
        <f t="shared" si="94"/>
        <v>#REF!</v>
      </c>
      <c r="AS311" s="55" t="e">
        <f>IF(#REF!=1,0,"")</f>
        <v>#REF!</v>
      </c>
      <c r="AT311" s="56" t="e">
        <f t="shared" si="95"/>
        <v>#REF!</v>
      </c>
    </row>
    <row r="312" spans="1:46" s="3" customFormat="1" x14ac:dyDescent="0.25">
      <c r="A312" s="67">
        <f t="shared" si="96"/>
        <v>2022</v>
      </c>
      <c r="B312" s="67" t="str">
        <f t="shared" si="97"/>
        <v>May</v>
      </c>
      <c r="C312" s="68">
        <f t="shared" si="102"/>
        <v>24</v>
      </c>
      <c r="D312" s="69">
        <f t="shared" si="98"/>
        <v>13</v>
      </c>
      <c r="E312" s="70">
        <f t="shared" si="99"/>
        <v>47</v>
      </c>
      <c r="F312" s="74"/>
      <c r="G312" s="77"/>
      <c r="H312" s="63" t="e">
        <f t="shared" si="103"/>
        <v>#VALUE!</v>
      </c>
      <c r="I312" s="64">
        <f t="shared" si="106"/>
        <v>1</v>
      </c>
      <c r="J312" s="71" t="str">
        <f t="shared" si="106"/>
        <v>Lavandula</v>
      </c>
      <c r="K312" s="71" t="str">
        <f t="shared" si="106"/>
        <v>stoechas</v>
      </c>
      <c r="L312" s="72">
        <f t="shared" si="106"/>
        <v>2</v>
      </c>
      <c r="M312" s="72">
        <f t="shared" si="106"/>
        <v>13</v>
      </c>
      <c r="N312" s="66">
        <f t="shared" si="106"/>
        <v>0</v>
      </c>
      <c r="O312" s="42"/>
      <c r="P312" s="43" t="e">
        <f>TEXT(IF(#REF!=1,D312,""),"00")</f>
        <v>#REF!</v>
      </c>
      <c r="Q312" s="44"/>
      <c r="R312" s="45"/>
      <c r="S312" s="46" t="e">
        <f>IF(O312=0,TEXT(TIME(P312,Q312,R312)-TIME(D312,E312,RIGHT(F312,2))+TIME(0,LEFT(#REF!,2),RIGHT(#REF!,2)),"mm:ss"),TEXT(TIME(P312,Q312,R312)-TIME(D312,E312,RIGHT(F312,2))+TIME(0,LEFT(#REF!,2),RIGHT(#REF!,2))-TIME(0,($G$10*O312),0),"mm:ss"))</f>
        <v>#REF!</v>
      </c>
      <c r="T312" s="47"/>
      <c r="U312" s="43" t="e">
        <f>INDEX(VISITORS[INSECT ORDER], MATCH(T312,VISITORS[NAME USED],0))</f>
        <v>#N/A</v>
      </c>
      <c r="V312" s="43" t="e">
        <f t="shared" si="100"/>
        <v>#N/A</v>
      </c>
      <c r="W312" s="48" t="e">
        <f>IF(SUM(AB312,AD312,AF312,AH312,AJ312,AL312)=#REF!,,"")</f>
        <v>#REF!</v>
      </c>
      <c r="X312" s="49" t="e">
        <f>IF(#REF!=1,1,"")</f>
        <v>#REF!</v>
      </c>
      <c r="Y312" s="49"/>
      <c r="Z312" s="49"/>
      <c r="AA312" s="50" t="str">
        <f t="shared" si="101"/>
        <v/>
      </c>
      <c r="AB312" s="51" t="str">
        <f>IF(AA312=1,#REF!,"")</f>
        <v/>
      </c>
      <c r="AC312" s="50"/>
      <c r="AD312" s="51" t="str">
        <f>IF(AC312=1,#REF!,"")</f>
        <v/>
      </c>
      <c r="AE312" s="50"/>
      <c r="AF312" s="51" t="str">
        <f>IF(AE312=1,#REF!,"")</f>
        <v/>
      </c>
      <c r="AG312" s="50"/>
      <c r="AH312" s="51" t="str">
        <f>IF(AG312=1,#REF!,"")</f>
        <v/>
      </c>
      <c r="AI312" s="50"/>
      <c r="AJ312" s="51" t="str">
        <f>IF(AI312=1,#REF!,"")</f>
        <v/>
      </c>
      <c r="AK312" s="50"/>
      <c r="AL312" s="51" t="str">
        <f>IF(AK312=1,#REF!,"")</f>
        <v/>
      </c>
      <c r="AM312" s="52"/>
      <c r="AN312" s="53"/>
      <c r="AO312" s="53"/>
      <c r="AP312" s="54"/>
      <c r="AQ312" s="55" t="e">
        <f>IF(#REF!=1,0,"")</f>
        <v>#REF!</v>
      </c>
      <c r="AR312" s="56" t="e">
        <f t="shared" si="94"/>
        <v>#REF!</v>
      </c>
      <c r="AS312" s="55" t="e">
        <f>IF(#REF!=1,0,"")</f>
        <v>#REF!</v>
      </c>
      <c r="AT312" s="56" t="e">
        <f t="shared" si="95"/>
        <v>#REF!</v>
      </c>
    </row>
    <row r="313" spans="1:46" s="3" customFormat="1" x14ac:dyDescent="0.25">
      <c r="A313" s="67">
        <f t="shared" si="96"/>
        <v>2022</v>
      </c>
      <c r="B313" s="67" t="str">
        <f t="shared" si="97"/>
        <v>May</v>
      </c>
      <c r="C313" s="68">
        <f t="shared" si="102"/>
        <v>24</v>
      </c>
      <c r="D313" s="69">
        <f t="shared" si="98"/>
        <v>13</v>
      </c>
      <c r="E313" s="70">
        <f t="shared" si="99"/>
        <v>48</v>
      </c>
      <c r="F313" s="74"/>
      <c r="G313" s="77"/>
      <c r="H313" s="63" t="e">
        <f t="shared" si="103"/>
        <v>#VALUE!</v>
      </c>
      <c r="I313" s="64">
        <f t="shared" si="106"/>
        <v>1</v>
      </c>
      <c r="J313" s="71" t="str">
        <f t="shared" si="106"/>
        <v>Lavandula</v>
      </c>
      <c r="K313" s="71" t="str">
        <f t="shared" si="106"/>
        <v>stoechas</v>
      </c>
      <c r="L313" s="72">
        <f t="shared" si="106"/>
        <v>2</v>
      </c>
      <c r="M313" s="72">
        <f t="shared" si="106"/>
        <v>13</v>
      </c>
      <c r="N313" s="66">
        <f t="shared" si="106"/>
        <v>0</v>
      </c>
      <c r="O313" s="42"/>
      <c r="P313" s="43" t="e">
        <f>TEXT(IF(#REF!=1,D313,""),"00")</f>
        <v>#REF!</v>
      </c>
      <c r="Q313" s="44"/>
      <c r="R313" s="45"/>
      <c r="S313" s="46" t="e">
        <f>IF(O313=0,TEXT(TIME(P313,Q313,R313)-TIME(D313,E313,RIGHT(F313,2))+TIME(0,LEFT(#REF!,2),RIGHT(#REF!,2)),"mm:ss"),TEXT(TIME(P313,Q313,R313)-TIME(D313,E313,RIGHT(F313,2))+TIME(0,LEFT(#REF!,2),RIGHT(#REF!,2))-TIME(0,($G$10*O313),0),"mm:ss"))</f>
        <v>#REF!</v>
      </c>
      <c r="T313" s="47"/>
      <c r="U313" s="43" t="e">
        <f>INDEX(VISITORS[INSECT ORDER], MATCH(T313,VISITORS[NAME USED],0))</f>
        <v>#N/A</v>
      </c>
      <c r="V313" s="43" t="e">
        <f t="shared" si="100"/>
        <v>#N/A</v>
      </c>
      <c r="W313" s="48" t="e">
        <f>IF(SUM(AB313,AD313,AF313,AH313,AJ313,AL313)=#REF!,,"")</f>
        <v>#REF!</v>
      </c>
      <c r="X313" s="49" t="e">
        <f>IF(#REF!=1,1,"")</f>
        <v>#REF!</v>
      </c>
      <c r="Y313" s="49"/>
      <c r="Z313" s="49"/>
      <c r="AA313" s="50" t="str">
        <f t="shared" si="101"/>
        <v/>
      </c>
      <c r="AB313" s="51" t="str">
        <f>IF(AA313=1,#REF!,"")</f>
        <v/>
      </c>
      <c r="AC313" s="50"/>
      <c r="AD313" s="51" t="str">
        <f>IF(AC313=1,#REF!,"")</f>
        <v/>
      </c>
      <c r="AE313" s="50"/>
      <c r="AF313" s="51" t="str">
        <f>IF(AE313=1,#REF!,"")</f>
        <v/>
      </c>
      <c r="AG313" s="50"/>
      <c r="AH313" s="51" t="str">
        <f>IF(AG313=1,#REF!,"")</f>
        <v/>
      </c>
      <c r="AI313" s="50"/>
      <c r="AJ313" s="51" t="str">
        <f>IF(AI313=1,#REF!,"")</f>
        <v/>
      </c>
      <c r="AK313" s="50"/>
      <c r="AL313" s="51" t="str">
        <f>IF(AK313=1,#REF!,"")</f>
        <v/>
      </c>
      <c r="AM313" s="52"/>
      <c r="AN313" s="53"/>
      <c r="AO313" s="53"/>
      <c r="AP313" s="54"/>
      <c r="AQ313" s="55" t="e">
        <f>IF(#REF!=1,0,"")</f>
        <v>#REF!</v>
      </c>
      <c r="AR313" s="56" t="e">
        <f t="shared" si="94"/>
        <v>#REF!</v>
      </c>
      <c r="AS313" s="55" t="e">
        <f>IF(#REF!=1,0,"")</f>
        <v>#REF!</v>
      </c>
      <c r="AT313" s="56" t="e">
        <f t="shared" si="95"/>
        <v>#REF!</v>
      </c>
    </row>
    <row r="314" spans="1:46" s="3" customFormat="1" x14ac:dyDescent="0.25">
      <c r="A314" s="67">
        <f t="shared" si="96"/>
        <v>2022</v>
      </c>
      <c r="B314" s="67" t="str">
        <f t="shared" si="97"/>
        <v>May</v>
      </c>
      <c r="C314" s="68">
        <f t="shared" si="102"/>
        <v>24</v>
      </c>
      <c r="D314" s="69">
        <f t="shared" si="98"/>
        <v>13</v>
      </c>
      <c r="E314" s="70">
        <f t="shared" si="99"/>
        <v>49</v>
      </c>
      <c r="F314" s="74"/>
      <c r="G314" s="77"/>
      <c r="H314" s="63" t="e">
        <f t="shared" si="103"/>
        <v>#VALUE!</v>
      </c>
      <c r="I314" s="64">
        <f t="shared" si="106"/>
        <v>1</v>
      </c>
      <c r="J314" s="71" t="str">
        <f t="shared" si="106"/>
        <v>Lavandula</v>
      </c>
      <c r="K314" s="71" t="str">
        <f t="shared" si="106"/>
        <v>stoechas</v>
      </c>
      <c r="L314" s="72">
        <f t="shared" si="106"/>
        <v>2</v>
      </c>
      <c r="M314" s="72">
        <f t="shared" si="106"/>
        <v>13</v>
      </c>
      <c r="N314" s="66">
        <f t="shared" si="106"/>
        <v>0</v>
      </c>
      <c r="O314" s="42"/>
      <c r="P314" s="43" t="e">
        <f>TEXT(IF(#REF!=1,D314,""),"00")</f>
        <v>#REF!</v>
      </c>
      <c r="Q314" s="44"/>
      <c r="R314" s="45"/>
      <c r="S314" s="46" t="e">
        <f>IF(O314=0,TEXT(TIME(P314,Q314,R314)-TIME(D314,E314,RIGHT(F314,2))+TIME(0,LEFT(#REF!,2),RIGHT(#REF!,2)),"mm:ss"),TEXT(TIME(P314,Q314,R314)-TIME(D314,E314,RIGHT(F314,2))+TIME(0,LEFT(#REF!,2),RIGHT(#REF!,2))-TIME(0,($G$10*O314),0),"mm:ss"))</f>
        <v>#REF!</v>
      </c>
      <c r="T314" s="47"/>
      <c r="U314" s="43" t="e">
        <f>INDEX(VISITORS[INSECT ORDER], MATCH(T314,VISITORS[NAME USED],0))</f>
        <v>#N/A</v>
      </c>
      <c r="V314" s="43" t="e">
        <f t="shared" si="100"/>
        <v>#N/A</v>
      </c>
      <c r="W314" s="48" t="e">
        <f>IF(SUM(AB314,AD314,AF314,AH314,AJ314,AL314)=#REF!,,"")</f>
        <v>#REF!</v>
      </c>
      <c r="X314" s="49" t="e">
        <f>IF(#REF!=1,1,"")</f>
        <v>#REF!</v>
      </c>
      <c r="Y314" s="49"/>
      <c r="Z314" s="49"/>
      <c r="AA314" s="50" t="str">
        <f t="shared" si="101"/>
        <v/>
      </c>
      <c r="AB314" s="51" t="str">
        <f>IF(AA314=1,#REF!,"")</f>
        <v/>
      </c>
      <c r="AC314" s="50"/>
      <c r="AD314" s="51" t="str">
        <f>IF(AC314=1,#REF!,"")</f>
        <v/>
      </c>
      <c r="AE314" s="50"/>
      <c r="AF314" s="51" t="str">
        <f>IF(AE314=1,#REF!,"")</f>
        <v/>
      </c>
      <c r="AG314" s="50"/>
      <c r="AH314" s="51" t="str">
        <f>IF(AG314=1,#REF!,"")</f>
        <v/>
      </c>
      <c r="AI314" s="50"/>
      <c r="AJ314" s="51" t="str">
        <f>IF(AI314=1,#REF!,"")</f>
        <v/>
      </c>
      <c r="AK314" s="50"/>
      <c r="AL314" s="51" t="str">
        <f>IF(AK314=1,#REF!,"")</f>
        <v/>
      </c>
      <c r="AM314" s="52"/>
      <c r="AN314" s="53"/>
      <c r="AO314" s="53"/>
      <c r="AP314" s="54"/>
      <c r="AQ314" s="55" t="e">
        <f>IF(#REF!=1,0,"")</f>
        <v>#REF!</v>
      </c>
      <c r="AR314" s="56" t="e">
        <f t="shared" si="94"/>
        <v>#REF!</v>
      </c>
      <c r="AS314" s="55" t="e">
        <f>IF(#REF!=1,0,"")</f>
        <v>#REF!</v>
      </c>
      <c r="AT314" s="56" t="e">
        <f t="shared" si="95"/>
        <v>#REF!</v>
      </c>
    </row>
    <row r="315" spans="1:46" s="3" customFormat="1" x14ac:dyDescent="0.25">
      <c r="A315" s="67">
        <f t="shared" si="96"/>
        <v>2022</v>
      </c>
      <c r="B315" s="67" t="str">
        <f t="shared" si="97"/>
        <v>May</v>
      </c>
      <c r="C315" s="68">
        <f t="shared" si="102"/>
        <v>24</v>
      </c>
      <c r="D315" s="69">
        <f t="shared" si="98"/>
        <v>13</v>
      </c>
      <c r="E315" s="60">
        <f t="shared" si="99"/>
        <v>50</v>
      </c>
      <c r="F315" s="74"/>
      <c r="G315" s="77"/>
      <c r="H315" s="63" t="e">
        <f t="shared" si="103"/>
        <v>#VALUE!</v>
      </c>
      <c r="I315" s="64">
        <f t="shared" ref="I315:N330" si="107">I314</f>
        <v>1</v>
      </c>
      <c r="J315" s="71" t="str">
        <f t="shared" si="107"/>
        <v>Lavandula</v>
      </c>
      <c r="K315" s="71" t="str">
        <f t="shared" si="107"/>
        <v>stoechas</v>
      </c>
      <c r="L315" s="72">
        <f t="shared" si="107"/>
        <v>2</v>
      </c>
      <c r="M315" s="66">
        <f t="shared" si="107"/>
        <v>13</v>
      </c>
      <c r="N315" s="66">
        <f t="shared" si="107"/>
        <v>0</v>
      </c>
      <c r="O315" s="42"/>
      <c r="P315" s="43" t="e">
        <f>TEXT(IF(#REF!=1,D315,""),"00")</f>
        <v>#REF!</v>
      </c>
      <c r="Q315" s="44"/>
      <c r="R315" s="45"/>
      <c r="S315" s="46" t="e">
        <f>IF(O315=0,TEXT(TIME(P315,Q315,R315)-TIME(D315,E315,RIGHT(F315,2))+TIME(0,LEFT(#REF!,2),RIGHT(#REF!,2)),"mm:ss"),TEXT(TIME(P315,Q315,R315)-TIME(D315,E315,RIGHT(F315,2))+TIME(0,LEFT(#REF!,2),RIGHT(#REF!,2))-TIME(0,($G$10*O315),0),"mm:ss"))</f>
        <v>#REF!</v>
      </c>
      <c r="T315" s="47"/>
      <c r="U315" s="43" t="e">
        <f>INDEX(VISITORS[INSECT ORDER], MATCH(T315,VISITORS[NAME USED],0))</f>
        <v>#N/A</v>
      </c>
      <c r="V315" s="43" t="e">
        <f t="shared" si="100"/>
        <v>#N/A</v>
      </c>
      <c r="W315" s="48" t="e">
        <f>IF(SUM(AB315,AD315,AF315,AH315,AJ315,AL315)=#REF!,,"")</f>
        <v>#REF!</v>
      </c>
      <c r="X315" s="49" t="e">
        <f>IF(#REF!=1,1,"")</f>
        <v>#REF!</v>
      </c>
      <c r="Y315" s="49"/>
      <c r="Z315" s="49"/>
      <c r="AA315" s="50" t="str">
        <f t="shared" si="101"/>
        <v/>
      </c>
      <c r="AB315" s="51" t="str">
        <f>IF(AA315=1,#REF!,"")</f>
        <v/>
      </c>
      <c r="AC315" s="50"/>
      <c r="AD315" s="51" t="str">
        <f>IF(AC315=1,#REF!,"")</f>
        <v/>
      </c>
      <c r="AE315" s="50"/>
      <c r="AF315" s="51" t="str">
        <f>IF(AE315=1,#REF!,"")</f>
        <v/>
      </c>
      <c r="AG315" s="50"/>
      <c r="AH315" s="51" t="str">
        <f>IF(AG315=1,#REF!,"")</f>
        <v/>
      </c>
      <c r="AI315" s="50"/>
      <c r="AJ315" s="51" t="str">
        <f>IF(AI315=1,#REF!,"")</f>
        <v/>
      </c>
      <c r="AK315" s="50"/>
      <c r="AL315" s="51" t="str">
        <f>IF(AK315=1,#REF!,"")</f>
        <v/>
      </c>
      <c r="AM315" s="52"/>
      <c r="AN315" s="53"/>
      <c r="AO315" s="53"/>
      <c r="AP315" s="54"/>
      <c r="AQ315" s="55" t="e">
        <f>IF(#REF!=1,0,"")</f>
        <v>#REF!</v>
      </c>
      <c r="AR315" s="56" t="e">
        <f t="shared" si="94"/>
        <v>#REF!</v>
      </c>
      <c r="AS315" s="55" t="e">
        <f>IF(#REF!=1,0,"")</f>
        <v>#REF!</v>
      </c>
      <c r="AT315" s="56" t="e">
        <f t="shared" si="95"/>
        <v>#REF!</v>
      </c>
    </row>
    <row r="316" spans="1:46" s="3" customFormat="1" x14ac:dyDescent="0.25">
      <c r="A316" s="67">
        <f t="shared" si="96"/>
        <v>2022</v>
      </c>
      <c r="B316" s="67" t="str">
        <f t="shared" si="97"/>
        <v>May</v>
      </c>
      <c r="C316" s="68">
        <f t="shared" si="102"/>
        <v>24</v>
      </c>
      <c r="D316" s="69">
        <f t="shared" si="98"/>
        <v>13</v>
      </c>
      <c r="E316" s="70">
        <f t="shared" si="99"/>
        <v>51</v>
      </c>
      <c r="F316" s="74"/>
      <c r="G316" s="77"/>
      <c r="H316" s="63" t="e">
        <f t="shared" si="103"/>
        <v>#VALUE!</v>
      </c>
      <c r="I316" s="64">
        <f t="shared" si="107"/>
        <v>1</v>
      </c>
      <c r="J316" s="71" t="str">
        <f t="shared" si="107"/>
        <v>Lavandula</v>
      </c>
      <c r="K316" s="71" t="str">
        <f t="shared" si="107"/>
        <v>stoechas</v>
      </c>
      <c r="L316" s="66">
        <f t="shared" si="107"/>
        <v>2</v>
      </c>
      <c r="M316" s="72">
        <f t="shared" si="107"/>
        <v>13</v>
      </c>
      <c r="N316" s="66">
        <f t="shared" si="107"/>
        <v>0</v>
      </c>
      <c r="O316" s="42"/>
      <c r="P316" s="43" t="e">
        <f>TEXT(IF(#REF!=1,D316,""),"00")</f>
        <v>#REF!</v>
      </c>
      <c r="Q316" s="44"/>
      <c r="R316" s="45"/>
      <c r="S316" s="46" t="e">
        <f>IF(O316=0,TEXT(TIME(P316,Q316,R316)-TIME(D316,E316,RIGHT(F316,2))+TIME(0,LEFT(#REF!,2),RIGHT(#REF!,2)),"mm:ss"),TEXT(TIME(P316,Q316,R316)-TIME(D316,E316,RIGHT(F316,2))+TIME(0,LEFT(#REF!,2),RIGHT(#REF!,2))-TIME(0,($G$10*O316),0),"mm:ss"))</f>
        <v>#REF!</v>
      </c>
      <c r="T316" s="47"/>
      <c r="U316" s="43" t="e">
        <f>INDEX(VISITORS[INSECT ORDER], MATCH(T316,VISITORS[NAME USED],0))</f>
        <v>#N/A</v>
      </c>
      <c r="V316" s="43" t="e">
        <f t="shared" si="100"/>
        <v>#N/A</v>
      </c>
      <c r="W316" s="48" t="e">
        <f>IF(SUM(AB316,AD316,AF316,AH316,AJ316,AL316)=#REF!,,"")</f>
        <v>#REF!</v>
      </c>
      <c r="X316" s="49" t="e">
        <f>IF(#REF!=1,1,"")</f>
        <v>#REF!</v>
      </c>
      <c r="Y316" s="49"/>
      <c r="Z316" s="49"/>
      <c r="AA316" s="50" t="str">
        <f t="shared" si="101"/>
        <v/>
      </c>
      <c r="AB316" s="51" t="str">
        <f>IF(AA316=1,#REF!,"")</f>
        <v/>
      </c>
      <c r="AC316" s="50"/>
      <c r="AD316" s="51" t="str">
        <f>IF(AC316=1,#REF!,"")</f>
        <v/>
      </c>
      <c r="AE316" s="50"/>
      <c r="AF316" s="51" t="str">
        <f>IF(AE316=1,#REF!,"")</f>
        <v/>
      </c>
      <c r="AG316" s="50"/>
      <c r="AH316" s="51" t="str">
        <f>IF(AG316=1,#REF!,"")</f>
        <v/>
      </c>
      <c r="AI316" s="50"/>
      <c r="AJ316" s="51" t="str">
        <f>IF(AI316=1,#REF!,"")</f>
        <v/>
      </c>
      <c r="AK316" s="50"/>
      <c r="AL316" s="51" t="str">
        <f>IF(AK316=1,#REF!,"")</f>
        <v/>
      </c>
      <c r="AM316" s="52"/>
      <c r="AN316" s="53"/>
      <c r="AO316" s="53"/>
      <c r="AP316" s="54"/>
      <c r="AQ316" s="55" t="e">
        <f>IF(#REF!=1,0,"")</f>
        <v>#REF!</v>
      </c>
      <c r="AR316" s="56" t="e">
        <f t="shared" si="94"/>
        <v>#REF!</v>
      </c>
      <c r="AS316" s="55" t="e">
        <f>IF(#REF!=1,0,"")</f>
        <v>#REF!</v>
      </c>
      <c r="AT316" s="56" t="e">
        <f t="shared" si="95"/>
        <v>#REF!</v>
      </c>
    </row>
    <row r="317" spans="1:46" s="3" customFormat="1" x14ac:dyDescent="0.25">
      <c r="A317" s="67">
        <f t="shared" si="96"/>
        <v>2022</v>
      </c>
      <c r="B317" s="67" t="str">
        <f t="shared" si="97"/>
        <v>May</v>
      </c>
      <c r="C317" s="68">
        <f t="shared" si="102"/>
        <v>24</v>
      </c>
      <c r="D317" s="69">
        <f t="shared" si="98"/>
        <v>13</v>
      </c>
      <c r="E317" s="70">
        <f t="shared" si="99"/>
        <v>52</v>
      </c>
      <c r="F317" s="74"/>
      <c r="G317" s="77"/>
      <c r="H317" s="63" t="e">
        <f t="shared" si="103"/>
        <v>#VALUE!</v>
      </c>
      <c r="I317" s="64">
        <f t="shared" si="107"/>
        <v>1</v>
      </c>
      <c r="J317" s="71" t="str">
        <f t="shared" si="107"/>
        <v>Lavandula</v>
      </c>
      <c r="K317" s="71" t="str">
        <f t="shared" si="107"/>
        <v>stoechas</v>
      </c>
      <c r="L317" s="72">
        <f t="shared" si="107"/>
        <v>2</v>
      </c>
      <c r="M317" s="72">
        <f t="shared" si="107"/>
        <v>13</v>
      </c>
      <c r="N317" s="66">
        <f t="shared" si="107"/>
        <v>0</v>
      </c>
      <c r="O317" s="42"/>
      <c r="P317" s="43" t="e">
        <f>TEXT(IF(#REF!=1,D317,""),"00")</f>
        <v>#REF!</v>
      </c>
      <c r="Q317" s="44"/>
      <c r="R317" s="45"/>
      <c r="S317" s="46" t="e">
        <f>IF(O317=0,TEXT(TIME(P317,Q317,R317)-TIME(D317,E317,RIGHT(F317,2))+TIME(0,LEFT(#REF!,2),RIGHT(#REF!,2)),"mm:ss"),TEXT(TIME(P317,Q317,R317)-TIME(D317,E317,RIGHT(F317,2))+TIME(0,LEFT(#REF!,2),RIGHT(#REF!,2))-TIME(0,($G$10*O317),0),"mm:ss"))</f>
        <v>#REF!</v>
      </c>
      <c r="T317" s="47"/>
      <c r="U317" s="43" t="e">
        <f>INDEX(VISITORS[INSECT ORDER], MATCH(T317,VISITORS[NAME USED],0))</f>
        <v>#N/A</v>
      </c>
      <c r="V317" s="43" t="e">
        <f t="shared" si="100"/>
        <v>#N/A</v>
      </c>
      <c r="W317" s="48" t="e">
        <f>IF(SUM(AB317,AD317,AF317,AH317,AJ317,AL317)=#REF!,,"")</f>
        <v>#REF!</v>
      </c>
      <c r="X317" s="49" t="e">
        <f>IF(#REF!=1,1,"")</f>
        <v>#REF!</v>
      </c>
      <c r="Y317" s="49"/>
      <c r="Z317" s="49"/>
      <c r="AA317" s="50" t="str">
        <f t="shared" si="101"/>
        <v/>
      </c>
      <c r="AB317" s="51" t="str">
        <f>IF(AA317=1,#REF!,"")</f>
        <v/>
      </c>
      <c r="AC317" s="50"/>
      <c r="AD317" s="51" t="str">
        <f>IF(AC317=1,#REF!,"")</f>
        <v/>
      </c>
      <c r="AE317" s="50"/>
      <c r="AF317" s="51" t="str">
        <f>IF(AE317=1,#REF!,"")</f>
        <v/>
      </c>
      <c r="AG317" s="50"/>
      <c r="AH317" s="51" t="str">
        <f>IF(AG317=1,#REF!,"")</f>
        <v/>
      </c>
      <c r="AI317" s="50"/>
      <c r="AJ317" s="51" t="str">
        <f>IF(AI317=1,#REF!,"")</f>
        <v/>
      </c>
      <c r="AK317" s="50"/>
      <c r="AL317" s="51" t="str">
        <f>IF(AK317=1,#REF!,"")</f>
        <v/>
      </c>
      <c r="AM317" s="52"/>
      <c r="AN317" s="53"/>
      <c r="AO317" s="53"/>
      <c r="AP317" s="54"/>
      <c r="AQ317" s="55" t="e">
        <f>IF(#REF!=1,0,"")</f>
        <v>#REF!</v>
      </c>
      <c r="AR317" s="56" t="e">
        <f t="shared" si="94"/>
        <v>#REF!</v>
      </c>
      <c r="AS317" s="55" t="e">
        <f>IF(#REF!=1,0,"")</f>
        <v>#REF!</v>
      </c>
      <c r="AT317" s="56" t="e">
        <f t="shared" si="95"/>
        <v>#REF!</v>
      </c>
    </row>
    <row r="318" spans="1:46" s="3" customFormat="1" x14ac:dyDescent="0.25">
      <c r="A318" s="67">
        <f t="shared" si="96"/>
        <v>2022</v>
      </c>
      <c r="B318" s="67" t="str">
        <f t="shared" si="97"/>
        <v>May</v>
      </c>
      <c r="C318" s="68">
        <f t="shared" si="102"/>
        <v>24</v>
      </c>
      <c r="D318" s="69">
        <f t="shared" si="98"/>
        <v>13</v>
      </c>
      <c r="E318" s="70">
        <f t="shared" si="99"/>
        <v>53</v>
      </c>
      <c r="F318" s="74"/>
      <c r="G318" s="77"/>
      <c r="H318" s="63" t="e">
        <f t="shared" si="103"/>
        <v>#VALUE!</v>
      </c>
      <c r="I318" s="64">
        <f t="shared" si="107"/>
        <v>1</v>
      </c>
      <c r="J318" s="71" t="str">
        <f t="shared" si="107"/>
        <v>Lavandula</v>
      </c>
      <c r="K318" s="71" t="str">
        <f t="shared" si="107"/>
        <v>stoechas</v>
      </c>
      <c r="L318" s="72">
        <f t="shared" si="107"/>
        <v>2</v>
      </c>
      <c r="M318" s="72">
        <f t="shared" si="107"/>
        <v>13</v>
      </c>
      <c r="N318" s="66">
        <f t="shared" si="107"/>
        <v>0</v>
      </c>
      <c r="O318" s="42"/>
      <c r="P318" s="43" t="e">
        <f>TEXT(IF(#REF!=1,D318,""),"00")</f>
        <v>#REF!</v>
      </c>
      <c r="Q318" s="44"/>
      <c r="R318" s="45"/>
      <c r="S318" s="46" t="e">
        <f>IF(O318=0,TEXT(TIME(P318,Q318,R318)-TIME(D318,E318,RIGHT(F318,2))+TIME(0,LEFT(#REF!,2),RIGHT(#REF!,2)),"mm:ss"),TEXT(TIME(P318,Q318,R318)-TIME(D318,E318,RIGHT(F318,2))+TIME(0,LEFT(#REF!,2),RIGHT(#REF!,2))-TIME(0,($G$10*O318),0),"mm:ss"))</f>
        <v>#REF!</v>
      </c>
      <c r="T318" s="47"/>
      <c r="U318" s="43" t="e">
        <f>INDEX(VISITORS[INSECT ORDER], MATCH(T318,VISITORS[NAME USED],0))</f>
        <v>#N/A</v>
      </c>
      <c r="V318" s="43" t="e">
        <f t="shared" si="100"/>
        <v>#N/A</v>
      </c>
      <c r="W318" s="48" t="e">
        <f>IF(SUM(AB318,AD318,AF318,AH318,AJ318,AL318)=#REF!,,"")</f>
        <v>#REF!</v>
      </c>
      <c r="X318" s="49" t="e">
        <f>IF(#REF!=1,1,"")</f>
        <v>#REF!</v>
      </c>
      <c r="Y318" s="49"/>
      <c r="Z318" s="49"/>
      <c r="AA318" s="50" t="str">
        <f t="shared" si="101"/>
        <v/>
      </c>
      <c r="AB318" s="51" t="str">
        <f>IF(AA318=1,#REF!,"")</f>
        <v/>
      </c>
      <c r="AC318" s="50"/>
      <c r="AD318" s="51" t="str">
        <f>IF(AC318=1,#REF!,"")</f>
        <v/>
      </c>
      <c r="AE318" s="50"/>
      <c r="AF318" s="51" t="str">
        <f>IF(AE318=1,#REF!,"")</f>
        <v/>
      </c>
      <c r="AG318" s="50"/>
      <c r="AH318" s="51" t="str">
        <f>IF(AG318=1,#REF!,"")</f>
        <v/>
      </c>
      <c r="AI318" s="50"/>
      <c r="AJ318" s="51" t="str">
        <f>IF(AI318=1,#REF!,"")</f>
        <v/>
      </c>
      <c r="AK318" s="50"/>
      <c r="AL318" s="51" t="str">
        <f>IF(AK318=1,#REF!,"")</f>
        <v/>
      </c>
      <c r="AM318" s="52"/>
      <c r="AN318" s="53"/>
      <c r="AO318" s="53"/>
      <c r="AP318" s="54"/>
      <c r="AQ318" s="55" t="e">
        <f>IF(#REF!=1,0,"")</f>
        <v>#REF!</v>
      </c>
      <c r="AR318" s="56" t="e">
        <f t="shared" si="94"/>
        <v>#REF!</v>
      </c>
      <c r="AS318" s="55" t="e">
        <f>IF(#REF!=1,0,"")</f>
        <v>#REF!</v>
      </c>
      <c r="AT318" s="56" t="e">
        <f t="shared" si="95"/>
        <v>#REF!</v>
      </c>
    </row>
    <row r="319" spans="1:46" s="3" customFormat="1" x14ac:dyDescent="0.25">
      <c r="A319" s="67">
        <f t="shared" si="96"/>
        <v>2022</v>
      </c>
      <c r="B319" s="67" t="str">
        <f t="shared" si="97"/>
        <v>May</v>
      </c>
      <c r="C319" s="68">
        <f t="shared" si="102"/>
        <v>24</v>
      </c>
      <c r="D319" s="69">
        <f t="shared" si="98"/>
        <v>13</v>
      </c>
      <c r="E319" s="70">
        <f t="shared" si="99"/>
        <v>54</v>
      </c>
      <c r="F319" s="74"/>
      <c r="G319" s="77"/>
      <c r="H319" s="63" t="e">
        <f t="shared" si="103"/>
        <v>#VALUE!</v>
      </c>
      <c r="I319" s="64">
        <f t="shared" si="107"/>
        <v>1</v>
      </c>
      <c r="J319" s="71" t="str">
        <f t="shared" si="107"/>
        <v>Lavandula</v>
      </c>
      <c r="K319" s="71" t="str">
        <f t="shared" si="107"/>
        <v>stoechas</v>
      </c>
      <c r="L319" s="72">
        <f t="shared" si="107"/>
        <v>2</v>
      </c>
      <c r="M319" s="72">
        <f t="shared" si="107"/>
        <v>13</v>
      </c>
      <c r="N319" s="66">
        <f t="shared" si="107"/>
        <v>0</v>
      </c>
      <c r="O319" s="42"/>
      <c r="P319" s="43" t="e">
        <f>TEXT(IF(#REF!=1,D319,""),"00")</f>
        <v>#REF!</v>
      </c>
      <c r="Q319" s="44"/>
      <c r="R319" s="45"/>
      <c r="S319" s="46" t="e">
        <f>IF(O319=0,TEXT(TIME(P319,Q319,R319)-TIME(D319,E319,RIGHT(F319,2))+TIME(0,LEFT(#REF!,2),RIGHT(#REF!,2)),"mm:ss"),TEXT(TIME(P319,Q319,R319)-TIME(D319,E319,RIGHT(F319,2))+TIME(0,LEFT(#REF!,2),RIGHT(#REF!,2))-TIME(0,($G$10*O319),0),"mm:ss"))</f>
        <v>#REF!</v>
      </c>
      <c r="T319" s="47"/>
      <c r="U319" s="43" t="e">
        <f>INDEX(VISITORS[INSECT ORDER], MATCH(T319,VISITORS[NAME USED],0))</f>
        <v>#N/A</v>
      </c>
      <c r="V319" s="43" t="e">
        <f t="shared" si="100"/>
        <v>#N/A</v>
      </c>
      <c r="W319" s="48" t="e">
        <f>IF(SUM(AB319,AD319,AF319,AH319,AJ319,AL319)=#REF!,,"")</f>
        <v>#REF!</v>
      </c>
      <c r="X319" s="49" t="e">
        <f>IF(#REF!=1,1,"")</f>
        <v>#REF!</v>
      </c>
      <c r="Y319" s="49"/>
      <c r="Z319" s="49"/>
      <c r="AA319" s="50" t="str">
        <f t="shared" si="101"/>
        <v/>
      </c>
      <c r="AB319" s="51" t="str">
        <f>IF(AA319=1,#REF!,"")</f>
        <v/>
      </c>
      <c r="AC319" s="50"/>
      <c r="AD319" s="51" t="str">
        <f>IF(AC319=1,#REF!,"")</f>
        <v/>
      </c>
      <c r="AE319" s="50"/>
      <c r="AF319" s="51" t="str">
        <f>IF(AE319=1,#REF!,"")</f>
        <v/>
      </c>
      <c r="AG319" s="50"/>
      <c r="AH319" s="51" t="str">
        <f>IF(AG319=1,#REF!,"")</f>
        <v/>
      </c>
      <c r="AI319" s="50"/>
      <c r="AJ319" s="51" t="str">
        <f>IF(AI319=1,#REF!,"")</f>
        <v/>
      </c>
      <c r="AK319" s="50"/>
      <c r="AL319" s="51" t="str">
        <f>IF(AK319=1,#REF!,"")</f>
        <v/>
      </c>
      <c r="AM319" s="52"/>
      <c r="AN319" s="53"/>
      <c r="AO319" s="53"/>
      <c r="AP319" s="54"/>
      <c r="AQ319" s="55" t="e">
        <f>IF(#REF!=1,0,"")</f>
        <v>#REF!</v>
      </c>
      <c r="AR319" s="56" t="e">
        <f t="shared" si="94"/>
        <v>#REF!</v>
      </c>
      <c r="AS319" s="55" t="e">
        <f>IF(#REF!=1,0,"")</f>
        <v>#REF!</v>
      </c>
      <c r="AT319" s="56" t="e">
        <f t="shared" si="95"/>
        <v>#REF!</v>
      </c>
    </row>
    <row r="320" spans="1:46" s="3" customFormat="1" x14ac:dyDescent="0.25">
      <c r="A320" s="67">
        <f t="shared" si="96"/>
        <v>2022</v>
      </c>
      <c r="B320" s="67" t="str">
        <f t="shared" si="97"/>
        <v>May</v>
      </c>
      <c r="C320" s="68">
        <f t="shared" si="102"/>
        <v>24</v>
      </c>
      <c r="D320" s="69">
        <f t="shared" si="98"/>
        <v>13</v>
      </c>
      <c r="E320" s="60">
        <f t="shared" si="99"/>
        <v>55</v>
      </c>
      <c r="F320" s="74"/>
      <c r="G320" s="77"/>
      <c r="H320" s="63" t="e">
        <f t="shared" si="103"/>
        <v>#VALUE!</v>
      </c>
      <c r="I320" s="64">
        <f t="shared" si="107"/>
        <v>1</v>
      </c>
      <c r="J320" s="71" t="str">
        <f t="shared" si="107"/>
        <v>Lavandula</v>
      </c>
      <c r="K320" s="71" t="str">
        <f t="shared" si="107"/>
        <v>stoechas</v>
      </c>
      <c r="L320" s="72">
        <f t="shared" si="107"/>
        <v>2</v>
      </c>
      <c r="M320" s="66">
        <f t="shared" si="107"/>
        <v>13</v>
      </c>
      <c r="N320" s="66">
        <f t="shared" si="107"/>
        <v>0</v>
      </c>
      <c r="O320" s="42"/>
      <c r="P320" s="43" t="e">
        <f>TEXT(IF(#REF!=1,D320,""),"00")</f>
        <v>#REF!</v>
      </c>
      <c r="Q320" s="44"/>
      <c r="R320" s="45"/>
      <c r="S320" s="46" t="e">
        <f>IF(O320=0,TEXT(TIME(P320,Q320,R320)-TIME(D320,E320,RIGHT(F320,2))+TIME(0,LEFT(#REF!,2),RIGHT(#REF!,2)),"mm:ss"),TEXT(TIME(P320,Q320,R320)-TIME(D320,E320,RIGHT(F320,2))+TIME(0,LEFT(#REF!,2),RIGHT(#REF!,2))-TIME(0,($G$10*O320),0),"mm:ss"))</f>
        <v>#REF!</v>
      </c>
      <c r="T320" s="47"/>
      <c r="U320" s="43" t="e">
        <f>INDEX(VISITORS[INSECT ORDER], MATCH(T320,VISITORS[NAME USED],0))</f>
        <v>#N/A</v>
      </c>
      <c r="V320" s="43" t="e">
        <f t="shared" si="100"/>
        <v>#N/A</v>
      </c>
      <c r="W320" s="48" t="e">
        <f>IF(SUM(AB320,AD320,AF320,AH320,AJ320,AL320)=#REF!,,"")</f>
        <v>#REF!</v>
      </c>
      <c r="X320" s="49" t="e">
        <f>IF(#REF!=1,1,"")</f>
        <v>#REF!</v>
      </c>
      <c r="Y320" s="49"/>
      <c r="Z320" s="49"/>
      <c r="AA320" s="50" t="str">
        <f t="shared" si="101"/>
        <v/>
      </c>
      <c r="AB320" s="51" t="str">
        <f>IF(AA320=1,#REF!,"")</f>
        <v/>
      </c>
      <c r="AC320" s="50"/>
      <c r="AD320" s="51" t="str">
        <f>IF(AC320=1,#REF!,"")</f>
        <v/>
      </c>
      <c r="AE320" s="50"/>
      <c r="AF320" s="51" t="str">
        <f>IF(AE320=1,#REF!,"")</f>
        <v/>
      </c>
      <c r="AG320" s="50"/>
      <c r="AH320" s="51" t="str">
        <f>IF(AG320=1,#REF!,"")</f>
        <v/>
      </c>
      <c r="AI320" s="50"/>
      <c r="AJ320" s="51" t="str">
        <f>IF(AI320=1,#REF!,"")</f>
        <v/>
      </c>
      <c r="AK320" s="50"/>
      <c r="AL320" s="51" t="str">
        <f>IF(AK320=1,#REF!,"")</f>
        <v/>
      </c>
      <c r="AM320" s="52"/>
      <c r="AN320" s="53"/>
      <c r="AO320" s="53"/>
      <c r="AP320" s="54"/>
      <c r="AQ320" s="55" t="e">
        <f>IF(#REF!=1,0,"")</f>
        <v>#REF!</v>
      </c>
      <c r="AR320" s="56" t="e">
        <f t="shared" si="94"/>
        <v>#REF!</v>
      </c>
      <c r="AS320" s="55" t="e">
        <f>IF(#REF!=1,0,"")</f>
        <v>#REF!</v>
      </c>
      <c r="AT320" s="56" t="e">
        <f t="shared" si="95"/>
        <v>#REF!</v>
      </c>
    </row>
    <row r="321" spans="1:46" s="3" customFormat="1" x14ac:dyDescent="0.25">
      <c r="A321" s="67">
        <f t="shared" si="96"/>
        <v>2022</v>
      </c>
      <c r="B321" s="67" t="str">
        <f t="shared" si="97"/>
        <v>May</v>
      </c>
      <c r="C321" s="68">
        <f t="shared" si="102"/>
        <v>24</v>
      </c>
      <c r="D321" s="69">
        <f t="shared" si="98"/>
        <v>13</v>
      </c>
      <c r="E321" s="70">
        <f t="shared" si="99"/>
        <v>56</v>
      </c>
      <c r="F321" s="74"/>
      <c r="G321" s="77"/>
      <c r="H321" s="63" t="e">
        <f t="shared" si="103"/>
        <v>#VALUE!</v>
      </c>
      <c r="I321" s="64">
        <f t="shared" si="107"/>
        <v>1</v>
      </c>
      <c r="J321" s="71" t="str">
        <f t="shared" si="107"/>
        <v>Lavandula</v>
      </c>
      <c r="K321" s="71" t="str">
        <f t="shared" si="107"/>
        <v>stoechas</v>
      </c>
      <c r="L321" s="72">
        <f t="shared" si="107"/>
        <v>2</v>
      </c>
      <c r="M321" s="72">
        <f t="shared" si="107"/>
        <v>13</v>
      </c>
      <c r="N321" s="66">
        <f t="shared" si="107"/>
        <v>0</v>
      </c>
      <c r="O321" s="42"/>
      <c r="P321" s="43" t="e">
        <f>TEXT(IF(#REF!=1,D321,""),"00")</f>
        <v>#REF!</v>
      </c>
      <c r="Q321" s="44"/>
      <c r="R321" s="45"/>
      <c r="S321" s="46" t="e">
        <f>IF(O321=0,TEXT(TIME(P321,Q321,R321)-TIME(D321,E321,RIGHT(F321,2))+TIME(0,LEFT(#REF!,2),RIGHT(#REF!,2)),"mm:ss"),TEXT(TIME(P321,Q321,R321)-TIME(D321,E321,RIGHT(F321,2))+TIME(0,LEFT(#REF!,2),RIGHT(#REF!,2))-TIME(0,($G$10*O321),0),"mm:ss"))</f>
        <v>#REF!</v>
      </c>
      <c r="T321" s="47"/>
      <c r="U321" s="43" t="e">
        <f>INDEX(VISITORS[INSECT ORDER], MATCH(T321,VISITORS[NAME USED],0))</f>
        <v>#N/A</v>
      </c>
      <c r="V321" s="43" t="e">
        <f t="shared" si="100"/>
        <v>#N/A</v>
      </c>
      <c r="W321" s="48" t="e">
        <f>IF(SUM(AB321,AD321,AF321,AH321,AJ321,AL321)=#REF!,,"")</f>
        <v>#REF!</v>
      </c>
      <c r="X321" s="49" t="e">
        <f>IF(#REF!=1,1,"")</f>
        <v>#REF!</v>
      </c>
      <c r="Y321" s="49"/>
      <c r="Z321" s="49"/>
      <c r="AA321" s="50" t="str">
        <f t="shared" si="101"/>
        <v/>
      </c>
      <c r="AB321" s="51" t="str">
        <f>IF(AA321=1,#REF!,"")</f>
        <v/>
      </c>
      <c r="AC321" s="50"/>
      <c r="AD321" s="51" t="str">
        <f>IF(AC321=1,#REF!,"")</f>
        <v/>
      </c>
      <c r="AE321" s="50"/>
      <c r="AF321" s="51" t="str">
        <f>IF(AE321=1,#REF!,"")</f>
        <v/>
      </c>
      <c r="AG321" s="50"/>
      <c r="AH321" s="51" t="str">
        <f>IF(AG321=1,#REF!,"")</f>
        <v/>
      </c>
      <c r="AI321" s="50"/>
      <c r="AJ321" s="51" t="str">
        <f>IF(AI321=1,#REF!,"")</f>
        <v/>
      </c>
      <c r="AK321" s="50"/>
      <c r="AL321" s="51" t="str">
        <f>IF(AK321=1,#REF!,"")</f>
        <v/>
      </c>
      <c r="AM321" s="52"/>
      <c r="AN321" s="53"/>
      <c r="AO321" s="53"/>
      <c r="AP321" s="54"/>
      <c r="AQ321" s="55" t="e">
        <f>IF(#REF!=1,0,"")</f>
        <v>#REF!</v>
      </c>
      <c r="AR321" s="56" t="e">
        <f t="shared" si="94"/>
        <v>#REF!</v>
      </c>
      <c r="AS321" s="55" t="e">
        <f>IF(#REF!=1,0,"")</f>
        <v>#REF!</v>
      </c>
      <c r="AT321" s="56" t="e">
        <f t="shared" si="95"/>
        <v>#REF!</v>
      </c>
    </row>
    <row r="322" spans="1:46" s="3" customFormat="1" x14ac:dyDescent="0.25">
      <c r="A322" s="67">
        <f t="shared" si="96"/>
        <v>2022</v>
      </c>
      <c r="B322" s="67" t="str">
        <f t="shared" si="97"/>
        <v>May</v>
      </c>
      <c r="C322" s="68">
        <f t="shared" si="102"/>
        <v>24</v>
      </c>
      <c r="D322" s="69">
        <f t="shared" si="98"/>
        <v>13</v>
      </c>
      <c r="E322" s="70">
        <f t="shared" si="99"/>
        <v>57</v>
      </c>
      <c r="F322" s="74"/>
      <c r="G322" s="77"/>
      <c r="H322" s="63" t="e">
        <f t="shared" si="103"/>
        <v>#VALUE!</v>
      </c>
      <c r="I322" s="64">
        <f t="shared" si="107"/>
        <v>1</v>
      </c>
      <c r="J322" s="71" t="str">
        <f t="shared" si="107"/>
        <v>Lavandula</v>
      </c>
      <c r="K322" s="71" t="str">
        <f t="shared" si="107"/>
        <v>stoechas</v>
      </c>
      <c r="L322" s="66">
        <f t="shared" si="107"/>
        <v>2</v>
      </c>
      <c r="M322" s="72">
        <f t="shared" si="107"/>
        <v>13</v>
      </c>
      <c r="N322" s="66">
        <f t="shared" si="107"/>
        <v>0</v>
      </c>
      <c r="O322" s="42"/>
      <c r="P322" s="43" t="e">
        <f>TEXT(IF(#REF!=1,D322,""),"00")</f>
        <v>#REF!</v>
      </c>
      <c r="Q322" s="44"/>
      <c r="R322" s="45"/>
      <c r="S322" s="46" t="e">
        <f>IF(O322=0,TEXT(TIME(P322,Q322,R322)-TIME(D322,E322,RIGHT(F322,2))+TIME(0,LEFT(#REF!,2),RIGHT(#REF!,2)),"mm:ss"),TEXT(TIME(P322,Q322,R322)-TIME(D322,E322,RIGHT(F322,2))+TIME(0,LEFT(#REF!,2),RIGHT(#REF!,2))-TIME(0,($G$10*O322),0),"mm:ss"))</f>
        <v>#REF!</v>
      </c>
      <c r="T322" s="47"/>
      <c r="U322" s="43" t="e">
        <f>INDEX(VISITORS[INSECT ORDER], MATCH(T322,VISITORS[NAME USED],0))</f>
        <v>#N/A</v>
      </c>
      <c r="V322" s="43" t="e">
        <f t="shared" si="100"/>
        <v>#N/A</v>
      </c>
      <c r="W322" s="48" t="e">
        <f>IF(SUM(AB322,AD322,AF322,AH322,AJ322,AL322)=#REF!,,"")</f>
        <v>#REF!</v>
      </c>
      <c r="X322" s="49" t="e">
        <f>IF(#REF!=1,1,"")</f>
        <v>#REF!</v>
      </c>
      <c r="Y322" s="49"/>
      <c r="Z322" s="49"/>
      <c r="AA322" s="50" t="str">
        <f t="shared" si="101"/>
        <v/>
      </c>
      <c r="AB322" s="51" t="str">
        <f>IF(AA322=1,#REF!,"")</f>
        <v/>
      </c>
      <c r="AC322" s="50"/>
      <c r="AD322" s="51" t="str">
        <f>IF(AC322=1,#REF!,"")</f>
        <v/>
      </c>
      <c r="AE322" s="50"/>
      <c r="AF322" s="51" t="str">
        <f>IF(AE322=1,#REF!,"")</f>
        <v/>
      </c>
      <c r="AG322" s="50"/>
      <c r="AH322" s="51" t="str">
        <f>IF(AG322=1,#REF!,"")</f>
        <v/>
      </c>
      <c r="AI322" s="50"/>
      <c r="AJ322" s="51" t="str">
        <f>IF(AI322=1,#REF!,"")</f>
        <v/>
      </c>
      <c r="AK322" s="50"/>
      <c r="AL322" s="51" t="str">
        <f>IF(AK322=1,#REF!,"")</f>
        <v/>
      </c>
      <c r="AM322" s="52"/>
      <c r="AN322" s="53"/>
      <c r="AO322" s="53"/>
      <c r="AP322" s="54"/>
      <c r="AQ322" s="55" t="e">
        <f>IF(#REF!=1,0,"")</f>
        <v>#REF!</v>
      </c>
      <c r="AR322" s="56" t="e">
        <f t="shared" si="94"/>
        <v>#REF!</v>
      </c>
      <c r="AS322" s="55" t="e">
        <f>IF(#REF!=1,0,"")</f>
        <v>#REF!</v>
      </c>
      <c r="AT322" s="56" t="e">
        <f t="shared" si="95"/>
        <v>#REF!</v>
      </c>
    </row>
    <row r="323" spans="1:46" s="3" customFormat="1" x14ac:dyDescent="0.25">
      <c r="A323" s="67">
        <f t="shared" si="96"/>
        <v>2022</v>
      </c>
      <c r="B323" s="67" t="str">
        <f t="shared" si="97"/>
        <v>May</v>
      </c>
      <c r="C323" s="68">
        <f t="shared" si="102"/>
        <v>24</v>
      </c>
      <c r="D323" s="69">
        <f t="shared" si="98"/>
        <v>13</v>
      </c>
      <c r="E323" s="70">
        <f t="shared" si="99"/>
        <v>58</v>
      </c>
      <c r="F323" s="74"/>
      <c r="G323" s="77"/>
      <c r="H323" s="63" t="e">
        <f t="shared" si="103"/>
        <v>#VALUE!</v>
      </c>
      <c r="I323" s="64">
        <f t="shared" si="107"/>
        <v>1</v>
      </c>
      <c r="J323" s="71" t="str">
        <f t="shared" si="107"/>
        <v>Lavandula</v>
      </c>
      <c r="K323" s="71" t="str">
        <f t="shared" si="107"/>
        <v>stoechas</v>
      </c>
      <c r="L323" s="72">
        <f t="shared" si="107"/>
        <v>2</v>
      </c>
      <c r="M323" s="72">
        <f t="shared" si="107"/>
        <v>13</v>
      </c>
      <c r="N323" s="66">
        <f t="shared" si="107"/>
        <v>0</v>
      </c>
      <c r="O323" s="42"/>
      <c r="P323" s="43" t="e">
        <f>TEXT(IF(#REF!=1,D323,""),"00")</f>
        <v>#REF!</v>
      </c>
      <c r="Q323" s="44"/>
      <c r="R323" s="45"/>
      <c r="S323" s="46" t="e">
        <f>IF(O323=0,TEXT(TIME(P323,Q323,R323)-TIME(D323,E323,RIGHT(F323,2))+TIME(0,LEFT(#REF!,2),RIGHT(#REF!,2)),"mm:ss"),TEXT(TIME(P323,Q323,R323)-TIME(D323,E323,RIGHT(F323,2))+TIME(0,LEFT(#REF!,2),RIGHT(#REF!,2))-TIME(0,($G$10*O323),0),"mm:ss"))</f>
        <v>#REF!</v>
      </c>
      <c r="T323" s="47"/>
      <c r="U323" s="43" t="e">
        <f>INDEX(VISITORS[INSECT ORDER], MATCH(T323,VISITORS[NAME USED],0))</f>
        <v>#N/A</v>
      </c>
      <c r="V323" s="43" t="e">
        <f t="shared" si="100"/>
        <v>#N/A</v>
      </c>
      <c r="W323" s="48" t="e">
        <f>IF(SUM(AB323,AD323,AF323,AH323,AJ323,AL323)=#REF!,,"")</f>
        <v>#REF!</v>
      </c>
      <c r="X323" s="49" t="e">
        <f>IF(#REF!=1,1,"")</f>
        <v>#REF!</v>
      </c>
      <c r="Y323" s="49"/>
      <c r="Z323" s="49"/>
      <c r="AA323" s="50" t="str">
        <f t="shared" si="101"/>
        <v/>
      </c>
      <c r="AB323" s="51" t="str">
        <f>IF(AA323=1,#REF!,"")</f>
        <v/>
      </c>
      <c r="AC323" s="50"/>
      <c r="AD323" s="51" t="str">
        <f>IF(AC323=1,#REF!,"")</f>
        <v/>
      </c>
      <c r="AE323" s="50"/>
      <c r="AF323" s="51" t="str">
        <f>IF(AE323=1,#REF!,"")</f>
        <v/>
      </c>
      <c r="AG323" s="50"/>
      <c r="AH323" s="51" t="str">
        <f>IF(AG323=1,#REF!,"")</f>
        <v/>
      </c>
      <c r="AI323" s="50"/>
      <c r="AJ323" s="51" t="str">
        <f>IF(AI323=1,#REF!,"")</f>
        <v/>
      </c>
      <c r="AK323" s="50"/>
      <c r="AL323" s="51" t="str">
        <f>IF(AK323=1,#REF!,"")</f>
        <v/>
      </c>
      <c r="AM323" s="52"/>
      <c r="AN323" s="53"/>
      <c r="AO323" s="53"/>
      <c r="AP323" s="54"/>
      <c r="AQ323" s="55" t="e">
        <f>IF(#REF!=1,0,"")</f>
        <v>#REF!</v>
      </c>
      <c r="AR323" s="56" t="e">
        <f t="shared" si="94"/>
        <v>#REF!</v>
      </c>
      <c r="AS323" s="55" t="e">
        <f>IF(#REF!=1,0,"")</f>
        <v>#REF!</v>
      </c>
      <c r="AT323" s="56" t="e">
        <f t="shared" si="95"/>
        <v>#REF!</v>
      </c>
    </row>
    <row r="324" spans="1:46" s="3" customFormat="1" x14ac:dyDescent="0.25">
      <c r="A324" s="67">
        <f t="shared" si="96"/>
        <v>2022</v>
      </c>
      <c r="B324" s="67" t="str">
        <f t="shared" si="97"/>
        <v>May</v>
      </c>
      <c r="C324" s="68">
        <f t="shared" si="102"/>
        <v>24</v>
      </c>
      <c r="D324" s="69">
        <f t="shared" si="98"/>
        <v>13</v>
      </c>
      <c r="E324" s="70">
        <f t="shared" si="99"/>
        <v>59</v>
      </c>
      <c r="F324" s="74"/>
      <c r="G324" s="77"/>
      <c r="H324" s="63" t="e">
        <f t="shared" si="103"/>
        <v>#VALUE!</v>
      </c>
      <c r="I324" s="64">
        <f t="shared" si="107"/>
        <v>1</v>
      </c>
      <c r="J324" s="71" t="str">
        <f t="shared" si="107"/>
        <v>Lavandula</v>
      </c>
      <c r="K324" s="71" t="str">
        <f t="shared" si="107"/>
        <v>stoechas</v>
      </c>
      <c r="L324" s="72">
        <f t="shared" si="107"/>
        <v>2</v>
      </c>
      <c r="M324" s="72">
        <f t="shared" si="107"/>
        <v>13</v>
      </c>
      <c r="N324" s="66">
        <f t="shared" si="107"/>
        <v>0</v>
      </c>
      <c r="O324" s="42"/>
      <c r="P324" s="43" t="e">
        <f>TEXT(IF(#REF!=1,D324,""),"00")</f>
        <v>#REF!</v>
      </c>
      <c r="Q324" s="44"/>
      <c r="R324" s="45"/>
      <c r="S324" s="46" t="e">
        <f>IF(O324=0,TEXT(TIME(P324,Q324,R324)-TIME(D324,E324,RIGHT(F324,2))+TIME(0,LEFT(#REF!,2),RIGHT(#REF!,2)),"mm:ss"),TEXT(TIME(P324,Q324,R324)-TIME(D324,E324,RIGHT(F324,2))+TIME(0,LEFT(#REF!,2),RIGHT(#REF!,2))-TIME(0,($G$10*O324),0),"mm:ss"))</f>
        <v>#REF!</v>
      </c>
      <c r="T324" s="47"/>
      <c r="U324" s="43" t="e">
        <f>INDEX(VISITORS[INSECT ORDER], MATCH(T324,VISITORS[NAME USED],0))</f>
        <v>#N/A</v>
      </c>
      <c r="V324" s="43" t="e">
        <f t="shared" si="100"/>
        <v>#N/A</v>
      </c>
      <c r="W324" s="48" t="e">
        <f>IF(SUM(AB324,AD324,AF324,AH324,AJ324,AL324)=#REF!,,"")</f>
        <v>#REF!</v>
      </c>
      <c r="X324" s="49" t="e">
        <f>IF(#REF!=1,1,"")</f>
        <v>#REF!</v>
      </c>
      <c r="Y324" s="49"/>
      <c r="Z324" s="49"/>
      <c r="AA324" s="50" t="str">
        <f t="shared" si="101"/>
        <v/>
      </c>
      <c r="AB324" s="51" t="str">
        <f>IF(AA324=1,#REF!,"")</f>
        <v/>
      </c>
      <c r="AC324" s="50"/>
      <c r="AD324" s="51" t="str">
        <f>IF(AC324=1,#REF!,"")</f>
        <v/>
      </c>
      <c r="AE324" s="50"/>
      <c r="AF324" s="51" t="str">
        <f>IF(AE324=1,#REF!,"")</f>
        <v/>
      </c>
      <c r="AG324" s="50"/>
      <c r="AH324" s="51" t="str">
        <f>IF(AG324=1,#REF!,"")</f>
        <v/>
      </c>
      <c r="AI324" s="50"/>
      <c r="AJ324" s="51" t="str">
        <f>IF(AI324=1,#REF!,"")</f>
        <v/>
      </c>
      <c r="AK324" s="50"/>
      <c r="AL324" s="51" t="str">
        <f>IF(AK324=1,#REF!,"")</f>
        <v/>
      </c>
      <c r="AM324" s="52"/>
      <c r="AN324" s="53"/>
      <c r="AO324" s="53"/>
      <c r="AP324" s="54"/>
      <c r="AQ324" s="55" t="e">
        <f>IF(#REF!=1,0,"")</f>
        <v>#REF!</v>
      </c>
      <c r="AR324" s="56" t="e">
        <f t="shared" si="94"/>
        <v>#REF!</v>
      </c>
      <c r="AS324" s="55" t="e">
        <f>IF(#REF!=1,0,"")</f>
        <v>#REF!</v>
      </c>
      <c r="AT324" s="56" t="e">
        <f t="shared" si="95"/>
        <v>#REF!</v>
      </c>
    </row>
    <row r="325" spans="1:46" s="3" customFormat="1" x14ac:dyDescent="0.25">
      <c r="A325" s="67">
        <f t="shared" si="96"/>
        <v>2022</v>
      </c>
      <c r="B325" s="67" t="str">
        <f t="shared" si="97"/>
        <v>May</v>
      </c>
      <c r="C325" s="68">
        <f t="shared" si="102"/>
        <v>24</v>
      </c>
      <c r="D325" s="69">
        <f t="shared" si="98"/>
        <v>14</v>
      </c>
      <c r="E325" s="60">
        <f t="shared" si="99"/>
        <v>0</v>
      </c>
      <c r="F325" s="74"/>
      <c r="G325" s="77"/>
      <c r="H325" s="63" t="e">
        <f t="shared" si="103"/>
        <v>#VALUE!</v>
      </c>
      <c r="I325" s="64">
        <f t="shared" si="107"/>
        <v>1</v>
      </c>
      <c r="J325" s="71" t="str">
        <f t="shared" si="107"/>
        <v>Lavandula</v>
      </c>
      <c r="K325" s="71" t="str">
        <f t="shared" si="107"/>
        <v>stoechas</v>
      </c>
      <c r="L325" s="72">
        <f t="shared" si="107"/>
        <v>2</v>
      </c>
      <c r="M325" s="66">
        <f t="shared" si="107"/>
        <v>13</v>
      </c>
      <c r="N325" s="66">
        <f t="shared" si="107"/>
        <v>0</v>
      </c>
      <c r="O325" s="42"/>
      <c r="P325" s="43" t="e">
        <f>TEXT(IF(#REF!=1,D325,""),"00")</f>
        <v>#REF!</v>
      </c>
      <c r="Q325" s="44"/>
      <c r="R325" s="45"/>
      <c r="S325" s="46" t="e">
        <f>IF(O325=0,TEXT(TIME(P325,Q325,R325)-TIME(D325,E325,RIGHT(F325,2))+TIME(0,LEFT(#REF!,2),RIGHT(#REF!,2)),"mm:ss"),TEXT(TIME(P325,Q325,R325)-TIME(D325,E325,RIGHT(F325,2))+TIME(0,LEFT(#REF!,2),RIGHT(#REF!,2))-TIME(0,($G$10*O325),0),"mm:ss"))</f>
        <v>#REF!</v>
      </c>
      <c r="T325" s="47"/>
      <c r="U325" s="43" t="e">
        <f>INDEX(VISITORS[INSECT ORDER], MATCH(T325,VISITORS[NAME USED],0))</f>
        <v>#N/A</v>
      </c>
      <c r="V325" s="43" t="e">
        <f t="shared" si="100"/>
        <v>#N/A</v>
      </c>
      <c r="W325" s="48" t="e">
        <f>IF(SUM(AB325,AD325,AF325,AH325,AJ325,AL325)=#REF!,,"")</f>
        <v>#REF!</v>
      </c>
      <c r="X325" s="49" t="e">
        <f>IF(#REF!=1,1,"")</f>
        <v>#REF!</v>
      </c>
      <c r="Y325" s="49"/>
      <c r="Z325" s="49"/>
      <c r="AA325" s="50" t="str">
        <f t="shared" si="101"/>
        <v/>
      </c>
      <c r="AB325" s="51" t="str">
        <f>IF(AA325=1,#REF!,"")</f>
        <v/>
      </c>
      <c r="AC325" s="50"/>
      <c r="AD325" s="51" t="str">
        <f>IF(AC325=1,#REF!,"")</f>
        <v/>
      </c>
      <c r="AE325" s="50"/>
      <c r="AF325" s="51" t="str">
        <f>IF(AE325=1,#REF!,"")</f>
        <v/>
      </c>
      <c r="AG325" s="50"/>
      <c r="AH325" s="51" t="str">
        <f>IF(AG325=1,#REF!,"")</f>
        <v/>
      </c>
      <c r="AI325" s="50"/>
      <c r="AJ325" s="51" t="str">
        <f>IF(AI325=1,#REF!,"")</f>
        <v/>
      </c>
      <c r="AK325" s="50"/>
      <c r="AL325" s="51" t="str">
        <f>IF(AK325=1,#REF!,"")</f>
        <v/>
      </c>
      <c r="AM325" s="52"/>
      <c r="AN325" s="53"/>
      <c r="AO325" s="53"/>
      <c r="AP325" s="54"/>
      <c r="AQ325" s="55" t="e">
        <f>IF(#REF!=1,0,"")</f>
        <v>#REF!</v>
      </c>
      <c r="AR325" s="56" t="e">
        <f t="shared" si="94"/>
        <v>#REF!</v>
      </c>
      <c r="AS325" s="55" t="e">
        <f>IF(#REF!=1,0,"")</f>
        <v>#REF!</v>
      </c>
      <c r="AT325" s="56" t="e">
        <f t="shared" si="95"/>
        <v>#REF!</v>
      </c>
    </row>
    <row r="326" spans="1:46" s="3" customFormat="1" x14ac:dyDescent="0.25">
      <c r="A326" s="67">
        <f t="shared" si="96"/>
        <v>2022</v>
      </c>
      <c r="B326" s="67" t="str">
        <f t="shared" si="97"/>
        <v>May</v>
      </c>
      <c r="C326" s="68">
        <f t="shared" si="102"/>
        <v>24</v>
      </c>
      <c r="D326" s="69">
        <f t="shared" si="98"/>
        <v>14</v>
      </c>
      <c r="E326" s="70">
        <f t="shared" si="99"/>
        <v>1</v>
      </c>
      <c r="F326" s="74">
        <v>20</v>
      </c>
      <c r="G326" s="77"/>
      <c r="H326" s="63" t="e">
        <f t="shared" si="103"/>
        <v>#VALUE!</v>
      </c>
      <c r="I326" s="64">
        <f t="shared" si="107"/>
        <v>1</v>
      </c>
      <c r="J326" s="71" t="str">
        <f t="shared" si="107"/>
        <v>Lavandula</v>
      </c>
      <c r="K326" s="71" t="str">
        <f t="shared" si="107"/>
        <v>stoechas</v>
      </c>
      <c r="L326" s="72">
        <f t="shared" si="107"/>
        <v>2</v>
      </c>
      <c r="M326" s="72">
        <f t="shared" si="107"/>
        <v>13</v>
      </c>
      <c r="N326" s="66">
        <f t="shared" si="107"/>
        <v>0</v>
      </c>
      <c r="O326" s="42"/>
      <c r="P326" s="43" t="e">
        <f>TEXT(IF(#REF!=1,D326,""),"00")</f>
        <v>#REF!</v>
      </c>
      <c r="Q326" s="44">
        <v>1</v>
      </c>
      <c r="R326" s="45">
        <v>33</v>
      </c>
      <c r="S326" s="46" t="e">
        <f>IF(O326=0,TEXT(TIME(P326,Q326,R326)-TIME(D326,E326,RIGHT(F326,2))+TIME(0,LEFT(#REF!,2),RIGHT(#REF!,2)),"mm:ss"),TEXT(TIME(P326,Q326,R326)-TIME(D326,E326,RIGHT(F326,2))+TIME(0,LEFT(#REF!,2),RIGHT(#REF!,2))-TIME(0,($G$10*O326),0),"mm:ss"))</f>
        <v>#REF!</v>
      </c>
      <c r="T326" s="47" t="s">
        <v>369</v>
      </c>
      <c r="U326" s="43" t="e">
        <f>INDEX(VISITORS[INSECT ORDER], MATCH(T326,VISITORS[NAME USED],0))</f>
        <v>#N/A</v>
      </c>
      <c r="V326" s="43" t="e">
        <f t="shared" si="100"/>
        <v>#N/A</v>
      </c>
      <c r="W326" s="48" t="e">
        <f>IF(SUM(AB326,AD326,AF326,AH326,AJ326,AL326)=#REF!,,"")</f>
        <v>#REF!</v>
      </c>
      <c r="X326" s="49">
        <v>10</v>
      </c>
      <c r="Y326" s="49"/>
      <c r="Z326" s="49"/>
      <c r="AA326" s="50" t="str">
        <f t="shared" si="101"/>
        <v/>
      </c>
      <c r="AB326" s="51" t="str">
        <f>IF(AA326=1,#REF!,"")</f>
        <v/>
      </c>
      <c r="AC326" s="50"/>
      <c r="AD326" s="51" t="str">
        <f>IF(AC326=1,#REF!,"")</f>
        <v/>
      </c>
      <c r="AE326" s="50"/>
      <c r="AF326" s="51" t="str">
        <f>IF(AE326=1,#REF!,"")</f>
        <v/>
      </c>
      <c r="AG326" s="50"/>
      <c r="AH326" s="51" t="str">
        <f>IF(AG326=1,#REF!,"")</f>
        <v/>
      </c>
      <c r="AI326" s="50"/>
      <c r="AJ326" s="51" t="str">
        <f>IF(AI326=1,#REF!,"")</f>
        <v/>
      </c>
      <c r="AK326" s="50"/>
      <c r="AL326" s="51" t="str">
        <f>IF(AK326=1,#REF!,"")</f>
        <v/>
      </c>
      <c r="AM326" s="52"/>
      <c r="AN326" s="53"/>
      <c r="AO326" s="53"/>
      <c r="AP326" s="54"/>
      <c r="AQ326" s="55" t="e">
        <f>IF(#REF!=1,0,"")</f>
        <v>#REF!</v>
      </c>
      <c r="AR326" s="56" t="e">
        <f t="shared" si="94"/>
        <v>#REF!</v>
      </c>
      <c r="AS326" s="55" t="e">
        <f>IF(#REF!=1,0,"")</f>
        <v>#REF!</v>
      </c>
      <c r="AT326" s="56" t="e">
        <f t="shared" si="95"/>
        <v>#REF!</v>
      </c>
    </row>
    <row r="327" spans="1:46" s="3" customFormat="1" x14ac:dyDescent="0.25">
      <c r="A327" s="67">
        <f t="shared" si="96"/>
        <v>2022</v>
      </c>
      <c r="B327" s="67" t="str">
        <f t="shared" si="97"/>
        <v>May</v>
      </c>
      <c r="C327" s="68">
        <f t="shared" si="102"/>
        <v>24</v>
      </c>
      <c r="D327" s="69">
        <f t="shared" si="98"/>
        <v>14</v>
      </c>
      <c r="E327" s="70">
        <f t="shared" si="99"/>
        <v>2</v>
      </c>
      <c r="F327" s="74"/>
      <c r="G327" s="77"/>
      <c r="H327" s="63" t="e">
        <f t="shared" si="103"/>
        <v>#VALUE!</v>
      </c>
      <c r="I327" s="64">
        <f t="shared" si="107"/>
        <v>1</v>
      </c>
      <c r="J327" s="71" t="str">
        <f t="shared" si="107"/>
        <v>Lavandula</v>
      </c>
      <c r="K327" s="71" t="str">
        <f t="shared" si="107"/>
        <v>stoechas</v>
      </c>
      <c r="L327" s="72">
        <f t="shared" si="107"/>
        <v>2</v>
      </c>
      <c r="M327" s="72">
        <f t="shared" si="107"/>
        <v>13</v>
      </c>
      <c r="N327" s="66">
        <f t="shared" si="107"/>
        <v>0</v>
      </c>
      <c r="O327" s="42"/>
      <c r="P327" s="43" t="e">
        <f>TEXT(IF(#REF!=1,D327,""),"00")</f>
        <v>#REF!</v>
      </c>
      <c r="Q327" s="44"/>
      <c r="R327" s="45"/>
      <c r="S327" s="46" t="e">
        <f>IF(O327=0,TEXT(TIME(P327,Q327,R327)-TIME(D327,E327,RIGHT(F327,2))+TIME(0,LEFT(#REF!,2),RIGHT(#REF!,2)),"mm:ss"),TEXT(TIME(P327,Q327,R327)-TIME(D327,E327,RIGHT(F327,2))+TIME(0,LEFT(#REF!,2),RIGHT(#REF!,2))-TIME(0,($G$10*O327),0),"mm:ss"))</f>
        <v>#REF!</v>
      </c>
      <c r="T327" s="47"/>
      <c r="U327" s="43" t="e">
        <f>INDEX(VISITORS[INSECT ORDER], MATCH(T327,VISITORS[NAME USED],0))</f>
        <v>#N/A</v>
      </c>
      <c r="V327" s="43" t="e">
        <f t="shared" si="100"/>
        <v>#N/A</v>
      </c>
      <c r="W327" s="48" t="e">
        <f>IF(SUM(AB327,AD327,AF327,AH327,AJ327,AL327)=#REF!,,"")</f>
        <v>#REF!</v>
      </c>
      <c r="X327" s="49" t="e">
        <f>IF(#REF!=1,1,"")</f>
        <v>#REF!</v>
      </c>
      <c r="Y327" s="49"/>
      <c r="Z327" s="49"/>
      <c r="AA327" s="50" t="str">
        <f t="shared" si="101"/>
        <v/>
      </c>
      <c r="AB327" s="51" t="str">
        <f>IF(AA327=1,#REF!,"")</f>
        <v/>
      </c>
      <c r="AC327" s="50"/>
      <c r="AD327" s="51" t="str">
        <f>IF(AC327=1,#REF!,"")</f>
        <v/>
      </c>
      <c r="AE327" s="50"/>
      <c r="AF327" s="51" t="str">
        <f>IF(AE327=1,#REF!,"")</f>
        <v/>
      </c>
      <c r="AG327" s="50"/>
      <c r="AH327" s="51" t="str">
        <f>IF(AG327=1,#REF!,"")</f>
        <v/>
      </c>
      <c r="AI327" s="50"/>
      <c r="AJ327" s="51" t="str">
        <f>IF(AI327=1,#REF!,"")</f>
        <v/>
      </c>
      <c r="AK327" s="50"/>
      <c r="AL327" s="51" t="str">
        <f>IF(AK327=1,#REF!,"")</f>
        <v/>
      </c>
      <c r="AM327" s="52"/>
      <c r="AN327" s="53"/>
      <c r="AO327" s="53"/>
      <c r="AP327" s="54"/>
      <c r="AQ327" s="55" t="e">
        <f>IF(#REF!=1,0,"")</f>
        <v>#REF!</v>
      </c>
      <c r="AR327" s="56" t="e">
        <f t="shared" si="94"/>
        <v>#REF!</v>
      </c>
      <c r="AS327" s="55" t="e">
        <f>IF(#REF!=1,0,"")</f>
        <v>#REF!</v>
      </c>
      <c r="AT327" s="56" t="e">
        <f t="shared" si="95"/>
        <v>#REF!</v>
      </c>
    </row>
    <row r="328" spans="1:46" s="3" customFormat="1" x14ac:dyDescent="0.25">
      <c r="A328" s="67">
        <f t="shared" si="96"/>
        <v>2022</v>
      </c>
      <c r="B328" s="67" t="str">
        <f t="shared" si="97"/>
        <v>May</v>
      </c>
      <c r="C328" s="68">
        <f t="shared" si="102"/>
        <v>24</v>
      </c>
      <c r="D328" s="69">
        <f t="shared" si="98"/>
        <v>14</v>
      </c>
      <c r="E328" s="70">
        <f t="shared" si="99"/>
        <v>3</v>
      </c>
      <c r="F328" s="74"/>
      <c r="G328" s="77"/>
      <c r="H328" s="63" t="e">
        <f t="shared" si="103"/>
        <v>#VALUE!</v>
      </c>
      <c r="I328" s="64">
        <f t="shared" si="107"/>
        <v>1</v>
      </c>
      <c r="J328" s="71" t="str">
        <f t="shared" si="107"/>
        <v>Lavandula</v>
      </c>
      <c r="K328" s="71" t="str">
        <f t="shared" si="107"/>
        <v>stoechas</v>
      </c>
      <c r="L328" s="66">
        <f t="shared" si="107"/>
        <v>2</v>
      </c>
      <c r="M328" s="72">
        <f t="shared" si="107"/>
        <v>13</v>
      </c>
      <c r="N328" s="66">
        <f t="shared" si="107"/>
        <v>0</v>
      </c>
      <c r="O328" s="42"/>
      <c r="P328" s="43" t="e">
        <f>TEXT(IF(#REF!=1,D328,""),"00")</f>
        <v>#REF!</v>
      </c>
      <c r="Q328" s="44"/>
      <c r="R328" s="45"/>
      <c r="S328" s="46" t="e">
        <f>IF(O328=0,TEXT(TIME(P328,Q328,R328)-TIME(D328,E328,RIGHT(F328,2))+TIME(0,LEFT(#REF!,2),RIGHT(#REF!,2)),"mm:ss"),TEXT(TIME(P328,Q328,R328)-TIME(D328,E328,RIGHT(F328,2))+TIME(0,LEFT(#REF!,2),RIGHT(#REF!,2))-TIME(0,($G$10*O328),0),"mm:ss"))</f>
        <v>#REF!</v>
      </c>
      <c r="T328" s="47"/>
      <c r="U328" s="43" t="e">
        <f>INDEX(VISITORS[INSECT ORDER], MATCH(T328,VISITORS[NAME USED],0))</f>
        <v>#N/A</v>
      </c>
      <c r="V328" s="43" t="e">
        <f t="shared" si="100"/>
        <v>#N/A</v>
      </c>
      <c r="W328" s="48" t="e">
        <f>IF(SUM(AB328,AD328,AF328,AH328,AJ328,AL328)=#REF!,,"")</f>
        <v>#REF!</v>
      </c>
      <c r="X328" s="49" t="e">
        <f>IF(#REF!=1,1,"")</f>
        <v>#REF!</v>
      </c>
      <c r="Y328" s="49"/>
      <c r="Z328" s="49"/>
      <c r="AA328" s="50" t="str">
        <f t="shared" si="101"/>
        <v/>
      </c>
      <c r="AB328" s="51" t="str">
        <f>IF(AA328=1,#REF!,"")</f>
        <v/>
      </c>
      <c r="AC328" s="50"/>
      <c r="AD328" s="51" t="str">
        <f>IF(AC328=1,#REF!,"")</f>
        <v/>
      </c>
      <c r="AE328" s="50"/>
      <c r="AF328" s="51" t="str">
        <f>IF(AE328=1,#REF!,"")</f>
        <v/>
      </c>
      <c r="AG328" s="50"/>
      <c r="AH328" s="51" t="str">
        <f>IF(AG328=1,#REF!,"")</f>
        <v/>
      </c>
      <c r="AI328" s="50"/>
      <c r="AJ328" s="51" t="str">
        <f>IF(AI328=1,#REF!,"")</f>
        <v/>
      </c>
      <c r="AK328" s="50"/>
      <c r="AL328" s="51" t="str">
        <f>IF(AK328=1,#REF!,"")</f>
        <v/>
      </c>
      <c r="AM328" s="52"/>
      <c r="AN328" s="53"/>
      <c r="AO328" s="53"/>
      <c r="AP328" s="54"/>
      <c r="AQ328" s="55" t="e">
        <f>IF(#REF!=1,0,"")</f>
        <v>#REF!</v>
      </c>
      <c r="AR328" s="56" t="e">
        <f t="shared" si="94"/>
        <v>#REF!</v>
      </c>
      <c r="AS328" s="55" t="e">
        <f>IF(#REF!=1,0,"")</f>
        <v>#REF!</v>
      </c>
      <c r="AT328" s="56" t="e">
        <f t="shared" si="95"/>
        <v>#REF!</v>
      </c>
    </row>
    <row r="329" spans="1:46" s="3" customFormat="1" x14ac:dyDescent="0.25">
      <c r="A329" s="67">
        <f t="shared" si="96"/>
        <v>2022</v>
      </c>
      <c r="B329" s="67" t="str">
        <f t="shared" si="97"/>
        <v>May</v>
      </c>
      <c r="C329" s="68">
        <f t="shared" si="102"/>
        <v>24</v>
      </c>
      <c r="D329" s="69">
        <f t="shared" si="98"/>
        <v>14</v>
      </c>
      <c r="E329" s="70">
        <f t="shared" si="99"/>
        <v>4</v>
      </c>
      <c r="F329" s="74"/>
      <c r="G329" s="77"/>
      <c r="H329" s="63" t="e">
        <f t="shared" si="103"/>
        <v>#VALUE!</v>
      </c>
      <c r="I329" s="64">
        <f t="shared" si="107"/>
        <v>1</v>
      </c>
      <c r="J329" s="71" t="str">
        <f t="shared" si="107"/>
        <v>Lavandula</v>
      </c>
      <c r="K329" s="71" t="str">
        <f t="shared" si="107"/>
        <v>stoechas</v>
      </c>
      <c r="L329" s="72">
        <f t="shared" si="107"/>
        <v>2</v>
      </c>
      <c r="M329" s="72">
        <f t="shared" si="107"/>
        <v>13</v>
      </c>
      <c r="N329" s="66">
        <f t="shared" si="107"/>
        <v>0</v>
      </c>
      <c r="O329" s="42"/>
      <c r="P329" s="43" t="e">
        <f>TEXT(IF(#REF!=1,D329,""),"00")</f>
        <v>#REF!</v>
      </c>
      <c r="Q329" s="44"/>
      <c r="R329" s="45"/>
      <c r="S329" s="46" t="e">
        <f>IF(O329=0,TEXT(TIME(P329,Q329,R329)-TIME(D329,E329,RIGHT(F329,2))+TIME(0,LEFT(#REF!,2),RIGHT(#REF!,2)),"mm:ss"),TEXT(TIME(P329,Q329,R329)-TIME(D329,E329,RIGHT(F329,2))+TIME(0,LEFT(#REF!,2),RIGHT(#REF!,2))-TIME(0,($G$10*O329),0),"mm:ss"))</f>
        <v>#REF!</v>
      </c>
      <c r="T329" s="47"/>
      <c r="U329" s="43" t="e">
        <f>INDEX(VISITORS[INSECT ORDER], MATCH(T329,VISITORS[NAME USED],0))</f>
        <v>#N/A</v>
      </c>
      <c r="V329" s="43" t="e">
        <f t="shared" si="100"/>
        <v>#N/A</v>
      </c>
      <c r="W329" s="48" t="e">
        <f>IF(SUM(AB329,AD329,AF329,AH329,AJ329,AL329)=#REF!,,"")</f>
        <v>#REF!</v>
      </c>
      <c r="X329" s="49" t="e">
        <f>IF(#REF!=1,1,"")</f>
        <v>#REF!</v>
      </c>
      <c r="Y329" s="49"/>
      <c r="Z329" s="49"/>
      <c r="AA329" s="50" t="str">
        <f t="shared" si="101"/>
        <v/>
      </c>
      <c r="AB329" s="51" t="str">
        <f>IF(AA329=1,#REF!,"")</f>
        <v/>
      </c>
      <c r="AC329" s="50"/>
      <c r="AD329" s="51" t="str">
        <f>IF(AC329=1,#REF!,"")</f>
        <v/>
      </c>
      <c r="AE329" s="50"/>
      <c r="AF329" s="51" t="str">
        <f>IF(AE329=1,#REF!,"")</f>
        <v/>
      </c>
      <c r="AG329" s="50"/>
      <c r="AH329" s="51" t="str">
        <f>IF(AG329=1,#REF!,"")</f>
        <v/>
      </c>
      <c r="AI329" s="50"/>
      <c r="AJ329" s="51" t="str">
        <f>IF(AI329=1,#REF!,"")</f>
        <v/>
      </c>
      <c r="AK329" s="50"/>
      <c r="AL329" s="51" t="str">
        <f>IF(AK329=1,#REF!,"")</f>
        <v/>
      </c>
      <c r="AM329" s="52"/>
      <c r="AN329" s="53"/>
      <c r="AO329" s="53"/>
      <c r="AP329" s="54"/>
      <c r="AQ329" s="55" t="e">
        <f>IF(#REF!=1,0,"")</f>
        <v>#REF!</v>
      </c>
      <c r="AR329" s="56" t="e">
        <f t="shared" ref="AR329:AR393" si="108">IF(AQ329=1,X329,"")</f>
        <v>#REF!</v>
      </c>
      <c r="AS329" s="55" t="e">
        <f>IF(#REF!=1,0,"")</f>
        <v>#REF!</v>
      </c>
      <c r="AT329" s="56" t="e">
        <f t="shared" ref="AT329:AT393" si="109">IF(AS329=1,X329,"")</f>
        <v>#REF!</v>
      </c>
    </row>
    <row r="330" spans="1:46" s="3" customFormat="1" x14ac:dyDescent="0.25">
      <c r="A330" s="67">
        <f t="shared" ref="A330:A394" si="110">A329</f>
        <v>2022</v>
      </c>
      <c r="B330" s="67" t="str">
        <f t="shared" ref="B330:B394" si="111">IF(C329-C330&gt;0, TEXT(DATE(2016,(MONTH(DATEVALUE(B329&amp;"1"))+1),1),"mmm"), B329)</f>
        <v>May</v>
      </c>
      <c r="C330" s="68">
        <f t="shared" si="102"/>
        <v>24</v>
      </c>
      <c r="D330" s="69">
        <f t="shared" ref="D330:D394" si="112">IF(IF(E329=59,D329+1,D329)=24,0,IF(E329=59,D329+1,D329))</f>
        <v>14</v>
      </c>
      <c r="E330" s="60">
        <f t="shared" ref="E330:E394" si="113">IF(E329&lt;59,E329+1,0)</f>
        <v>5</v>
      </c>
      <c r="F330" s="74"/>
      <c r="G330" s="77"/>
      <c r="H330" s="63" t="e">
        <f t="shared" si="103"/>
        <v>#VALUE!</v>
      </c>
      <c r="I330" s="64">
        <f t="shared" si="107"/>
        <v>1</v>
      </c>
      <c r="J330" s="71" t="str">
        <f t="shared" si="107"/>
        <v>Lavandula</v>
      </c>
      <c r="K330" s="71" t="str">
        <f t="shared" si="107"/>
        <v>stoechas</v>
      </c>
      <c r="L330" s="72">
        <f t="shared" si="107"/>
        <v>2</v>
      </c>
      <c r="M330" s="66">
        <f t="shared" si="107"/>
        <v>13</v>
      </c>
      <c r="N330" s="66">
        <f t="shared" si="107"/>
        <v>0</v>
      </c>
      <c r="O330" s="42"/>
      <c r="P330" s="43" t="e">
        <f>TEXT(IF(#REF!=1,D330,""),"00")</f>
        <v>#REF!</v>
      </c>
      <c r="Q330" s="44"/>
      <c r="R330" s="45"/>
      <c r="S330" s="46" t="e">
        <f>IF(O330=0,TEXT(TIME(P330,Q330,R330)-TIME(D330,E330,RIGHT(F330,2))+TIME(0,LEFT(#REF!,2),RIGHT(#REF!,2)),"mm:ss"),TEXT(TIME(P330,Q330,R330)-TIME(D330,E330,RIGHT(F330,2))+TIME(0,LEFT(#REF!,2),RIGHT(#REF!,2))-TIME(0,($G$10*O330),0),"mm:ss"))</f>
        <v>#REF!</v>
      </c>
      <c r="T330" s="47"/>
      <c r="U330" s="43" t="e">
        <f>INDEX(VISITORS[INSECT ORDER], MATCH(T330,VISITORS[NAME USED],0))</f>
        <v>#N/A</v>
      </c>
      <c r="V330" s="43" t="e">
        <f t="shared" ref="V330:V394" si="114">IF(U330&lt;&gt;0,"NA","")</f>
        <v>#N/A</v>
      </c>
      <c r="W330" s="48" t="e">
        <f>IF(SUM(AB330,AD330,AF330,AH330,AJ330,AL330)=#REF!,,"")</f>
        <v>#REF!</v>
      </c>
      <c r="X330" s="49" t="e">
        <f>IF(#REF!=1,1,"")</f>
        <v>#REF!</v>
      </c>
      <c r="Y330" s="49"/>
      <c r="Z330" s="49"/>
      <c r="AA330" s="50" t="str">
        <f t="shared" ref="AA330:AA394" si="115">IF(OR(T330="Something small"),1,"")</f>
        <v/>
      </c>
      <c r="AB330" s="51" t="str">
        <f>IF(AA330=1,#REF!,"")</f>
        <v/>
      </c>
      <c r="AC330" s="50"/>
      <c r="AD330" s="51" t="str">
        <f>IF(AC330=1,#REF!,"")</f>
        <v/>
      </c>
      <c r="AE330" s="50"/>
      <c r="AF330" s="51" t="str">
        <f>IF(AE330=1,#REF!,"")</f>
        <v/>
      </c>
      <c r="AG330" s="50"/>
      <c r="AH330" s="51" t="str">
        <f>IF(AG330=1,#REF!,"")</f>
        <v/>
      </c>
      <c r="AI330" s="50"/>
      <c r="AJ330" s="51" t="str">
        <f>IF(AI330=1,#REF!,"")</f>
        <v/>
      </c>
      <c r="AK330" s="50"/>
      <c r="AL330" s="51" t="str">
        <f>IF(AK330=1,#REF!,"")</f>
        <v/>
      </c>
      <c r="AM330" s="52"/>
      <c r="AN330" s="53"/>
      <c r="AO330" s="53"/>
      <c r="AP330" s="54"/>
      <c r="AQ330" s="55" t="e">
        <f>IF(#REF!=1,0,"")</f>
        <v>#REF!</v>
      </c>
      <c r="AR330" s="56" t="e">
        <f t="shared" si="108"/>
        <v>#REF!</v>
      </c>
      <c r="AS330" s="55" t="e">
        <f>IF(#REF!=1,0,"")</f>
        <v>#REF!</v>
      </c>
      <c r="AT330" s="56" t="e">
        <f t="shared" si="109"/>
        <v>#REF!</v>
      </c>
    </row>
    <row r="331" spans="1:46" s="3" customFormat="1" x14ac:dyDescent="0.25">
      <c r="A331" s="67">
        <f t="shared" si="110"/>
        <v>2022</v>
      </c>
      <c r="B331" s="67" t="str">
        <f t="shared" si="111"/>
        <v>May</v>
      </c>
      <c r="C331" s="68">
        <f t="shared" ref="C331:C395" si="116">IF(AND(D331=0, E331=0), IF(TEXT(C330,"dd")=TEXT(EOMONTH(DATE(A330,MONTH(DATEVALUE(B330&amp;"1")),C330),0), "dd"), 1, C330+1), C330)</f>
        <v>24</v>
      </c>
      <c r="D331" s="69">
        <f t="shared" si="112"/>
        <v>14</v>
      </c>
      <c r="E331" s="70">
        <f t="shared" si="113"/>
        <v>6</v>
      </c>
      <c r="F331" s="74"/>
      <c r="G331" s="77"/>
      <c r="H331" s="63" t="e">
        <f t="shared" ref="H331:H395" si="117">IF(AND(OR(E330=$G$3,E330=$G$4,E330=$G$5,E330=$G$6,E330=$G$7,E330=$G$8),E330&lt;&gt;RIGHT(H330,2)),CONCATENATE(LEFT(J331,3),LEFT(K331,3),L331,"_",A331,TEXT(MONTH(DATEVALUE(B331&amp;"1")),"00"),TEXT(C331,"00"),"_",TEXT(D331,"00"),"_",TEXT(E330,"00")),IF(AND(OR(E331=$G$3,E331=$G$4,E331=$G$5,E331=$G$6,E331=$G$7,E331=$G$8),OR(F331="",F331&gt;$G$9-1)),CONCATENATE(LEFT(J331,3),LEFT(K331,3),L331,"_",A331,TEXT(MONTH(DATEVALUE(B331&amp;"1")),"00"),TEXT(C331,"00"),"_",TEXT(D331,"00"),"_",TEXT(E331,"00")),H330))</f>
        <v>#VALUE!</v>
      </c>
      <c r="I331" s="64">
        <f t="shared" ref="I331:N346" si="118">I330</f>
        <v>1</v>
      </c>
      <c r="J331" s="71" t="str">
        <f t="shared" si="118"/>
        <v>Lavandula</v>
      </c>
      <c r="K331" s="71" t="str">
        <f t="shared" si="118"/>
        <v>stoechas</v>
      </c>
      <c r="L331" s="72">
        <f t="shared" si="118"/>
        <v>2</v>
      </c>
      <c r="M331" s="72">
        <f t="shared" si="118"/>
        <v>13</v>
      </c>
      <c r="N331" s="66">
        <f t="shared" si="118"/>
        <v>0</v>
      </c>
      <c r="O331" s="42"/>
      <c r="P331" s="43" t="e">
        <f>TEXT(IF(#REF!=1,D331,""),"00")</f>
        <v>#REF!</v>
      </c>
      <c r="Q331" s="44"/>
      <c r="R331" s="45"/>
      <c r="S331" s="46" t="e">
        <f>IF(O331=0,TEXT(TIME(P331,Q331,R331)-TIME(D331,E331,RIGHT(F331,2))+TIME(0,LEFT(#REF!,2),RIGHT(#REF!,2)),"mm:ss"),TEXT(TIME(P331,Q331,R331)-TIME(D331,E331,RIGHT(F331,2))+TIME(0,LEFT(#REF!,2),RIGHT(#REF!,2))-TIME(0,($G$10*O331),0),"mm:ss"))</f>
        <v>#REF!</v>
      </c>
      <c r="T331" s="47"/>
      <c r="U331" s="43" t="e">
        <f>INDEX(VISITORS[INSECT ORDER], MATCH(T331,VISITORS[NAME USED],0))</f>
        <v>#N/A</v>
      </c>
      <c r="V331" s="43" t="e">
        <f t="shared" si="114"/>
        <v>#N/A</v>
      </c>
      <c r="W331" s="48" t="e">
        <f>IF(SUM(AB331,AD331,AF331,AH331,AJ331,AL331)=#REF!,,"")</f>
        <v>#REF!</v>
      </c>
      <c r="X331" s="49" t="e">
        <f>IF(#REF!=1,1,"")</f>
        <v>#REF!</v>
      </c>
      <c r="Y331" s="49"/>
      <c r="Z331" s="49"/>
      <c r="AA331" s="50" t="str">
        <f t="shared" si="115"/>
        <v/>
      </c>
      <c r="AB331" s="51" t="str">
        <f>IF(AA331=1,#REF!,"")</f>
        <v/>
      </c>
      <c r="AC331" s="50"/>
      <c r="AD331" s="51" t="str">
        <f>IF(AC331=1,#REF!,"")</f>
        <v/>
      </c>
      <c r="AE331" s="50"/>
      <c r="AF331" s="51" t="str">
        <f>IF(AE331=1,#REF!,"")</f>
        <v/>
      </c>
      <c r="AG331" s="50"/>
      <c r="AH331" s="51" t="str">
        <f>IF(AG331=1,#REF!,"")</f>
        <v/>
      </c>
      <c r="AI331" s="50"/>
      <c r="AJ331" s="51" t="str">
        <f>IF(AI331=1,#REF!,"")</f>
        <v/>
      </c>
      <c r="AK331" s="50"/>
      <c r="AL331" s="51" t="str">
        <f>IF(AK331=1,#REF!,"")</f>
        <v/>
      </c>
      <c r="AM331" s="52"/>
      <c r="AN331" s="53"/>
      <c r="AO331" s="53"/>
      <c r="AP331" s="54"/>
      <c r="AQ331" s="55" t="e">
        <f>IF(#REF!=1,0,"")</f>
        <v>#REF!</v>
      </c>
      <c r="AR331" s="56" t="e">
        <f t="shared" si="108"/>
        <v>#REF!</v>
      </c>
      <c r="AS331" s="55" t="e">
        <f>IF(#REF!=1,0,"")</f>
        <v>#REF!</v>
      </c>
      <c r="AT331" s="56" t="e">
        <f t="shared" si="109"/>
        <v>#REF!</v>
      </c>
    </row>
    <row r="332" spans="1:46" s="3" customFormat="1" x14ac:dyDescent="0.25">
      <c r="A332" s="67">
        <f t="shared" si="110"/>
        <v>2022</v>
      </c>
      <c r="B332" s="67" t="str">
        <f t="shared" si="111"/>
        <v>May</v>
      </c>
      <c r="C332" s="68">
        <f t="shared" si="116"/>
        <v>24</v>
      </c>
      <c r="D332" s="69">
        <f t="shared" si="112"/>
        <v>14</v>
      </c>
      <c r="E332" s="70">
        <f t="shared" si="113"/>
        <v>7</v>
      </c>
      <c r="F332" s="74"/>
      <c r="G332" s="77"/>
      <c r="H332" s="63" t="e">
        <f t="shared" si="117"/>
        <v>#VALUE!</v>
      </c>
      <c r="I332" s="64">
        <f t="shared" si="118"/>
        <v>1</v>
      </c>
      <c r="J332" s="71" t="str">
        <f t="shared" si="118"/>
        <v>Lavandula</v>
      </c>
      <c r="K332" s="71" t="str">
        <f t="shared" si="118"/>
        <v>stoechas</v>
      </c>
      <c r="L332" s="72">
        <f t="shared" si="118"/>
        <v>2</v>
      </c>
      <c r="M332" s="72">
        <f t="shared" si="118"/>
        <v>13</v>
      </c>
      <c r="N332" s="66">
        <f t="shared" si="118"/>
        <v>0</v>
      </c>
      <c r="O332" s="42"/>
      <c r="P332" s="43" t="e">
        <f>TEXT(IF(#REF!=1,D332,""),"00")</f>
        <v>#REF!</v>
      </c>
      <c r="Q332" s="44"/>
      <c r="R332" s="45"/>
      <c r="S332" s="46" t="e">
        <f>IF(O332=0,TEXT(TIME(P332,Q332,R332)-TIME(D332,E332,RIGHT(F332,2))+TIME(0,LEFT(#REF!,2),RIGHT(#REF!,2)),"mm:ss"),TEXT(TIME(P332,Q332,R332)-TIME(D332,E332,RIGHT(F332,2))+TIME(0,LEFT(#REF!,2),RIGHT(#REF!,2))-TIME(0,($G$10*O332),0),"mm:ss"))</f>
        <v>#REF!</v>
      </c>
      <c r="T332" s="47"/>
      <c r="U332" s="43" t="e">
        <f>INDEX(VISITORS[INSECT ORDER], MATCH(T332,VISITORS[NAME USED],0))</f>
        <v>#N/A</v>
      </c>
      <c r="V332" s="43" t="e">
        <f t="shared" si="114"/>
        <v>#N/A</v>
      </c>
      <c r="W332" s="48" t="e">
        <f>IF(SUM(AB332,AD332,AF332,AH332,AJ332,AL332)=#REF!,,"")</f>
        <v>#REF!</v>
      </c>
      <c r="X332" s="49" t="e">
        <f>IF(#REF!=1,1,"")</f>
        <v>#REF!</v>
      </c>
      <c r="Y332" s="49"/>
      <c r="Z332" s="49"/>
      <c r="AA332" s="50" t="str">
        <f t="shared" si="115"/>
        <v/>
      </c>
      <c r="AB332" s="51" t="str">
        <f>IF(AA332=1,#REF!,"")</f>
        <v/>
      </c>
      <c r="AC332" s="50"/>
      <c r="AD332" s="51" t="str">
        <f>IF(AC332=1,#REF!,"")</f>
        <v/>
      </c>
      <c r="AE332" s="50"/>
      <c r="AF332" s="51" t="str">
        <f>IF(AE332=1,#REF!,"")</f>
        <v/>
      </c>
      <c r="AG332" s="50"/>
      <c r="AH332" s="51" t="str">
        <f>IF(AG332=1,#REF!,"")</f>
        <v/>
      </c>
      <c r="AI332" s="50"/>
      <c r="AJ332" s="51" t="str">
        <f>IF(AI332=1,#REF!,"")</f>
        <v/>
      </c>
      <c r="AK332" s="50"/>
      <c r="AL332" s="51" t="str">
        <f>IF(AK332=1,#REF!,"")</f>
        <v/>
      </c>
      <c r="AM332" s="52"/>
      <c r="AN332" s="53"/>
      <c r="AO332" s="53"/>
      <c r="AP332" s="54"/>
      <c r="AQ332" s="55" t="e">
        <f>IF(#REF!=1,0,"")</f>
        <v>#REF!</v>
      </c>
      <c r="AR332" s="56" t="e">
        <f t="shared" si="108"/>
        <v>#REF!</v>
      </c>
      <c r="AS332" s="55" t="e">
        <f>IF(#REF!=1,0,"")</f>
        <v>#REF!</v>
      </c>
      <c r="AT332" s="56" t="e">
        <f t="shared" si="109"/>
        <v>#REF!</v>
      </c>
    </row>
    <row r="333" spans="1:46" s="3" customFormat="1" x14ac:dyDescent="0.25">
      <c r="A333" s="67">
        <f t="shared" si="110"/>
        <v>2022</v>
      </c>
      <c r="B333" s="67" t="str">
        <f t="shared" si="111"/>
        <v>May</v>
      </c>
      <c r="C333" s="68">
        <f t="shared" si="116"/>
        <v>24</v>
      </c>
      <c r="D333" s="69">
        <f t="shared" si="112"/>
        <v>14</v>
      </c>
      <c r="E333" s="70">
        <f t="shared" si="113"/>
        <v>8</v>
      </c>
      <c r="F333" s="74"/>
      <c r="G333" s="77"/>
      <c r="H333" s="63" t="e">
        <f t="shared" si="117"/>
        <v>#VALUE!</v>
      </c>
      <c r="I333" s="64">
        <f t="shared" si="118"/>
        <v>1</v>
      </c>
      <c r="J333" s="71" t="str">
        <f t="shared" si="118"/>
        <v>Lavandula</v>
      </c>
      <c r="K333" s="71" t="str">
        <f t="shared" si="118"/>
        <v>stoechas</v>
      </c>
      <c r="L333" s="72">
        <f t="shared" si="118"/>
        <v>2</v>
      </c>
      <c r="M333" s="72">
        <f t="shared" si="118"/>
        <v>13</v>
      </c>
      <c r="N333" s="66">
        <f t="shared" si="118"/>
        <v>0</v>
      </c>
      <c r="O333" s="42"/>
      <c r="P333" s="43" t="e">
        <f>TEXT(IF(#REF!=1,D333,""),"00")</f>
        <v>#REF!</v>
      </c>
      <c r="Q333" s="44"/>
      <c r="R333" s="45"/>
      <c r="S333" s="46" t="e">
        <f>IF(O333=0,TEXT(TIME(P333,Q333,R333)-TIME(D333,E333,RIGHT(F333,2))+TIME(0,LEFT(#REF!,2),RIGHT(#REF!,2)),"mm:ss"),TEXT(TIME(P333,Q333,R333)-TIME(D333,E333,RIGHT(F333,2))+TIME(0,LEFT(#REF!,2),RIGHT(#REF!,2))-TIME(0,($G$10*O333),0),"mm:ss"))</f>
        <v>#REF!</v>
      </c>
      <c r="T333" s="47"/>
      <c r="U333" s="43" t="e">
        <f>INDEX(VISITORS[INSECT ORDER], MATCH(T333,VISITORS[NAME USED],0))</f>
        <v>#N/A</v>
      </c>
      <c r="V333" s="43" t="e">
        <f t="shared" si="114"/>
        <v>#N/A</v>
      </c>
      <c r="W333" s="48" t="e">
        <f>IF(SUM(AB333,AD333,AF333,AH333,AJ333,AL333)=#REF!,,"")</f>
        <v>#REF!</v>
      </c>
      <c r="X333" s="49" t="e">
        <f>IF(#REF!=1,1,"")</f>
        <v>#REF!</v>
      </c>
      <c r="Y333" s="49"/>
      <c r="Z333" s="49"/>
      <c r="AA333" s="50" t="str">
        <f t="shared" si="115"/>
        <v/>
      </c>
      <c r="AB333" s="51" t="str">
        <f>IF(AA333=1,#REF!,"")</f>
        <v/>
      </c>
      <c r="AC333" s="50"/>
      <c r="AD333" s="51" t="str">
        <f>IF(AC333=1,#REF!,"")</f>
        <v/>
      </c>
      <c r="AE333" s="50"/>
      <c r="AF333" s="51" t="str">
        <f>IF(AE333=1,#REF!,"")</f>
        <v/>
      </c>
      <c r="AG333" s="50"/>
      <c r="AH333" s="51" t="str">
        <f>IF(AG333=1,#REF!,"")</f>
        <v/>
      </c>
      <c r="AI333" s="50"/>
      <c r="AJ333" s="51" t="str">
        <f>IF(AI333=1,#REF!,"")</f>
        <v/>
      </c>
      <c r="AK333" s="50"/>
      <c r="AL333" s="51" t="str">
        <f>IF(AK333=1,#REF!,"")</f>
        <v/>
      </c>
      <c r="AM333" s="52"/>
      <c r="AN333" s="53"/>
      <c r="AO333" s="53"/>
      <c r="AP333" s="54"/>
      <c r="AQ333" s="55" t="e">
        <f>IF(#REF!=1,0,"")</f>
        <v>#REF!</v>
      </c>
      <c r="AR333" s="56" t="e">
        <f t="shared" si="108"/>
        <v>#REF!</v>
      </c>
      <c r="AS333" s="55" t="e">
        <f>IF(#REF!=1,0,"")</f>
        <v>#REF!</v>
      </c>
      <c r="AT333" s="56" t="e">
        <f t="shared" si="109"/>
        <v>#REF!</v>
      </c>
    </row>
    <row r="334" spans="1:46" s="3" customFormat="1" x14ac:dyDescent="0.25">
      <c r="A334" s="67">
        <f t="shared" si="110"/>
        <v>2022</v>
      </c>
      <c r="B334" s="67" t="str">
        <f t="shared" si="111"/>
        <v>May</v>
      </c>
      <c r="C334" s="68">
        <f t="shared" si="116"/>
        <v>24</v>
      </c>
      <c r="D334" s="69">
        <f t="shared" si="112"/>
        <v>14</v>
      </c>
      <c r="E334" s="70">
        <f t="shared" si="113"/>
        <v>9</v>
      </c>
      <c r="F334" s="74"/>
      <c r="G334" s="77"/>
      <c r="H334" s="63" t="e">
        <f t="shared" si="117"/>
        <v>#VALUE!</v>
      </c>
      <c r="I334" s="64">
        <f t="shared" si="118"/>
        <v>1</v>
      </c>
      <c r="J334" s="71" t="str">
        <f t="shared" si="118"/>
        <v>Lavandula</v>
      </c>
      <c r="K334" s="71" t="str">
        <f t="shared" si="118"/>
        <v>stoechas</v>
      </c>
      <c r="L334" s="66">
        <f t="shared" si="118"/>
        <v>2</v>
      </c>
      <c r="M334" s="72">
        <f t="shared" si="118"/>
        <v>13</v>
      </c>
      <c r="N334" s="66">
        <f t="shared" si="118"/>
        <v>0</v>
      </c>
      <c r="O334" s="42"/>
      <c r="P334" s="43" t="e">
        <f>TEXT(IF(#REF!=1,D334,""),"00")</f>
        <v>#REF!</v>
      </c>
      <c r="Q334" s="44"/>
      <c r="R334" s="45"/>
      <c r="S334" s="46" t="e">
        <f>IF(O334=0,TEXT(TIME(P334,Q334,R334)-TIME(D334,E334,RIGHT(F334,2))+TIME(0,LEFT(#REF!,2),RIGHT(#REF!,2)),"mm:ss"),TEXT(TIME(P334,Q334,R334)-TIME(D334,E334,RIGHT(F334,2))+TIME(0,LEFT(#REF!,2),RIGHT(#REF!,2))-TIME(0,($G$10*O334),0),"mm:ss"))</f>
        <v>#REF!</v>
      </c>
      <c r="T334" s="47"/>
      <c r="U334" s="43" t="e">
        <f>INDEX(VISITORS[INSECT ORDER], MATCH(T334,VISITORS[NAME USED],0))</f>
        <v>#N/A</v>
      </c>
      <c r="V334" s="43" t="e">
        <f t="shared" si="114"/>
        <v>#N/A</v>
      </c>
      <c r="W334" s="48" t="e">
        <f>IF(SUM(AB334,AD334,AF334,AH334,AJ334,AL334)=#REF!,,"")</f>
        <v>#REF!</v>
      </c>
      <c r="X334" s="49" t="e">
        <f>IF(#REF!=1,1,"")</f>
        <v>#REF!</v>
      </c>
      <c r="Y334" s="49"/>
      <c r="Z334" s="49"/>
      <c r="AA334" s="50" t="str">
        <f t="shared" si="115"/>
        <v/>
      </c>
      <c r="AB334" s="51" t="str">
        <f>IF(AA334=1,#REF!,"")</f>
        <v/>
      </c>
      <c r="AC334" s="50"/>
      <c r="AD334" s="51" t="str">
        <f>IF(AC334=1,#REF!,"")</f>
        <v/>
      </c>
      <c r="AE334" s="50"/>
      <c r="AF334" s="51" t="str">
        <f>IF(AE334=1,#REF!,"")</f>
        <v/>
      </c>
      <c r="AG334" s="50"/>
      <c r="AH334" s="51" t="str">
        <f>IF(AG334=1,#REF!,"")</f>
        <v/>
      </c>
      <c r="AI334" s="50"/>
      <c r="AJ334" s="51" t="str">
        <f>IF(AI334=1,#REF!,"")</f>
        <v/>
      </c>
      <c r="AK334" s="50"/>
      <c r="AL334" s="51" t="str">
        <f>IF(AK334=1,#REF!,"")</f>
        <v/>
      </c>
      <c r="AM334" s="52"/>
      <c r="AN334" s="53"/>
      <c r="AO334" s="53"/>
      <c r="AP334" s="54"/>
      <c r="AQ334" s="55" t="e">
        <f>IF(#REF!=1,0,"")</f>
        <v>#REF!</v>
      </c>
      <c r="AR334" s="56" t="e">
        <f t="shared" si="108"/>
        <v>#REF!</v>
      </c>
      <c r="AS334" s="55" t="e">
        <f>IF(#REF!=1,0,"")</f>
        <v>#REF!</v>
      </c>
      <c r="AT334" s="56" t="e">
        <f t="shared" si="109"/>
        <v>#REF!</v>
      </c>
    </row>
    <row r="335" spans="1:46" s="3" customFormat="1" x14ac:dyDescent="0.25">
      <c r="A335" s="67">
        <f t="shared" si="110"/>
        <v>2022</v>
      </c>
      <c r="B335" s="67" t="str">
        <f t="shared" si="111"/>
        <v>May</v>
      </c>
      <c r="C335" s="68">
        <f t="shared" si="116"/>
        <v>24</v>
      </c>
      <c r="D335" s="69">
        <f t="shared" si="112"/>
        <v>14</v>
      </c>
      <c r="E335" s="60">
        <f t="shared" si="113"/>
        <v>10</v>
      </c>
      <c r="F335" s="74"/>
      <c r="G335" s="77"/>
      <c r="H335" s="63" t="e">
        <f t="shared" si="117"/>
        <v>#VALUE!</v>
      </c>
      <c r="I335" s="64">
        <f t="shared" si="118"/>
        <v>1</v>
      </c>
      <c r="J335" s="71" t="str">
        <f t="shared" si="118"/>
        <v>Lavandula</v>
      </c>
      <c r="K335" s="71" t="str">
        <f t="shared" si="118"/>
        <v>stoechas</v>
      </c>
      <c r="L335" s="72">
        <f t="shared" si="118"/>
        <v>2</v>
      </c>
      <c r="M335" s="66">
        <f t="shared" si="118"/>
        <v>13</v>
      </c>
      <c r="N335" s="66">
        <f t="shared" si="118"/>
        <v>0</v>
      </c>
      <c r="O335" s="42"/>
      <c r="P335" s="43" t="e">
        <f>TEXT(IF(#REF!=1,D335,""),"00")</f>
        <v>#REF!</v>
      </c>
      <c r="Q335" s="44"/>
      <c r="R335" s="45"/>
      <c r="S335" s="46" t="e">
        <f>IF(O335=0,TEXT(TIME(P335,Q335,R335)-TIME(D335,E335,RIGHT(F335,2))+TIME(0,LEFT(#REF!,2),RIGHT(#REF!,2)),"mm:ss"),TEXT(TIME(P335,Q335,R335)-TIME(D335,E335,RIGHT(F335,2))+TIME(0,LEFT(#REF!,2),RIGHT(#REF!,2))-TIME(0,($G$10*O335),0),"mm:ss"))</f>
        <v>#REF!</v>
      </c>
      <c r="T335" s="47"/>
      <c r="U335" s="43" t="e">
        <f>INDEX(VISITORS[INSECT ORDER], MATCH(T335,VISITORS[NAME USED],0))</f>
        <v>#N/A</v>
      </c>
      <c r="V335" s="43" t="e">
        <f t="shared" si="114"/>
        <v>#N/A</v>
      </c>
      <c r="W335" s="48" t="e">
        <f>IF(SUM(AB335,AD335,AF335,AH335,AJ335,AL335)=#REF!,,"")</f>
        <v>#REF!</v>
      </c>
      <c r="X335" s="49" t="e">
        <f>IF(#REF!=1,1,"")</f>
        <v>#REF!</v>
      </c>
      <c r="Y335" s="49"/>
      <c r="Z335" s="49"/>
      <c r="AA335" s="50" t="str">
        <f t="shared" si="115"/>
        <v/>
      </c>
      <c r="AB335" s="51" t="str">
        <f>IF(AA335=1,#REF!,"")</f>
        <v/>
      </c>
      <c r="AC335" s="50"/>
      <c r="AD335" s="51" t="str">
        <f>IF(AC335=1,#REF!,"")</f>
        <v/>
      </c>
      <c r="AE335" s="50"/>
      <c r="AF335" s="51" t="str">
        <f>IF(AE335=1,#REF!,"")</f>
        <v/>
      </c>
      <c r="AG335" s="50"/>
      <c r="AH335" s="51" t="str">
        <f>IF(AG335=1,#REF!,"")</f>
        <v/>
      </c>
      <c r="AI335" s="50"/>
      <c r="AJ335" s="51" t="str">
        <f>IF(AI335=1,#REF!,"")</f>
        <v/>
      </c>
      <c r="AK335" s="50"/>
      <c r="AL335" s="51" t="str">
        <f>IF(AK335=1,#REF!,"")</f>
        <v/>
      </c>
      <c r="AM335" s="52"/>
      <c r="AN335" s="53"/>
      <c r="AO335" s="53"/>
      <c r="AP335" s="54"/>
      <c r="AQ335" s="55" t="e">
        <f>IF(#REF!=1,0,"")</f>
        <v>#REF!</v>
      </c>
      <c r="AR335" s="56" t="e">
        <f t="shared" si="108"/>
        <v>#REF!</v>
      </c>
      <c r="AS335" s="55" t="e">
        <f>IF(#REF!=1,0,"")</f>
        <v>#REF!</v>
      </c>
      <c r="AT335" s="56" t="e">
        <f t="shared" si="109"/>
        <v>#REF!</v>
      </c>
    </row>
    <row r="336" spans="1:46" s="3" customFormat="1" x14ac:dyDescent="0.25">
      <c r="A336" s="67">
        <f t="shared" si="110"/>
        <v>2022</v>
      </c>
      <c r="B336" s="67" t="str">
        <f t="shared" si="111"/>
        <v>May</v>
      </c>
      <c r="C336" s="68">
        <f t="shared" si="116"/>
        <v>24</v>
      </c>
      <c r="D336" s="69">
        <f t="shared" si="112"/>
        <v>14</v>
      </c>
      <c r="E336" s="70">
        <f t="shared" si="113"/>
        <v>11</v>
      </c>
      <c r="F336" s="74"/>
      <c r="G336" s="77"/>
      <c r="H336" s="63" t="e">
        <f t="shared" si="117"/>
        <v>#VALUE!</v>
      </c>
      <c r="I336" s="64">
        <f t="shared" si="118"/>
        <v>1</v>
      </c>
      <c r="J336" s="71" t="str">
        <f t="shared" si="118"/>
        <v>Lavandula</v>
      </c>
      <c r="K336" s="71" t="str">
        <f t="shared" si="118"/>
        <v>stoechas</v>
      </c>
      <c r="L336" s="72">
        <f t="shared" si="118"/>
        <v>2</v>
      </c>
      <c r="M336" s="72">
        <f t="shared" si="118"/>
        <v>13</v>
      </c>
      <c r="N336" s="66">
        <f t="shared" si="118"/>
        <v>0</v>
      </c>
      <c r="O336" s="42"/>
      <c r="P336" s="43" t="e">
        <f>TEXT(IF(#REF!=1,D336,""),"00")</f>
        <v>#REF!</v>
      </c>
      <c r="Q336" s="44"/>
      <c r="R336" s="45"/>
      <c r="S336" s="46" t="e">
        <f>IF(O336=0,TEXT(TIME(P336,Q336,R336)-TIME(D336,E336,RIGHT(F336,2))+TIME(0,LEFT(#REF!,2),RIGHT(#REF!,2)),"mm:ss"),TEXT(TIME(P336,Q336,R336)-TIME(D336,E336,RIGHT(F336,2))+TIME(0,LEFT(#REF!,2),RIGHT(#REF!,2))-TIME(0,($G$10*O336),0),"mm:ss"))</f>
        <v>#REF!</v>
      </c>
      <c r="T336" s="47"/>
      <c r="U336" s="43" t="e">
        <f>INDEX(VISITORS[INSECT ORDER], MATCH(T336,VISITORS[NAME USED],0))</f>
        <v>#N/A</v>
      </c>
      <c r="V336" s="43" t="e">
        <f t="shared" si="114"/>
        <v>#N/A</v>
      </c>
      <c r="W336" s="48" t="e">
        <f>IF(SUM(AB336,AD336,AF336,AH336,AJ336,AL336)=#REF!,,"")</f>
        <v>#REF!</v>
      </c>
      <c r="X336" s="49" t="e">
        <f>IF(#REF!=1,1,"")</f>
        <v>#REF!</v>
      </c>
      <c r="Y336" s="49"/>
      <c r="Z336" s="49"/>
      <c r="AA336" s="50" t="str">
        <f t="shared" si="115"/>
        <v/>
      </c>
      <c r="AB336" s="51" t="str">
        <f>IF(AA336=1,#REF!,"")</f>
        <v/>
      </c>
      <c r="AC336" s="50"/>
      <c r="AD336" s="51" t="str">
        <f>IF(AC336=1,#REF!,"")</f>
        <v/>
      </c>
      <c r="AE336" s="50"/>
      <c r="AF336" s="51" t="str">
        <f>IF(AE336=1,#REF!,"")</f>
        <v/>
      </c>
      <c r="AG336" s="50"/>
      <c r="AH336" s="51" t="str">
        <f>IF(AG336=1,#REF!,"")</f>
        <v/>
      </c>
      <c r="AI336" s="50"/>
      <c r="AJ336" s="51" t="str">
        <f>IF(AI336=1,#REF!,"")</f>
        <v/>
      </c>
      <c r="AK336" s="50"/>
      <c r="AL336" s="51" t="str">
        <f>IF(AK336=1,#REF!,"")</f>
        <v/>
      </c>
      <c r="AM336" s="52"/>
      <c r="AN336" s="53"/>
      <c r="AO336" s="53"/>
      <c r="AP336" s="54"/>
      <c r="AQ336" s="55" t="e">
        <f>IF(#REF!=1,0,"")</f>
        <v>#REF!</v>
      </c>
      <c r="AR336" s="56" t="e">
        <f t="shared" si="108"/>
        <v>#REF!</v>
      </c>
      <c r="AS336" s="55" t="e">
        <f>IF(#REF!=1,0,"")</f>
        <v>#REF!</v>
      </c>
      <c r="AT336" s="56" t="e">
        <f t="shared" si="109"/>
        <v>#REF!</v>
      </c>
    </row>
    <row r="337" spans="1:46" s="3" customFormat="1" x14ac:dyDescent="0.25">
      <c r="A337" s="67">
        <f t="shared" si="110"/>
        <v>2022</v>
      </c>
      <c r="B337" s="67" t="str">
        <f t="shared" si="111"/>
        <v>May</v>
      </c>
      <c r="C337" s="68">
        <f t="shared" si="116"/>
        <v>24</v>
      </c>
      <c r="D337" s="69">
        <f t="shared" si="112"/>
        <v>14</v>
      </c>
      <c r="E337" s="70">
        <f t="shared" si="113"/>
        <v>12</v>
      </c>
      <c r="F337" s="74"/>
      <c r="G337" s="77"/>
      <c r="H337" s="63" t="e">
        <f t="shared" si="117"/>
        <v>#VALUE!</v>
      </c>
      <c r="I337" s="64">
        <f t="shared" si="118"/>
        <v>1</v>
      </c>
      <c r="J337" s="71" t="str">
        <f t="shared" si="118"/>
        <v>Lavandula</v>
      </c>
      <c r="K337" s="71" t="str">
        <f t="shared" si="118"/>
        <v>stoechas</v>
      </c>
      <c r="L337" s="72">
        <f t="shared" si="118"/>
        <v>2</v>
      </c>
      <c r="M337" s="72">
        <f t="shared" si="118"/>
        <v>13</v>
      </c>
      <c r="N337" s="66">
        <f t="shared" si="118"/>
        <v>0</v>
      </c>
      <c r="O337" s="42"/>
      <c r="P337" s="43" t="e">
        <f>TEXT(IF(#REF!=1,D337,""),"00")</f>
        <v>#REF!</v>
      </c>
      <c r="Q337" s="44"/>
      <c r="R337" s="45"/>
      <c r="S337" s="46" t="e">
        <f>IF(O337=0,TEXT(TIME(P337,Q337,R337)-TIME(D337,E337,RIGHT(F337,2))+TIME(0,LEFT(#REF!,2),RIGHT(#REF!,2)),"mm:ss"),TEXT(TIME(P337,Q337,R337)-TIME(D337,E337,RIGHT(F337,2))+TIME(0,LEFT(#REF!,2),RIGHT(#REF!,2))-TIME(0,($G$10*O337),0),"mm:ss"))</f>
        <v>#REF!</v>
      </c>
      <c r="T337" s="47"/>
      <c r="U337" s="43" t="e">
        <f>INDEX(VISITORS[INSECT ORDER], MATCH(T337,VISITORS[NAME USED],0))</f>
        <v>#N/A</v>
      </c>
      <c r="V337" s="43" t="e">
        <f t="shared" si="114"/>
        <v>#N/A</v>
      </c>
      <c r="W337" s="48" t="e">
        <f>IF(SUM(AB337,AD337,AF337,AH337,AJ337,AL337)=#REF!,,"")</f>
        <v>#REF!</v>
      </c>
      <c r="X337" s="49" t="e">
        <f>IF(#REF!=1,1,"")</f>
        <v>#REF!</v>
      </c>
      <c r="Y337" s="49"/>
      <c r="Z337" s="49"/>
      <c r="AA337" s="50" t="str">
        <f t="shared" si="115"/>
        <v/>
      </c>
      <c r="AB337" s="51" t="str">
        <f>IF(AA337=1,#REF!,"")</f>
        <v/>
      </c>
      <c r="AC337" s="50"/>
      <c r="AD337" s="51" t="str">
        <f>IF(AC337=1,#REF!,"")</f>
        <v/>
      </c>
      <c r="AE337" s="50"/>
      <c r="AF337" s="51" t="str">
        <f>IF(AE337=1,#REF!,"")</f>
        <v/>
      </c>
      <c r="AG337" s="50"/>
      <c r="AH337" s="51" t="str">
        <f>IF(AG337=1,#REF!,"")</f>
        <v/>
      </c>
      <c r="AI337" s="50"/>
      <c r="AJ337" s="51" t="str">
        <f>IF(AI337=1,#REF!,"")</f>
        <v/>
      </c>
      <c r="AK337" s="50"/>
      <c r="AL337" s="51" t="str">
        <f>IF(AK337=1,#REF!,"")</f>
        <v/>
      </c>
      <c r="AM337" s="52"/>
      <c r="AN337" s="53"/>
      <c r="AO337" s="53"/>
      <c r="AP337" s="54"/>
      <c r="AQ337" s="55" t="e">
        <f>IF(#REF!=1,0,"")</f>
        <v>#REF!</v>
      </c>
      <c r="AR337" s="56" t="e">
        <f t="shared" si="108"/>
        <v>#REF!</v>
      </c>
      <c r="AS337" s="55" t="e">
        <f>IF(#REF!=1,0,"")</f>
        <v>#REF!</v>
      </c>
      <c r="AT337" s="56" t="e">
        <f t="shared" si="109"/>
        <v>#REF!</v>
      </c>
    </row>
    <row r="338" spans="1:46" s="3" customFormat="1" x14ac:dyDescent="0.25">
      <c r="A338" s="67">
        <f t="shared" si="110"/>
        <v>2022</v>
      </c>
      <c r="B338" s="67" t="str">
        <f t="shared" si="111"/>
        <v>May</v>
      </c>
      <c r="C338" s="68">
        <f t="shared" si="116"/>
        <v>24</v>
      </c>
      <c r="D338" s="69">
        <f t="shared" si="112"/>
        <v>14</v>
      </c>
      <c r="E338" s="70">
        <f t="shared" si="113"/>
        <v>13</v>
      </c>
      <c r="F338" s="74"/>
      <c r="G338" s="77"/>
      <c r="H338" s="63" t="e">
        <f t="shared" si="117"/>
        <v>#VALUE!</v>
      </c>
      <c r="I338" s="64">
        <f t="shared" si="118"/>
        <v>1</v>
      </c>
      <c r="J338" s="71" t="str">
        <f t="shared" si="118"/>
        <v>Lavandula</v>
      </c>
      <c r="K338" s="71" t="str">
        <f t="shared" si="118"/>
        <v>stoechas</v>
      </c>
      <c r="L338" s="72">
        <f t="shared" si="118"/>
        <v>2</v>
      </c>
      <c r="M338" s="72">
        <f t="shared" si="118"/>
        <v>13</v>
      </c>
      <c r="N338" s="66">
        <f t="shared" si="118"/>
        <v>0</v>
      </c>
      <c r="O338" s="42"/>
      <c r="P338" s="43" t="e">
        <f>TEXT(IF(#REF!=1,D338,""),"00")</f>
        <v>#REF!</v>
      </c>
      <c r="Q338" s="44"/>
      <c r="R338" s="45"/>
      <c r="S338" s="46" t="e">
        <f>IF(O338=0,TEXT(TIME(P338,Q338,R338)-TIME(D338,E338,RIGHT(F338,2))+TIME(0,LEFT(#REF!,2),RIGHT(#REF!,2)),"mm:ss"),TEXT(TIME(P338,Q338,R338)-TIME(D338,E338,RIGHT(F338,2))+TIME(0,LEFT(#REF!,2),RIGHT(#REF!,2))-TIME(0,($G$10*O338),0),"mm:ss"))</f>
        <v>#REF!</v>
      </c>
      <c r="T338" s="47"/>
      <c r="U338" s="43" t="e">
        <f>INDEX(VISITORS[INSECT ORDER], MATCH(T338,VISITORS[NAME USED],0))</f>
        <v>#N/A</v>
      </c>
      <c r="V338" s="43" t="e">
        <f t="shared" si="114"/>
        <v>#N/A</v>
      </c>
      <c r="W338" s="48" t="e">
        <f>IF(SUM(AB338,AD338,AF338,AH338,AJ338,AL338)=#REF!,,"")</f>
        <v>#REF!</v>
      </c>
      <c r="X338" s="49" t="e">
        <f>IF(#REF!=1,1,"")</f>
        <v>#REF!</v>
      </c>
      <c r="Y338" s="49"/>
      <c r="Z338" s="49"/>
      <c r="AA338" s="50" t="str">
        <f t="shared" si="115"/>
        <v/>
      </c>
      <c r="AB338" s="51" t="str">
        <f>IF(AA338=1,#REF!,"")</f>
        <v/>
      </c>
      <c r="AC338" s="50"/>
      <c r="AD338" s="51" t="str">
        <f>IF(AC338=1,#REF!,"")</f>
        <v/>
      </c>
      <c r="AE338" s="50"/>
      <c r="AF338" s="51" t="str">
        <f>IF(AE338=1,#REF!,"")</f>
        <v/>
      </c>
      <c r="AG338" s="50"/>
      <c r="AH338" s="51" t="str">
        <f>IF(AG338=1,#REF!,"")</f>
        <v/>
      </c>
      <c r="AI338" s="50"/>
      <c r="AJ338" s="51" t="str">
        <f>IF(AI338=1,#REF!,"")</f>
        <v/>
      </c>
      <c r="AK338" s="50"/>
      <c r="AL338" s="51" t="str">
        <f>IF(AK338=1,#REF!,"")</f>
        <v/>
      </c>
      <c r="AM338" s="52"/>
      <c r="AN338" s="53"/>
      <c r="AO338" s="53"/>
      <c r="AP338" s="54"/>
      <c r="AQ338" s="55" t="e">
        <f>IF(#REF!=1,0,"")</f>
        <v>#REF!</v>
      </c>
      <c r="AR338" s="56" t="e">
        <f t="shared" si="108"/>
        <v>#REF!</v>
      </c>
      <c r="AS338" s="55" t="e">
        <f>IF(#REF!=1,0,"")</f>
        <v>#REF!</v>
      </c>
      <c r="AT338" s="56" t="e">
        <f t="shared" si="109"/>
        <v>#REF!</v>
      </c>
    </row>
    <row r="339" spans="1:46" s="3" customFormat="1" x14ac:dyDescent="0.25">
      <c r="A339" s="67">
        <f t="shared" si="110"/>
        <v>2022</v>
      </c>
      <c r="B339" s="67" t="str">
        <f t="shared" si="111"/>
        <v>May</v>
      </c>
      <c r="C339" s="68">
        <f t="shared" si="116"/>
        <v>24</v>
      </c>
      <c r="D339" s="69">
        <f t="shared" si="112"/>
        <v>14</v>
      </c>
      <c r="E339" s="70">
        <f t="shared" si="113"/>
        <v>14</v>
      </c>
      <c r="F339" s="74"/>
      <c r="G339" s="77"/>
      <c r="H339" s="63" t="e">
        <f t="shared" si="117"/>
        <v>#VALUE!</v>
      </c>
      <c r="I339" s="64">
        <f t="shared" si="118"/>
        <v>1</v>
      </c>
      <c r="J339" s="71" t="str">
        <f t="shared" si="118"/>
        <v>Lavandula</v>
      </c>
      <c r="K339" s="71" t="str">
        <f t="shared" si="118"/>
        <v>stoechas</v>
      </c>
      <c r="L339" s="72">
        <f t="shared" si="118"/>
        <v>2</v>
      </c>
      <c r="M339" s="72">
        <f t="shared" si="118"/>
        <v>13</v>
      </c>
      <c r="N339" s="66">
        <f t="shared" si="118"/>
        <v>0</v>
      </c>
      <c r="O339" s="42"/>
      <c r="P339" s="43" t="e">
        <f>TEXT(IF(#REF!=1,D339,""),"00")</f>
        <v>#REF!</v>
      </c>
      <c r="Q339" s="44"/>
      <c r="R339" s="45"/>
      <c r="S339" s="46" t="e">
        <f>IF(O339=0,TEXT(TIME(P339,Q339,R339)-TIME(D339,E339,RIGHT(F339,2))+TIME(0,LEFT(#REF!,2),RIGHT(#REF!,2)),"mm:ss"),TEXT(TIME(P339,Q339,R339)-TIME(D339,E339,RIGHT(F339,2))+TIME(0,LEFT(#REF!,2),RIGHT(#REF!,2))-TIME(0,($G$10*O339),0),"mm:ss"))</f>
        <v>#REF!</v>
      </c>
      <c r="T339" s="47"/>
      <c r="U339" s="43" t="e">
        <f>INDEX(VISITORS[INSECT ORDER], MATCH(T339,VISITORS[NAME USED],0))</f>
        <v>#N/A</v>
      </c>
      <c r="V339" s="43" t="e">
        <f t="shared" si="114"/>
        <v>#N/A</v>
      </c>
      <c r="W339" s="48" t="e">
        <f>IF(SUM(AB339,AD339,AF339,AH339,AJ339,AL339)=#REF!,,"")</f>
        <v>#REF!</v>
      </c>
      <c r="X339" s="49" t="e">
        <f>IF(#REF!=1,1,"")</f>
        <v>#REF!</v>
      </c>
      <c r="Y339" s="49"/>
      <c r="Z339" s="49"/>
      <c r="AA339" s="50" t="str">
        <f t="shared" si="115"/>
        <v/>
      </c>
      <c r="AB339" s="51" t="str">
        <f>IF(AA339=1,#REF!,"")</f>
        <v/>
      </c>
      <c r="AC339" s="50"/>
      <c r="AD339" s="51" t="str">
        <f>IF(AC339=1,#REF!,"")</f>
        <v/>
      </c>
      <c r="AE339" s="50"/>
      <c r="AF339" s="51" t="str">
        <f>IF(AE339=1,#REF!,"")</f>
        <v/>
      </c>
      <c r="AG339" s="50"/>
      <c r="AH339" s="51" t="str">
        <f>IF(AG339=1,#REF!,"")</f>
        <v/>
      </c>
      <c r="AI339" s="50"/>
      <c r="AJ339" s="51" t="str">
        <f>IF(AI339=1,#REF!,"")</f>
        <v/>
      </c>
      <c r="AK339" s="50"/>
      <c r="AL339" s="51" t="str">
        <f>IF(AK339=1,#REF!,"")</f>
        <v/>
      </c>
      <c r="AM339" s="52"/>
      <c r="AN339" s="53"/>
      <c r="AO339" s="53"/>
      <c r="AP339" s="54"/>
      <c r="AQ339" s="55" t="e">
        <f>IF(#REF!=1,0,"")</f>
        <v>#REF!</v>
      </c>
      <c r="AR339" s="56" t="e">
        <f t="shared" si="108"/>
        <v>#REF!</v>
      </c>
      <c r="AS339" s="55" t="e">
        <f>IF(#REF!=1,0,"")</f>
        <v>#REF!</v>
      </c>
      <c r="AT339" s="56" t="e">
        <f t="shared" si="109"/>
        <v>#REF!</v>
      </c>
    </row>
    <row r="340" spans="1:46" s="3" customFormat="1" x14ac:dyDescent="0.25">
      <c r="A340" s="67">
        <f t="shared" si="110"/>
        <v>2022</v>
      </c>
      <c r="B340" s="67" t="str">
        <f t="shared" si="111"/>
        <v>May</v>
      </c>
      <c r="C340" s="68">
        <f t="shared" si="116"/>
        <v>24</v>
      </c>
      <c r="D340" s="69">
        <f t="shared" si="112"/>
        <v>14</v>
      </c>
      <c r="E340" s="60">
        <f t="shared" si="113"/>
        <v>15</v>
      </c>
      <c r="F340" s="74"/>
      <c r="G340" s="77"/>
      <c r="H340" s="63" t="e">
        <f t="shared" si="117"/>
        <v>#VALUE!</v>
      </c>
      <c r="I340" s="64">
        <f t="shared" si="118"/>
        <v>1</v>
      </c>
      <c r="J340" s="71" t="str">
        <f t="shared" si="118"/>
        <v>Lavandula</v>
      </c>
      <c r="K340" s="71" t="str">
        <f t="shared" si="118"/>
        <v>stoechas</v>
      </c>
      <c r="L340" s="66">
        <f t="shared" si="118"/>
        <v>2</v>
      </c>
      <c r="M340" s="66">
        <f t="shared" si="118"/>
        <v>13</v>
      </c>
      <c r="N340" s="66">
        <f t="shared" si="118"/>
        <v>0</v>
      </c>
      <c r="O340" s="42"/>
      <c r="P340" s="43" t="e">
        <f>TEXT(IF(#REF!=1,D340,""),"00")</f>
        <v>#REF!</v>
      </c>
      <c r="Q340" s="44"/>
      <c r="R340" s="45"/>
      <c r="S340" s="46" t="e">
        <f>IF(O340=0,TEXT(TIME(P340,Q340,R340)-TIME(D340,E340,RIGHT(F340,2))+TIME(0,LEFT(#REF!,2),RIGHT(#REF!,2)),"mm:ss"),TEXT(TIME(P340,Q340,R340)-TIME(D340,E340,RIGHT(F340,2))+TIME(0,LEFT(#REF!,2),RIGHT(#REF!,2))-TIME(0,($G$10*O340),0),"mm:ss"))</f>
        <v>#REF!</v>
      </c>
      <c r="T340" s="47"/>
      <c r="U340" s="43" t="e">
        <f>INDEX(VISITORS[INSECT ORDER], MATCH(T340,VISITORS[NAME USED],0))</f>
        <v>#N/A</v>
      </c>
      <c r="V340" s="43" t="e">
        <f t="shared" si="114"/>
        <v>#N/A</v>
      </c>
      <c r="W340" s="48" t="e">
        <f>IF(SUM(AB340,AD340,AF340,AH340,AJ340,AL340)=#REF!,,"")</f>
        <v>#REF!</v>
      </c>
      <c r="X340" s="49" t="e">
        <f>IF(#REF!=1,1,"")</f>
        <v>#REF!</v>
      </c>
      <c r="Y340" s="49"/>
      <c r="Z340" s="49"/>
      <c r="AA340" s="50" t="str">
        <f t="shared" si="115"/>
        <v/>
      </c>
      <c r="AB340" s="51" t="str">
        <f>IF(AA340=1,#REF!,"")</f>
        <v/>
      </c>
      <c r="AC340" s="50"/>
      <c r="AD340" s="51" t="str">
        <f>IF(AC340=1,#REF!,"")</f>
        <v/>
      </c>
      <c r="AE340" s="50"/>
      <c r="AF340" s="51" t="str">
        <f>IF(AE340=1,#REF!,"")</f>
        <v/>
      </c>
      <c r="AG340" s="50"/>
      <c r="AH340" s="51" t="str">
        <f>IF(AG340=1,#REF!,"")</f>
        <v/>
      </c>
      <c r="AI340" s="50"/>
      <c r="AJ340" s="51" t="str">
        <f>IF(AI340=1,#REF!,"")</f>
        <v/>
      </c>
      <c r="AK340" s="50"/>
      <c r="AL340" s="51" t="str">
        <f>IF(AK340=1,#REF!,"")</f>
        <v/>
      </c>
      <c r="AM340" s="52"/>
      <c r="AN340" s="53"/>
      <c r="AO340" s="53"/>
      <c r="AP340" s="54"/>
      <c r="AQ340" s="55" t="e">
        <f>IF(#REF!=1,0,"")</f>
        <v>#REF!</v>
      </c>
      <c r="AR340" s="56" t="e">
        <f t="shared" si="108"/>
        <v>#REF!</v>
      </c>
      <c r="AS340" s="55" t="e">
        <f>IF(#REF!=1,0,"")</f>
        <v>#REF!</v>
      </c>
      <c r="AT340" s="56" t="e">
        <f t="shared" si="109"/>
        <v>#REF!</v>
      </c>
    </row>
    <row r="341" spans="1:46" s="3" customFormat="1" x14ac:dyDescent="0.25">
      <c r="A341" s="67">
        <f t="shared" si="110"/>
        <v>2022</v>
      </c>
      <c r="B341" s="67" t="str">
        <f t="shared" si="111"/>
        <v>May</v>
      </c>
      <c r="C341" s="68">
        <f t="shared" si="116"/>
        <v>24</v>
      </c>
      <c r="D341" s="69">
        <f t="shared" si="112"/>
        <v>14</v>
      </c>
      <c r="E341" s="70">
        <f t="shared" si="113"/>
        <v>16</v>
      </c>
      <c r="F341" s="74"/>
      <c r="G341" s="77"/>
      <c r="H341" s="63" t="e">
        <f t="shared" si="117"/>
        <v>#VALUE!</v>
      </c>
      <c r="I341" s="64">
        <f t="shared" si="118"/>
        <v>1</v>
      </c>
      <c r="J341" s="71" t="str">
        <f t="shared" si="118"/>
        <v>Lavandula</v>
      </c>
      <c r="K341" s="71" t="str">
        <f t="shared" si="118"/>
        <v>stoechas</v>
      </c>
      <c r="L341" s="72">
        <f t="shared" si="118"/>
        <v>2</v>
      </c>
      <c r="M341" s="72">
        <f t="shared" si="118"/>
        <v>13</v>
      </c>
      <c r="N341" s="66">
        <f t="shared" si="118"/>
        <v>0</v>
      </c>
      <c r="O341" s="42"/>
      <c r="P341" s="43" t="e">
        <f>TEXT(IF(#REF!=1,D341,""),"00")</f>
        <v>#REF!</v>
      </c>
      <c r="Q341" s="44"/>
      <c r="R341" s="45"/>
      <c r="S341" s="46" t="e">
        <f>IF(O341=0,TEXT(TIME(P341,Q341,R341)-TIME(D341,E341,RIGHT(F341,2))+TIME(0,LEFT(#REF!,2),RIGHT(#REF!,2)),"mm:ss"),TEXT(TIME(P341,Q341,R341)-TIME(D341,E341,RIGHT(F341,2))+TIME(0,LEFT(#REF!,2),RIGHT(#REF!,2))-TIME(0,($G$10*O341),0),"mm:ss"))</f>
        <v>#REF!</v>
      </c>
      <c r="T341" s="47"/>
      <c r="U341" s="43" t="e">
        <f>INDEX(VISITORS[INSECT ORDER], MATCH(T341,VISITORS[NAME USED],0))</f>
        <v>#N/A</v>
      </c>
      <c r="V341" s="43" t="e">
        <f t="shared" si="114"/>
        <v>#N/A</v>
      </c>
      <c r="W341" s="48" t="e">
        <f>IF(SUM(AB341,AD341,AF341,AH341,AJ341,AL341)=#REF!,,"")</f>
        <v>#REF!</v>
      </c>
      <c r="X341" s="49" t="e">
        <f>IF(#REF!=1,1,"")</f>
        <v>#REF!</v>
      </c>
      <c r="Y341" s="49"/>
      <c r="Z341" s="49"/>
      <c r="AA341" s="50" t="str">
        <f t="shared" si="115"/>
        <v/>
      </c>
      <c r="AB341" s="51" t="str">
        <f>IF(AA341=1,#REF!,"")</f>
        <v/>
      </c>
      <c r="AC341" s="50"/>
      <c r="AD341" s="51" t="str">
        <f>IF(AC341=1,#REF!,"")</f>
        <v/>
      </c>
      <c r="AE341" s="50"/>
      <c r="AF341" s="51" t="str">
        <f>IF(AE341=1,#REF!,"")</f>
        <v/>
      </c>
      <c r="AG341" s="50"/>
      <c r="AH341" s="51" t="str">
        <f>IF(AG341=1,#REF!,"")</f>
        <v/>
      </c>
      <c r="AI341" s="50"/>
      <c r="AJ341" s="51" t="str">
        <f>IF(AI341=1,#REF!,"")</f>
        <v/>
      </c>
      <c r="AK341" s="50"/>
      <c r="AL341" s="51" t="str">
        <f>IF(AK341=1,#REF!,"")</f>
        <v/>
      </c>
      <c r="AM341" s="52"/>
      <c r="AN341" s="53"/>
      <c r="AO341" s="53"/>
      <c r="AP341" s="54"/>
      <c r="AQ341" s="55" t="e">
        <f>IF(#REF!=1,0,"")</f>
        <v>#REF!</v>
      </c>
      <c r="AR341" s="56" t="e">
        <f t="shared" si="108"/>
        <v>#REF!</v>
      </c>
      <c r="AS341" s="55" t="e">
        <f>IF(#REF!=1,0,"")</f>
        <v>#REF!</v>
      </c>
      <c r="AT341" s="56" t="e">
        <f t="shared" si="109"/>
        <v>#REF!</v>
      </c>
    </row>
    <row r="342" spans="1:46" s="3" customFormat="1" x14ac:dyDescent="0.25">
      <c r="A342" s="67">
        <f t="shared" si="110"/>
        <v>2022</v>
      </c>
      <c r="B342" s="67" t="str">
        <f t="shared" si="111"/>
        <v>May</v>
      </c>
      <c r="C342" s="68">
        <f t="shared" si="116"/>
        <v>24</v>
      </c>
      <c r="D342" s="69">
        <f t="shared" si="112"/>
        <v>14</v>
      </c>
      <c r="E342" s="70">
        <f t="shared" si="113"/>
        <v>17</v>
      </c>
      <c r="F342" s="74"/>
      <c r="G342" s="77"/>
      <c r="H342" s="63" t="e">
        <f t="shared" si="117"/>
        <v>#VALUE!</v>
      </c>
      <c r="I342" s="64">
        <f t="shared" si="118"/>
        <v>1</v>
      </c>
      <c r="J342" s="71" t="str">
        <f t="shared" si="118"/>
        <v>Lavandula</v>
      </c>
      <c r="K342" s="71" t="str">
        <f t="shared" si="118"/>
        <v>stoechas</v>
      </c>
      <c r="L342" s="72">
        <f t="shared" si="118"/>
        <v>2</v>
      </c>
      <c r="M342" s="72">
        <f t="shared" si="118"/>
        <v>13</v>
      </c>
      <c r="N342" s="66">
        <f t="shared" si="118"/>
        <v>0</v>
      </c>
      <c r="O342" s="42"/>
      <c r="P342" s="43" t="e">
        <f>TEXT(IF(#REF!=1,D342,""),"00")</f>
        <v>#REF!</v>
      </c>
      <c r="Q342" s="44"/>
      <c r="R342" s="45"/>
      <c r="S342" s="46" t="e">
        <f>IF(O342=0,TEXT(TIME(P342,Q342,R342)-TIME(D342,E342,RIGHT(F342,2))+TIME(0,LEFT(#REF!,2),RIGHT(#REF!,2)),"mm:ss"),TEXT(TIME(P342,Q342,R342)-TIME(D342,E342,RIGHT(F342,2))+TIME(0,LEFT(#REF!,2),RIGHT(#REF!,2))-TIME(0,($G$10*O342),0),"mm:ss"))</f>
        <v>#REF!</v>
      </c>
      <c r="T342" s="47"/>
      <c r="U342" s="43" t="e">
        <f>INDEX(VISITORS[INSECT ORDER], MATCH(T342,VISITORS[NAME USED],0))</f>
        <v>#N/A</v>
      </c>
      <c r="V342" s="43" t="e">
        <f t="shared" si="114"/>
        <v>#N/A</v>
      </c>
      <c r="W342" s="48" t="e">
        <f>IF(SUM(AB342,AD342,AF342,AH342,AJ342,AL342)=#REF!,,"")</f>
        <v>#REF!</v>
      </c>
      <c r="X342" s="49" t="e">
        <f>IF(#REF!=1,1,"")</f>
        <v>#REF!</v>
      </c>
      <c r="Y342" s="49"/>
      <c r="Z342" s="49"/>
      <c r="AA342" s="50" t="str">
        <f t="shared" si="115"/>
        <v/>
      </c>
      <c r="AB342" s="51" t="str">
        <f>IF(AA342=1,#REF!,"")</f>
        <v/>
      </c>
      <c r="AC342" s="50"/>
      <c r="AD342" s="51" t="str">
        <f>IF(AC342=1,#REF!,"")</f>
        <v/>
      </c>
      <c r="AE342" s="50"/>
      <c r="AF342" s="51" t="str">
        <f>IF(AE342=1,#REF!,"")</f>
        <v/>
      </c>
      <c r="AG342" s="50"/>
      <c r="AH342" s="51" t="str">
        <f>IF(AG342=1,#REF!,"")</f>
        <v/>
      </c>
      <c r="AI342" s="50"/>
      <c r="AJ342" s="51" t="str">
        <f>IF(AI342=1,#REF!,"")</f>
        <v/>
      </c>
      <c r="AK342" s="50"/>
      <c r="AL342" s="51" t="str">
        <f>IF(AK342=1,#REF!,"")</f>
        <v/>
      </c>
      <c r="AM342" s="52"/>
      <c r="AN342" s="53"/>
      <c r="AO342" s="53"/>
      <c r="AP342" s="54"/>
      <c r="AQ342" s="55" t="e">
        <f>IF(#REF!=1,0,"")</f>
        <v>#REF!</v>
      </c>
      <c r="AR342" s="56" t="e">
        <f t="shared" si="108"/>
        <v>#REF!</v>
      </c>
      <c r="AS342" s="55" t="e">
        <f>IF(#REF!=1,0,"")</f>
        <v>#REF!</v>
      </c>
      <c r="AT342" s="56" t="e">
        <f t="shared" si="109"/>
        <v>#REF!</v>
      </c>
    </row>
    <row r="343" spans="1:46" s="3" customFormat="1" x14ac:dyDescent="0.25">
      <c r="A343" s="67">
        <f t="shared" si="110"/>
        <v>2022</v>
      </c>
      <c r="B343" s="67" t="str">
        <f t="shared" si="111"/>
        <v>May</v>
      </c>
      <c r="C343" s="68">
        <f t="shared" si="116"/>
        <v>24</v>
      </c>
      <c r="D343" s="69">
        <f t="shared" si="112"/>
        <v>14</v>
      </c>
      <c r="E343" s="70">
        <f t="shared" si="113"/>
        <v>18</v>
      </c>
      <c r="F343" s="74"/>
      <c r="G343" s="77"/>
      <c r="H343" s="63" t="e">
        <f t="shared" si="117"/>
        <v>#VALUE!</v>
      </c>
      <c r="I343" s="64">
        <f t="shared" si="118"/>
        <v>1</v>
      </c>
      <c r="J343" s="71" t="str">
        <f t="shared" si="118"/>
        <v>Lavandula</v>
      </c>
      <c r="K343" s="71" t="str">
        <f t="shared" si="118"/>
        <v>stoechas</v>
      </c>
      <c r="L343" s="72">
        <f t="shared" si="118"/>
        <v>2</v>
      </c>
      <c r="M343" s="72">
        <f t="shared" si="118"/>
        <v>13</v>
      </c>
      <c r="N343" s="66">
        <f t="shared" si="118"/>
        <v>0</v>
      </c>
      <c r="O343" s="42"/>
      <c r="P343" s="43" t="e">
        <f>TEXT(IF(#REF!=1,D343,""),"00")</f>
        <v>#REF!</v>
      </c>
      <c r="Q343" s="44"/>
      <c r="R343" s="45"/>
      <c r="S343" s="46" t="e">
        <f>IF(O343=0,TEXT(TIME(P343,Q343,R343)-TIME(D343,E343,RIGHT(F343,2))+TIME(0,LEFT(#REF!,2),RIGHT(#REF!,2)),"mm:ss"),TEXT(TIME(P343,Q343,R343)-TIME(D343,E343,RIGHT(F343,2))+TIME(0,LEFT(#REF!,2),RIGHT(#REF!,2))-TIME(0,($G$10*O343),0),"mm:ss"))</f>
        <v>#REF!</v>
      </c>
      <c r="T343" s="47"/>
      <c r="U343" s="43" t="e">
        <f>INDEX(VISITORS[INSECT ORDER], MATCH(T343,VISITORS[NAME USED],0))</f>
        <v>#N/A</v>
      </c>
      <c r="V343" s="43" t="e">
        <f t="shared" si="114"/>
        <v>#N/A</v>
      </c>
      <c r="W343" s="48" t="e">
        <f>IF(SUM(AB343,AD343,AF343,AH343,AJ343,AL343)=#REF!,,"")</f>
        <v>#REF!</v>
      </c>
      <c r="X343" s="49" t="e">
        <f>IF(#REF!=1,1,"")</f>
        <v>#REF!</v>
      </c>
      <c r="Y343" s="49"/>
      <c r="Z343" s="49"/>
      <c r="AA343" s="50" t="str">
        <f t="shared" si="115"/>
        <v/>
      </c>
      <c r="AB343" s="51" t="str">
        <f>IF(AA343=1,#REF!,"")</f>
        <v/>
      </c>
      <c r="AC343" s="50"/>
      <c r="AD343" s="51" t="str">
        <f>IF(AC343=1,#REF!,"")</f>
        <v/>
      </c>
      <c r="AE343" s="50"/>
      <c r="AF343" s="51" t="str">
        <f>IF(AE343=1,#REF!,"")</f>
        <v/>
      </c>
      <c r="AG343" s="50"/>
      <c r="AH343" s="51" t="str">
        <f>IF(AG343=1,#REF!,"")</f>
        <v/>
      </c>
      <c r="AI343" s="50"/>
      <c r="AJ343" s="51" t="str">
        <f>IF(AI343=1,#REF!,"")</f>
        <v/>
      </c>
      <c r="AK343" s="50"/>
      <c r="AL343" s="51" t="str">
        <f>IF(AK343=1,#REF!,"")</f>
        <v/>
      </c>
      <c r="AM343" s="52"/>
      <c r="AN343" s="53"/>
      <c r="AO343" s="53"/>
      <c r="AP343" s="54"/>
      <c r="AQ343" s="55" t="e">
        <f>IF(#REF!=1,0,"")</f>
        <v>#REF!</v>
      </c>
      <c r="AR343" s="56" t="e">
        <f t="shared" si="108"/>
        <v>#REF!</v>
      </c>
      <c r="AS343" s="55" t="e">
        <f>IF(#REF!=1,0,"")</f>
        <v>#REF!</v>
      </c>
      <c r="AT343" s="56" t="e">
        <f t="shared" si="109"/>
        <v>#REF!</v>
      </c>
    </row>
    <row r="344" spans="1:46" s="3" customFormat="1" x14ac:dyDescent="0.25">
      <c r="A344" s="67">
        <f t="shared" si="110"/>
        <v>2022</v>
      </c>
      <c r="B344" s="67" t="str">
        <f t="shared" si="111"/>
        <v>May</v>
      </c>
      <c r="C344" s="68">
        <f t="shared" si="116"/>
        <v>24</v>
      </c>
      <c r="D344" s="69">
        <f t="shared" si="112"/>
        <v>14</v>
      </c>
      <c r="E344" s="70">
        <f t="shared" si="113"/>
        <v>19</v>
      </c>
      <c r="F344" s="74"/>
      <c r="G344" s="77"/>
      <c r="H344" s="63" t="e">
        <f t="shared" si="117"/>
        <v>#VALUE!</v>
      </c>
      <c r="I344" s="64">
        <f t="shared" si="118"/>
        <v>1</v>
      </c>
      <c r="J344" s="71" t="str">
        <f t="shared" si="118"/>
        <v>Lavandula</v>
      </c>
      <c r="K344" s="71" t="str">
        <f t="shared" si="118"/>
        <v>stoechas</v>
      </c>
      <c r="L344" s="72">
        <f t="shared" si="118"/>
        <v>2</v>
      </c>
      <c r="M344" s="72">
        <f t="shared" si="118"/>
        <v>13</v>
      </c>
      <c r="N344" s="66">
        <f t="shared" si="118"/>
        <v>0</v>
      </c>
      <c r="O344" s="42"/>
      <c r="P344" s="43" t="e">
        <f>TEXT(IF(#REF!=1,D344,""),"00")</f>
        <v>#REF!</v>
      </c>
      <c r="Q344" s="44"/>
      <c r="R344" s="45"/>
      <c r="S344" s="46" t="e">
        <f>IF(O344=0,TEXT(TIME(P344,Q344,R344)-TIME(D344,E344,RIGHT(F344,2))+TIME(0,LEFT(#REF!,2),RIGHT(#REF!,2)),"mm:ss"),TEXT(TIME(P344,Q344,R344)-TIME(D344,E344,RIGHT(F344,2))+TIME(0,LEFT(#REF!,2),RIGHT(#REF!,2))-TIME(0,($G$10*O344),0),"mm:ss"))</f>
        <v>#REF!</v>
      </c>
      <c r="T344" s="47"/>
      <c r="U344" s="43" t="e">
        <f>INDEX(VISITORS[INSECT ORDER], MATCH(T344,VISITORS[NAME USED],0))</f>
        <v>#N/A</v>
      </c>
      <c r="V344" s="43" t="e">
        <f t="shared" si="114"/>
        <v>#N/A</v>
      </c>
      <c r="W344" s="48" t="e">
        <f>IF(SUM(AB344,AD344,AF344,AH344,AJ344,AL344)=#REF!,,"")</f>
        <v>#REF!</v>
      </c>
      <c r="X344" s="49" t="e">
        <f>IF(#REF!=1,1,"")</f>
        <v>#REF!</v>
      </c>
      <c r="Y344" s="49"/>
      <c r="Z344" s="49"/>
      <c r="AA344" s="50" t="str">
        <f t="shared" si="115"/>
        <v/>
      </c>
      <c r="AB344" s="51" t="str">
        <f>IF(AA344=1,#REF!,"")</f>
        <v/>
      </c>
      <c r="AC344" s="50"/>
      <c r="AD344" s="51" t="str">
        <f>IF(AC344=1,#REF!,"")</f>
        <v/>
      </c>
      <c r="AE344" s="50"/>
      <c r="AF344" s="51" t="str">
        <f>IF(AE344=1,#REF!,"")</f>
        <v/>
      </c>
      <c r="AG344" s="50"/>
      <c r="AH344" s="51" t="str">
        <f>IF(AG344=1,#REF!,"")</f>
        <v/>
      </c>
      <c r="AI344" s="50"/>
      <c r="AJ344" s="51" t="str">
        <f>IF(AI344=1,#REF!,"")</f>
        <v/>
      </c>
      <c r="AK344" s="50"/>
      <c r="AL344" s="51" t="str">
        <f>IF(AK344=1,#REF!,"")</f>
        <v/>
      </c>
      <c r="AM344" s="52"/>
      <c r="AN344" s="53"/>
      <c r="AO344" s="53"/>
      <c r="AP344" s="54"/>
      <c r="AQ344" s="55" t="e">
        <f>IF(#REF!=1,0,"")</f>
        <v>#REF!</v>
      </c>
      <c r="AR344" s="56" t="e">
        <f t="shared" si="108"/>
        <v>#REF!</v>
      </c>
      <c r="AS344" s="55" t="e">
        <f>IF(#REF!=1,0,"")</f>
        <v>#REF!</v>
      </c>
      <c r="AT344" s="56" t="e">
        <f t="shared" si="109"/>
        <v>#REF!</v>
      </c>
    </row>
    <row r="345" spans="1:46" s="3" customFormat="1" x14ac:dyDescent="0.25">
      <c r="A345" s="67">
        <f t="shared" si="110"/>
        <v>2022</v>
      </c>
      <c r="B345" s="67" t="str">
        <f t="shared" si="111"/>
        <v>May</v>
      </c>
      <c r="C345" s="68">
        <f t="shared" si="116"/>
        <v>24</v>
      </c>
      <c r="D345" s="69">
        <f t="shared" si="112"/>
        <v>14</v>
      </c>
      <c r="E345" s="60">
        <f t="shared" si="113"/>
        <v>20</v>
      </c>
      <c r="F345" s="74"/>
      <c r="G345" s="77"/>
      <c r="H345" s="63" t="e">
        <f t="shared" si="117"/>
        <v>#VALUE!</v>
      </c>
      <c r="I345" s="64">
        <f t="shared" si="118"/>
        <v>1</v>
      </c>
      <c r="J345" s="71" t="str">
        <f t="shared" si="118"/>
        <v>Lavandula</v>
      </c>
      <c r="K345" s="71" t="str">
        <f t="shared" si="118"/>
        <v>stoechas</v>
      </c>
      <c r="L345" s="72">
        <f t="shared" si="118"/>
        <v>2</v>
      </c>
      <c r="M345" s="66">
        <f t="shared" si="118"/>
        <v>13</v>
      </c>
      <c r="N345" s="66">
        <f t="shared" si="118"/>
        <v>0</v>
      </c>
      <c r="O345" s="42"/>
      <c r="P345" s="43" t="e">
        <f>TEXT(IF(#REF!=1,D345,""),"00")</f>
        <v>#REF!</v>
      </c>
      <c r="Q345" s="44"/>
      <c r="R345" s="45"/>
      <c r="S345" s="46" t="e">
        <f>IF(O345=0,TEXT(TIME(P345,Q345,R345)-TIME(D345,E345,RIGHT(F345,2))+TIME(0,LEFT(#REF!,2),RIGHT(#REF!,2)),"mm:ss"),TEXT(TIME(P345,Q345,R345)-TIME(D345,E345,RIGHT(F345,2))+TIME(0,LEFT(#REF!,2),RIGHT(#REF!,2))-TIME(0,($G$10*O345),0),"mm:ss"))</f>
        <v>#REF!</v>
      </c>
      <c r="T345" s="47"/>
      <c r="U345" s="43" t="e">
        <f>INDEX(VISITORS[INSECT ORDER], MATCH(T345,VISITORS[NAME USED],0))</f>
        <v>#N/A</v>
      </c>
      <c r="V345" s="43" t="e">
        <f t="shared" si="114"/>
        <v>#N/A</v>
      </c>
      <c r="W345" s="48" t="e">
        <f>IF(SUM(AB345,AD345,AF345,AH345,AJ345,AL345)=#REF!,,"")</f>
        <v>#REF!</v>
      </c>
      <c r="X345" s="49" t="e">
        <f>IF(#REF!=1,1,"")</f>
        <v>#REF!</v>
      </c>
      <c r="Y345" s="49"/>
      <c r="Z345" s="49"/>
      <c r="AA345" s="50" t="str">
        <f t="shared" si="115"/>
        <v/>
      </c>
      <c r="AB345" s="51" t="str">
        <f>IF(AA345=1,#REF!,"")</f>
        <v/>
      </c>
      <c r="AC345" s="50"/>
      <c r="AD345" s="51" t="str">
        <f>IF(AC345=1,#REF!,"")</f>
        <v/>
      </c>
      <c r="AE345" s="50"/>
      <c r="AF345" s="51" t="str">
        <f>IF(AE345=1,#REF!,"")</f>
        <v/>
      </c>
      <c r="AG345" s="50"/>
      <c r="AH345" s="51" t="str">
        <f>IF(AG345=1,#REF!,"")</f>
        <v/>
      </c>
      <c r="AI345" s="50"/>
      <c r="AJ345" s="51" t="str">
        <f>IF(AI345=1,#REF!,"")</f>
        <v/>
      </c>
      <c r="AK345" s="50"/>
      <c r="AL345" s="51" t="str">
        <f>IF(AK345=1,#REF!,"")</f>
        <v/>
      </c>
      <c r="AM345" s="52"/>
      <c r="AN345" s="53"/>
      <c r="AO345" s="53"/>
      <c r="AP345" s="54"/>
      <c r="AQ345" s="55" t="e">
        <f>IF(#REF!=1,0,"")</f>
        <v>#REF!</v>
      </c>
      <c r="AR345" s="56" t="e">
        <f t="shared" si="108"/>
        <v>#REF!</v>
      </c>
      <c r="AS345" s="55" t="e">
        <f>IF(#REF!=1,0,"")</f>
        <v>#REF!</v>
      </c>
      <c r="AT345" s="56" t="e">
        <f t="shared" si="109"/>
        <v>#REF!</v>
      </c>
    </row>
    <row r="346" spans="1:46" s="3" customFormat="1" x14ac:dyDescent="0.25">
      <c r="A346" s="67">
        <f t="shared" si="110"/>
        <v>2022</v>
      </c>
      <c r="B346" s="67" t="str">
        <f t="shared" si="111"/>
        <v>May</v>
      </c>
      <c r="C346" s="68">
        <f t="shared" si="116"/>
        <v>24</v>
      </c>
      <c r="D346" s="69">
        <f t="shared" si="112"/>
        <v>14</v>
      </c>
      <c r="E346" s="70">
        <f t="shared" si="113"/>
        <v>21</v>
      </c>
      <c r="F346" s="74"/>
      <c r="G346" s="77"/>
      <c r="H346" s="63" t="e">
        <f t="shared" si="117"/>
        <v>#VALUE!</v>
      </c>
      <c r="I346" s="64">
        <f t="shared" si="118"/>
        <v>1</v>
      </c>
      <c r="J346" s="71" t="str">
        <f t="shared" si="118"/>
        <v>Lavandula</v>
      </c>
      <c r="K346" s="71" t="str">
        <f t="shared" si="118"/>
        <v>stoechas</v>
      </c>
      <c r="L346" s="66">
        <f t="shared" si="118"/>
        <v>2</v>
      </c>
      <c r="M346" s="72">
        <v>12</v>
      </c>
      <c r="N346" s="66">
        <f t="shared" si="118"/>
        <v>0</v>
      </c>
      <c r="O346" s="42"/>
      <c r="P346" s="43" t="e">
        <f>TEXT(IF(#REF!=1,D346,""),"00")</f>
        <v>#REF!</v>
      </c>
      <c r="Q346" s="44"/>
      <c r="R346" s="45"/>
      <c r="S346" s="46" t="e">
        <f>IF(O346=0,TEXT(TIME(P346,Q346,R346)-TIME(D346,E346,RIGHT(F346,2))+TIME(0,LEFT(#REF!,2),RIGHT(#REF!,2)),"mm:ss"),TEXT(TIME(P346,Q346,R346)-TIME(D346,E346,RIGHT(F346,2))+TIME(0,LEFT(#REF!,2),RIGHT(#REF!,2))-TIME(0,($G$10*O346),0),"mm:ss"))</f>
        <v>#REF!</v>
      </c>
      <c r="T346" s="47"/>
      <c r="U346" s="43" t="e">
        <f>INDEX(VISITORS[INSECT ORDER], MATCH(T346,VISITORS[NAME USED],0))</f>
        <v>#N/A</v>
      </c>
      <c r="V346" s="43" t="e">
        <f t="shared" si="114"/>
        <v>#N/A</v>
      </c>
      <c r="W346" s="48" t="e">
        <f>IF(SUM(AB346,AD346,AF346,AH346,AJ346,AL346)=#REF!,,"")</f>
        <v>#REF!</v>
      </c>
      <c r="X346" s="49" t="e">
        <f>IF(#REF!=1,1,"")</f>
        <v>#REF!</v>
      </c>
      <c r="Y346" s="49"/>
      <c r="Z346" s="49"/>
      <c r="AA346" s="50" t="str">
        <f t="shared" si="115"/>
        <v/>
      </c>
      <c r="AB346" s="51" t="str">
        <f>IF(AA346=1,#REF!,"")</f>
        <v/>
      </c>
      <c r="AC346" s="50"/>
      <c r="AD346" s="51" t="str">
        <f>IF(AC346=1,#REF!,"")</f>
        <v/>
      </c>
      <c r="AE346" s="50"/>
      <c r="AF346" s="51" t="str">
        <f>IF(AE346=1,#REF!,"")</f>
        <v/>
      </c>
      <c r="AG346" s="50"/>
      <c r="AH346" s="51" t="str">
        <f>IF(AG346=1,#REF!,"")</f>
        <v/>
      </c>
      <c r="AI346" s="50"/>
      <c r="AJ346" s="51" t="str">
        <f>IF(AI346=1,#REF!,"")</f>
        <v/>
      </c>
      <c r="AK346" s="50"/>
      <c r="AL346" s="51" t="str">
        <f>IF(AK346=1,#REF!,"")</f>
        <v/>
      </c>
      <c r="AM346" s="52"/>
      <c r="AN346" s="53"/>
      <c r="AO346" s="53"/>
      <c r="AP346" s="54"/>
      <c r="AQ346" s="55" t="e">
        <f>IF(#REF!=1,0,"")</f>
        <v>#REF!</v>
      </c>
      <c r="AR346" s="56" t="e">
        <f t="shared" si="108"/>
        <v>#REF!</v>
      </c>
      <c r="AS346" s="55" t="e">
        <f>IF(#REF!=1,0,"")</f>
        <v>#REF!</v>
      </c>
      <c r="AT346" s="56" t="e">
        <f t="shared" si="109"/>
        <v>#REF!</v>
      </c>
    </row>
    <row r="347" spans="1:46" s="3" customFormat="1" x14ac:dyDescent="0.25">
      <c r="A347" s="67">
        <f t="shared" si="110"/>
        <v>2022</v>
      </c>
      <c r="B347" s="67" t="str">
        <f t="shared" si="111"/>
        <v>May</v>
      </c>
      <c r="C347" s="68">
        <f t="shared" si="116"/>
        <v>24</v>
      </c>
      <c r="D347" s="69">
        <f t="shared" si="112"/>
        <v>14</v>
      </c>
      <c r="E347" s="70">
        <f t="shared" si="113"/>
        <v>22</v>
      </c>
      <c r="F347" s="74"/>
      <c r="G347" s="77"/>
      <c r="H347" s="63" t="e">
        <f t="shared" si="117"/>
        <v>#VALUE!</v>
      </c>
      <c r="I347" s="64">
        <f t="shared" ref="I347:N363" si="119">I346</f>
        <v>1</v>
      </c>
      <c r="J347" s="71" t="str">
        <f t="shared" si="119"/>
        <v>Lavandula</v>
      </c>
      <c r="K347" s="71" t="str">
        <f t="shared" si="119"/>
        <v>stoechas</v>
      </c>
      <c r="L347" s="72">
        <f t="shared" si="119"/>
        <v>2</v>
      </c>
      <c r="M347" s="72">
        <f t="shared" si="119"/>
        <v>12</v>
      </c>
      <c r="N347" s="66">
        <f t="shared" si="119"/>
        <v>0</v>
      </c>
      <c r="O347" s="42"/>
      <c r="P347" s="43" t="e">
        <f>TEXT(IF(#REF!=1,D347,""),"00")</f>
        <v>#REF!</v>
      </c>
      <c r="Q347" s="44"/>
      <c r="R347" s="45"/>
      <c r="S347" s="46" t="e">
        <f>IF(O347=0,TEXT(TIME(P347,Q347,R347)-TIME(D347,E347,RIGHT(F347,2))+TIME(0,LEFT(#REF!,2),RIGHT(#REF!,2)),"mm:ss"),TEXT(TIME(P347,Q347,R347)-TIME(D347,E347,RIGHT(F347,2))+TIME(0,LEFT(#REF!,2),RIGHT(#REF!,2))-TIME(0,($G$10*O347),0),"mm:ss"))</f>
        <v>#REF!</v>
      </c>
      <c r="T347" s="47"/>
      <c r="U347" s="43" t="e">
        <f>INDEX(VISITORS[INSECT ORDER], MATCH(T347,VISITORS[NAME USED],0))</f>
        <v>#N/A</v>
      </c>
      <c r="V347" s="43" t="e">
        <f t="shared" si="114"/>
        <v>#N/A</v>
      </c>
      <c r="W347" s="48" t="e">
        <f>IF(SUM(AB347,AD347,AF347,AH347,AJ347,AL347)=#REF!,,"")</f>
        <v>#REF!</v>
      </c>
      <c r="X347" s="49" t="e">
        <f>IF(#REF!=1,1,"")</f>
        <v>#REF!</v>
      </c>
      <c r="Y347" s="49"/>
      <c r="Z347" s="49"/>
      <c r="AA347" s="50" t="str">
        <f t="shared" si="115"/>
        <v/>
      </c>
      <c r="AB347" s="51" t="str">
        <f>IF(AA347=1,#REF!,"")</f>
        <v/>
      </c>
      <c r="AC347" s="50"/>
      <c r="AD347" s="51" t="str">
        <f>IF(AC347=1,#REF!,"")</f>
        <v/>
      </c>
      <c r="AE347" s="50"/>
      <c r="AF347" s="51" t="str">
        <f>IF(AE347=1,#REF!,"")</f>
        <v/>
      </c>
      <c r="AG347" s="50"/>
      <c r="AH347" s="51" t="str">
        <f>IF(AG347=1,#REF!,"")</f>
        <v/>
      </c>
      <c r="AI347" s="50"/>
      <c r="AJ347" s="51" t="str">
        <f>IF(AI347=1,#REF!,"")</f>
        <v/>
      </c>
      <c r="AK347" s="50"/>
      <c r="AL347" s="51" t="str">
        <f>IF(AK347=1,#REF!,"")</f>
        <v/>
      </c>
      <c r="AM347" s="52"/>
      <c r="AN347" s="53"/>
      <c r="AO347" s="53"/>
      <c r="AP347" s="54"/>
      <c r="AQ347" s="55" t="e">
        <f>IF(#REF!=1,0,"")</f>
        <v>#REF!</v>
      </c>
      <c r="AR347" s="56" t="e">
        <f t="shared" si="108"/>
        <v>#REF!</v>
      </c>
      <c r="AS347" s="55" t="e">
        <f>IF(#REF!=1,0,"")</f>
        <v>#REF!</v>
      </c>
      <c r="AT347" s="56" t="e">
        <f t="shared" si="109"/>
        <v>#REF!</v>
      </c>
    </row>
    <row r="348" spans="1:46" s="3" customFormat="1" x14ac:dyDescent="0.25">
      <c r="A348" s="67">
        <f t="shared" si="110"/>
        <v>2022</v>
      </c>
      <c r="B348" s="67" t="str">
        <f t="shared" si="111"/>
        <v>May</v>
      </c>
      <c r="C348" s="68">
        <f t="shared" si="116"/>
        <v>24</v>
      </c>
      <c r="D348" s="69">
        <f t="shared" si="112"/>
        <v>14</v>
      </c>
      <c r="E348" s="70">
        <f t="shared" si="113"/>
        <v>23</v>
      </c>
      <c r="F348" s="74"/>
      <c r="G348" s="77"/>
      <c r="H348" s="63" t="e">
        <f t="shared" si="117"/>
        <v>#VALUE!</v>
      </c>
      <c r="I348" s="64">
        <f t="shared" si="119"/>
        <v>1</v>
      </c>
      <c r="J348" s="71" t="str">
        <f t="shared" si="119"/>
        <v>Lavandula</v>
      </c>
      <c r="K348" s="71" t="str">
        <f t="shared" si="119"/>
        <v>stoechas</v>
      </c>
      <c r="L348" s="72">
        <f t="shared" si="119"/>
        <v>2</v>
      </c>
      <c r="M348" s="72">
        <f t="shared" si="119"/>
        <v>12</v>
      </c>
      <c r="N348" s="66">
        <f t="shared" si="119"/>
        <v>0</v>
      </c>
      <c r="O348" s="42"/>
      <c r="P348" s="43" t="e">
        <f>TEXT(IF(#REF!=1,D348,""),"00")</f>
        <v>#REF!</v>
      </c>
      <c r="Q348" s="44"/>
      <c r="R348" s="45"/>
      <c r="S348" s="46" t="e">
        <f>IF(O348=0,TEXT(TIME(P348,Q348,R348)-TIME(D348,E348,RIGHT(F348,2))+TIME(0,LEFT(#REF!,2),RIGHT(#REF!,2)),"mm:ss"),TEXT(TIME(P348,Q348,R348)-TIME(D348,E348,RIGHT(F348,2))+TIME(0,LEFT(#REF!,2),RIGHT(#REF!,2))-TIME(0,($G$10*O348),0),"mm:ss"))</f>
        <v>#REF!</v>
      </c>
      <c r="T348" s="47"/>
      <c r="U348" s="43" t="e">
        <f>INDEX(VISITORS[INSECT ORDER], MATCH(T348,VISITORS[NAME USED],0))</f>
        <v>#N/A</v>
      </c>
      <c r="V348" s="43" t="e">
        <f t="shared" si="114"/>
        <v>#N/A</v>
      </c>
      <c r="W348" s="48" t="e">
        <f>IF(SUM(AB348,AD348,AF348,AH348,AJ348,AL348)=#REF!,,"")</f>
        <v>#REF!</v>
      </c>
      <c r="X348" s="49" t="e">
        <f>IF(#REF!=1,1,"")</f>
        <v>#REF!</v>
      </c>
      <c r="Y348" s="49"/>
      <c r="Z348" s="49"/>
      <c r="AA348" s="50" t="str">
        <f t="shared" si="115"/>
        <v/>
      </c>
      <c r="AB348" s="51" t="str">
        <f>IF(AA348=1,#REF!,"")</f>
        <v/>
      </c>
      <c r="AC348" s="50"/>
      <c r="AD348" s="51" t="str">
        <f>IF(AC348=1,#REF!,"")</f>
        <v/>
      </c>
      <c r="AE348" s="50"/>
      <c r="AF348" s="51" t="str">
        <f>IF(AE348=1,#REF!,"")</f>
        <v/>
      </c>
      <c r="AG348" s="50"/>
      <c r="AH348" s="51" t="str">
        <f>IF(AG348=1,#REF!,"")</f>
        <v/>
      </c>
      <c r="AI348" s="50"/>
      <c r="AJ348" s="51" t="str">
        <f>IF(AI348=1,#REF!,"")</f>
        <v/>
      </c>
      <c r="AK348" s="50"/>
      <c r="AL348" s="51" t="str">
        <f>IF(AK348=1,#REF!,"")</f>
        <v/>
      </c>
      <c r="AM348" s="52"/>
      <c r="AN348" s="53"/>
      <c r="AO348" s="53"/>
      <c r="AP348" s="54"/>
      <c r="AQ348" s="55" t="e">
        <f>IF(#REF!=1,0,"")</f>
        <v>#REF!</v>
      </c>
      <c r="AR348" s="56" t="e">
        <f t="shared" si="108"/>
        <v>#REF!</v>
      </c>
      <c r="AS348" s="55" t="e">
        <f>IF(#REF!=1,0,"")</f>
        <v>#REF!</v>
      </c>
      <c r="AT348" s="56" t="e">
        <f t="shared" si="109"/>
        <v>#REF!</v>
      </c>
    </row>
    <row r="349" spans="1:46" s="3" customFormat="1" x14ac:dyDescent="0.25">
      <c r="A349" s="67">
        <f t="shared" si="110"/>
        <v>2022</v>
      </c>
      <c r="B349" s="67" t="str">
        <f t="shared" si="111"/>
        <v>May</v>
      </c>
      <c r="C349" s="68">
        <f t="shared" si="116"/>
        <v>24</v>
      </c>
      <c r="D349" s="69">
        <f t="shared" si="112"/>
        <v>14</v>
      </c>
      <c r="E349" s="70">
        <f t="shared" si="113"/>
        <v>24</v>
      </c>
      <c r="F349" s="74"/>
      <c r="G349" s="77"/>
      <c r="H349" s="63" t="e">
        <f t="shared" si="117"/>
        <v>#VALUE!</v>
      </c>
      <c r="I349" s="64">
        <f t="shared" si="119"/>
        <v>1</v>
      </c>
      <c r="J349" s="71" t="str">
        <f t="shared" si="119"/>
        <v>Lavandula</v>
      </c>
      <c r="K349" s="71" t="str">
        <f t="shared" si="119"/>
        <v>stoechas</v>
      </c>
      <c r="L349" s="72">
        <f t="shared" si="119"/>
        <v>2</v>
      </c>
      <c r="M349" s="72">
        <f t="shared" si="119"/>
        <v>12</v>
      </c>
      <c r="N349" s="66">
        <f t="shared" si="119"/>
        <v>0</v>
      </c>
      <c r="O349" s="42"/>
      <c r="P349" s="43" t="e">
        <f>TEXT(IF(#REF!=1,D349,""),"00")</f>
        <v>#REF!</v>
      </c>
      <c r="Q349" s="44"/>
      <c r="R349" s="45"/>
      <c r="S349" s="46" t="e">
        <f>IF(O349=0,TEXT(TIME(P349,Q349,R349)-TIME(D349,E349,RIGHT(F349,2))+TIME(0,LEFT(#REF!,2),RIGHT(#REF!,2)),"mm:ss"),TEXT(TIME(P349,Q349,R349)-TIME(D349,E349,RIGHT(F349,2))+TIME(0,LEFT(#REF!,2),RIGHT(#REF!,2))-TIME(0,($G$10*O349),0),"mm:ss"))</f>
        <v>#REF!</v>
      </c>
      <c r="T349" s="47"/>
      <c r="U349" s="43" t="e">
        <f>INDEX(VISITORS[INSECT ORDER], MATCH(T349,VISITORS[NAME USED],0))</f>
        <v>#N/A</v>
      </c>
      <c r="V349" s="43" t="e">
        <f t="shared" si="114"/>
        <v>#N/A</v>
      </c>
      <c r="W349" s="48" t="e">
        <f>IF(SUM(AB349,AD349,AF349,AH349,AJ349,AL349)=#REF!,,"")</f>
        <v>#REF!</v>
      </c>
      <c r="X349" s="49" t="e">
        <f>IF(#REF!=1,1,"")</f>
        <v>#REF!</v>
      </c>
      <c r="Y349" s="49"/>
      <c r="Z349" s="49"/>
      <c r="AA349" s="50" t="str">
        <f t="shared" si="115"/>
        <v/>
      </c>
      <c r="AB349" s="51" t="str">
        <f>IF(AA349=1,#REF!,"")</f>
        <v/>
      </c>
      <c r="AC349" s="50"/>
      <c r="AD349" s="51" t="str">
        <f>IF(AC349=1,#REF!,"")</f>
        <v/>
      </c>
      <c r="AE349" s="50"/>
      <c r="AF349" s="51" t="str">
        <f>IF(AE349=1,#REF!,"")</f>
        <v/>
      </c>
      <c r="AG349" s="50"/>
      <c r="AH349" s="51" t="str">
        <f>IF(AG349=1,#REF!,"")</f>
        <v/>
      </c>
      <c r="AI349" s="50"/>
      <c r="AJ349" s="51" t="str">
        <f>IF(AI349=1,#REF!,"")</f>
        <v/>
      </c>
      <c r="AK349" s="50"/>
      <c r="AL349" s="51" t="str">
        <f>IF(AK349=1,#REF!,"")</f>
        <v/>
      </c>
      <c r="AM349" s="52"/>
      <c r="AN349" s="53"/>
      <c r="AO349" s="53"/>
      <c r="AP349" s="54"/>
      <c r="AQ349" s="55" t="e">
        <f>IF(#REF!=1,0,"")</f>
        <v>#REF!</v>
      </c>
      <c r="AR349" s="56" t="e">
        <f t="shared" si="108"/>
        <v>#REF!</v>
      </c>
      <c r="AS349" s="55" t="e">
        <f>IF(#REF!=1,0,"")</f>
        <v>#REF!</v>
      </c>
      <c r="AT349" s="56" t="e">
        <f t="shared" si="109"/>
        <v>#REF!</v>
      </c>
    </row>
    <row r="350" spans="1:46" s="3" customFormat="1" x14ac:dyDescent="0.25">
      <c r="A350" s="67">
        <f t="shared" si="110"/>
        <v>2022</v>
      </c>
      <c r="B350" s="67" t="str">
        <f t="shared" si="111"/>
        <v>May</v>
      </c>
      <c r="C350" s="68">
        <f t="shared" si="116"/>
        <v>24</v>
      </c>
      <c r="D350" s="69">
        <f t="shared" si="112"/>
        <v>14</v>
      </c>
      <c r="E350" s="60">
        <f t="shared" si="113"/>
        <v>25</v>
      </c>
      <c r="F350" s="74"/>
      <c r="G350" s="77"/>
      <c r="H350" s="63" t="e">
        <f t="shared" si="117"/>
        <v>#VALUE!</v>
      </c>
      <c r="I350" s="64">
        <f t="shared" si="119"/>
        <v>1</v>
      </c>
      <c r="J350" s="71" t="str">
        <f t="shared" si="119"/>
        <v>Lavandula</v>
      </c>
      <c r="K350" s="71" t="str">
        <f t="shared" si="119"/>
        <v>stoechas</v>
      </c>
      <c r="L350" s="72">
        <f t="shared" si="119"/>
        <v>2</v>
      </c>
      <c r="M350" s="66">
        <f t="shared" si="119"/>
        <v>12</v>
      </c>
      <c r="N350" s="66">
        <f t="shared" si="119"/>
        <v>0</v>
      </c>
      <c r="O350" s="42"/>
      <c r="P350" s="43" t="e">
        <f>TEXT(IF(#REF!=1,D350,""),"00")</f>
        <v>#REF!</v>
      </c>
      <c r="Q350" s="44"/>
      <c r="R350" s="45"/>
      <c r="S350" s="46" t="e">
        <f>IF(O350=0,TEXT(TIME(P350,Q350,R350)-TIME(D350,E350,RIGHT(F350,2))+TIME(0,LEFT(#REF!,2),RIGHT(#REF!,2)),"mm:ss"),TEXT(TIME(P350,Q350,R350)-TIME(D350,E350,RIGHT(F350,2))+TIME(0,LEFT(#REF!,2),RIGHT(#REF!,2))-TIME(0,($G$10*O350),0),"mm:ss"))</f>
        <v>#REF!</v>
      </c>
      <c r="T350" s="47"/>
      <c r="U350" s="43" t="e">
        <f>INDEX(VISITORS[INSECT ORDER], MATCH(T350,VISITORS[NAME USED],0))</f>
        <v>#N/A</v>
      </c>
      <c r="V350" s="43" t="e">
        <f t="shared" si="114"/>
        <v>#N/A</v>
      </c>
      <c r="W350" s="48" t="e">
        <f>IF(SUM(AB350,AD350,AF350,AH350,AJ350,AL350)=#REF!,,"")</f>
        <v>#REF!</v>
      </c>
      <c r="X350" s="49" t="e">
        <f>IF(#REF!=1,1,"")</f>
        <v>#REF!</v>
      </c>
      <c r="Y350" s="49"/>
      <c r="Z350" s="49"/>
      <c r="AA350" s="50" t="str">
        <f t="shared" si="115"/>
        <v/>
      </c>
      <c r="AB350" s="51" t="str">
        <f>IF(AA350=1,#REF!,"")</f>
        <v/>
      </c>
      <c r="AC350" s="50"/>
      <c r="AD350" s="51" t="str">
        <f>IF(AC350=1,#REF!,"")</f>
        <v/>
      </c>
      <c r="AE350" s="50"/>
      <c r="AF350" s="51" t="str">
        <f>IF(AE350=1,#REF!,"")</f>
        <v/>
      </c>
      <c r="AG350" s="50"/>
      <c r="AH350" s="51" t="str">
        <f>IF(AG350=1,#REF!,"")</f>
        <v/>
      </c>
      <c r="AI350" s="50"/>
      <c r="AJ350" s="51" t="str">
        <f>IF(AI350=1,#REF!,"")</f>
        <v/>
      </c>
      <c r="AK350" s="50"/>
      <c r="AL350" s="51" t="str">
        <f>IF(AK350=1,#REF!,"")</f>
        <v/>
      </c>
      <c r="AM350" s="52"/>
      <c r="AN350" s="53"/>
      <c r="AO350" s="53"/>
      <c r="AP350" s="54"/>
      <c r="AQ350" s="55" t="e">
        <f>IF(#REF!=1,0,"")</f>
        <v>#REF!</v>
      </c>
      <c r="AR350" s="56" t="e">
        <f t="shared" si="108"/>
        <v>#REF!</v>
      </c>
      <c r="AS350" s="55" t="e">
        <f>IF(#REF!=1,0,"")</f>
        <v>#REF!</v>
      </c>
      <c r="AT350" s="56" t="e">
        <f t="shared" si="109"/>
        <v>#REF!</v>
      </c>
    </row>
    <row r="351" spans="1:46" s="3" customFormat="1" x14ac:dyDescent="0.25">
      <c r="A351" s="67">
        <f t="shared" si="110"/>
        <v>2022</v>
      </c>
      <c r="B351" s="67" t="str">
        <f t="shared" si="111"/>
        <v>May</v>
      </c>
      <c r="C351" s="68">
        <f t="shared" si="116"/>
        <v>24</v>
      </c>
      <c r="D351" s="69">
        <f t="shared" si="112"/>
        <v>14</v>
      </c>
      <c r="E351" s="70">
        <f t="shared" si="113"/>
        <v>26</v>
      </c>
      <c r="F351" s="74">
        <v>14</v>
      </c>
      <c r="G351" s="77"/>
      <c r="H351" s="63" t="e">
        <f t="shared" si="117"/>
        <v>#VALUE!</v>
      </c>
      <c r="I351" s="64">
        <f t="shared" si="119"/>
        <v>1</v>
      </c>
      <c r="J351" s="71" t="str">
        <f t="shared" si="119"/>
        <v>Lavandula</v>
      </c>
      <c r="K351" s="71" t="str">
        <f t="shared" si="119"/>
        <v>stoechas</v>
      </c>
      <c r="L351" s="72">
        <f t="shared" si="119"/>
        <v>2</v>
      </c>
      <c r="M351" s="72">
        <f t="shared" si="119"/>
        <v>12</v>
      </c>
      <c r="N351" s="66">
        <f t="shared" si="119"/>
        <v>0</v>
      </c>
      <c r="O351" s="42"/>
      <c r="P351" s="43" t="e">
        <f>TEXT(IF(#REF!=1,D351,""),"00")</f>
        <v>#REF!</v>
      </c>
      <c r="Q351" s="44">
        <v>26</v>
      </c>
      <c r="R351" s="45">
        <v>41</v>
      </c>
      <c r="S351" s="46" t="e">
        <f>IF(O351=0,TEXT(TIME(P351,Q351,R351)-TIME(D351,E351,RIGHT(F351,2))+TIME(0,LEFT(#REF!,2),RIGHT(#REF!,2)),"mm:ss"),TEXT(TIME(P351,Q351,R351)-TIME(D351,E351,RIGHT(F351,2))+TIME(0,LEFT(#REF!,2),RIGHT(#REF!,2))-TIME(0,($G$10*O351),0),"mm:ss"))</f>
        <v>#REF!</v>
      </c>
      <c r="T351" s="47" t="s">
        <v>369</v>
      </c>
      <c r="U351" s="43" t="e">
        <f>INDEX(VISITORS[INSECT ORDER], MATCH(T351,VISITORS[NAME USED],0))</f>
        <v>#N/A</v>
      </c>
      <c r="V351" s="43" t="e">
        <f t="shared" si="114"/>
        <v>#N/A</v>
      </c>
      <c r="W351" s="48" t="e">
        <f>IF(SUM(AB351,AD351,AF351,AH351,AJ351,AL351)=#REF!,,"")</f>
        <v>#REF!</v>
      </c>
      <c r="X351" s="49">
        <v>10</v>
      </c>
      <c r="Y351" s="49"/>
      <c r="Z351" s="49"/>
      <c r="AA351" s="50" t="str">
        <f t="shared" si="115"/>
        <v/>
      </c>
      <c r="AB351" s="51" t="str">
        <f>IF(AA351=1,#REF!,"")</f>
        <v/>
      </c>
      <c r="AC351" s="50"/>
      <c r="AD351" s="51" t="str">
        <f>IF(AC351=1,#REF!,"")</f>
        <v/>
      </c>
      <c r="AE351" s="50"/>
      <c r="AF351" s="51" t="str">
        <f>IF(AE351=1,#REF!,"")</f>
        <v/>
      </c>
      <c r="AG351" s="50"/>
      <c r="AH351" s="51" t="str">
        <f>IF(AG351=1,#REF!,"")</f>
        <v/>
      </c>
      <c r="AI351" s="50"/>
      <c r="AJ351" s="51" t="str">
        <f>IF(AI351=1,#REF!,"")</f>
        <v/>
      </c>
      <c r="AK351" s="50"/>
      <c r="AL351" s="51" t="str">
        <f>IF(AK351=1,#REF!,"")</f>
        <v/>
      </c>
      <c r="AM351" s="52"/>
      <c r="AN351" s="53"/>
      <c r="AO351" s="53"/>
      <c r="AP351" s="54"/>
      <c r="AQ351" s="55" t="e">
        <f>IF(#REF!=1,0,"")</f>
        <v>#REF!</v>
      </c>
      <c r="AR351" s="56" t="e">
        <f t="shared" si="108"/>
        <v>#REF!</v>
      </c>
      <c r="AS351" s="55" t="e">
        <f>IF(#REF!=1,0,"")</f>
        <v>#REF!</v>
      </c>
      <c r="AT351" s="56" t="e">
        <f t="shared" si="109"/>
        <v>#REF!</v>
      </c>
    </row>
    <row r="352" spans="1:46" s="3" customFormat="1" x14ac:dyDescent="0.25">
      <c r="A352" s="67">
        <f>A350</f>
        <v>2022</v>
      </c>
      <c r="B352" s="67" t="str">
        <f>IF(C350-C352&gt;0, TEXT(DATE(2016,(MONTH(DATEVALUE(B350&amp;"1"))+1),1),"mmm"), B350)</f>
        <v>May</v>
      </c>
      <c r="C352" s="68">
        <f>IF(AND(D352=0, E352=0), IF(TEXT(C350,"dd")=TEXT(EOMONTH(DATE(A350,MONTH(DATEVALUE(B350&amp;"1")),C350),0), "dd"), 1, C350+1), C350)</f>
        <v>24</v>
      </c>
      <c r="D352" s="69">
        <f>IF(IF(E350=59,D350+1,D350)=24,0,IF(E350=59,D350+1,D350))</f>
        <v>14</v>
      </c>
      <c r="E352" s="70">
        <v>26</v>
      </c>
      <c r="F352" s="74">
        <v>46</v>
      </c>
      <c r="G352" s="77"/>
      <c r="H352" s="63" t="e">
        <f>IF(AND(OR(E350=$G$3,E350=$G$4,E350=$G$5,E350=$G$6,E350=$G$7,E350=$G$8),E350&lt;&gt;RIGHT(H350,2)),CONCATENATE(LEFT(J352,3),LEFT(K352,3),L352,"_",A352,TEXT(MONTH(DATEVALUE(B352&amp;"1")),"00"),TEXT(C352,"00"),"_",TEXT(D352,"00"),"_",TEXT(E350,"00")),IF(AND(OR(E352=$G$3,E352=$G$4,E352=$G$5,E352=$G$6,E352=$G$7,E352=$G$8),OR(F352="",F352&gt;$G$9-1)),CONCATENATE(LEFT(J352,3),LEFT(K352,3),L352,"_",A352,TEXT(MONTH(DATEVALUE(B352&amp;"1")),"00"),TEXT(C352,"00"),"_",TEXT(D352,"00"),"_",TEXT(E352,"00")),H350))</f>
        <v>#VALUE!</v>
      </c>
      <c r="I352" s="64">
        <f t="shared" ref="I352:N353" si="120">I350</f>
        <v>1</v>
      </c>
      <c r="J352" s="71" t="str">
        <f t="shared" si="120"/>
        <v>Lavandula</v>
      </c>
      <c r="K352" s="71" t="str">
        <f t="shared" si="120"/>
        <v>stoechas</v>
      </c>
      <c r="L352" s="66">
        <f t="shared" si="120"/>
        <v>2</v>
      </c>
      <c r="M352" s="72">
        <f t="shared" si="120"/>
        <v>12</v>
      </c>
      <c r="N352" s="66">
        <f t="shared" si="120"/>
        <v>0</v>
      </c>
      <c r="O352" s="42"/>
      <c r="P352" s="43" t="e">
        <f>TEXT(IF(#REF!=1,D352,""),"00")</f>
        <v>#REF!</v>
      </c>
      <c r="Q352" s="44">
        <v>26</v>
      </c>
      <c r="R352" s="45">
        <v>50</v>
      </c>
      <c r="S352" s="46" t="e">
        <f>IF(O352=0,TEXT(TIME(P352,Q352,R352)-TIME(D352,E352,RIGHT(F352,2))+TIME(0,LEFT(#REF!,2),RIGHT(#REF!,2)),"mm:ss"),TEXT(TIME(P352,Q352,R352)-TIME(D352,E352,RIGHT(F352,2))+TIME(0,LEFT(#REF!,2),RIGHT(#REF!,2))-TIME(0,($G$10*O352),0),"mm:ss"))</f>
        <v>#REF!</v>
      </c>
      <c r="T352" s="47" t="s">
        <v>369</v>
      </c>
      <c r="U352" s="43" t="e">
        <f>INDEX(VISITORS[INSECT ORDER], MATCH(T352,VISITORS[NAME USED],0))</f>
        <v>#N/A</v>
      </c>
      <c r="V352" s="43" t="e">
        <f t="shared" ref="V352" si="121">IF(U352&lt;&gt;0,"NA","")</f>
        <v>#N/A</v>
      </c>
      <c r="W352" s="48" t="e">
        <f>IF(SUM(AB352,AD352,AF352,AH352,AJ352,AL352)=#REF!,,"")</f>
        <v>#REF!</v>
      </c>
      <c r="X352" s="49">
        <v>7</v>
      </c>
      <c r="Y352" s="49"/>
      <c r="Z352" s="49"/>
      <c r="AA352" s="50" t="str">
        <f t="shared" ref="AA352" si="122">IF(OR(T352="Something small"),1,"")</f>
        <v/>
      </c>
      <c r="AB352" s="51" t="str">
        <f>IF(AA352=1,#REF!,"")</f>
        <v/>
      </c>
      <c r="AC352" s="50"/>
      <c r="AD352" s="51" t="str">
        <f>IF(AC352=1,#REF!,"")</f>
        <v/>
      </c>
      <c r="AE352" s="50"/>
      <c r="AF352" s="51" t="str">
        <f>IF(AE352=1,#REF!,"")</f>
        <v/>
      </c>
      <c r="AG352" s="50"/>
      <c r="AH352" s="51" t="str">
        <f>IF(AG352=1,#REF!,"")</f>
        <v/>
      </c>
      <c r="AI352" s="50"/>
      <c r="AJ352" s="51" t="str">
        <f>IF(AI352=1,#REF!,"")</f>
        <v/>
      </c>
      <c r="AK352" s="50"/>
      <c r="AL352" s="51" t="str">
        <f>IF(AK352=1,#REF!,"")</f>
        <v/>
      </c>
      <c r="AM352" s="52"/>
      <c r="AN352" s="53"/>
      <c r="AO352" s="53"/>
      <c r="AP352" s="54"/>
      <c r="AQ352" s="55" t="e">
        <f>IF(#REF!=1,0,"")</f>
        <v>#REF!</v>
      </c>
      <c r="AR352" s="56" t="e">
        <f t="shared" ref="AR352" si="123">IF(AQ352=1,X352,"")</f>
        <v>#REF!</v>
      </c>
      <c r="AS352" s="55" t="e">
        <f>IF(#REF!=1,0,"")</f>
        <v>#REF!</v>
      </c>
      <c r="AT352" s="56" t="e">
        <f t="shared" ref="AT352" si="124">IF(AS352=1,X352,"")</f>
        <v>#REF!</v>
      </c>
    </row>
    <row r="353" spans="1:46" s="3" customFormat="1" x14ac:dyDescent="0.25">
      <c r="A353" s="67">
        <f>A351</f>
        <v>2022</v>
      </c>
      <c r="B353" s="67" t="str">
        <f>IF(C351-C353&gt;0, TEXT(DATE(2016,(MONTH(DATEVALUE(B351&amp;"1"))+1),1),"mmm"), B351)</f>
        <v>May</v>
      </c>
      <c r="C353" s="68">
        <f>IF(AND(D353=0, E353=0), IF(TEXT(C351,"dd")=TEXT(EOMONTH(DATE(A351,MONTH(DATEVALUE(B351&amp;"1")),C351),0), "dd"), 1, C351+1), C351)</f>
        <v>24</v>
      </c>
      <c r="D353" s="69">
        <f>IF(IF(E351=59,D351+1,D351)=24,0,IF(E351=59,D351+1,D351))</f>
        <v>14</v>
      </c>
      <c r="E353" s="70">
        <v>26</v>
      </c>
      <c r="F353" s="74">
        <v>50</v>
      </c>
      <c r="G353" s="77"/>
      <c r="H353" s="63" t="e">
        <f>IF(AND(OR(E351=$G$3,E351=$G$4,E351=$G$5,E351=$G$6,E351=$G$7,E351=$G$8),E351&lt;&gt;RIGHT(H351,2)),CONCATENATE(LEFT(J353,3),LEFT(K353,3),L353,"_",A353,TEXT(MONTH(DATEVALUE(B353&amp;"1")),"00"),TEXT(C353,"00"),"_",TEXT(D353,"00"),"_",TEXT(E351,"00")),IF(AND(OR(E353=$G$3,E353=$G$4,E353=$G$5,E353=$G$6,E353=$G$7,E353=$G$8),OR(F353="",F353&gt;$G$9-1)),CONCATENATE(LEFT(J353,3),LEFT(K353,3),L353,"_",A353,TEXT(MONTH(DATEVALUE(B353&amp;"1")),"00"),TEXT(C353,"00"),"_",TEXT(D353,"00"),"_",TEXT(E353,"00")),H351))</f>
        <v>#VALUE!</v>
      </c>
      <c r="I353" s="64">
        <f t="shared" si="120"/>
        <v>1</v>
      </c>
      <c r="J353" s="71" t="str">
        <f t="shared" si="120"/>
        <v>Lavandula</v>
      </c>
      <c r="K353" s="71" t="str">
        <f t="shared" si="120"/>
        <v>stoechas</v>
      </c>
      <c r="L353" s="66">
        <f t="shared" si="120"/>
        <v>2</v>
      </c>
      <c r="M353" s="72">
        <f t="shared" si="120"/>
        <v>12</v>
      </c>
      <c r="N353" s="66">
        <f t="shared" si="120"/>
        <v>0</v>
      </c>
      <c r="O353" s="42"/>
      <c r="P353" s="43" t="e">
        <f>TEXT(IF(#REF!=1,D353,""),"00")</f>
        <v>#REF!</v>
      </c>
      <c r="Q353" s="44">
        <v>26</v>
      </c>
      <c r="R353" s="45">
        <v>57</v>
      </c>
      <c r="S353" s="46" t="e">
        <f>IF(O353=0,TEXT(TIME(P353,Q353,R353)-TIME(D353,E353,RIGHT(F353,2))+TIME(0,LEFT(#REF!,2),RIGHT(#REF!,2)),"mm:ss"),TEXT(TIME(P353,Q353,R353)-TIME(D353,E353,RIGHT(F353,2))+TIME(0,LEFT(#REF!,2),RIGHT(#REF!,2))-TIME(0,($G$10*O353),0),"mm:ss"))</f>
        <v>#REF!</v>
      </c>
      <c r="T353" s="47" t="s">
        <v>369</v>
      </c>
      <c r="U353" s="43" t="e">
        <f>INDEX(VISITORS[INSECT ORDER], MATCH(T353,VISITORS[NAME USED],0))</f>
        <v>#N/A</v>
      </c>
      <c r="V353" s="43" t="e">
        <f t="shared" si="114"/>
        <v>#N/A</v>
      </c>
      <c r="W353" s="48" t="e">
        <f>IF(SUM(AB353,AD353,AF353,AH353,AJ353,AL353)=#REF!,,"")</f>
        <v>#REF!</v>
      </c>
      <c r="X353" s="49">
        <v>5</v>
      </c>
      <c r="Y353" s="49"/>
      <c r="Z353" s="49"/>
      <c r="AA353" s="50" t="str">
        <f t="shared" si="115"/>
        <v/>
      </c>
      <c r="AB353" s="51" t="str">
        <f>IF(AA353=1,#REF!,"")</f>
        <v/>
      </c>
      <c r="AC353" s="50"/>
      <c r="AD353" s="51" t="str">
        <f>IF(AC353=1,#REF!,"")</f>
        <v/>
      </c>
      <c r="AE353" s="50"/>
      <c r="AF353" s="51" t="str">
        <f>IF(AE353=1,#REF!,"")</f>
        <v/>
      </c>
      <c r="AG353" s="50"/>
      <c r="AH353" s="51" t="str">
        <f>IF(AG353=1,#REF!,"")</f>
        <v/>
      </c>
      <c r="AI353" s="50"/>
      <c r="AJ353" s="51" t="str">
        <f>IF(AI353=1,#REF!,"")</f>
        <v/>
      </c>
      <c r="AK353" s="50"/>
      <c r="AL353" s="51" t="str">
        <f>IF(AK353=1,#REF!,"")</f>
        <v/>
      </c>
      <c r="AM353" s="52"/>
      <c r="AN353" s="53"/>
      <c r="AO353" s="53"/>
      <c r="AP353" s="54"/>
      <c r="AQ353" s="55" t="e">
        <f>IF(#REF!=1,0,"")</f>
        <v>#REF!</v>
      </c>
      <c r="AR353" s="56" t="e">
        <f t="shared" si="108"/>
        <v>#REF!</v>
      </c>
      <c r="AS353" s="55" t="e">
        <f>IF(#REF!=1,0,"")</f>
        <v>#REF!</v>
      </c>
      <c r="AT353" s="56" t="e">
        <f t="shared" si="109"/>
        <v>#REF!</v>
      </c>
    </row>
    <row r="354" spans="1:46" s="3" customFormat="1" x14ac:dyDescent="0.25">
      <c r="A354" s="67">
        <f t="shared" si="110"/>
        <v>2022</v>
      </c>
      <c r="B354" s="67" t="str">
        <f t="shared" si="111"/>
        <v>May</v>
      </c>
      <c r="C354" s="68">
        <f t="shared" si="116"/>
        <v>24</v>
      </c>
      <c r="D354" s="69">
        <f t="shared" si="112"/>
        <v>14</v>
      </c>
      <c r="E354" s="70">
        <f t="shared" si="113"/>
        <v>27</v>
      </c>
      <c r="F354" s="74"/>
      <c r="G354" s="77"/>
      <c r="H354" s="63" t="e">
        <f t="shared" si="117"/>
        <v>#VALUE!</v>
      </c>
      <c r="I354" s="64">
        <f t="shared" si="119"/>
        <v>1</v>
      </c>
      <c r="J354" s="71" t="str">
        <f t="shared" si="119"/>
        <v>Lavandula</v>
      </c>
      <c r="K354" s="71" t="str">
        <f t="shared" si="119"/>
        <v>stoechas</v>
      </c>
      <c r="L354" s="72">
        <f t="shared" si="119"/>
        <v>2</v>
      </c>
      <c r="M354" s="72">
        <f t="shared" si="119"/>
        <v>12</v>
      </c>
      <c r="N354" s="66">
        <f t="shared" si="119"/>
        <v>0</v>
      </c>
      <c r="O354" s="42"/>
      <c r="P354" s="43" t="e">
        <f>TEXT(IF(#REF!=1,D354,""),"00")</f>
        <v>#REF!</v>
      </c>
      <c r="Q354" s="44"/>
      <c r="R354" s="45"/>
      <c r="S354" s="46" t="e">
        <f>IF(O354=0,TEXT(TIME(P354,Q354,R354)-TIME(D354,E354,RIGHT(F354,2))+TIME(0,LEFT(#REF!,2),RIGHT(#REF!,2)),"mm:ss"),TEXT(TIME(P354,Q354,R354)-TIME(D354,E354,RIGHT(F354,2))+TIME(0,LEFT(#REF!,2),RIGHT(#REF!,2))-TIME(0,($G$10*O354),0),"mm:ss"))</f>
        <v>#REF!</v>
      </c>
      <c r="T354" s="47"/>
      <c r="U354" s="43" t="e">
        <f>INDEX(VISITORS[INSECT ORDER], MATCH(T354,VISITORS[NAME USED],0))</f>
        <v>#N/A</v>
      </c>
      <c r="V354" s="43" t="e">
        <f t="shared" si="114"/>
        <v>#N/A</v>
      </c>
      <c r="W354" s="48" t="e">
        <f>IF(SUM(AB354,AD354,AF354,AH354,AJ354,AL354)=#REF!,,"")</f>
        <v>#REF!</v>
      </c>
      <c r="X354" s="49" t="e">
        <f>IF(#REF!=1,1,"")</f>
        <v>#REF!</v>
      </c>
      <c r="Y354" s="49"/>
      <c r="Z354" s="49"/>
      <c r="AA354" s="50" t="str">
        <f t="shared" si="115"/>
        <v/>
      </c>
      <c r="AB354" s="51" t="str">
        <f>IF(AA354=1,#REF!,"")</f>
        <v/>
      </c>
      <c r="AC354" s="50"/>
      <c r="AD354" s="51" t="str">
        <f>IF(AC354=1,#REF!,"")</f>
        <v/>
      </c>
      <c r="AE354" s="50"/>
      <c r="AF354" s="51" t="str">
        <f>IF(AE354=1,#REF!,"")</f>
        <v/>
      </c>
      <c r="AG354" s="50"/>
      <c r="AH354" s="51" t="str">
        <f>IF(AG354=1,#REF!,"")</f>
        <v/>
      </c>
      <c r="AI354" s="50"/>
      <c r="AJ354" s="51" t="str">
        <f>IF(AI354=1,#REF!,"")</f>
        <v/>
      </c>
      <c r="AK354" s="50"/>
      <c r="AL354" s="51" t="str">
        <f>IF(AK354=1,#REF!,"")</f>
        <v/>
      </c>
      <c r="AM354" s="52"/>
      <c r="AN354" s="53"/>
      <c r="AO354" s="53"/>
      <c r="AP354" s="54"/>
      <c r="AQ354" s="55" t="e">
        <f>IF(#REF!=1,0,"")</f>
        <v>#REF!</v>
      </c>
      <c r="AR354" s="56" t="e">
        <f t="shared" si="108"/>
        <v>#REF!</v>
      </c>
      <c r="AS354" s="55" t="e">
        <f>IF(#REF!=1,0,"")</f>
        <v>#REF!</v>
      </c>
      <c r="AT354" s="56" t="e">
        <f t="shared" si="109"/>
        <v>#REF!</v>
      </c>
    </row>
    <row r="355" spans="1:46" s="3" customFormat="1" x14ac:dyDescent="0.25">
      <c r="A355" s="67">
        <f t="shared" si="110"/>
        <v>2022</v>
      </c>
      <c r="B355" s="67" t="str">
        <f t="shared" si="111"/>
        <v>May</v>
      </c>
      <c r="C355" s="68">
        <f t="shared" si="116"/>
        <v>24</v>
      </c>
      <c r="D355" s="69">
        <f t="shared" si="112"/>
        <v>14</v>
      </c>
      <c r="E355" s="70">
        <f t="shared" si="113"/>
        <v>28</v>
      </c>
      <c r="F355" s="74"/>
      <c r="G355" s="77"/>
      <c r="H355" s="63" t="e">
        <f t="shared" si="117"/>
        <v>#VALUE!</v>
      </c>
      <c r="I355" s="64">
        <f t="shared" si="119"/>
        <v>1</v>
      </c>
      <c r="J355" s="71" t="str">
        <f t="shared" si="119"/>
        <v>Lavandula</v>
      </c>
      <c r="K355" s="71" t="str">
        <f t="shared" si="119"/>
        <v>stoechas</v>
      </c>
      <c r="L355" s="72">
        <f t="shared" si="119"/>
        <v>2</v>
      </c>
      <c r="M355" s="72">
        <f t="shared" si="119"/>
        <v>12</v>
      </c>
      <c r="N355" s="66">
        <f t="shared" si="119"/>
        <v>0</v>
      </c>
      <c r="O355" s="42"/>
      <c r="P355" s="43" t="e">
        <f>TEXT(IF(#REF!=1,D355,""),"00")</f>
        <v>#REF!</v>
      </c>
      <c r="Q355" s="44"/>
      <c r="R355" s="45"/>
      <c r="S355" s="46" t="e">
        <f>IF(O355=0,TEXT(TIME(P355,Q355,R355)-TIME(D355,E355,RIGHT(F355,2))+TIME(0,LEFT(#REF!,2),RIGHT(#REF!,2)),"mm:ss"),TEXT(TIME(P355,Q355,R355)-TIME(D355,E355,RIGHT(F355,2))+TIME(0,LEFT(#REF!,2),RIGHT(#REF!,2))-TIME(0,($G$10*O355),0),"mm:ss"))</f>
        <v>#REF!</v>
      </c>
      <c r="T355" s="47"/>
      <c r="U355" s="43"/>
      <c r="V355" s="43" t="str">
        <f t="shared" si="114"/>
        <v/>
      </c>
      <c r="W355" s="48" t="e">
        <f>IF(SUM(AB355,AD355,AF355,AH355,AJ355,AL355)=#REF!,,"")</f>
        <v>#REF!</v>
      </c>
      <c r="X355" s="49" t="e">
        <f>IF(#REF!=1,1,"")</f>
        <v>#REF!</v>
      </c>
      <c r="Y355" s="49"/>
      <c r="Z355" s="49"/>
      <c r="AA355" s="50" t="str">
        <f t="shared" si="115"/>
        <v/>
      </c>
      <c r="AB355" s="51" t="str">
        <f>IF(AA355=1,#REF!,"")</f>
        <v/>
      </c>
      <c r="AC355" s="50"/>
      <c r="AD355" s="51" t="str">
        <f>IF(AC355=1,#REF!,"")</f>
        <v/>
      </c>
      <c r="AE355" s="50"/>
      <c r="AF355" s="51" t="str">
        <f>IF(AE355=1,#REF!,"")</f>
        <v/>
      </c>
      <c r="AG355" s="50"/>
      <c r="AH355" s="51" t="str">
        <f>IF(AG355=1,#REF!,"")</f>
        <v/>
      </c>
      <c r="AI355" s="50"/>
      <c r="AJ355" s="51" t="str">
        <f>IF(AI355=1,#REF!,"")</f>
        <v/>
      </c>
      <c r="AK355" s="50"/>
      <c r="AL355" s="51" t="str">
        <f>IF(AK355=1,#REF!,"")</f>
        <v/>
      </c>
      <c r="AM355" s="52"/>
      <c r="AN355" s="53"/>
      <c r="AO355" s="53"/>
      <c r="AP355" s="54"/>
      <c r="AQ355" s="55" t="e">
        <f>IF(#REF!=1,0,"")</f>
        <v>#REF!</v>
      </c>
      <c r="AR355" s="56" t="e">
        <f t="shared" si="108"/>
        <v>#REF!</v>
      </c>
      <c r="AS355" s="55" t="e">
        <f>IF(#REF!=1,0,"")</f>
        <v>#REF!</v>
      </c>
      <c r="AT355" s="56" t="e">
        <f t="shared" si="109"/>
        <v>#REF!</v>
      </c>
    </row>
    <row r="356" spans="1:46" s="3" customFormat="1" x14ac:dyDescent="0.25">
      <c r="A356" s="67">
        <f t="shared" si="110"/>
        <v>2022</v>
      </c>
      <c r="B356" s="67" t="str">
        <f t="shared" si="111"/>
        <v>May</v>
      </c>
      <c r="C356" s="68">
        <f t="shared" si="116"/>
        <v>24</v>
      </c>
      <c r="D356" s="69">
        <f t="shared" si="112"/>
        <v>14</v>
      </c>
      <c r="E356" s="60">
        <f t="shared" si="113"/>
        <v>29</v>
      </c>
      <c r="F356" s="74"/>
      <c r="G356" s="77"/>
      <c r="H356" s="63" t="e">
        <f t="shared" si="117"/>
        <v>#VALUE!</v>
      </c>
      <c r="I356" s="64">
        <f t="shared" si="119"/>
        <v>1</v>
      </c>
      <c r="J356" s="71" t="str">
        <f t="shared" si="119"/>
        <v>Lavandula</v>
      </c>
      <c r="K356" s="71" t="str">
        <f t="shared" si="119"/>
        <v>stoechas</v>
      </c>
      <c r="L356" s="72">
        <f t="shared" si="119"/>
        <v>2</v>
      </c>
      <c r="M356" s="66">
        <f t="shared" si="119"/>
        <v>12</v>
      </c>
      <c r="N356" s="66">
        <f t="shared" si="119"/>
        <v>0</v>
      </c>
      <c r="O356" s="42"/>
      <c r="P356" s="43" t="e">
        <f>TEXT(IF(#REF!=1,D356,""),"00")</f>
        <v>#REF!</v>
      </c>
      <c r="Q356" s="44"/>
      <c r="R356" s="45"/>
      <c r="S356" s="46" t="e">
        <f>IF(O356=0,TEXT(TIME(P356,Q356,R356)-TIME(D356,E356,RIGHT(F356,2))+TIME(0,LEFT(#REF!,2),RIGHT(#REF!,2)),"mm:ss"),TEXT(TIME(P356,Q356,R356)-TIME(D356,E356,RIGHT(F356,2))+TIME(0,LEFT(#REF!,2),RIGHT(#REF!,2))-TIME(0,($G$10*O356),0),"mm:ss"))</f>
        <v>#REF!</v>
      </c>
      <c r="T356" s="47"/>
      <c r="U356" s="43" t="e">
        <f>INDEX(VISITORS[INSECT ORDER], MATCH(T356,VISITORS[NAME USED],0))</f>
        <v>#N/A</v>
      </c>
      <c r="V356" s="43" t="e">
        <f t="shared" si="114"/>
        <v>#N/A</v>
      </c>
      <c r="W356" s="48" t="e">
        <f>IF(SUM(AB356,AD356,AF356,AH356,AJ356,AL356)=#REF!,,"")</f>
        <v>#REF!</v>
      </c>
      <c r="X356" s="49" t="e">
        <f>IF(#REF!=1,1,"")</f>
        <v>#REF!</v>
      </c>
      <c r="Y356" s="49"/>
      <c r="Z356" s="49"/>
      <c r="AA356" s="50" t="str">
        <f t="shared" si="115"/>
        <v/>
      </c>
      <c r="AB356" s="51" t="str">
        <f>IF(AA356=1,#REF!,"")</f>
        <v/>
      </c>
      <c r="AC356" s="50"/>
      <c r="AD356" s="51" t="str">
        <f>IF(AC356=1,#REF!,"")</f>
        <v/>
      </c>
      <c r="AE356" s="50"/>
      <c r="AF356" s="51" t="str">
        <f>IF(AE356=1,#REF!,"")</f>
        <v/>
      </c>
      <c r="AG356" s="50"/>
      <c r="AH356" s="51" t="str">
        <f>IF(AG356=1,#REF!,"")</f>
        <v/>
      </c>
      <c r="AI356" s="50"/>
      <c r="AJ356" s="51" t="str">
        <f>IF(AI356=1,#REF!,"")</f>
        <v/>
      </c>
      <c r="AK356" s="50"/>
      <c r="AL356" s="51" t="str">
        <f>IF(AK356=1,#REF!,"")</f>
        <v/>
      </c>
      <c r="AM356" s="52"/>
      <c r="AN356" s="53"/>
      <c r="AO356" s="53"/>
      <c r="AP356" s="54"/>
      <c r="AQ356" s="55" t="e">
        <f>IF(#REF!=1,0,"")</f>
        <v>#REF!</v>
      </c>
      <c r="AR356" s="56" t="e">
        <f t="shared" si="108"/>
        <v>#REF!</v>
      </c>
      <c r="AS356" s="55" t="e">
        <f>IF(#REF!=1,0,"")</f>
        <v>#REF!</v>
      </c>
      <c r="AT356" s="56" t="e">
        <f t="shared" si="109"/>
        <v>#REF!</v>
      </c>
    </row>
    <row r="357" spans="1:46" s="3" customFormat="1" x14ac:dyDescent="0.25">
      <c r="A357" s="67">
        <f t="shared" si="110"/>
        <v>2022</v>
      </c>
      <c r="B357" s="67" t="str">
        <f t="shared" si="111"/>
        <v>May</v>
      </c>
      <c r="C357" s="68">
        <f t="shared" si="116"/>
        <v>24</v>
      </c>
      <c r="D357" s="69">
        <f t="shared" si="112"/>
        <v>14</v>
      </c>
      <c r="E357" s="70">
        <f t="shared" si="113"/>
        <v>30</v>
      </c>
      <c r="F357" s="74"/>
      <c r="G357" s="77"/>
      <c r="H357" s="63" t="e">
        <f t="shared" si="117"/>
        <v>#VALUE!</v>
      </c>
      <c r="I357" s="64">
        <f t="shared" si="119"/>
        <v>1</v>
      </c>
      <c r="J357" s="71" t="str">
        <f t="shared" si="119"/>
        <v>Lavandula</v>
      </c>
      <c r="K357" s="71" t="str">
        <f t="shared" si="119"/>
        <v>stoechas</v>
      </c>
      <c r="L357" s="72">
        <f t="shared" si="119"/>
        <v>2</v>
      </c>
      <c r="M357" s="72">
        <f t="shared" si="119"/>
        <v>12</v>
      </c>
      <c r="N357" s="66">
        <f t="shared" si="119"/>
        <v>0</v>
      </c>
      <c r="O357" s="42"/>
      <c r="P357" s="43" t="e">
        <f>TEXT(IF(#REF!=1,D357,""),"00")</f>
        <v>#REF!</v>
      </c>
      <c r="Q357" s="44"/>
      <c r="R357" s="45"/>
      <c r="S357" s="46" t="e">
        <f>IF(O357=0,TEXT(TIME(P357,Q357,R357)-TIME(D357,E357,RIGHT(F357,2))+TIME(0,LEFT(#REF!,2),RIGHT(#REF!,2)),"mm:ss"),TEXT(TIME(P357,Q357,R357)-TIME(D357,E357,RIGHT(F357,2))+TIME(0,LEFT(#REF!,2),RIGHT(#REF!,2))-TIME(0,($G$10*O357),0),"mm:ss"))</f>
        <v>#REF!</v>
      </c>
      <c r="T357" s="47"/>
      <c r="U357" s="43" t="e">
        <f>INDEX(VISITORS[INSECT ORDER], MATCH(T357,VISITORS[NAME USED],0))</f>
        <v>#N/A</v>
      </c>
      <c r="V357" s="43" t="e">
        <f t="shared" si="114"/>
        <v>#N/A</v>
      </c>
      <c r="W357" s="48" t="e">
        <f>IF(SUM(AB357,AD357,AF357,AH357,AJ357,AL357)=#REF!,,"")</f>
        <v>#REF!</v>
      </c>
      <c r="X357" s="49" t="e">
        <f>IF(#REF!=1,1,"")</f>
        <v>#REF!</v>
      </c>
      <c r="Y357" s="49"/>
      <c r="Z357" s="49"/>
      <c r="AA357" s="50" t="str">
        <f t="shared" si="115"/>
        <v/>
      </c>
      <c r="AB357" s="51" t="str">
        <f>IF(AA357=1,#REF!,"")</f>
        <v/>
      </c>
      <c r="AC357" s="50"/>
      <c r="AD357" s="51" t="str">
        <f>IF(AC357=1,#REF!,"")</f>
        <v/>
      </c>
      <c r="AE357" s="50"/>
      <c r="AF357" s="51" t="str">
        <f>IF(AE357=1,#REF!,"")</f>
        <v/>
      </c>
      <c r="AG357" s="50"/>
      <c r="AH357" s="51" t="str">
        <f>IF(AG357=1,#REF!,"")</f>
        <v/>
      </c>
      <c r="AI357" s="50"/>
      <c r="AJ357" s="51" t="str">
        <f>IF(AI357=1,#REF!,"")</f>
        <v/>
      </c>
      <c r="AK357" s="50"/>
      <c r="AL357" s="51" t="str">
        <f>IF(AK357=1,#REF!,"")</f>
        <v/>
      </c>
      <c r="AM357" s="52"/>
      <c r="AN357" s="53"/>
      <c r="AO357" s="53"/>
      <c r="AP357" s="54"/>
      <c r="AQ357" s="55" t="e">
        <f>IF(#REF!=1,0,"")</f>
        <v>#REF!</v>
      </c>
      <c r="AR357" s="56" t="e">
        <f t="shared" si="108"/>
        <v>#REF!</v>
      </c>
      <c r="AS357" s="55" t="e">
        <f>IF(#REF!=1,0,"")</f>
        <v>#REF!</v>
      </c>
      <c r="AT357" s="56" t="e">
        <f t="shared" si="109"/>
        <v>#REF!</v>
      </c>
    </row>
    <row r="358" spans="1:46" s="3" customFormat="1" x14ac:dyDescent="0.25">
      <c r="A358" s="67">
        <f t="shared" si="110"/>
        <v>2022</v>
      </c>
      <c r="B358" s="67" t="str">
        <f t="shared" si="111"/>
        <v>May</v>
      </c>
      <c r="C358" s="68">
        <f t="shared" si="116"/>
        <v>24</v>
      </c>
      <c r="D358" s="69">
        <f t="shared" si="112"/>
        <v>14</v>
      </c>
      <c r="E358" s="70">
        <f t="shared" si="113"/>
        <v>31</v>
      </c>
      <c r="F358" s="74"/>
      <c r="G358" s="77"/>
      <c r="H358" s="63" t="e">
        <f t="shared" si="117"/>
        <v>#VALUE!</v>
      </c>
      <c r="I358" s="64">
        <f t="shared" si="119"/>
        <v>1</v>
      </c>
      <c r="J358" s="71" t="str">
        <f t="shared" si="119"/>
        <v>Lavandula</v>
      </c>
      <c r="K358" s="71" t="str">
        <f t="shared" si="119"/>
        <v>stoechas</v>
      </c>
      <c r="L358" s="72">
        <f t="shared" si="119"/>
        <v>2</v>
      </c>
      <c r="M358" s="72">
        <f t="shared" si="119"/>
        <v>12</v>
      </c>
      <c r="N358" s="66">
        <f t="shared" si="119"/>
        <v>0</v>
      </c>
      <c r="O358" s="42"/>
      <c r="P358" s="43" t="e">
        <f>TEXT(IF(#REF!=1,D358,""),"00")</f>
        <v>#REF!</v>
      </c>
      <c r="Q358" s="44"/>
      <c r="R358" s="45"/>
      <c r="S358" s="46" t="e">
        <f>IF(O358=0,TEXT(TIME(P358,Q358,R358)-TIME(D358,E358,RIGHT(F358,2))+TIME(0,LEFT(#REF!,2),RIGHT(#REF!,2)),"mm:ss"),TEXT(TIME(P358,Q358,R358)-TIME(D358,E358,RIGHT(F358,2))+TIME(0,LEFT(#REF!,2),RIGHT(#REF!,2))-TIME(0,($G$10*O358),0),"mm:ss"))</f>
        <v>#REF!</v>
      </c>
      <c r="T358" s="47"/>
      <c r="U358" s="43" t="e">
        <f>INDEX(VISITORS[INSECT ORDER], MATCH(T358,VISITORS[NAME USED],0))</f>
        <v>#N/A</v>
      </c>
      <c r="V358" s="43" t="e">
        <f t="shared" si="114"/>
        <v>#N/A</v>
      </c>
      <c r="W358" s="48" t="e">
        <f>IF(SUM(AB358,AD358,AF358,AH358,AJ358,AL358)=#REF!,,"")</f>
        <v>#REF!</v>
      </c>
      <c r="X358" s="49" t="e">
        <f>IF(#REF!=1,1,"")</f>
        <v>#REF!</v>
      </c>
      <c r="Y358" s="49"/>
      <c r="Z358" s="49"/>
      <c r="AA358" s="50" t="str">
        <f t="shared" si="115"/>
        <v/>
      </c>
      <c r="AB358" s="51" t="str">
        <f>IF(AA358=1,#REF!,"")</f>
        <v/>
      </c>
      <c r="AC358" s="50"/>
      <c r="AD358" s="51" t="str">
        <f>IF(AC358=1,#REF!,"")</f>
        <v/>
      </c>
      <c r="AE358" s="50"/>
      <c r="AF358" s="51" t="str">
        <f>IF(AE358=1,#REF!,"")</f>
        <v/>
      </c>
      <c r="AG358" s="50"/>
      <c r="AH358" s="51" t="str">
        <f>IF(AG358=1,#REF!,"")</f>
        <v/>
      </c>
      <c r="AI358" s="50"/>
      <c r="AJ358" s="51" t="str">
        <f>IF(AI358=1,#REF!,"")</f>
        <v/>
      </c>
      <c r="AK358" s="50"/>
      <c r="AL358" s="51" t="str">
        <f>IF(AK358=1,#REF!,"")</f>
        <v/>
      </c>
      <c r="AM358" s="52"/>
      <c r="AN358" s="53"/>
      <c r="AO358" s="53"/>
      <c r="AP358" s="54"/>
      <c r="AQ358" s="55" t="e">
        <f>IF(#REF!=1,0,"")</f>
        <v>#REF!</v>
      </c>
      <c r="AR358" s="56" t="e">
        <f t="shared" si="108"/>
        <v>#REF!</v>
      </c>
      <c r="AS358" s="55" t="e">
        <f>IF(#REF!=1,0,"")</f>
        <v>#REF!</v>
      </c>
      <c r="AT358" s="56" t="e">
        <f t="shared" si="109"/>
        <v>#REF!</v>
      </c>
    </row>
    <row r="359" spans="1:46" s="3" customFormat="1" x14ac:dyDescent="0.25">
      <c r="A359" s="67">
        <f t="shared" si="110"/>
        <v>2022</v>
      </c>
      <c r="B359" s="67" t="str">
        <f t="shared" si="111"/>
        <v>May</v>
      </c>
      <c r="C359" s="68">
        <f t="shared" si="116"/>
        <v>24</v>
      </c>
      <c r="D359" s="69">
        <f t="shared" si="112"/>
        <v>14</v>
      </c>
      <c r="E359" s="70">
        <f t="shared" si="113"/>
        <v>32</v>
      </c>
      <c r="F359" s="74"/>
      <c r="G359" s="77"/>
      <c r="H359" s="63" t="e">
        <f t="shared" si="117"/>
        <v>#VALUE!</v>
      </c>
      <c r="I359" s="64">
        <f t="shared" si="119"/>
        <v>1</v>
      </c>
      <c r="J359" s="71" t="str">
        <f t="shared" si="119"/>
        <v>Lavandula</v>
      </c>
      <c r="K359" s="71" t="str">
        <f t="shared" si="119"/>
        <v>stoechas</v>
      </c>
      <c r="L359" s="66">
        <f t="shared" si="119"/>
        <v>2</v>
      </c>
      <c r="M359" s="72">
        <f t="shared" si="119"/>
        <v>12</v>
      </c>
      <c r="N359" s="66">
        <f t="shared" si="119"/>
        <v>0</v>
      </c>
      <c r="O359" s="42"/>
      <c r="P359" s="43" t="e">
        <f>TEXT(IF(#REF!=1,D359,""),"00")</f>
        <v>#REF!</v>
      </c>
      <c r="Q359" s="44"/>
      <c r="R359" s="45"/>
      <c r="S359" s="46" t="e">
        <f>IF(O359=0,TEXT(TIME(P359,Q359,R359)-TIME(D359,E359,RIGHT(F359,2))+TIME(0,LEFT(#REF!,2),RIGHT(#REF!,2)),"mm:ss"),TEXT(TIME(P359,Q359,R359)-TIME(D359,E359,RIGHT(F359,2))+TIME(0,LEFT(#REF!,2),RIGHT(#REF!,2))-TIME(0,($G$10*O359),0),"mm:ss"))</f>
        <v>#REF!</v>
      </c>
      <c r="T359" s="47"/>
      <c r="U359" s="43" t="e">
        <f>INDEX(VISITORS[INSECT ORDER], MATCH(T359,VISITORS[NAME USED],0))</f>
        <v>#N/A</v>
      </c>
      <c r="V359" s="43" t="e">
        <f t="shared" si="114"/>
        <v>#N/A</v>
      </c>
      <c r="W359" s="48" t="e">
        <f>IF(SUM(AB359,AD359,AF359,AH359,AJ359,AL359)=#REF!,,"")</f>
        <v>#REF!</v>
      </c>
      <c r="X359" s="49" t="e">
        <f>IF(#REF!=1,1,"")</f>
        <v>#REF!</v>
      </c>
      <c r="Y359" s="49"/>
      <c r="Z359" s="49"/>
      <c r="AA359" s="50" t="str">
        <f t="shared" si="115"/>
        <v/>
      </c>
      <c r="AB359" s="51" t="str">
        <f>IF(AA359=1,#REF!,"")</f>
        <v/>
      </c>
      <c r="AC359" s="50"/>
      <c r="AD359" s="51" t="str">
        <f>IF(AC359=1,#REF!,"")</f>
        <v/>
      </c>
      <c r="AE359" s="50"/>
      <c r="AF359" s="51" t="str">
        <f>IF(AE359=1,#REF!,"")</f>
        <v/>
      </c>
      <c r="AG359" s="50"/>
      <c r="AH359" s="51" t="str">
        <f>IF(AG359=1,#REF!,"")</f>
        <v/>
      </c>
      <c r="AI359" s="50"/>
      <c r="AJ359" s="51" t="str">
        <f>IF(AI359=1,#REF!,"")</f>
        <v/>
      </c>
      <c r="AK359" s="50"/>
      <c r="AL359" s="51" t="str">
        <f>IF(AK359=1,#REF!,"")</f>
        <v/>
      </c>
      <c r="AM359" s="52"/>
      <c r="AN359" s="53"/>
      <c r="AO359" s="53"/>
      <c r="AP359" s="54"/>
      <c r="AQ359" s="55" t="e">
        <f>IF(#REF!=1,0,"")</f>
        <v>#REF!</v>
      </c>
      <c r="AR359" s="56" t="e">
        <f t="shared" si="108"/>
        <v>#REF!</v>
      </c>
      <c r="AS359" s="55" t="e">
        <f>IF(#REF!=1,0,"")</f>
        <v>#REF!</v>
      </c>
      <c r="AT359" s="56" t="e">
        <f t="shared" si="109"/>
        <v>#REF!</v>
      </c>
    </row>
    <row r="360" spans="1:46" s="3" customFormat="1" x14ac:dyDescent="0.25">
      <c r="A360" s="67">
        <f t="shared" si="110"/>
        <v>2022</v>
      </c>
      <c r="B360" s="67" t="str">
        <f t="shared" si="111"/>
        <v>May</v>
      </c>
      <c r="C360" s="68">
        <f t="shared" si="116"/>
        <v>24</v>
      </c>
      <c r="D360" s="69">
        <f t="shared" si="112"/>
        <v>14</v>
      </c>
      <c r="E360" s="70">
        <f t="shared" si="113"/>
        <v>33</v>
      </c>
      <c r="F360" s="74">
        <v>42</v>
      </c>
      <c r="G360" s="77"/>
      <c r="H360" s="63" t="e">
        <f t="shared" si="117"/>
        <v>#VALUE!</v>
      </c>
      <c r="I360" s="64">
        <f t="shared" si="119"/>
        <v>1</v>
      </c>
      <c r="J360" s="71" t="str">
        <f t="shared" si="119"/>
        <v>Lavandula</v>
      </c>
      <c r="K360" s="71" t="str">
        <f t="shared" si="119"/>
        <v>stoechas</v>
      </c>
      <c r="L360" s="72">
        <f t="shared" si="119"/>
        <v>2</v>
      </c>
      <c r="M360" s="72">
        <f t="shared" si="119"/>
        <v>12</v>
      </c>
      <c r="N360" s="66">
        <f t="shared" si="119"/>
        <v>0</v>
      </c>
      <c r="O360" s="42"/>
      <c r="P360" s="43" t="e">
        <f>TEXT(IF(#REF!=1,D360,""),"00")</f>
        <v>#REF!</v>
      </c>
      <c r="Q360" s="44">
        <v>34</v>
      </c>
      <c r="R360" s="45">
        <v>2</v>
      </c>
      <c r="S360" s="46" t="e">
        <f>IF(O360=0,TEXT(TIME(P360,Q360,R360)-TIME(D360,E360,RIGHT(F360,2))+TIME(0,LEFT(#REF!,2),RIGHT(#REF!,2)),"mm:ss"),TEXT(TIME(P360,Q360,R360)-TIME(D360,E360,RIGHT(F360,2))+TIME(0,LEFT(#REF!,2),RIGHT(#REF!,2))-TIME(0,($G$10*O360),0),"mm:ss"))</f>
        <v>#REF!</v>
      </c>
      <c r="T360" s="47" t="s">
        <v>378</v>
      </c>
      <c r="U360" s="43" t="e">
        <f>INDEX(VISITORS[INSECT ORDER], MATCH(T360,VISITORS[NAME USED],0))</f>
        <v>#N/A</v>
      </c>
      <c r="V360" s="43" t="e">
        <f t="shared" si="114"/>
        <v>#N/A</v>
      </c>
      <c r="W360" s="48" t="e">
        <f>IF(SUM(AB360,AD360,AF360,AH360,AJ360,AL360)=#REF!,,"")</f>
        <v>#REF!</v>
      </c>
      <c r="X360" s="49">
        <v>2</v>
      </c>
      <c r="Y360" s="49"/>
      <c r="Z360" s="49"/>
      <c r="AA360" s="50" t="str">
        <f t="shared" si="115"/>
        <v/>
      </c>
      <c r="AB360" s="51" t="str">
        <f>IF(AA360=1,#REF!,"")</f>
        <v/>
      </c>
      <c r="AC360" s="50"/>
      <c r="AD360" s="51" t="str">
        <f>IF(AC360=1,#REF!,"")</f>
        <v/>
      </c>
      <c r="AE360" s="50"/>
      <c r="AF360" s="51" t="str">
        <f>IF(AE360=1,#REF!,"")</f>
        <v/>
      </c>
      <c r="AG360" s="50"/>
      <c r="AH360" s="51" t="str">
        <f>IF(AG360=1,#REF!,"")</f>
        <v/>
      </c>
      <c r="AI360" s="50"/>
      <c r="AJ360" s="51" t="str">
        <f>IF(AI360=1,#REF!,"")</f>
        <v/>
      </c>
      <c r="AK360" s="50"/>
      <c r="AL360" s="51" t="str">
        <f>IF(AK360=1,#REF!,"")</f>
        <v/>
      </c>
      <c r="AM360" s="52"/>
      <c r="AN360" s="53"/>
      <c r="AO360" s="53"/>
      <c r="AP360" s="54"/>
      <c r="AQ360" s="55" t="e">
        <f>IF(#REF!=1,0,"")</f>
        <v>#REF!</v>
      </c>
      <c r="AR360" s="56" t="e">
        <f t="shared" si="108"/>
        <v>#REF!</v>
      </c>
      <c r="AS360" s="55" t="e">
        <f>IF(#REF!=1,0,"")</f>
        <v>#REF!</v>
      </c>
      <c r="AT360" s="56" t="e">
        <f t="shared" si="109"/>
        <v>#REF!</v>
      </c>
    </row>
    <row r="361" spans="1:46" s="3" customFormat="1" x14ac:dyDescent="0.25">
      <c r="A361" s="67">
        <f t="shared" si="110"/>
        <v>2022</v>
      </c>
      <c r="B361" s="67" t="str">
        <f t="shared" si="111"/>
        <v>May</v>
      </c>
      <c r="C361" s="68">
        <f t="shared" si="116"/>
        <v>24</v>
      </c>
      <c r="D361" s="69">
        <f t="shared" si="112"/>
        <v>14</v>
      </c>
      <c r="E361" s="60">
        <f t="shared" si="113"/>
        <v>34</v>
      </c>
      <c r="F361" s="74">
        <v>1</v>
      </c>
      <c r="G361" s="77"/>
      <c r="H361" s="63" t="e">
        <f t="shared" si="117"/>
        <v>#VALUE!</v>
      </c>
      <c r="I361" s="64">
        <f t="shared" si="119"/>
        <v>1</v>
      </c>
      <c r="J361" s="71" t="str">
        <f t="shared" si="119"/>
        <v>Lavandula</v>
      </c>
      <c r="K361" s="71" t="str">
        <f t="shared" si="119"/>
        <v>stoechas</v>
      </c>
      <c r="L361" s="72">
        <f t="shared" si="119"/>
        <v>2</v>
      </c>
      <c r="M361" s="66">
        <f t="shared" si="119"/>
        <v>12</v>
      </c>
      <c r="N361" s="66">
        <f t="shared" si="119"/>
        <v>0</v>
      </c>
      <c r="O361" s="42"/>
      <c r="P361" s="43" t="e">
        <f>TEXT(IF(#REF!=1,D361,""),"00")</f>
        <v>#REF!</v>
      </c>
      <c r="Q361" s="44">
        <v>34</v>
      </c>
      <c r="R361" s="45">
        <v>11</v>
      </c>
      <c r="S361" s="46" t="e">
        <f>IF(O361=0,TEXT(TIME(P361,Q361,R361)-TIME(D361,E361,RIGHT(F361,2))+TIME(0,LEFT(#REF!,2),RIGHT(#REF!,2)),"mm:ss"),TEXT(TIME(P361,Q361,R361)-TIME(D361,E361,RIGHT(F361,2))+TIME(0,LEFT(#REF!,2),RIGHT(#REF!,2))-TIME(0,($G$10*O361),0),"mm:ss"))</f>
        <v>#REF!</v>
      </c>
      <c r="T361" s="47" t="s">
        <v>372</v>
      </c>
      <c r="U361" s="43" t="e">
        <f>INDEX(VISITORS[INSECT ORDER], MATCH(T361,VISITORS[NAME USED],0))</f>
        <v>#N/A</v>
      </c>
      <c r="V361" s="43" t="e">
        <f t="shared" si="114"/>
        <v>#N/A</v>
      </c>
      <c r="W361" s="48" t="e">
        <f>IF(SUM(AB361,AD361,AF361,AH361,AJ361,AL361)=#REF!,,"")</f>
        <v>#REF!</v>
      </c>
      <c r="X361" s="49">
        <v>5</v>
      </c>
      <c r="Y361" s="49"/>
      <c r="Z361" s="49"/>
      <c r="AA361" s="50" t="str">
        <f t="shared" si="115"/>
        <v/>
      </c>
      <c r="AB361" s="51" t="str">
        <f>IF(AA361=1,#REF!,"")</f>
        <v/>
      </c>
      <c r="AC361" s="50"/>
      <c r="AD361" s="51" t="str">
        <f>IF(AC361=1,#REF!,"")</f>
        <v/>
      </c>
      <c r="AE361" s="50"/>
      <c r="AF361" s="51" t="str">
        <f>IF(AE361=1,#REF!,"")</f>
        <v/>
      </c>
      <c r="AG361" s="50"/>
      <c r="AH361" s="51" t="str">
        <f>IF(AG361=1,#REF!,"")</f>
        <v/>
      </c>
      <c r="AI361" s="50"/>
      <c r="AJ361" s="51" t="str">
        <f>IF(AI361=1,#REF!,"")</f>
        <v/>
      </c>
      <c r="AK361" s="50"/>
      <c r="AL361" s="51" t="str">
        <f>IF(AK361=1,#REF!,"")</f>
        <v/>
      </c>
      <c r="AM361" s="52"/>
      <c r="AN361" s="53"/>
      <c r="AO361" s="53"/>
      <c r="AP361" s="54"/>
      <c r="AQ361" s="55" t="e">
        <f>IF(#REF!=1,0,"")</f>
        <v>#REF!</v>
      </c>
      <c r="AR361" s="56" t="e">
        <f t="shared" si="108"/>
        <v>#REF!</v>
      </c>
      <c r="AS361" s="55" t="e">
        <f>IF(#REF!=1,0,"")</f>
        <v>#REF!</v>
      </c>
      <c r="AT361" s="56" t="e">
        <f t="shared" si="109"/>
        <v>#REF!</v>
      </c>
    </row>
    <row r="362" spans="1:46" s="3" customFormat="1" x14ac:dyDescent="0.25">
      <c r="A362" s="67">
        <f t="shared" si="110"/>
        <v>2022</v>
      </c>
      <c r="B362" s="67" t="str">
        <f t="shared" si="111"/>
        <v>May</v>
      </c>
      <c r="C362" s="68">
        <f t="shared" si="116"/>
        <v>24</v>
      </c>
      <c r="D362" s="69">
        <f t="shared" si="112"/>
        <v>14</v>
      </c>
      <c r="E362" s="70">
        <f t="shared" si="113"/>
        <v>35</v>
      </c>
      <c r="F362" s="74"/>
      <c r="G362" s="77"/>
      <c r="H362" s="63" t="e">
        <f t="shared" si="117"/>
        <v>#VALUE!</v>
      </c>
      <c r="I362" s="64">
        <f t="shared" si="119"/>
        <v>1</v>
      </c>
      <c r="J362" s="71" t="str">
        <f t="shared" si="119"/>
        <v>Lavandula</v>
      </c>
      <c r="K362" s="71" t="str">
        <f t="shared" si="119"/>
        <v>stoechas</v>
      </c>
      <c r="L362" s="72">
        <f t="shared" si="119"/>
        <v>2</v>
      </c>
      <c r="M362" s="72">
        <f t="shared" si="119"/>
        <v>12</v>
      </c>
      <c r="N362" s="66">
        <f t="shared" si="119"/>
        <v>0</v>
      </c>
      <c r="O362" s="42"/>
      <c r="P362" s="43" t="e">
        <f>TEXT(IF(#REF!=1,D362,""),"00")</f>
        <v>#REF!</v>
      </c>
      <c r="Q362" s="44"/>
      <c r="R362" s="45"/>
      <c r="S362" s="46" t="e">
        <f>IF(O362=0,TEXT(TIME(P362,Q362,R362)-TIME(D362,E362,RIGHT(F362,2))+TIME(0,LEFT(#REF!,2),RIGHT(#REF!,2)),"mm:ss"),TEXT(TIME(P362,Q362,R362)-TIME(D362,E362,RIGHT(F362,2))+TIME(0,LEFT(#REF!,2),RIGHT(#REF!,2))-TIME(0,($G$10*O362),0),"mm:ss"))</f>
        <v>#REF!</v>
      </c>
      <c r="T362" s="47"/>
      <c r="U362" s="43" t="e">
        <f>INDEX(VISITORS[INSECT ORDER], MATCH(T362,VISITORS[NAME USED],0))</f>
        <v>#N/A</v>
      </c>
      <c r="V362" s="43" t="e">
        <f t="shared" si="114"/>
        <v>#N/A</v>
      </c>
      <c r="W362" s="48" t="e">
        <f>IF(SUM(AB362,AD362,AF362,AH362,AJ362,AL362)=#REF!,,"")</f>
        <v>#REF!</v>
      </c>
      <c r="X362" s="49" t="e">
        <f>IF(#REF!=1,1,"")</f>
        <v>#REF!</v>
      </c>
      <c r="Y362" s="49"/>
      <c r="Z362" s="49"/>
      <c r="AA362" s="50" t="str">
        <f t="shared" si="115"/>
        <v/>
      </c>
      <c r="AB362" s="51" t="str">
        <f>IF(AA362=1,#REF!,"")</f>
        <v/>
      </c>
      <c r="AC362" s="50"/>
      <c r="AD362" s="51" t="str">
        <f>IF(AC362=1,#REF!,"")</f>
        <v/>
      </c>
      <c r="AE362" s="50"/>
      <c r="AF362" s="51" t="str">
        <f>IF(AE362=1,#REF!,"")</f>
        <v/>
      </c>
      <c r="AG362" s="50"/>
      <c r="AH362" s="51" t="str">
        <f>IF(AG362=1,#REF!,"")</f>
        <v/>
      </c>
      <c r="AI362" s="50"/>
      <c r="AJ362" s="51" t="str">
        <f>IF(AI362=1,#REF!,"")</f>
        <v/>
      </c>
      <c r="AK362" s="50"/>
      <c r="AL362" s="51" t="str">
        <f>IF(AK362=1,#REF!,"")</f>
        <v/>
      </c>
      <c r="AM362" s="52"/>
      <c r="AN362" s="53"/>
      <c r="AO362" s="53"/>
      <c r="AP362" s="54"/>
      <c r="AQ362" s="55" t="e">
        <f>IF(#REF!=1,0,"")</f>
        <v>#REF!</v>
      </c>
      <c r="AR362" s="56" t="e">
        <f t="shared" si="108"/>
        <v>#REF!</v>
      </c>
      <c r="AS362" s="55" t="e">
        <f>IF(#REF!=1,0,"")</f>
        <v>#REF!</v>
      </c>
      <c r="AT362" s="56" t="e">
        <f t="shared" si="109"/>
        <v>#REF!</v>
      </c>
    </row>
    <row r="363" spans="1:46" s="3" customFormat="1" x14ac:dyDescent="0.25">
      <c r="A363" s="67">
        <f t="shared" si="110"/>
        <v>2022</v>
      </c>
      <c r="B363" s="67" t="str">
        <f t="shared" si="111"/>
        <v>May</v>
      </c>
      <c r="C363" s="68">
        <f t="shared" si="116"/>
        <v>24</v>
      </c>
      <c r="D363" s="69">
        <f t="shared" si="112"/>
        <v>14</v>
      </c>
      <c r="E363" s="70">
        <f t="shared" si="113"/>
        <v>36</v>
      </c>
      <c r="F363" s="74"/>
      <c r="G363" s="77"/>
      <c r="H363" s="63" t="e">
        <f t="shared" si="117"/>
        <v>#VALUE!</v>
      </c>
      <c r="I363" s="64">
        <f t="shared" si="119"/>
        <v>1</v>
      </c>
      <c r="J363" s="71" t="str">
        <f t="shared" si="119"/>
        <v>Lavandula</v>
      </c>
      <c r="K363" s="71" t="str">
        <f t="shared" si="119"/>
        <v>stoechas</v>
      </c>
      <c r="L363" s="72">
        <f t="shared" si="119"/>
        <v>2</v>
      </c>
      <c r="M363" s="72">
        <f t="shared" si="119"/>
        <v>12</v>
      </c>
      <c r="N363" s="66">
        <f t="shared" si="119"/>
        <v>0</v>
      </c>
      <c r="O363" s="42"/>
      <c r="P363" s="43" t="e">
        <f>TEXT(IF(#REF!=1,D363,""),"00")</f>
        <v>#REF!</v>
      </c>
      <c r="Q363" s="44"/>
      <c r="R363" s="45"/>
      <c r="S363" s="46" t="e">
        <f>IF(O363=0,TEXT(TIME(P363,Q363,R363)-TIME(D363,E363,RIGHT(F363,2))+TIME(0,LEFT(#REF!,2),RIGHT(#REF!,2)),"mm:ss"),TEXT(TIME(P363,Q363,R363)-TIME(D363,E363,RIGHT(F363,2))+TIME(0,LEFT(#REF!,2),RIGHT(#REF!,2))-TIME(0,($G$10*O363),0),"mm:ss"))</f>
        <v>#REF!</v>
      </c>
      <c r="T363" s="47"/>
      <c r="U363" s="43" t="e">
        <f>INDEX(VISITORS[INSECT ORDER], MATCH(T363,VISITORS[NAME USED],0))</f>
        <v>#N/A</v>
      </c>
      <c r="V363" s="43" t="e">
        <f t="shared" si="114"/>
        <v>#N/A</v>
      </c>
      <c r="W363" s="48" t="e">
        <f>IF(SUM(AB363,AD363,AF363,AH363,AJ363,AL363)=#REF!,,"")</f>
        <v>#REF!</v>
      </c>
      <c r="X363" s="49" t="e">
        <f>IF(#REF!=1,1,"")</f>
        <v>#REF!</v>
      </c>
      <c r="Y363" s="49"/>
      <c r="Z363" s="49"/>
      <c r="AA363" s="50" t="str">
        <f t="shared" si="115"/>
        <v/>
      </c>
      <c r="AB363" s="51" t="str">
        <f>IF(AA363=1,#REF!,"")</f>
        <v/>
      </c>
      <c r="AC363" s="50"/>
      <c r="AD363" s="51" t="str">
        <f>IF(AC363=1,#REF!,"")</f>
        <v/>
      </c>
      <c r="AE363" s="50"/>
      <c r="AF363" s="51" t="str">
        <f>IF(AE363=1,#REF!,"")</f>
        <v/>
      </c>
      <c r="AG363" s="50"/>
      <c r="AH363" s="51" t="str">
        <f>IF(AG363=1,#REF!,"")</f>
        <v/>
      </c>
      <c r="AI363" s="50"/>
      <c r="AJ363" s="51" t="str">
        <f>IF(AI363=1,#REF!,"")</f>
        <v/>
      </c>
      <c r="AK363" s="50"/>
      <c r="AL363" s="51" t="str">
        <f>IF(AK363=1,#REF!,"")</f>
        <v/>
      </c>
      <c r="AM363" s="52"/>
      <c r="AN363" s="53"/>
      <c r="AO363" s="53"/>
      <c r="AP363" s="54"/>
      <c r="AQ363" s="55" t="e">
        <f>IF(#REF!=1,0,"")</f>
        <v>#REF!</v>
      </c>
      <c r="AR363" s="56" t="e">
        <f t="shared" si="108"/>
        <v>#REF!</v>
      </c>
      <c r="AS363" s="55" t="e">
        <f>IF(#REF!=1,0,"")</f>
        <v>#REF!</v>
      </c>
      <c r="AT363" s="56" t="e">
        <f t="shared" si="109"/>
        <v>#REF!</v>
      </c>
    </row>
    <row r="364" spans="1:46" s="3" customFormat="1" x14ac:dyDescent="0.25">
      <c r="A364" s="67">
        <f t="shared" si="110"/>
        <v>2022</v>
      </c>
      <c r="B364" s="67" t="str">
        <f t="shared" si="111"/>
        <v>May</v>
      </c>
      <c r="C364" s="68">
        <f t="shared" si="116"/>
        <v>24</v>
      </c>
      <c r="D364" s="69">
        <f t="shared" si="112"/>
        <v>14</v>
      </c>
      <c r="E364" s="70">
        <f t="shared" si="113"/>
        <v>37</v>
      </c>
      <c r="F364" s="74"/>
      <c r="G364" s="77"/>
      <c r="H364" s="63" t="e">
        <f t="shared" si="117"/>
        <v>#VALUE!</v>
      </c>
      <c r="I364" s="64">
        <f t="shared" ref="I364:N379" si="125">I363</f>
        <v>1</v>
      </c>
      <c r="J364" s="71" t="str">
        <f t="shared" si="125"/>
        <v>Lavandula</v>
      </c>
      <c r="K364" s="71" t="str">
        <f t="shared" si="125"/>
        <v>stoechas</v>
      </c>
      <c r="L364" s="72">
        <f t="shared" si="125"/>
        <v>2</v>
      </c>
      <c r="M364" s="72">
        <f t="shared" si="125"/>
        <v>12</v>
      </c>
      <c r="N364" s="66">
        <f t="shared" si="125"/>
        <v>0</v>
      </c>
      <c r="O364" s="42"/>
      <c r="P364" s="43" t="e">
        <f>TEXT(IF(#REF!=1,D364,""),"00")</f>
        <v>#REF!</v>
      </c>
      <c r="Q364" s="44"/>
      <c r="R364" s="45"/>
      <c r="S364" s="46" t="e">
        <f>IF(O364=0,TEXT(TIME(P364,Q364,R364)-TIME(D364,E364,RIGHT(F364,2))+TIME(0,LEFT(#REF!,2),RIGHT(#REF!,2)),"mm:ss"),TEXT(TIME(P364,Q364,R364)-TIME(D364,E364,RIGHT(F364,2))+TIME(0,LEFT(#REF!,2),RIGHT(#REF!,2))-TIME(0,($G$10*O364),0),"mm:ss"))</f>
        <v>#REF!</v>
      </c>
      <c r="T364" s="47"/>
      <c r="U364" s="43" t="e">
        <f>INDEX(VISITORS[INSECT ORDER], MATCH(T364,VISITORS[NAME USED],0))</f>
        <v>#N/A</v>
      </c>
      <c r="V364" s="43" t="e">
        <f t="shared" si="114"/>
        <v>#N/A</v>
      </c>
      <c r="W364" s="48" t="e">
        <f>IF(SUM(AB364,AD364,AF364,AH364,AJ364,AL364)=#REF!,,"")</f>
        <v>#REF!</v>
      </c>
      <c r="X364" s="49" t="e">
        <f>IF(#REF!=1,1,"")</f>
        <v>#REF!</v>
      </c>
      <c r="Y364" s="49"/>
      <c r="Z364" s="49"/>
      <c r="AA364" s="50" t="str">
        <f t="shared" si="115"/>
        <v/>
      </c>
      <c r="AB364" s="51" t="str">
        <f>IF(AA364=1,#REF!,"")</f>
        <v/>
      </c>
      <c r="AC364" s="50"/>
      <c r="AD364" s="51" t="str">
        <f>IF(AC364=1,#REF!,"")</f>
        <v/>
      </c>
      <c r="AE364" s="50"/>
      <c r="AF364" s="51" t="str">
        <f>IF(AE364=1,#REF!,"")</f>
        <v/>
      </c>
      <c r="AG364" s="50"/>
      <c r="AH364" s="51" t="str">
        <f>IF(AG364=1,#REF!,"")</f>
        <v/>
      </c>
      <c r="AI364" s="50"/>
      <c r="AJ364" s="51" t="str">
        <f>IF(AI364=1,#REF!,"")</f>
        <v/>
      </c>
      <c r="AK364" s="50"/>
      <c r="AL364" s="51" t="str">
        <f>IF(AK364=1,#REF!,"")</f>
        <v/>
      </c>
      <c r="AM364" s="52"/>
      <c r="AN364" s="53"/>
      <c r="AO364" s="53"/>
      <c r="AP364" s="54"/>
      <c r="AQ364" s="55" t="e">
        <f>IF(#REF!=1,0,"")</f>
        <v>#REF!</v>
      </c>
      <c r="AR364" s="56" t="e">
        <f t="shared" si="108"/>
        <v>#REF!</v>
      </c>
      <c r="AS364" s="55" t="e">
        <f>IF(#REF!=1,0,"")</f>
        <v>#REF!</v>
      </c>
      <c r="AT364" s="56" t="e">
        <f t="shared" si="109"/>
        <v>#REF!</v>
      </c>
    </row>
    <row r="365" spans="1:46" s="3" customFormat="1" x14ac:dyDescent="0.25">
      <c r="A365" s="67">
        <f t="shared" si="110"/>
        <v>2022</v>
      </c>
      <c r="B365" s="67" t="str">
        <f t="shared" si="111"/>
        <v>May</v>
      </c>
      <c r="C365" s="68">
        <f t="shared" si="116"/>
        <v>24</v>
      </c>
      <c r="D365" s="69">
        <f t="shared" si="112"/>
        <v>14</v>
      </c>
      <c r="E365" s="70">
        <f t="shared" si="113"/>
        <v>38</v>
      </c>
      <c r="F365" s="74">
        <v>7</v>
      </c>
      <c r="G365" s="77"/>
      <c r="H365" s="63" t="e">
        <f t="shared" si="117"/>
        <v>#VALUE!</v>
      </c>
      <c r="I365" s="64">
        <f t="shared" si="125"/>
        <v>1</v>
      </c>
      <c r="J365" s="71" t="str">
        <f t="shared" si="125"/>
        <v>Lavandula</v>
      </c>
      <c r="K365" s="71" t="str">
        <f t="shared" si="125"/>
        <v>stoechas</v>
      </c>
      <c r="L365" s="66">
        <f t="shared" si="125"/>
        <v>2</v>
      </c>
      <c r="M365" s="72">
        <f t="shared" si="125"/>
        <v>12</v>
      </c>
      <c r="N365" s="66">
        <f t="shared" si="125"/>
        <v>0</v>
      </c>
      <c r="O365" s="42"/>
      <c r="P365" s="43" t="e">
        <f>TEXT(IF(#REF!=1,D365,""),"00")</f>
        <v>#REF!</v>
      </c>
      <c r="Q365" s="44">
        <v>38</v>
      </c>
      <c r="R365" s="45">
        <v>8</v>
      </c>
      <c r="S365" s="46" t="e">
        <f>IF(O365=0,TEXT(TIME(P365,Q365,R365)-TIME(D365,E365,RIGHT(F365,2))+TIME(0,LEFT(#REF!,2),RIGHT(#REF!,2)),"mm:ss"),TEXT(TIME(P365,Q365,R365)-TIME(D365,E365,RIGHT(F365,2))+TIME(0,LEFT(#REF!,2),RIGHT(#REF!,2))-TIME(0,($G$10*O365),0),"mm:ss"))</f>
        <v>#REF!</v>
      </c>
      <c r="T365" s="47" t="s">
        <v>369</v>
      </c>
      <c r="U365" s="43" t="e">
        <f>INDEX(VISITORS[INSECT ORDER], MATCH(T365,VISITORS[NAME USED],0))</f>
        <v>#N/A</v>
      </c>
      <c r="V365" s="43" t="e">
        <f t="shared" si="114"/>
        <v>#N/A</v>
      </c>
      <c r="W365" s="48" t="e">
        <f>IF(SUM(AB365,AD365,AF365,AH365,AJ365,AL365)=#REF!,,"")</f>
        <v>#REF!</v>
      </c>
      <c r="X365" s="49">
        <v>2</v>
      </c>
      <c r="Y365" s="49"/>
      <c r="Z365" s="49"/>
      <c r="AA365" s="50" t="str">
        <f t="shared" si="115"/>
        <v/>
      </c>
      <c r="AB365" s="51" t="str">
        <f>IF(AA365=1,#REF!,"")</f>
        <v/>
      </c>
      <c r="AC365" s="50"/>
      <c r="AD365" s="51" t="str">
        <f>IF(AC365=1,#REF!,"")</f>
        <v/>
      </c>
      <c r="AE365" s="50"/>
      <c r="AF365" s="51" t="str">
        <f>IF(AE365=1,#REF!,"")</f>
        <v/>
      </c>
      <c r="AG365" s="50"/>
      <c r="AH365" s="51" t="str">
        <f>IF(AG365=1,#REF!,"")</f>
        <v/>
      </c>
      <c r="AI365" s="50"/>
      <c r="AJ365" s="51" t="str">
        <f>IF(AI365=1,#REF!,"")</f>
        <v/>
      </c>
      <c r="AK365" s="50"/>
      <c r="AL365" s="51" t="str">
        <f>IF(AK365=1,#REF!,"")</f>
        <v/>
      </c>
      <c r="AM365" s="52"/>
      <c r="AN365" s="53"/>
      <c r="AO365" s="53"/>
      <c r="AP365" s="54"/>
      <c r="AQ365" s="55" t="e">
        <f>IF(#REF!=1,0,"")</f>
        <v>#REF!</v>
      </c>
      <c r="AR365" s="56" t="e">
        <f t="shared" si="108"/>
        <v>#REF!</v>
      </c>
      <c r="AS365" s="55" t="e">
        <f>IF(#REF!=1,0,"")</f>
        <v>#REF!</v>
      </c>
      <c r="AT365" s="56" t="e">
        <f t="shared" si="109"/>
        <v>#REF!</v>
      </c>
    </row>
    <row r="366" spans="1:46" s="3" customFormat="1" x14ac:dyDescent="0.25">
      <c r="A366" s="67">
        <f t="shared" si="110"/>
        <v>2022</v>
      </c>
      <c r="B366" s="67" t="str">
        <f t="shared" si="111"/>
        <v>May</v>
      </c>
      <c r="C366" s="68">
        <f t="shared" si="116"/>
        <v>24</v>
      </c>
      <c r="D366" s="69">
        <f t="shared" si="112"/>
        <v>14</v>
      </c>
      <c r="E366" s="60">
        <f t="shared" si="113"/>
        <v>39</v>
      </c>
      <c r="F366" s="74"/>
      <c r="G366" s="77"/>
      <c r="H366" s="63" t="e">
        <f t="shared" si="117"/>
        <v>#VALUE!</v>
      </c>
      <c r="I366" s="64">
        <f t="shared" si="125"/>
        <v>1</v>
      </c>
      <c r="J366" s="71" t="str">
        <f t="shared" si="125"/>
        <v>Lavandula</v>
      </c>
      <c r="K366" s="71" t="str">
        <f t="shared" si="125"/>
        <v>stoechas</v>
      </c>
      <c r="L366" s="72">
        <f t="shared" si="125"/>
        <v>2</v>
      </c>
      <c r="M366" s="66">
        <f t="shared" si="125"/>
        <v>12</v>
      </c>
      <c r="N366" s="66">
        <f t="shared" si="125"/>
        <v>0</v>
      </c>
      <c r="O366" s="42"/>
      <c r="P366" s="43" t="e">
        <f>TEXT(IF(#REF!=1,D366,""),"00")</f>
        <v>#REF!</v>
      </c>
      <c r="Q366" s="44"/>
      <c r="R366" s="45"/>
      <c r="S366" s="46" t="e">
        <f>IF(O366=0,TEXT(TIME(P366,Q366,R366)-TIME(D366,E366,RIGHT(F366,2))+TIME(0,LEFT(#REF!,2),RIGHT(#REF!,2)),"mm:ss"),TEXT(TIME(P366,Q366,R366)-TIME(D366,E366,RIGHT(F366,2))+TIME(0,LEFT(#REF!,2),RIGHT(#REF!,2))-TIME(0,($G$10*O366),0),"mm:ss"))</f>
        <v>#REF!</v>
      </c>
      <c r="T366" s="47"/>
      <c r="U366" s="43" t="e">
        <f>INDEX(VISITORS[INSECT ORDER], MATCH(T366,VISITORS[NAME USED],0))</f>
        <v>#N/A</v>
      </c>
      <c r="V366" s="43" t="e">
        <f t="shared" si="114"/>
        <v>#N/A</v>
      </c>
      <c r="W366" s="48" t="e">
        <f>IF(SUM(AB366,AD366,AF366,AH366,AJ366,AL366)=#REF!,,"")</f>
        <v>#REF!</v>
      </c>
      <c r="X366" s="49" t="e">
        <f>IF(#REF!=1,1,"")</f>
        <v>#REF!</v>
      </c>
      <c r="Y366" s="49"/>
      <c r="Z366" s="49"/>
      <c r="AA366" s="50" t="str">
        <f t="shared" si="115"/>
        <v/>
      </c>
      <c r="AB366" s="51" t="str">
        <f>IF(AA366=1,#REF!,"")</f>
        <v/>
      </c>
      <c r="AC366" s="50"/>
      <c r="AD366" s="51" t="str">
        <f>IF(AC366=1,#REF!,"")</f>
        <v/>
      </c>
      <c r="AE366" s="50"/>
      <c r="AF366" s="51" t="str">
        <f>IF(AE366=1,#REF!,"")</f>
        <v/>
      </c>
      <c r="AG366" s="50"/>
      <c r="AH366" s="51" t="str">
        <f>IF(AG366=1,#REF!,"")</f>
        <v/>
      </c>
      <c r="AI366" s="50"/>
      <c r="AJ366" s="51" t="str">
        <f>IF(AI366=1,#REF!,"")</f>
        <v/>
      </c>
      <c r="AK366" s="50"/>
      <c r="AL366" s="51" t="str">
        <f>IF(AK366=1,#REF!,"")</f>
        <v/>
      </c>
      <c r="AM366" s="52"/>
      <c r="AN366" s="53"/>
      <c r="AO366" s="53"/>
      <c r="AP366" s="54"/>
      <c r="AQ366" s="55" t="e">
        <f>IF(#REF!=1,0,"")</f>
        <v>#REF!</v>
      </c>
      <c r="AR366" s="56" t="e">
        <f t="shared" si="108"/>
        <v>#REF!</v>
      </c>
      <c r="AS366" s="55" t="e">
        <f>IF(#REF!=1,0,"")</f>
        <v>#REF!</v>
      </c>
      <c r="AT366" s="56" t="e">
        <f t="shared" si="109"/>
        <v>#REF!</v>
      </c>
    </row>
    <row r="367" spans="1:46" s="3" customFormat="1" x14ac:dyDescent="0.25">
      <c r="A367" s="67">
        <f t="shared" si="110"/>
        <v>2022</v>
      </c>
      <c r="B367" s="67" t="str">
        <f t="shared" si="111"/>
        <v>May</v>
      </c>
      <c r="C367" s="68">
        <f t="shared" si="116"/>
        <v>24</v>
      </c>
      <c r="D367" s="69">
        <f t="shared" si="112"/>
        <v>14</v>
      </c>
      <c r="E367" s="70">
        <f t="shared" si="113"/>
        <v>40</v>
      </c>
      <c r="F367" s="74"/>
      <c r="G367" s="77"/>
      <c r="H367" s="63" t="e">
        <f t="shared" si="117"/>
        <v>#VALUE!</v>
      </c>
      <c r="I367" s="64">
        <f t="shared" si="125"/>
        <v>1</v>
      </c>
      <c r="J367" s="71" t="str">
        <f t="shared" si="125"/>
        <v>Lavandula</v>
      </c>
      <c r="K367" s="71" t="str">
        <f t="shared" si="125"/>
        <v>stoechas</v>
      </c>
      <c r="L367" s="72">
        <f t="shared" si="125"/>
        <v>2</v>
      </c>
      <c r="M367" s="72">
        <f t="shared" si="125"/>
        <v>12</v>
      </c>
      <c r="N367" s="66">
        <f t="shared" si="125"/>
        <v>0</v>
      </c>
      <c r="O367" s="42"/>
      <c r="P367" s="43" t="e">
        <f>TEXT(IF(#REF!=1,D367,""),"00")</f>
        <v>#REF!</v>
      </c>
      <c r="Q367" s="44"/>
      <c r="R367" s="45"/>
      <c r="S367" s="46" t="e">
        <f>IF(O367=0,TEXT(TIME(P367,Q367,R367)-TIME(D367,E367,RIGHT(F367,2))+TIME(0,LEFT(#REF!,2),RIGHT(#REF!,2)),"mm:ss"),TEXT(TIME(P367,Q367,R367)-TIME(D367,E367,RIGHT(F367,2))+TIME(0,LEFT(#REF!,2),RIGHT(#REF!,2))-TIME(0,($G$10*O367),0),"mm:ss"))</f>
        <v>#REF!</v>
      </c>
      <c r="T367" s="47"/>
      <c r="U367" s="43" t="e">
        <f>INDEX(VISITORS[INSECT ORDER], MATCH(T367,VISITORS[NAME USED],0))</f>
        <v>#N/A</v>
      </c>
      <c r="V367" s="43" t="e">
        <f t="shared" si="114"/>
        <v>#N/A</v>
      </c>
      <c r="W367" s="48" t="e">
        <f>IF(SUM(AB367,AD367,AF367,AH367,AJ367,AL367)=#REF!,,"")</f>
        <v>#REF!</v>
      </c>
      <c r="X367" s="49" t="e">
        <f>IF(#REF!=1,1,"")</f>
        <v>#REF!</v>
      </c>
      <c r="Y367" s="49"/>
      <c r="Z367" s="49"/>
      <c r="AA367" s="50" t="str">
        <f t="shared" si="115"/>
        <v/>
      </c>
      <c r="AB367" s="51" t="str">
        <f>IF(AA367=1,#REF!,"")</f>
        <v/>
      </c>
      <c r="AC367" s="50"/>
      <c r="AD367" s="51" t="str">
        <f>IF(AC367=1,#REF!,"")</f>
        <v/>
      </c>
      <c r="AE367" s="50"/>
      <c r="AF367" s="51" t="str">
        <f>IF(AE367=1,#REF!,"")</f>
        <v/>
      </c>
      <c r="AG367" s="50"/>
      <c r="AH367" s="51" t="str">
        <f>IF(AG367=1,#REF!,"")</f>
        <v/>
      </c>
      <c r="AI367" s="50"/>
      <c r="AJ367" s="51" t="str">
        <f>IF(AI367=1,#REF!,"")</f>
        <v/>
      </c>
      <c r="AK367" s="50"/>
      <c r="AL367" s="51" t="str">
        <f>IF(AK367=1,#REF!,"")</f>
        <v/>
      </c>
      <c r="AM367" s="52"/>
      <c r="AN367" s="53"/>
      <c r="AO367" s="53"/>
      <c r="AP367" s="54"/>
      <c r="AQ367" s="55" t="e">
        <f>IF(#REF!=1,0,"")</f>
        <v>#REF!</v>
      </c>
      <c r="AR367" s="56" t="e">
        <f t="shared" si="108"/>
        <v>#REF!</v>
      </c>
      <c r="AS367" s="55" t="e">
        <f>IF(#REF!=1,0,"")</f>
        <v>#REF!</v>
      </c>
      <c r="AT367" s="56" t="e">
        <f t="shared" si="109"/>
        <v>#REF!</v>
      </c>
    </row>
    <row r="368" spans="1:46" s="3" customFormat="1" x14ac:dyDescent="0.25">
      <c r="A368" s="67">
        <f t="shared" si="110"/>
        <v>2022</v>
      </c>
      <c r="B368" s="67" t="str">
        <f t="shared" si="111"/>
        <v>May</v>
      </c>
      <c r="C368" s="68">
        <f t="shared" si="116"/>
        <v>24</v>
      </c>
      <c r="D368" s="69">
        <f t="shared" si="112"/>
        <v>14</v>
      </c>
      <c r="E368" s="70">
        <f t="shared" si="113"/>
        <v>41</v>
      </c>
      <c r="F368" s="74"/>
      <c r="G368" s="77"/>
      <c r="H368" s="63" t="e">
        <f t="shared" si="117"/>
        <v>#VALUE!</v>
      </c>
      <c r="I368" s="64">
        <f t="shared" si="125"/>
        <v>1</v>
      </c>
      <c r="J368" s="71" t="str">
        <f t="shared" si="125"/>
        <v>Lavandula</v>
      </c>
      <c r="K368" s="71" t="str">
        <f t="shared" si="125"/>
        <v>stoechas</v>
      </c>
      <c r="L368" s="72">
        <f t="shared" si="125"/>
        <v>2</v>
      </c>
      <c r="M368" s="72">
        <f t="shared" si="125"/>
        <v>12</v>
      </c>
      <c r="N368" s="66">
        <f t="shared" si="125"/>
        <v>0</v>
      </c>
      <c r="O368" s="42"/>
      <c r="P368" s="43" t="e">
        <f>TEXT(IF(#REF!=1,D368,""),"00")</f>
        <v>#REF!</v>
      </c>
      <c r="Q368" s="44"/>
      <c r="R368" s="45"/>
      <c r="S368" s="46" t="e">
        <f>IF(O368=0,TEXT(TIME(P368,Q368,R368)-TIME(D368,E368,RIGHT(F368,2))+TIME(0,LEFT(#REF!,2),RIGHT(#REF!,2)),"mm:ss"),TEXT(TIME(P368,Q368,R368)-TIME(D368,E368,RIGHT(F368,2))+TIME(0,LEFT(#REF!,2),RIGHT(#REF!,2))-TIME(0,($G$10*O368),0),"mm:ss"))</f>
        <v>#REF!</v>
      </c>
      <c r="T368" s="47"/>
      <c r="U368" s="43" t="e">
        <f>INDEX(VISITORS[INSECT ORDER], MATCH(T368,VISITORS[NAME USED],0))</f>
        <v>#N/A</v>
      </c>
      <c r="V368" s="43" t="e">
        <f t="shared" si="114"/>
        <v>#N/A</v>
      </c>
      <c r="W368" s="48" t="e">
        <f>IF(SUM(AB368,AD368,AF368,AH368,AJ368,AL368)=#REF!,,"")</f>
        <v>#REF!</v>
      </c>
      <c r="X368" s="49" t="e">
        <f>IF(#REF!=1,1,"")</f>
        <v>#REF!</v>
      </c>
      <c r="Y368" s="49"/>
      <c r="Z368" s="49"/>
      <c r="AA368" s="50" t="str">
        <f t="shared" si="115"/>
        <v/>
      </c>
      <c r="AB368" s="51" t="str">
        <f>IF(AA368=1,#REF!,"")</f>
        <v/>
      </c>
      <c r="AC368" s="50"/>
      <c r="AD368" s="51" t="str">
        <f>IF(AC368=1,#REF!,"")</f>
        <v/>
      </c>
      <c r="AE368" s="50"/>
      <c r="AF368" s="51" t="str">
        <f>IF(AE368=1,#REF!,"")</f>
        <v/>
      </c>
      <c r="AG368" s="50"/>
      <c r="AH368" s="51" t="str">
        <f>IF(AG368=1,#REF!,"")</f>
        <v/>
      </c>
      <c r="AI368" s="50"/>
      <c r="AJ368" s="51" t="str">
        <f>IF(AI368=1,#REF!,"")</f>
        <v/>
      </c>
      <c r="AK368" s="50"/>
      <c r="AL368" s="51" t="str">
        <f>IF(AK368=1,#REF!,"")</f>
        <v/>
      </c>
      <c r="AM368" s="52"/>
      <c r="AN368" s="53"/>
      <c r="AO368" s="53"/>
      <c r="AP368" s="54"/>
      <c r="AQ368" s="55" t="e">
        <f>IF(#REF!=1,0,"")</f>
        <v>#REF!</v>
      </c>
      <c r="AR368" s="56" t="e">
        <f t="shared" si="108"/>
        <v>#REF!</v>
      </c>
      <c r="AS368" s="55" t="e">
        <f>IF(#REF!=1,0,"")</f>
        <v>#REF!</v>
      </c>
      <c r="AT368" s="56" t="e">
        <f t="shared" si="109"/>
        <v>#REF!</v>
      </c>
    </row>
    <row r="369" spans="1:46" s="3" customFormat="1" x14ac:dyDescent="0.25">
      <c r="A369" s="67">
        <f t="shared" si="110"/>
        <v>2022</v>
      </c>
      <c r="B369" s="67" t="str">
        <f t="shared" si="111"/>
        <v>May</v>
      </c>
      <c r="C369" s="68">
        <f t="shared" si="116"/>
        <v>24</v>
      </c>
      <c r="D369" s="69">
        <f t="shared" si="112"/>
        <v>14</v>
      </c>
      <c r="E369" s="70">
        <f t="shared" si="113"/>
        <v>42</v>
      </c>
      <c r="F369" s="74"/>
      <c r="G369" s="77"/>
      <c r="H369" s="63" t="e">
        <f t="shared" si="117"/>
        <v>#VALUE!</v>
      </c>
      <c r="I369" s="64">
        <f t="shared" si="125"/>
        <v>1</v>
      </c>
      <c r="J369" s="71" t="str">
        <f t="shared" si="125"/>
        <v>Lavandula</v>
      </c>
      <c r="K369" s="71" t="str">
        <f t="shared" si="125"/>
        <v>stoechas</v>
      </c>
      <c r="L369" s="72">
        <f t="shared" si="125"/>
        <v>2</v>
      </c>
      <c r="M369" s="72">
        <f t="shared" si="125"/>
        <v>12</v>
      </c>
      <c r="N369" s="66">
        <f t="shared" si="125"/>
        <v>0</v>
      </c>
      <c r="O369" s="42"/>
      <c r="P369" s="43" t="e">
        <f>TEXT(IF(#REF!=1,D369,""),"00")</f>
        <v>#REF!</v>
      </c>
      <c r="Q369" s="44"/>
      <c r="R369" s="45"/>
      <c r="S369" s="46" t="e">
        <f>IF(O369=0,TEXT(TIME(P369,Q369,R369)-TIME(D369,E369,RIGHT(F369,2))+TIME(0,LEFT(#REF!,2),RIGHT(#REF!,2)),"mm:ss"),TEXT(TIME(P369,Q369,R369)-TIME(D369,E369,RIGHT(F369,2))+TIME(0,LEFT(#REF!,2),RIGHT(#REF!,2))-TIME(0,($G$10*O369),0),"mm:ss"))</f>
        <v>#REF!</v>
      </c>
      <c r="T369" s="47"/>
      <c r="U369" s="43" t="e">
        <f>INDEX(VISITORS[INSECT ORDER], MATCH(T369,VISITORS[NAME USED],0))</f>
        <v>#N/A</v>
      </c>
      <c r="V369" s="43" t="e">
        <f t="shared" si="114"/>
        <v>#N/A</v>
      </c>
      <c r="W369" s="48" t="e">
        <f>IF(SUM(AB369,AD369,AF369,AH369,AJ369,AL369)=#REF!,,"")</f>
        <v>#REF!</v>
      </c>
      <c r="X369" s="49" t="e">
        <f>IF(#REF!=1,1,"")</f>
        <v>#REF!</v>
      </c>
      <c r="Y369" s="49"/>
      <c r="Z369" s="49"/>
      <c r="AA369" s="50" t="str">
        <f t="shared" si="115"/>
        <v/>
      </c>
      <c r="AB369" s="51" t="str">
        <f>IF(AA369=1,#REF!,"")</f>
        <v/>
      </c>
      <c r="AC369" s="50"/>
      <c r="AD369" s="51" t="str">
        <f>IF(AC369=1,#REF!,"")</f>
        <v/>
      </c>
      <c r="AE369" s="50"/>
      <c r="AF369" s="51" t="str">
        <f>IF(AE369=1,#REF!,"")</f>
        <v/>
      </c>
      <c r="AG369" s="50"/>
      <c r="AH369" s="51" t="str">
        <f>IF(AG369=1,#REF!,"")</f>
        <v/>
      </c>
      <c r="AI369" s="50"/>
      <c r="AJ369" s="51" t="str">
        <f>IF(AI369=1,#REF!,"")</f>
        <v/>
      </c>
      <c r="AK369" s="50"/>
      <c r="AL369" s="51" t="str">
        <f>IF(AK369=1,#REF!,"")</f>
        <v/>
      </c>
      <c r="AM369" s="52"/>
      <c r="AN369" s="53"/>
      <c r="AO369" s="53"/>
      <c r="AP369" s="54"/>
      <c r="AQ369" s="55" t="e">
        <f>IF(#REF!=1,0,"")</f>
        <v>#REF!</v>
      </c>
      <c r="AR369" s="56" t="e">
        <f t="shared" si="108"/>
        <v>#REF!</v>
      </c>
      <c r="AS369" s="55" t="e">
        <f>IF(#REF!=1,0,"")</f>
        <v>#REF!</v>
      </c>
      <c r="AT369" s="56" t="e">
        <f t="shared" si="109"/>
        <v>#REF!</v>
      </c>
    </row>
    <row r="370" spans="1:46" s="3" customFormat="1" x14ac:dyDescent="0.25">
      <c r="A370" s="67">
        <f t="shared" si="110"/>
        <v>2022</v>
      </c>
      <c r="B370" s="67" t="str">
        <f t="shared" si="111"/>
        <v>May</v>
      </c>
      <c r="C370" s="68">
        <f t="shared" si="116"/>
        <v>24</v>
      </c>
      <c r="D370" s="69">
        <f t="shared" si="112"/>
        <v>14</v>
      </c>
      <c r="E370" s="70">
        <f t="shared" si="113"/>
        <v>43</v>
      </c>
      <c r="F370" s="74"/>
      <c r="G370" s="77"/>
      <c r="H370" s="63" t="e">
        <f t="shared" si="117"/>
        <v>#VALUE!</v>
      </c>
      <c r="I370" s="64">
        <f t="shared" si="125"/>
        <v>1</v>
      </c>
      <c r="J370" s="71" t="str">
        <f t="shared" si="125"/>
        <v>Lavandula</v>
      </c>
      <c r="K370" s="71" t="str">
        <f t="shared" si="125"/>
        <v>stoechas</v>
      </c>
      <c r="L370" s="72">
        <f t="shared" si="125"/>
        <v>2</v>
      </c>
      <c r="M370" s="72">
        <f t="shared" si="125"/>
        <v>12</v>
      </c>
      <c r="N370" s="66">
        <f t="shared" si="125"/>
        <v>0</v>
      </c>
      <c r="O370" s="42"/>
      <c r="P370" s="43" t="e">
        <f>TEXT(IF(#REF!=1,D370,""),"00")</f>
        <v>#REF!</v>
      </c>
      <c r="Q370" s="44"/>
      <c r="R370" s="45"/>
      <c r="S370" s="46" t="e">
        <f>IF(O370=0,TEXT(TIME(P370,Q370,R370)-TIME(D370,E370,RIGHT(F370,2))+TIME(0,LEFT(#REF!,2),RIGHT(#REF!,2)),"mm:ss"),TEXT(TIME(P370,Q370,R370)-TIME(D370,E370,RIGHT(F370,2))+TIME(0,LEFT(#REF!,2),RIGHT(#REF!,2))-TIME(0,($G$10*O370),0),"mm:ss"))</f>
        <v>#REF!</v>
      </c>
      <c r="T370" s="47"/>
      <c r="U370" s="43" t="e">
        <f>INDEX(VISITORS[INSECT ORDER], MATCH(T370,VISITORS[NAME USED],0))</f>
        <v>#N/A</v>
      </c>
      <c r="V370" s="43" t="e">
        <f t="shared" si="114"/>
        <v>#N/A</v>
      </c>
      <c r="W370" s="48" t="e">
        <f>IF(SUM(AB370,AD370,AF370,AH370,AJ370,AL370)=#REF!,,"")</f>
        <v>#REF!</v>
      </c>
      <c r="X370" s="49" t="e">
        <f>IF(#REF!=1,1,"")</f>
        <v>#REF!</v>
      </c>
      <c r="Y370" s="49"/>
      <c r="Z370" s="49"/>
      <c r="AA370" s="50" t="str">
        <f t="shared" si="115"/>
        <v/>
      </c>
      <c r="AB370" s="51" t="str">
        <f>IF(AA370=1,#REF!,"")</f>
        <v/>
      </c>
      <c r="AC370" s="50"/>
      <c r="AD370" s="51" t="str">
        <f>IF(AC370=1,#REF!,"")</f>
        <v/>
      </c>
      <c r="AE370" s="50"/>
      <c r="AF370" s="51" t="str">
        <f>IF(AE370=1,#REF!,"")</f>
        <v/>
      </c>
      <c r="AG370" s="50"/>
      <c r="AH370" s="51" t="str">
        <f>IF(AG370=1,#REF!,"")</f>
        <v/>
      </c>
      <c r="AI370" s="50"/>
      <c r="AJ370" s="51" t="str">
        <f>IF(AI370=1,#REF!,"")</f>
        <v/>
      </c>
      <c r="AK370" s="50"/>
      <c r="AL370" s="51" t="str">
        <f>IF(AK370=1,#REF!,"")</f>
        <v/>
      </c>
      <c r="AM370" s="52"/>
      <c r="AN370" s="53"/>
      <c r="AO370" s="53"/>
      <c r="AP370" s="54"/>
      <c r="AQ370" s="55" t="e">
        <f>IF(#REF!=1,0,"")</f>
        <v>#REF!</v>
      </c>
      <c r="AR370" s="56" t="e">
        <f t="shared" si="108"/>
        <v>#REF!</v>
      </c>
      <c r="AS370" s="55" t="e">
        <f>IF(#REF!=1,0,"")</f>
        <v>#REF!</v>
      </c>
      <c r="AT370" s="56" t="e">
        <f t="shared" si="109"/>
        <v>#REF!</v>
      </c>
    </row>
    <row r="371" spans="1:46" s="3" customFormat="1" x14ac:dyDescent="0.25">
      <c r="A371" s="67">
        <f t="shared" si="110"/>
        <v>2022</v>
      </c>
      <c r="B371" s="67" t="str">
        <f t="shared" si="111"/>
        <v>May</v>
      </c>
      <c r="C371" s="68">
        <f t="shared" si="116"/>
        <v>24</v>
      </c>
      <c r="D371" s="69">
        <f t="shared" si="112"/>
        <v>14</v>
      </c>
      <c r="E371" s="60">
        <f t="shared" si="113"/>
        <v>44</v>
      </c>
      <c r="F371" s="74"/>
      <c r="G371" s="77"/>
      <c r="H371" s="63" t="e">
        <f t="shared" si="117"/>
        <v>#VALUE!</v>
      </c>
      <c r="I371" s="64">
        <f t="shared" si="125"/>
        <v>1</v>
      </c>
      <c r="J371" s="71" t="str">
        <f t="shared" si="125"/>
        <v>Lavandula</v>
      </c>
      <c r="K371" s="71" t="str">
        <f t="shared" si="125"/>
        <v>stoechas</v>
      </c>
      <c r="L371" s="66">
        <f t="shared" si="125"/>
        <v>2</v>
      </c>
      <c r="M371" s="66">
        <f t="shared" si="125"/>
        <v>12</v>
      </c>
      <c r="N371" s="66">
        <f t="shared" si="125"/>
        <v>0</v>
      </c>
      <c r="O371" s="42"/>
      <c r="P371" s="43" t="e">
        <f>TEXT(IF(#REF!=1,D371,""),"00")</f>
        <v>#REF!</v>
      </c>
      <c r="Q371" s="44"/>
      <c r="R371" s="45"/>
      <c r="S371" s="46" t="e">
        <f>IF(O371=0,TEXT(TIME(P371,Q371,R371)-TIME(D371,E371,RIGHT(F371,2))+TIME(0,LEFT(#REF!,2),RIGHT(#REF!,2)),"mm:ss"),TEXT(TIME(P371,Q371,R371)-TIME(D371,E371,RIGHT(F371,2))+TIME(0,LEFT(#REF!,2),RIGHT(#REF!,2))-TIME(0,($G$10*O371),0),"mm:ss"))</f>
        <v>#REF!</v>
      </c>
      <c r="T371" s="47"/>
      <c r="U371" s="43" t="e">
        <f>INDEX(VISITORS[INSECT ORDER], MATCH(T371,VISITORS[NAME USED],0))</f>
        <v>#N/A</v>
      </c>
      <c r="V371" s="43" t="e">
        <f t="shared" si="114"/>
        <v>#N/A</v>
      </c>
      <c r="W371" s="48" t="e">
        <f>IF(SUM(AB371,AD371,AF371,AH371,AJ371,AL371)=#REF!,,"")</f>
        <v>#REF!</v>
      </c>
      <c r="X371" s="49" t="e">
        <f>IF(#REF!=1,1,"")</f>
        <v>#REF!</v>
      </c>
      <c r="Y371" s="49"/>
      <c r="Z371" s="49"/>
      <c r="AA371" s="50" t="str">
        <f t="shared" si="115"/>
        <v/>
      </c>
      <c r="AB371" s="51" t="str">
        <f>IF(AA371=1,#REF!,"")</f>
        <v/>
      </c>
      <c r="AC371" s="50"/>
      <c r="AD371" s="51" t="str">
        <f>IF(AC371=1,#REF!,"")</f>
        <v/>
      </c>
      <c r="AE371" s="50"/>
      <c r="AF371" s="51" t="str">
        <f>IF(AE371=1,#REF!,"")</f>
        <v/>
      </c>
      <c r="AG371" s="50"/>
      <c r="AH371" s="51" t="str">
        <f>IF(AG371=1,#REF!,"")</f>
        <v/>
      </c>
      <c r="AI371" s="50"/>
      <c r="AJ371" s="51" t="str">
        <f>IF(AI371=1,#REF!,"")</f>
        <v/>
      </c>
      <c r="AK371" s="50"/>
      <c r="AL371" s="51" t="str">
        <f>IF(AK371=1,#REF!,"")</f>
        <v/>
      </c>
      <c r="AM371" s="52"/>
      <c r="AN371" s="53"/>
      <c r="AO371" s="53"/>
      <c r="AP371" s="54"/>
      <c r="AQ371" s="55" t="e">
        <f>IF(#REF!=1,0,"")</f>
        <v>#REF!</v>
      </c>
      <c r="AR371" s="56" t="e">
        <f t="shared" si="108"/>
        <v>#REF!</v>
      </c>
      <c r="AS371" s="55" t="e">
        <f>IF(#REF!=1,0,"")</f>
        <v>#REF!</v>
      </c>
      <c r="AT371" s="56" t="e">
        <f t="shared" si="109"/>
        <v>#REF!</v>
      </c>
    </row>
    <row r="372" spans="1:46" s="3" customFormat="1" x14ac:dyDescent="0.25">
      <c r="A372" s="67">
        <f t="shared" si="110"/>
        <v>2022</v>
      </c>
      <c r="B372" s="67" t="str">
        <f t="shared" si="111"/>
        <v>May</v>
      </c>
      <c r="C372" s="68">
        <f t="shared" si="116"/>
        <v>24</v>
      </c>
      <c r="D372" s="69">
        <f t="shared" si="112"/>
        <v>14</v>
      </c>
      <c r="E372" s="70">
        <f t="shared" si="113"/>
        <v>45</v>
      </c>
      <c r="F372" s="74"/>
      <c r="G372" s="77"/>
      <c r="H372" s="63" t="e">
        <f t="shared" si="117"/>
        <v>#VALUE!</v>
      </c>
      <c r="I372" s="64">
        <f t="shared" si="125"/>
        <v>1</v>
      </c>
      <c r="J372" s="71" t="str">
        <f t="shared" si="125"/>
        <v>Lavandula</v>
      </c>
      <c r="K372" s="71" t="str">
        <f t="shared" si="125"/>
        <v>stoechas</v>
      </c>
      <c r="L372" s="72">
        <f t="shared" si="125"/>
        <v>2</v>
      </c>
      <c r="M372" s="72">
        <f t="shared" si="125"/>
        <v>12</v>
      </c>
      <c r="N372" s="66">
        <f t="shared" si="125"/>
        <v>0</v>
      </c>
      <c r="O372" s="42"/>
      <c r="P372" s="43" t="e">
        <f>TEXT(IF(#REF!=1,D372,""),"00")</f>
        <v>#REF!</v>
      </c>
      <c r="Q372" s="44"/>
      <c r="R372" s="45"/>
      <c r="S372" s="46" t="e">
        <f>IF(O372=0,TEXT(TIME(P372,Q372,R372)-TIME(D372,E372,RIGHT(F372,2))+TIME(0,LEFT(#REF!,2),RIGHT(#REF!,2)),"mm:ss"),TEXT(TIME(P372,Q372,R372)-TIME(D372,E372,RIGHT(F372,2))+TIME(0,LEFT(#REF!,2),RIGHT(#REF!,2))-TIME(0,($G$10*O372),0),"mm:ss"))</f>
        <v>#REF!</v>
      </c>
      <c r="T372" s="47"/>
      <c r="U372" s="43" t="e">
        <f>INDEX(VISITORS[INSECT ORDER], MATCH(T372,VISITORS[NAME USED],0))</f>
        <v>#N/A</v>
      </c>
      <c r="V372" s="43" t="e">
        <f t="shared" si="114"/>
        <v>#N/A</v>
      </c>
      <c r="W372" s="48" t="e">
        <f>IF(SUM(AB372,AD372,AF372,AH372,AJ372,AL372)=#REF!,,"")</f>
        <v>#REF!</v>
      </c>
      <c r="X372" s="49" t="e">
        <f>IF(#REF!=1,1,"")</f>
        <v>#REF!</v>
      </c>
      <c r="Y372" s="49"/>
      <c r="Z372" s="49"/>
      <c r="AA372" s="50" t="str">
        <f t="shared" si="115"/>
        <v/>
      </c>
      <c r="AB372" s="51" t="str">
        <f>IF(AA372=1,#REF!,"")</f>
        <v/>
      </c>
      <c r="AC372" s="50"/>
      <c r="AD372" s="51" t="str">
        <f>IF(AC372=1,#REF!,"")</f>
        <v/>
      </c>
      <c r="AE372" s="50"/>
      <c r="AF372" s="51" t="str">
        <f>IF(AE372=1,#REF!,"")</f>
        <v/>
      </c>
      <c r="AG372" s="50"/>
      <c r="AH372" s="51" t="str">
        <f>IF(AG372=1,#REF!,"")</f>
        <v/>
      </c>
      <c r="AI372" s="50"/>
      <c r="AJ372" s="51" t="str">
        <f>IF(AI372=1,#REF!,"")</f>
        <v/>
      </c>
      <c r="AK372" s="50"/>
      <c r="AL372" s="51" t="str">
        <f>IF(AK372=1,#REF!,"")</f>
        <v/>
      </c>
      <c r="AM372" s="52"/>
      <c r="AN372" s="53"/>
      <c r="AO372" s="53"/>
      <c r="AP372" s="54"/>
      <c r="AQ372" s="55" t="e">
        <f>IF(#REF!=1,0,"")</f>
        <v>#REF!</v>
      </c>
      <c r="AR372" s="56" t="e">
        <f t="shared" si="108"/>
        <v>#REF!</v>
      </c>
      <c r="AS372" s="55" t="e">
        <f>IF(#REF!=1,0,"")</f>
        <v>#REF!</v>
      </c>
      <c r="AT372" s="56" t="e">
        <f t="shared" si="109"/>
        <v>#REF!</v>
      </c>
    </row>
    <row r="373" spans="1:46" s="3" customFormat="1" x14ac:dyDescent="0.25">
      <c r="A373" s="67">
        <f t="shared" si="110"/>
        <v>2022</v>
      </c>
      <c r="B373" s="67" t="str">
        <f t="shared" si="111"/>
        <v>May</v>
      </c>
      <c r="C373" s="68">
        <f t="shared" si="116"/>
        <v>24</v>
      </c>
      <c r="D373" s="69">
        <f t="shared" si="112"/>
        <v>14</v>
      </c>
      <c r="E373" s="70">
        <f t="shared" si="113"/>
        <v>46</v>
      </c>
      <c r="F373" s="74"/>
      <c r="G373" s="77"/>
      <c r="H373" s="63" t="e">
        <f t="shared" si="117"/>
        <v>#VALUE!</v>
      </c>
      <c r="I373" s="64">
        <f t="shared" si="125"/>
        <v>1</v>
      </c>
      <c r="J373" s="71" t="str">
        <f t="shared" si="125"/>
        <v>Lavandula</v>
      </c>
      <c r="K373" s="71" t="str">
        <f t="shared" si="125"/>
        <v>stoechas</v>
      </c>
      <c r="L373" s="72">
        <f t="shared" si="125"/>
        <v>2</v>
      </c>
      <c r="M373" s="72">
        <f t="shared" si="125"/>
        <v>12</v>
      </c>
      <c r="N373" s="66">
        <f t="shared" si="125"/>
        <v>0</v>
      </c>
      <c r="O373" s="42"/>
      <c r="P373" s="43" t="e">
        <f>TEXT(IF(#REF!=1,D373,""),"00")</f>
        <v>#REF!</v>
      </c>
      <c r="Q373" s="44"/>
      <c r="R373" s="45"/>
      <c r="S373" s="46" t="e">
        <f>IF(O373=0,TEXT(TIME(P373,Q373,R373)-TIME(D373,E373,RIGHT(F373,2))+TIME(0,LEFT(#REF!,2),RIGHT(#REF!,2)),"mm:ss"),TEXT(TIME(P373,Q373,R373)-TIME(D373,E373,RIGHT(F373,2))+TIME(0,LEFT(#REF!,2),RIGHT(#REF!,2))-TIME(0,($G$10*O373),0),"mm:ss"))</f>
        <v>#REF!</v>
      </c>
      <c r="T373" s="47"/>
      <c r="U373" s="43" t="e">
        <f>INDEX(VISITORS[INSECT ORDER], MATCH(T373,VISITORS[NAME USED],0))</f>
        <v>#N/A</v>
      </c>
      <c r="V373" s="43" t="e">
        <f t="shared" si="114"/>
        <v>#N/A</v>
      </c>
      <c r="W373" s="48" t="e">
        <f>IF(SUM(AB373,AD373,AF373,AH373,AJ373,AL373)=#REF!,,"")</f>
        <v>#REF!</v>
      </c>
      <c r="X373" s="49" t="e">
        <f>IF(#REF!=1,1,"")</f>
        <v>#REF!</v>
      </c>
      <c r="Y373" s="49"/>
      <c r="Z373" s="49"/>
      <c r="AA373" s="50" t="str">
        <f t="shared" si="115"/>
        <v/>
      </c>
      <c r="AB373" s="51" t="str">
        <f>IF(AA373=1,#REF!,"")</f>
        <v/>
      </c>
      <c r="AC373" s="50"/>
      <c r="AD373" s="51" t="str">
        <f>IF(AC373=1,#REF!,"")</f>
        <v/>
      </c>
      <c r="AE373" s="50"/>
      <c r="AF373" s="51" t="str">
        <f>IF(AE373=1,#REF!,"")</f>
        <v/>
      </c>
      <c r="AG373" s="50"/>
      <c r="AH373" s="51" t="str">
        <f>IF(AG373=1,#REF!,"")</f>
        <v/>
      </c>
      <c r="AI373" s="50"/>
      <c r="AJ373" s="51" t="str">
        <f>IF(AI373=1,#REF!,"")</f>
        <v/>
      </c>
      <c r="AK373" s="50"/>
      <c r="AL373" s="51" t="str">
        <f>IF(AK373=1,#REF!,"")</f>
        <v/>
      </c>
      <c r="AM373" s="52"/>
      <c r="AN373" s="53"/>
      <c r="AO373" s="53"/>
      <c r="AP373" s="54"/>
      <c r="AQ373" s="55" t="e">
        <f>IF(#REF!=1,0,"")</f>
        <v>#REF!</v>
      </c>
      <c r="AR373" s="56" t="e">
        <f t="shared" si="108"/>
        <v>#REF!</v>
      </c>
      <c r="AS373" s="55" t="e">
        <f>IF(#REF!=1,0,"")</f>
        <v>#REF!</v>
      </c>
      <c r="AT373" s="56" t="e">
        <f t="shared" si="109"/>
        <v>#REF!</v>
      </c>
    </row>
    <row r="374" spans="1:46" s="3" customFormat="1" x14ac:dyDescent="0.25">
      <c r="A374" s="67">
        <f t="shared" si="110"/>
        <v>2022</v>
      </c>
      <c r="B374" s="67" t="str">
        <f t="shared" si="111"/>
        <v>May</v>
      </c>
      <c r="C374" s="68">
        <f t="shared" si="116"/>
        <v>24</v>
      </c>
      <c r="D374" s="69">
        <f t="shared" si="112"/>
        <v>14</v>
      </c>
      <c r="E374" s="70">
        <f t="shared" si="113"/>
        <v>47</v>
      </c>
      <c r="F374" s="74"/>
      <c r="G374" s="77"/>
      <c r="H374" s="63" t="e">
        <f t="shared" si="117"/>
        <v>#VALUE!</v>
      </c>
      <c r="I374" s="64">
        <f t="shared" si="125"/>
        <v>1</v>
      </c>
      <c r="J374" s="71" t="str">
        <f t="shared" si="125"/>
        <v>Lavandula</v>
      </c>
      <c r="K374" s="71" t="str">
        <f t="shared" si="125"/>
        <v>stoechas</v>
      </c>
      <c r="L374" s="72">
        <f t="shared" si="125"/>
        <v>2</v>
      </c>
      <c r="M374" s="72">
        <f t="shared" si="125"/>
        <v>12</v>
      </c>
      <c r="N374" s="66">
        <f t="shared" si="125"/>
        <v>0</v>
      </c>
      <c r="O374" s="42"/>
      <c r="P374" s="43" t="e">
        <f>TEXT(IF(#REF!=1,D374,""),"00")</f>
        <v>#REF!</v>
      </c>
      <c r="Q374" s="44"/>
      <c r="R374" s="45"/>
      <c r="S374" s="46" t="e">
        <f>IF(O374=0,TEXT(TIME(P374,Q374,R374)-TIME(D374,E374,RIGHT(F374,2))+TIME(0,LEFT(#REF!,2),RIGHT(#REF!,2)),"mm:ss"),TEXT(TIME(P374,Q374,R374)-TIME(D374,E374,RIGHT(F374,2))+TIME(0,LEFT(#REF!,2),RIGHT(#REF!,2))-TIME(0,($G$10*O374),0),"mm:ss"))</f>
        <v>#REF!</v>
      </c>
      <c r="T374" s="47"/>
      <c r="U374" s="43" t="e">
        <f>INDEX(VISITORS[INSECT ORDER], MATCH(T374,VISITORS[NAME USED],0))</f>
        <v>#N/A</v>
      </c>
      <c r="V374" s="43" t="e">
        <f t="shared" si="114"/>
        <v>#N/A</v>
      </c>
      <c r="W374" s="48" t="e">
        <f>IF(SUM(AB374,AD374,AF374,AH374,AJ374,AL374)=#REF!,,"")</f>
        <v>#REF!</v>
      </c>
      <c r="X374" s="49" t="e">
        <f>IF(#REF!=1,1,"")</f>
        <v>#REF!</v>
      </c>
      <c r="Y374" s="49"/>
      <c r="Z374" s="49"/>
      <c r="AA374" s="50" t="str">
        <f t="shared" si="115"/>
        <v/>
      </c>
      <c r="AB374" s="51" t="str">
        <f>IF(AA374=1,#REF!,"")</f>
        <v/>
      </c>
      <c r="AC374" s="50"/>
      <c r="AD374" s="51" t="str">
        <f>IF(AC374=1,#REF!,"")</f>
        <v/>
      </c>
      <c r="AE374" s="50"/>
      <c r="AF374" s="51" t="str">
        <f>IF(AE374=1,#REF!,"")</f>
        <v/>
      </c>
      <c r="AG374" s="50"/>
      <c r="AH374" s="51" t="str">
        <f>IF(AG374=1,#REF!,"")</f>
        <v/>
      </c>
      <c r="AI374" s="50"/>
      <c r="AJ374" s="51" t="str">
        <f>IF(AI374=1,#REF!,"")</f>
        <v/>
      </c>
      <c r="AK374" s="50"/>
      <c r="AL374" s="51" t="str">
        <f>IF(AK374=1,#REF!,"")</f>
        <v/>
      </c>
      <c r="AM374" s="52"/>
      <c r="AN374" s="53"/>
      <c r="AO374" s="53"/>
      <c r="AP374" s="54"/>
      <c r="AQ374" s="55" t="e">
        <f>IF(#REF!=1,0,"")</f>
        <v>#REF!</v>
      </c>
      <c r="AR374" s="56" t="e">
        <f t="shared" si="108"/>
        <v>#REF!</v>
      </c>
      <c r="AS374" s="55" t="e">
        <f>IF(#REF!=1,0,"")</f>
        <v>#REF!</v>
      </c>
      <c r="AT374" s="56" t="e">
        <f t="shared" si="109"/>
        <v>#REF!</v>
      </c>
    </row>
    <row r="375" spans="1:46" s="3" customFormat="1" x14ac:dyDescent="0.25">
      <c r="A375" s="67">
        <f t="shared" si="110"/>
        <v>2022</v>
      </c>
      <c r="B375" s="67" t="str">
        <f t="shared" si="111"/>
        <v>May</v>
      </c>
      <c r="C375" s="68">
        <f t="shared" si="116"/>
        <v>24</v>
      </c>
      <c r="D375" s="69">
        <f t="shared" si="112"/>
        <v>14</v>
      </c>
      <c r="E375" s="70">
        <f t="shared" si="113"/>
        <v>48</v>
      </c>
      <c r="F375" s="74"/>
      <c r="G375" s="77"/>
      <c r="H375" s="63" t="e">
        <f t="shared" si="117"/>
        <v>#VALUE!</v>
      </c>
      <c r="I375" s="64">
        <f t="shared" si="125"/>
        <v>1</v>
      </c>
      <c r="J375" s="71" t="str">
        <f t="shared" si="125"/>
        <v>Lavandula</v>
      </c>
      <c r="K375" s="71" t="str">
        <f t="shared" si="125"/>
        <v>stoechas</v>
      </c>
      <c r="L375" s="72">
        <f t="shared" si="125"/>
        <v>2</v>
      </c>
      <c r="M375" s="72">
        <f t="shared" si="125"/>
        <v>12</v>
      </c>
      <c r="N375" s="66">
        <f t="shared" si="125"/>
        <v>0</v>
      </c>
      <c r="O375" s="42"/>
      <c r="P375" s="43" t="e">
        <f>TEXT(IF(#REF!=1,D375,""),"00")</f>
        <v>#REF!</v>
      </c>
      <c r="Q375" s="44"/>
      <c r="R375" s="45"/>
      <c r="S375" s="46" t="e">
        <f>IF(O375=0,TEXT(TIME(P375,Q375,R375)-TIME(D375,E375,RIGHT(F375,2))+TIME(0,LEFT(#REF!,2),RIGHT(#REF!,2)),"mm:ss"),TEXT(TIME(P375,Q375,R375)-TIME(D375,E375,RIGHT(F375,2))+TIME(0,LEFT(#REF!,2),RIGHT(#REF!,2))-TIME(0,($G$10*O375),0),"mm:ss"))</f>
        <v>#REF!</v>
      </c>
      <c r="T375" s="47"/>
      <c r="U375" s="43" t="e">
        <f>INDEX(VISITORS[INSECT ORDER], MATCH(T375,VISITORS[NAME USED],0))</f>
        <v>#N/A</v>
      </c>
      <c r="V375" s="43" t="e">
        <f t="shared" si="114"/>
        <v>#N/A</v>
      </c>
      <c r="W375" s="48" t="e">
        <f>IF(SUM(AB375,AD375,AF375,AH375,AJ375,AL375)=#REF!,,"")</f>
        <v>#REF!</v>
      </c>
      <c r="X375" s="49" t="e">
        <f>IF(#REF!=1,1,"")</f>
        <v>#REF!</v>
      </c>
      <c r="Y375" s="49"/>
      <c r="Z375" s="49"/>
      <c r="AA375" s="50" t="str">
        <f t="shared" si="115"/>
        <v/>
      </c>
      <c r="AB375" s="51" t="str">
        <f>IF(AA375=1,#REF!,"")</f>
        <v/>
      </c>
      <c r="AC375" s="50"/>
      <c r="AD375" s="51" t="str">
        <f>IF(AC375=1,#REF!,"")</f>
        <v/>
      </c>
      <c r="AE375" s="50"/>
      <c r="AF375" s="51" t="str">
        <f>IF(AE375=1,#REF!,"")</f>
        <v/>
      </c>
      <c r="AG375" s="50"/>
      <c r="AH375" s="51" t="str">
        <f>IF(AG375=1,#REF!,"")</f>
        <v/>
      </c>
      <c r="AI375" s="50"/>
      <c r="AJ375" s="51" t="str">
        <f>IF(AI375=1,#REF!,"")</f>
        <v/>
      </c>
      <c r="AK375" s="50"/>
      <c r="AL375" s="51" t="str">
        <f>IF(AK375=1,#REF!,"")</f>
        <v/>
      </c>
      <c r="AM375" s="52"/>
      <c r="AN375" s="53"/>
      <c r="AO375" s="53"/>
      <c r="AP375" s="54"/>
      <c r="AQ375" s="55" t="e">
        <f>IF(#REF!=1,0,"")</f>
        <v>#REF!</v>
      </c>
      <c r="AR375" s="56" t="e">
        <f t="shared" si="108"/>
        <v>#REF!</v>
      </c>
      <c r="AS375" s="55" t="e">
        <f>IF(#REF!=1,0,"")</f>
        <v>#REF!</v>
      </c>
      <c r="AT375" s="56" t="e">
        <f t="shared" si="109"/>
        <v>#REF!</v>
      </c>
    </row>
    <row r="376" spans="1:46" s="3" customFormat="1" x14ac:dyDescent="0.25">
      <c r="A376" s="67">
        <f t="shared" si="110"/>
        <v>2022</v>
      </c>
      <c r="B376" s="67" t="str">
        <f t="shared" si="111"/>
        <v>May</v>
      </c>
      <c r="C376" s="68">
        <f t="shared" si="116"/>
        <v>24</v>
      </c>
      <c r="D376" s="69">
        <f t="shared" si="112"/>
        <v>14</v>
      </c>
      <c r="E376" s="60">
        <f t="shared" si="113"/>
        <v>49</v>
      </c>
      <c r="F376" s="74"/>
      <c r="G376" s="77"/>
      <c r="H376" s="63" t="e">
        <f t="shared" si="117"/>
        <v>#VALUE!</v>
      </c>
      <c r="I376" s="64">
        <f t="shared" si="125"/>
        <v>1</v>
      </c>
      <c r="J376" s="71" t="str">
        <f t="shared" si="125"/>
        <v>Lavandula</v>
      </c>
      <c r="K376" s="71" t="str">
        <f t="shared" si="125"/>
        <v>stoechas</v>
      </c>
      <c r="L376" s="72">
        <f t="shared" si="125"/>
        <v>2</v>
      </c>
      <c r="M376" s="66">
        <f t="shared" si="125"/>
        <v>12</v>
      </c>
      <c r="N376" s="66">
        <f t="shared" si="125"/>
        <v>0</v>
      </c>
      <c r="O376" s="42"/>
      <c r="P376" s="43" t="e">
        <f>TEXT(IF(#REF!=1,D376,""),"00")</f>
        <v>#REF!</v>
      </c>
      <c r="Q376" s="44"/>
      <c r="R376" s="45"/>
      <c r="S376" s="46" t="e">
        <f>IF(O376=0,TEXT(TIME(P376,Q376,R376)-TIME(D376,E376,RIGHT(F376,2))+TIME(0,LEFT(#REF!,2),RIGHT(#REF!,2)),"mm:ss"),TEXT(TIME(P376,Q376,R376)-TIME(D376,E376,RIGHT(F376,2))+TIME(0,LEFT(#REF!,2),RIGHT(#REF!,2))-TIME(0,($G$10*O376),0),"mm:ss"))</f>
        <v>#REF!</v>
      </c>
      <c r="T376" s="47"/>
      <c r="U376" s="43" t="e">
        <f>INDEX(VISITORS[INSECT ORDER], MATCH(T376,VISITORS[NAME USED],0))</f>
        <v>#N/A</v>
      </c>
      <c r="V376" s="43" t="e">
        <f t="shared" si="114"/>
        <v>#N/A</v>
      </c>
      <c r="W376" s="48" t="e">
        <f>IF(SUM(AB376,AD376,AF376,AH376,AJ376,AL376)=#REF!,,"")</f>
        <v>#REF!</v>
      </c>
      <c r="X376" s="49" t="e">
        <f>IF(#REF!=1,1,"")</f>
        <v>#REF!</v>
      </c>
      <c r="Y376" s="49"/>
      <c r="Z376" s="49"/>
      <c r="AA376" s="50" t="str">
        <f t="shared" si="115"/>
        <v/>
      </c>
      <c r="AB376" s="51" t="str">
        <f>IF(AA376=1,#REF!,"")</f>
        <v/>
      </c>
      <c r="AC376" s="50"/>
      <c r="AD376" s="51" t="str">
        <f>IF(AC376=1,#REF!,"")</f>
        <v/>
      </c>
      <c r="AE376" s="50"/>
      <c r="AF376" s="51" t="str">
        <f>IF(AE376=1,#REF!,"")</f>
        <v/>
      </c>
      <c r="AG376" s="50"/>
      <c r="AH376" s="51" t="str">
        <f>IF(AG376=1,#REF!,"")</f>
        <v/>
      </c>
      <c r="AI376" s="50"/>
      <c r="AJ376" s="51" t="str">
        <f>IF(AI376=1,#REF!,"")</f>
        <v/>
      </c>
      <c r="AK376" s="50"/>
      <c r="AL376" s="51" t="str">
        <f>IF(AK376=1,#REF!,"")</f>
        <v/>
      </c>
      <c r="AM376" s="52"/>
      <c r="AN376" s="53"/>
      <c r="AO376" s="53"/>
      <c r="AP376" s="54"/>
      <c r="AQ376" s="55" t="e">
        <f>IF(#REF!=1,0,"")</f>
        <v>#REF!</v>
      </c>
      <c r="AR376" s="56" t="e">
        <f t="shared" si="108"/>
        <v>#REF!</v>
      </c>
      <c r="AS376" s="55" t="e">
        <f>IF(#REF!=1,0,"")</f>
        <v>#REF!</v>
      </c>
      <c r="AT376" s="56" t="e">
        <f t="shared" si="109"/>
        <v>#REF!</v>
      </c>
    </row>
    <row r="377" spans="1:46" s="3" customFormat="1" x14ac:dyDescent="0.25">
      <c r="A377" s="67">
        <f t="shared" si="110"/>
        <v>2022</v>
      </c>
      <c r="B377" s="67" t="str">
        <f t="shared" si="111"/>
        <v>May</v>
      </c>
      <c r="C377" s="68">
        <f t="shared" si="116"/>
        <v>24</v>
      </c>
      <c r="D377" s="69">
        <f t="shared" si="112"/>
        <v>14</v>
      </c>
      <c r="E377" s="70">
        <f t="shared" si="113"/>
        <v>50</v>
      </c>
      <c r="F377" s="74"/>
      <c r="G377" s="77"/>
      <c r="H377" s="63" t="e">
        <f t="shared" si="117"/>
        <v>#VALUE!</v>
      </c>
      <c r="I377" s="64">
        <f t="shared" si="125"/>
        <v>1</v>
      </c>
      <c r="J377" s="71" t="str">
        <f t="shared" si="125"/>
        <v>Lavandula</v>
      </c>
      <c r="K377" s="71" t="str">
        <f t="shared" si="125"/>
        <v>stoechas</v>
      </c>
      <c r="L377" s="66">
        <f t="shared" si="125"/>
        <v>2</v>
      </c>
      <c r="M377" s="72">
        <f t="shared" si="125"/>
        <v>12</v>
      </c>
      <c r="N377" s="66">
        <f t="shared" si="125"/>
        <v>0</v>
      </c>
      <c r="O377" s="42"/>
      <c r="P377" s="43" t="e">
        <f>TEXT(IF(#REF!=1,D377,""),"00")</f>
        <v>#REF!</v>
      </c>
      <c r="Q377" s="44"/>
      <c r="R377" s="45"/>
      <c r="S377" s="46" t="e">
        <f>IF(O377=0,TEXT(TIME(P377,Q377,R377)-TIME(D377,E377,RIGHT(F377,2))+TIME(0,LEFT(#REF!,2),RIGHT(#REF!,2)),"mm:ss"),TEXT(TIME(P377,Q377,R377)-TIME(D377,E377,RIGHT(F377,2))+TIME(0,LEFT(#REF!,2),RIGHT(#REF!,2))-TIME(0,($G$10*O377),0),"mm:ss"))</f>
        <v>#REF!</v>
      </c>
      <c r="T377" s="47"/>
      <c r="U377" s="43" t="e">
        <f>INDEX(VISITORS[INSECT ORDER], MATCH(T377,VISITORS[NAME USED],0))</f>
        <v>#N/A</v>
      </c>
      <c r="V377" s="43" t="e">
        <f t="shared" si="114"/>
        <v>#N/A</v>
      </c>
      <c r="W377" s="48" t="e">
        <f>IF(SUM(AB377,AD377,AF377,AH377,AJ377,AL377)=#REF!,,"")</f>
        <v>#REF!</v>
      </c>
      <c r="X377" s="49" t="e">
        <f>IF(#REF!=1,1,"")</f>
        <v>#REF!</v>
      </c>
      <c r="Y377" s="49"/>
      <c r="Z377" s="49"/>
      <c r="AA377" s="50" t="str">
        <f t="shared" si="115"/>
        <v/>
      </c>
      <c r="AB377" s="51" t="str">
        <f>IF(AA377=1,#REF!,"")</f>
        <v/>
      </c>
      <c r="AC377" s="50"/>
      <c r="AD377" s="51" t="str">
        <f>IF(AC377=1,#REF!,"")</f>
        <v/>
      </c>
      <c r="AE377" s="50"/>
      <c r="AF377" s="51" t="str">
        <f>IF(AE377=1,#REF!,"")</f>
        <v/>
      </c>
      <c r="AG377" s="50"/>
      <c r="AH377" s="51" t="str">
        <f>IF(AG377=1,#REF!,"")</f>
        <v/>
      </c>
      <c r="AI377" s="50"/>
      <c r="AJ377" s="51" t="str">
        <f>IF(AI377=1,#REF!,"")</f>
        <v/>
      </c>
      <c r="AK377" s="50"/>
      <c r="AL377" s="51" t="str">
        <f>IF(AK377=1,#REF!,"")</f>
        <v/>
      </c>
      <c r="AM377" s="52"/>
      <c r="AN377" s="53"/>
      <c r="AO377" s="53"/>
      <c r="AP377" s="54"/>
      <c r="AQ377" s="55" t="e">
        <f>IF(#REF!=1,0,"")</f>
        <v>#REF!</v>
      </c>
      <c r="AR377" s="56" t="e">
        <f t="shared" si="108"/>
        <v>#REF!</v>
      </c>
      <c r="AS377" s="55" t="e">
        <f>IF(#REF!=1,0,"")</f>
        <v>#REF!</v>
      </c>
      <c r="AT377" s="56" t="e">
        <f t="shared" si="109"/>
        <v>#REF!</v>
      </c>
    </row>
    <row r="378" spans="1:46" s="3" customFormat="1" x14ac:dyDescent="0.25">
      <c r="A378" s="67">
        <f t="shared" si="110"/>
        <v>2022</v>
      </c>
      <c r="B378" s="67" t="str">
        <f t="shared" si="111"/>
        <v>May</v>
      </c>
      <c r="C378" s="68">
        <f t="shared" si="116"/>
        <v>24</v>
      </c>
      <c r="D378" s="69">
        <f t="shared" si="112"/>
        <v>14</v>
      </c>
      <c r="E378" s="70">
        <f t="shared" si="113"/>
        <v>51</v>
      </c>
      <c r="F378" s="74"/>
      <c r="G378" s="77"/>
      <c r="H378" s="63" t="e">
        <f t="shared" si="117"/>
        <v>#VALUE!</v>
      </c>
      <c r="I378" s="64">
        <f t="shared" si="125"/>
        <v>1</v>
      </c>
      <c r="J378" s="71" t="str">
        <f t="shared" si="125"/>
        <v>Lavandula</v>
      </c>
      <c r="K378" s="71" t="str">
        <f t="shared" si="125"/>
        <v>stoechas</v>
      </c>
      <c r="L378" s="72">
        <f t="shared" si="125"/>
        <v>2</v>
      </c>
      <c r="M378" s="72">
        <f t="shared" si="125"/>
        <v>12</v>
      </c>
      <c r="N378" s="66">
        <f t="shared" si="125"/>
        <v>0</v>
      </c>
      <c r="O378" s="42"/>
      <c r="P378" s="43" t="e">
        <f>TEXT(IF(#REF!=1,D378,""),"00")</f>
        <v>#REF!</v>
      </c>
      <c r="Q378" s="44"/>
      <c r="R378" s="45"/>
      <c r="S378" s="46" t="e">
        <f>IF(O378=0,TEXT(TIME(P378,Q378,R378)-TIME(D378,E378,RIGHT(F378,2))+TIME(0,LEFT(#REF!,2),RIGHT(#REF!,2)),"mm:ss"),TEXT(TIME(P378,Q378,R378)-TIME(D378,E378,RIGHT(F378,2))+TIME(0,LEFT(#REF!,2),RIGHT(#REF!,2))-TIME(0,($G$10*O378),0),"mm:ss"))</f>
        <v>#REF!</v>
      </c>
      <c r="T378" s="47"/>
      <c r="U378" s="43" t="e">
        <f>INDEX(VISITORS[INSECT ORDER], MATCH(T378,VISITORS[NAME USED],0))</f>
        <v>#N/A</v>
      </c>
      <c r="V378" s="43" t="e">
        <f t="shared" si="114"/>
        <v>#N/A</v>
      </c>
      <c r="W378" s="48" t="e">
        <f>IF(SUM(AB378,AD378,AF378,AH378,AJ378,AL378)=#REF!,,"")</f>
        <v>#REF!</v>
      </c>
      <c r="X378" s="49" t="e">
        <f>IF(#REF!=1,1,"")</f>
        <v>#REF!</v>
      </c>
      <c r="Y378" s="49"/>
      <c r="Z378" s="49"/>
      <c r="AA378" s="50" t="str">
        <f t="shared" si="115"/>
        <v/>
      </c>
      <c r="AB378" s="51" t="str">
        <f>IF(AA378=1,#REF!,"")</f>
        <v/>
      </c>
      <c r="AC378" s="50"/>
      <c r="AD378" s="51" t="str">
        <f>IF(AC378=1,#REF!,"")</f>
        <v/>
      </c>
      <c r="AE378" s="50"/>
      <c r="AF378" s="51" t="str">
        <f>IF(AE378=1,#REF!,"")</f>
        <v/>
      </c>
      <c r="AG378" s="50"/>
      <c r="AH378" s="51" t="str">
        <f>IF(AG378=1,#REF!,"")</f>
        <v/>
      </c>
      <c r="AI378" s="50"/>
      <c r="AJ378" s="51" t="str">
        <f>IF(AI378=1,#REF!,"")</f>
        <v/>
      </c>
      <c r="AK378" s="50"/>
      <c r="AL378" s="51" t="str">
        <f>IF(AK378=1,#REF!,"")</f>
        <v/>
      </c>
      <c r="AM378" s="52"/>
      <c r="AN378" s="53"/>
      <c r="AO378" s="53"/>
      <c r="AP378" s="54"/>
      <c r="AQ378" s="55" t="e">
        <f>IF(#REF!=1,0,"")</f>
        <v>#REF!</v>
      </c>
      <c r="AR378" s="56" t="e">
        <f t="shared" si="108"/>
        <v>#REF!</v>
      </c>
      <c r="AS378" s="55" t="e">
        <f>IF(#REF!=1,0,"")</f>
        <v>#REF!</v>
      </c>
      <c r="AT378" s="56" t="e">
        <f t="shared" si="109"/>
        <v>#REF!</v>
      </c>
    </row>
    <row r="379" spans="1:46" s="3" customFormat="1" x14ac:dyDescent="0.25">
      <c r="A379" s="67">
        <f t="shared" si="110"/>
        <v>2022</v>
      </c>
      <c r="B379" s="67" t="str">
        <f t="shared" si="111"/>
        <v>May</v>
      </c>
      <c r="C379" s="68">
        <f t="shared" si="116"/>
        <v>24</v>
      </c>
      <c r="D379" s="69">
        <f t="shared" si="112"/>
        <v>14</v>
      </c>
      <c r="E379" s="70">
        <f t="shared" si="113"/>
        <v>52</v>
      </c>
      <c r="F379" s="74"/>
      <c r="G379" s="77"/>
      <c r="H379" s="63" t="e">
        <f t="shared" si="117"/>
        <v>#VALUE!</v>
      </c>
      <c r="I379" s="64">
        <f t="shared" si="125"/>
        <v>1</v>
      </c>
      <c r="J379" s="71" t="str">
        <f t="shared" si="125"/>
        <v>Lavandula</v>
      </c>
      <c r="K379" s="71" t="str">
        <f t="shared" si="125"/>
        <v>stoechas</v>
      </c>
      <c r="L379" s="72">
        <f t="shared" si="125"/>
        <v>2</v>
      </c>
      <c r="M379" s="72">
        <f t="shared" si="125"/>
        <v>12</v>
      </c>
      <c r="N379" s="66">
        <f t="shared" si="125"/>
        <v>0</v>
      </c>
      <c r="O379" s="42"/>
      <c r="P379" s="43" t="e">
        <f>TEXT(IF(#REF!=1,D379,""),"00")</f>
        <v>#REF!</v>
      </c>
      <c r="Q379" s="44"/>
      <c r="R379" s="45"/>
      <c r="S379" s="46" t="e">
        <f>IF(O379=0,TEXT(TIME(P379,Q379,R379)-TIME(D379,E379,RIGHT(F379,2))+TIME(0,LEFT(#REF!,2),RIGHT(#REF!,2)),"mm:ss"),TEXT(TIME(P379,Q379,R379)-TIME(D379,E379,RIGHT(F379,2))+TIME(0,LEFT(#REF!,2),RIGHT(#REF!,2))-TIME(0,($G$10*O379),0),"mm:ss"))</f>
        <v>#REF!</v>
      </c>
      <c r="T379" s="47"/>
      <c r="U379" s="43" t="e">
        <f>INDEX(VISITORS[INSECT ORDER], MATCH(T379,VISITORS[NAME USED],0))</f>
        <v>#N/A</v>
      </c>
      <c r="V379" s="43" t="e">
        <f t="shared" si="114"/>
        <v>#N/A</v>
      </c>
      <c r="W379" s="48" t="e">
        <f>IF(SUM(AB379,AD379,AF379,AH379,AJ379,AL379)=#REF!,,"")</f>
        <v>#REF!</v>
      </c>
      <c r="X379" s="49" t="e">
        <f>IF(#REF!=1,1,"")</f>
        <v>#REF!</v>
      </c>
      <c r="Y379" s="49"/>
      <c r="Z379" s="49"/>
      <c r="AA379" s="50" t="str">
        <f t="shared" si="115"/>
        <v/>
      </c>
      <c r="AB379" s="51" t="str">
        <f>IF(AA379=1,#REF!,"")</f>
        <v/>
      </c>
      <c r="AC379" s="50"/>
      <c r="AD379" s="51" t="str">
        <f>IF(AC379=1,#REF!,"")</f>
        <v/>
      </c>
      <c r="AE379" s="50"/>
      <c r="AF379" s="51" t="str">
        <f>IF(AE379=1,#REF!,"")</f>
        <v/>
      </c>
      <c r="AG379" s="50"/>
      <c r="AH379" s="51" t="str">
        <f>IF(AG379=1,#REF!,"")</f>
        <v/>
      </c>
      <c r="AI379" s="50"/>
      <c r="AJ379" s="51" t="str">
        <f>IF(AI379=1,#REF!,"")</f>
        <v/>
      </c>
      <c r="AK379" s="50"/>
      <c r="AL379" s="51" t="str">
        <f>IF(AK379=1,#REF!,"")</f>
        <v/>
      </c>
      <c r="AM379" s="52"/>
      <c r="AN379" s="53"/>
      <c r="AO379" s="53"/>
      <c r="AP379" s="54"/>
      <c r="AQ379" s="55" t="e">
        <f>IF(#REF!=1,0,"")</f>
        <v>#REF!</v>
      </c>
      <c r="AR379" s="56" t="e">
        <f t="shared" si="108"/>
        <v>#REF!</v>
      </c>
      <c r="AS379" s="55" t="e">
        <f>IF(#REF!=1,0,"")</f>
        <v>#REF!</v>
      </c>
      <c r="AT379" s="56" t="e">
        <f t="shared" si="109"/>
        <v>#REF!</v>
      </c>
    </row>
    <row r="380" spans="1:46" s="3" customFormat="1" x14ac:dyDescent="0.25">
      <c r="A380" s="67">
        <f t="shared" si="110"/>
        <v>2022</v>
      </c>
      <c r="B380" s="67" t="str">
        <f t="shared" si="111"/>
        <v>May</v>
      </c>
      <c r="C380" s="68">
        <f t="shared" si="116"/>
        <v>24</v>
      </c>
      <c r="D380" s="69">
        <f t="shared" si="112"/>
        <v>14</v>
      </c>
      <c r="E380" s="70">
        <f t="shared" si="113"/>
        <v>53</v>
      </c>
      <c r="F380" s="74"/>
      <c r="G380" s="77"/>
      <c r="H380" s="63" t="e">
        <f t="shared" si="117"/>
        <v>#VALUE!</v>
      </c>
      <c r="I380" s="64">
        <f t="shared" ref="I380:N395" si="126">I379</f>
        <v>1</v>
      </c>
      <c r="J380" s="71" t="str">
        <f t="shared" si="126"/>
        <v>Lavandula</v>
      </c>
      <c r="K380" s="71" t="str">
        <f t="shared" si="126"/>
        <v>stoechas</v>
      </c>
      <c r="L380" s="72">
        <f t="shared" si="126"/>
        <v>2</v>
      </c>
      <c r="M380" s="72">
        <f t="shared" si="126"/>
        <v>12</v>
      </c>
      <c r="N380" s="66">
        <f t="shared" si="126"/>
        <v>0</v>
      </c>
      <c r="O380" s="42"/>
      <c r="P380" s="43" t="e">
        <f>TEXT(IF(#REF!=1,D380,""),"00")</f>
        <v>#REF!</v>
      </c>
      <c r="Q380" s="44"/>
      <c r="R380" s="45"/>
      <c r="S380" s="46" t="e">
        <f>IF(O380=0,TEXT(TIME(P380,Q380,R380)-TIME(D380,E380,RIGHT(F380,2))+TIME(0,LEFT(#REF!,2),RIGHT(#REF!,2)),"mm:ss"),TEXT(TIME(P380,Q380,R380)-TIME(D380,E380,RIGHT(F380,2))+TIME(0,LEFT(#REF!,2),RIGHT(#REF!,2))-TIME(0,($G$10*O380),0),"mm:ss"))</f>
        <v>#REF!</v>
      </c>
      <c r="T380" s="47"/>
      <c r="U380" s="43" t="e">
        <f>INDEX(VISITORS[INSECT ORDER], MATCH(T380,VISITORS[NAME USED],0))</f>
        <v>#N/A</v>
      </c>
      <c r="V380" s="43" t="e">
        <f t="shared" si="114"/>
        <v>#N/A</v>
      </c>
      <c r="W380" s="48" t="e">
        <f>IF(SUM(AB380,AD380,AF380,AH380,AJ380,AL380)=#REF!,,"")</f>
        <v>#REF!</v>
      </c>
      <c r="X380" s="49" t="e">
        <f>IF(#REF!=1,1,"")</f>
        <v>#REF!</v>
      </c>
      <c r="Y380" s="49"/>
      <c r="Z380" s="49"/>
      <c r="AA380" s="50" t="str">
        <f t="shared" si="115"/>
        <v/>
      </c>
      <c r="AB380" s="51" t="str">
        <f>IF(AA380=1,#REF!,"")</f>
        <v/>
      </c>
      <c r="AC380" s="50"/>
      <c r="AD380" s="51" t="str">
        <f>IF(AC380=1,#REF!,"")</f>
        <v/>
      </c>
      <c r="AE380" s="50"/>
      <c r="AF380" s="51" t="str">
        <f>IF(AE380=1,#REF!,"")</f>
        <v/>
      </c>
      <c r="AG380" s="50"/>
      <c r="AH380" s="51" t="str">
        <f>IF(AG380=1,#REF!,"")</f>
        <v/>
      </c>
      <c r="AI380" s="50"/>
      <c r="AJ380" s="51" t="str">
        <f>IF(AI380=1,#REF!,"")</f>
        <v/>
      </c>
      <c r="AK380" s="50"/>
      <c r="AL380" s="51" t="str">
        <f>IF(AK380=1,#REF!,"")</f>
        <v/>
      </c>
      <c r="AM380" s="52"/>
      <c r="AN380" s="53"/>
      <c r="AO380" s="53"/>
      <c r="AP380" s="54"/>
      <c r="AQ380" s="55" t="e">
        <f>IF(#REF!=1,0,"")</f>
        <v>#REF!</v>
      </c>
      <c r="AR380" s="56" t="e">
        <f t="shared" si="108"/>
        <v>#REF!</v>
      </c>
      <c r="AS380" s="55" t="e">
        <f>IF(#REF!=1,0,"")</f>
        <v>#REF!</v>
      </c>
      <c r="AT380" s="56" t="e">
        <f t="shared" si="109"/>
        <v>#REF!</v>
      </c>
    </row>
    <row r="381" spans="1:46" s="3" customFormat="1" x14ac:dyDescent="0.25">
      <c r="A381" s="67">
        <f t="shared" si="110"/>
        <v>2022</v>
      </c>
      <c r="B381" s="67" t="str">
        <f t="shared" si="111"/>
        <v>May</v>
      </c>
      <c r="C381" s="68">
        <f t="shared" si="116"/>
        <v>24</v>
      </c>
      <c r="D381" s="69">
        <f t="shared" si="112"/>
        <v>14</v>
      </c>
      <c r="E381" s="60">
        <f t="shared" si="113"/>
        <v>54</v>
      </c>
      <c r="F381" s="74"/>
      <c r="G381" s="77"/>
      <c r="H381" s="63" t="e">
        <f t="shared" si="117"/>
        <v>#VALUE!</v>
      </c>
      <c r="I381" s="64">
        <f t="shared" si="126"/>
        <v>1</v>
      </c>
      <c r="J381" s="71" t="str">
        <f t="shared" si="126"/>
        <v>Lavandula</v>
      </c>
      <c r="K381" s="71" t="str">
        <f t="shared" si="126"/>
        <v>stoechas</v>
      </c>
      <c r="L381" s="72">
        <f t="shared" si="126"/>
        <v>2</v>
      </c>
      <c r="M381" s="66">
        <f t="shared" si="126"/>
        <v>12</v>
      </c>
      <c r="N381" s="66">
        <f t="shared" si="126"/>
        <v>0</v>
      </c>
      <c r="O381" s="42"/>
      <c r="P381" s="43" t="e">
        <f>TEXT(IF(#REF!=1,D381,""),"00")</f>
        <v>#REF!</v>
      </c>
      <c r="Q381" s="44"/>
      <c r="R381" s="45"/>
      <c r="S381" s="46" t="e">
        <f>IF(O381=0,TEXT(TIME(P381,Q381,R381)-TIME(D381,E381,RIGHT(F381,2))+TIME(0,LEFT(#REF!,2),RIGHT(#REF!,2)),"mm:ss"),TEXT(TIME(P381,Q381,R381)-TIME(D381,E381,RIGHT(F381,2))+TIME(0,LEFT(#REF!,2),RIGHT(#REF!,2))-TIME(0,($G$10*O381),0),"mm:ss"))</f>
        <v>#REF!</v>
      </c>
      <c r="T381" s="47"/>
      <c r="U381" s="43" t="e">
        <f>INDEX(VISITORS[INSECT ORDER], MATCH(T381,VISITORS[NAME USED],0))</f>
        <v>#N/A</v>
      </c>
      <c r="V381" s="43" t="e">
        <f t="shared" si="114"/>
        <v>#N/A</v>
      </c>
      <c r="W381" s="48" t="e">
        <f>IF(SUM(AB381,AD381,AF381,AH381,AJ381,AL381)=#REF!,,"")</f>
        <v>#REF!</v>
      </c>
      <c r="X381" s="49" t="e">
        <f>IF(#REF!=1,1,"")</f>
        <v>#REF!</v>
      </c>
      <c r="Y381" s="49"/>
      <c r="Z381" s="49"/>
      <c r="AA381" s="50" t="str">
        <f t="shared" si="115"/>
        <v/>
      </c>
      <c r="AB381" s="51" t="str">
        <f>IF(AA381=1,#REF!,"")</f>
        <v/>
      </c>
      <c r="AC381" s="50"/>
      <c r="AD381" s="51" t="str">
        <f>IF(AC381=1,#REF!,"")</f>
        <v/>
      </c>
      <c r="AE381" s="50"/>
      <c r="AF381" s="51" t="str">
        <f>IF(AE381=1,#REF!,"")</f>
        <v/>
      </c>
      <c r="AG381" s="50"/>
      <c r="AH381" s="51" t="str">
        <f>IF(AG381=1,#REF!,"")</f>
        <v/>
      </c>
      <c r="AI381" s="50"/>
      <c r="AJ381" s="51" t="str">
        <f>IF(AI381=1,#REF!,"")</f>
        <v/>
      </c>
      <c r="AK381" s="50"/>
      <c r="AL381" s="51" t="str">
        <f>IF(AK381=1,#REF!,"")</f>
        <v/>
      </c>
      <c r="AM381" s="52"/>
      <c r="AN381" s="53"/>
      <c r="AO381" s="53"/>
      <c r="AP381" s="54"/>
      <c r="AQ381" s="55" t="e">
        <f>IF(#REF!=1,0,"")</f>
        <v>#REF!</v>
      </c>
      <c r="AR381" s="56" t="e">
        <f t="shared" si="108"/>
        <v>#REF!</v>
      </c>
      <c r="AS381" s="55" t="e">
        <f>IF(#REF!=1,0,"")</f>
        <v>#REF!</v>
      </c>
      <c r="AT381" s="56" t="e">
        <f t="shared" si="109"/>
        <v>#REF!</v>
      </c>
    </row>
    <row r="382" spans="1:46" s="3" customFormat="1" x14ac:dyDescent="0.25">
      <c r="A382" s="67">
        <f t="shared" si="110"/>
        <v>2022</v>
      </c>
      <c r="B382" s="67" t="str">
        <f t="shared" si="111"/>
        <v>May</v>
      </c>
      <c r="C382" s="68">
        <f t="shared" si="116"/>
        <v>24</v>
      </c>
      <c r="D382" s="69">
        <f t="shared" si="112"/>
        <v>14</v>
      </c>
      <c r="E382" s="70">
        <f t="shared" si="113"/>
        <v>55</v>
      </c>
      <c r="F382" s="74"/>
      <c r="G382" s="77"/>
      <c r="H382" s="63" t="e">
        <f t="shared" si="117"/>
        <v>#VALUE!</v>
      </c>
      <c r="I382" s="64">
        <f t="shared" si="126"/>
        <v>1</v>
      </c>
      <c r="J382" s="71" t="str">
        <f t="shared" si="126"/>
        <v>Lavandula</v>
      </c>
      <c r="K382" s="71" t="str">
        <f t="shared" si="126"/>
        <v>stoechas</v>
      </c>
      <c r="L382" s="72">
        <f t="shared" si="126"/>
        <v>2</v>
      </c>
      <c r="M382" s="72">
        <f t="shared" si="126"/>
        <v>12</v>
      </c>
      <c r="N382" s="66">
        <f t="shared" si="126"/>
        <v>0</v>
      </c>
      <c r="O382" s="42"/>
      <c r="P382" s="43" t="e">
        <f>TEXT(IF(#REF!=1,D382,""),"00")</f>
        <v>#REF!</v>
      </c>
      <c r="Q382" s="44"/>
      <c r="R382" s="45"/>
      <c r="S382" s="46" t="e">
        <f>IF(O382=0,TEXT(TIME(P382,Q382,R382)-TIME(D382,E382,RIGHT(F382,2))+TIME(0,LEFT(#REF!,2),RIGHT(#REF!,2)),"mm:ss"),TEXT(TIME(P382,Q382,R382)-TIME(D382,E382,RIGHT(F382,2))+TIME(0,LEFT(#REF!,2),RIGHT(#REF!,2))-TIME(0,($G$10*O382),0),"mm:ss"))</f>
        <v>#REF!</v>
      </c>
      <c r="T382" s="47"/>
      <c r="U382" s="43" t="e">
        <f>INDEX(VISITORS[INSECT ORDER], MATCH(T382,VISITORS[NAME USED],0))</f>
        <v>#N/A</v>
      </c>
      <c r="V382" s="43" t="e">
        <f t="shared" si="114"/>
        <v>#N/A</v>
      </c>
      <c r="W382" s="48" t="e">
        <f>IF(SUM(AB382,AD382,AF382,AH382,AJ382,AL382)=#REF!,,"")</f>
        <v>#REF!</v>
      </c>
      <c r="X382" s="49" t="e">
        <f>IF(#REF!=1,1,"")</f>
        <v>#REF!</v>
      </c>
      <c r="Y382" s="49"/>
      <c r="Z382" s="49"/>
      <c r="AA382" s="50" t="str">
        <f t="shared" si="115"/>
        <v/>
      </c>
      <c r="AB382" s="51" t="str">
        <f>IF(AA382=1,#REF!,"")</f>
        <v/>
      </c>
      <c r="AC382" s="50"/>
      <c r="AD382" s="51" t="str">
        <f>IF(AC382=1,#REF!,"")</f>
        <v/>
      </c>
      <c r="AE382" s="50"/>
      <c r="AF382" s="51" t="str">
        <f>IF(AE382=1,#REF!,"")</f>
        <v/>
      </c>
      <c r="AG382" s="50"/>
      <c r="AH382" s="51" t="str">
        <f>IF(AG382=1,#REF!,"")</f>
        <v/>
      </c>
      <c r="AI382" s="50"/>
      <c r="AJ382" s="51" t="str">
        <f>IF(AI382=1,#REF!,"")</f>
        <v/>
      </c>
      <c r="AK382" s="50"/>
      <c r="AL382" s="51" t="str">
        <f>IF(AK382=1,#REF!,"")</f>
        <v/>
      </c>
      <c r="AM382" s="52"/>
      <c r="AN382" s="53"/>
      <c r="AO382" s="53"/>
      <c r="AP382" s="54"/>
      <c r="AQ382" s="55" t="e">
        <f>IF(#REF!=1,0,"")</f>
        <v>#REF!</v>
      </c>
      <c r="AR382" s="56" t="e">
        <f t="shared" si="108"/>
        <v>#REF!</v>
      </c>
      <c r="AS382" s="55" t="e">
        <f>IF(#REF!=1,0,"")</f>
        <v>#REF!</v>
      </c>
      <c r="AT382" s="56" t="e">
        <f t="shared" si="109"/>
        <v>#REF!</v>
      </c>
    </row>
    <row r="383" spans="1:46" s="3" customFormat="1" x14ac:dyDescent="0.25">
      <c r="A383" s="67">
        <f t="shared" si="110"/>
        <v>2022</v>
      </c>
      <c r="B383" s="67" t="str">
        <f t="shared" si="111"/>
        <v>May</v>
      </c>
      <c r="C383" s="68">
        <f t="shared" si="116"/>
        <v>24</v>
      </c>
      <c r="D383" s="69">
        <f t="shared" si="112"/>
        <v>14</v>
      </c>
      <c r="E383" s="70">
        <f t="shared" si="113"/>
        <v>56</v>
      </c>
      <c r="F383" s="74"/>
      <c r="G383" s="77"/>
      <c r="H383" s="63" t="e">
        <f t="shared" si="117"/>
        <v>#VALUE!</v>
      </c>
      <c r="I383" s="64">
        <f t="shared" si="126"/>
        <v>1</v>
      </c>
      <c r="J383" s="71" t="str">
        <f t="shared" si="126"/>
        <v>Lavandula</v>
      </c>
      <c r="K383" s="71" t="str">
        <f t="shared" si="126"/>
        <v>stoechas</v>
      </c>
      <c r="L383" s="66">
        <f t="shared" si="126"/>
        <v>2</v>
      </c>
      <c r="M383" s="72">
        <f t="shared" si="126"/>
        <v>12</v>
      </c>
      <c r="N383" s="66">
        <f t="shared" si="126"/>
        <v>0</v>
      </c>
      <c r="O383" s="42"/>
      <c r="P383" s="43" t="e">
        <f>TEXT(IF(#REF!=1,D383,""),"00")</f>
        <v>#REF!</v>
      </c>
      <c r="Q383" s="44"/>
      <c r="R383" s="45"/>
      <c r="S383" s="46" t="e">
        <f>IF(O383=0,TEXT(TIME(P383,Q383,R383)-TIME(D383,E383,RIGHT(F383,2))+TIME(0,LEFT(#REF!,2),RIGHT(#REF!,2)),"mm:ss"),TEXT(TIME(P383,Q383,R383)-TIME(D383,E383,RIGHT(F383,2))+TIME(0,LEFT(#REF!,2),RIGHT(#REF!,2))-TIME(0,($G$10*O383),0),"mm:ss"))</f>
        <v>#REF!</v>
      </c>
      <c r="T383" s="47"/>
      <c r="U383" s="43" t="e">
        <f>INDEX(VISITORS[INSECT ORDER], MATCH(T383,VISITORS[NAME USED],0))</f>
        <v>#N/A</v>
      </c>
      <c r="V383" s="43" t="e">
        <f t="shared" si="114"/>
        <v>#N/A</v>
      </c>
      <c r="W383" s="48" t="e">
        <f>IF(SUM(AB383,AD383,AF383,AH383,AJ383,AL383)=#REF!,,"")</f>
        <v>#REF!</v>
      </c>
      <c r="X383" s="49" t="e">
        <f>IF(#REF!=1,1,"")</f>
        <v>#REF!</v>
      </c>
      <c r="Y383" s="49"/>
      <c r="Z383" s="49"/>
      <c r="AA383" s="50" t="str">
        <f t="shared" si="115"/>
        <v/>
      </c>
      <c r="AB383" s="51" t="str">
        <f>IF(AA383=1,#REF!,"")</f>
        <v/>
      </c>
      <c r="AC383" s="50"/>
      <c r="AD383" s="51" t="str">
        <f>IF(AC383=1,#REF!,"")</f>
        <v/>
      </c>
      <c r="AE383" s="50"/>
      <c r="AF383" s="51" t="str">
        <f>IF(AE383=1,#REF!,"")</f>
        <v/>
      </c>
      <c r="AG383" s="50"/>
      <c r="AH383" s="51" t="str">
        <f>IF(AG383=1,#REF!,"")</f>
        <v/>
      </c>
      <c r="AI383" s="50"/>
      <c r="AJ383" s="51" t="str">
        <f>IF(AI383=1,#REF!,"")</f>
        <v/>
      </c>
      <c r="AK383" s="50"/>
      <c r="AL383" s="51" t="str">
        <f>IF(AK383=1,#REF!,"")</f>
        <v/>
      </c>
      <c r="AM383" s="52"/>
      <c r="AN383" s="53"/>
      <c r="AO383" s="53"/>
      <c r="AP383" s="54"/>
      <c r="AQ383" s="55" t="e">
        <f>IF(#REF!=1,0,"")</f>
        <v>#REF!</v>
      </c>
      <c r="AR383" s="56" t="e">
        <f t="shared" si="108"/>
        <v>#REF!</v>
      </c>
      <c r="AS383" s="55" t="e">
        <f>IF(#REF!=1,0,"")</f>
        <v>#REF!</v>
      </c>
      <c r="AT383" s="56" t="e">
        <f t="shared" si="109"/>
        <v>#REF!</v>
      </c>
    </row>
    <row r="384" spans="1:46" s="3" customFormat="1" x14ac:dyDescent="0.25">
      <c r="A384" s="67">
        <f t="shared" si="110"/>
        <v>2022</v>
      </c>
      <c r="B384" s="67" t="str">
        <f t="shared" si="111"/>
        <v>May</v>
      </c>
      <c r="C384" s="68">
        <f t="shared" si="116"/>
        <v>24</v>
      </c>
      <c r="D384" s="69">
        <f t="shared" si="112"/>
        <v>14</v>
      </c>
      <c r="E384" s="70">
        <f t="shared" si="113"/>
        <v>57</v>
      </c>
      <c r="F384" s="74"/>
      <c r="G384" s="77"/>
      <c r="H384" s="63" t="e">
        <f t="shared" si="117"/>
        <v>#VALUE!</v>
      </c>
      <c r="I384" s="64">
        <f t="shared" si="126"/>
        <v>1</v>
      </c>
      <c r="J384" s="71" t="str">
        <f t="shared" si="126"/>
        <v>Lavandula</v>
      </c>
      <c r="K384" s="71" t="str">
        <f t="shared" si="126"/>
        <v>stoechas</v>
      </c>
      <c r="L384" s="72">
        <f t="shared" si="126"/>
        <v>2</v>
      </c>
      <c r="M384" s="72">
        <f t="shared" si="126"/>
        <v>12</v>
      </c>
      <c r="N384" s="66">
        <f t="shared" si="126"/>
        <v>0</v>
      </c>
      <c r="O384" s="42"/>
      <c r="P384" s="43" t="e">
        <f>TEXT(IF(#REF!=1,D384,""),"00")</f>
        <v>#REF!</v>
      </c>
      <c r="Q384" s="44"/>
      <c r="R384" s="45"/>
      <c r="S384" s="46" t="e">
        <f>IF(O384=0,TEXT(TIME(P384,Q384,R384)-TIME(D384,E384,RIGHT(F384,2))+TIME(0,LEFT(#REF!,2),RIGHT(#REF!,2)),"mm:ss"),TEXT(TIME(P384,Q384,R384)-TIME(D384,E384,RIGHT(F384,2))+TIME(0,LEFT(#REF!,2),RIGHT(#REF!,2))-TIME(0,($G$10*O384),0),"mm:ss"))</f>
        <v>#REF!</v>
      </c>
      <c r="T384" s="47"/>
      <c r="U384" s="43" t="e">
        <f>INDEX(VISITORS[INSECT ORDER], MATCH(T384,VISITORS[NAME USED],0))</f>
        <v>#N/A</v>
      </c>
      <c r="V384" s="43" t="e">
        <f t="shared" si="114"/>
        <v>#N/A</v>
      </c>
      <c r="W384" s="48" t="e">
        <f>IF(SUM(AB384,AD384,AF384,AH384,AJ384,AL384)=#REF!,,"")</f>
        <v>#REF!</v>
      </c>
      <c r="X384" s="49" t="e">
        <f>IF(#REF!=1,1,"")</f>
        <v>#REF!</v>
      </c>
      <c r="Y384" s="49"/>
      <c r="Z384" s="49"/>
      <c r="AA384" s="50" t="str">
        <f t="shared" si="115"/>
        <v/>
      </c>
      <c r="AB384" s="51" t="str">
        <f>IF(AA384=1,#REF!,"")</f>
        <v/>
      </c>
      <c r="AC384" s="50"/>
      <c r="AD384" s="51" t="str">
        <f>IF(AC384=1,#REF!,"")</f>
        <v/>
      </c>
      <c r="AE384" s="50"/>
      <c r="AF384" s="51" t="str">
        <f>IF(AE384=1,#REF!,"")</f>
        <v/>
      </c>
      <c r="AG384" s="50"/>
      <c r="AH384" s="51" t="str">
        <f>IF(AG384=1,#REF!,"")</f>
        <v/>
      </c>
      <c r="AI384" s="50"/>
      <c r="AJ384" s="51" t="str">
        <f>IF(AI384=1,#REF!,"")</f>
        <v/>
      </c>
      <c r="AK384" s="50"/>
      <c r="AL384" s="51" t="str">
        <f>IF(AK384=1,#REF!,"")</f>
        <v/>
      </c>
      <c r="AM384" s="52"/>
      <c r="AN384" s="53"/>
      <c r="AO384" s="53"/>
      <c r="AP384" s="54"/>
      <c r="AQ384" s="55" t="e">
        <f>IF(#REF!=1,0,"")</f>
        <v>#REF!</v>
      </c>
      <c r="AR384" s="56" t="e">
        <f t="shared" si="108"/>
        <v>#REF!</v>
      </c>
      <c r="AS384" s="55" t="e">
        <f>IF(#REF!=1,0,"")</f>
        <v>#REF!</v>
      </c>
      <c r="AT384" s="56" t="e">
        <f t="shared" si="109"/>
        <v>#REF!</v>
      </c>
    </row>
    <row r="385" spans="1:46" s="3" customFormat="1" x14ac:dyDescent="0.25">
      <c r="A385" s="67">
        <f t="shared" si="110"/>
        <v>2022</v>
      </c>
      <c r="B385" s="67" t="str">
        <f t="shared" si="111"/>
        <v>May</v>
      </c>
      <c r="C385" s="68">
        <f t="shared" si="116"/>
        <v>24</v>
      </c>
      <c r="D385" s="69">
        <f t="shared" si="112"/>
        <v>14</v>
      </c>
      <c r="E385" s="70">
        <f t="shared" si="113"/>
        <v>58</v>
      </c>
      <c r="F385" s="74"/>
      <c r="G385" s="77"/>
      <c r="H385" s="63" t="e">
        <f t="shared" si="117"/>
        <v>#VALUE!</v>
      </c>
      <c r="I385" s="64">
        <f t="shared" si="126"/>
        <v>1</v>
      </c>
      <c r="J385" s="71" t="str">
        <f t="shared" si="126"/>
        <v>Lavandula</v>
      </c>
      <c r="K385" s="71" t="str">
        <f t="shared" si="126"/>
        <v>stoechas</v>
      </c>
      <c r="L385" s="72">
        <f t="shared" si="126"/>
        <v>2</v>
      </c>
      <c r="M385" s="72">
        <f t="shared" si="126"/>
        <v>12</v>
      </c>
      <c r="N385" s="66">
        <f t="shared" si="126"/>
        <v>0</v>
      </c>
      <c r="O385" s="42"/>
      <c r="P385" s="43" t="e">
        <f>TEXT(IF(#REF!=1,D385,""),"00")</f>
        <v>#REF!</v>
      </c>
      <c r="Q385" s="44"/>
      <c r="R385" s="45"/>
      <c r="S385" s="46" t="e">
        <f>IF(O385=0,TEXT(TIME(P385,Q385,R385)-TIME(D385,E385,RIGHT(F385,2))+TIME(0,LEFT(#REF!,2),RIGHT(#REF!,2)),"mm:ss"),TEXT(TIME(P385,Q385,R385)-TIME(D385,E385,RIGHT(F385,2))+TIME(0,LEFT(#REF!,2),RIGHT(#REF!,2))-TIME(0,($G$10*O385),0),"mm:ss"))</f>
        <v>#REF!</v>
      </c>
      <c r="T385" s="47"/>
      <c r="U385" s="43" t="e">
        <f>INDEX(VISITORS[INSECT ORDER], MATCH(T385,VISITORS[NAME USED],0))</f>
        <v>#N/A</v>
      </c>
      <c r="V385" s="43" t="e">
        <f t="shared" si="114"/>
        <v>#N/A</v>
      </c>
      <c r="W385" s="48" t="e">
        <f>IF(SUM(AB385,AD385,AF385,AH385,AJ385,AL385)=#REF!,,"")</f>
        <v>#REF!</v>
      </c>
      <c r="X385" s="49" t="e">
        <f>IF(#REF!=1,1,"")</f>
        <v>#REF!</v>
      </c>
      <c r="Y385" s="49"/>
      <c r="Z385" s="49"/>
      <c r="AA385" s="50" t="str">
        <f t="shared" si="115"/>
        <v/>
      </c>
      <c r="AB385" s="51" t="str">
        <f>IF(AA385=1,#REF!,"")</f>
        <v/>
      </c>
      <c r="AC385" s="50"/>
      <c r="AD385" s="51" t="str">
        <f>IF(AC385=1,#REF!,"")</f>
        <v/>
      </c>
      <c r="AE385" s="50"/>
      <c r="AF385" s="51" t="str">
        <f>IF(AE385=1,#REF!,"")</f>
        <v/>
      </c>
      <c r="AG385" s="50"/>
      <c r="AH385" s="51" t="str">
        <f>IF(AG385=1,#REF!,"")</f>
        <v/>
      </c>
      <c r="AI385" s="50"/>
      <c r="AJ385" s="51" t="str">
        <f>IF(AI385=1,#REF!,"")</f>
        <v/>
      </c>
      <c r="AK385" s="50"/>
      <c r="AL385" s="51" t="str">
        <f>IF(AK385=1,#REF!,"")</f>
        <v/>
      </c>
      <c r="AM385" s="52"/>
      <c r="AN385" s="53"/>
      <c r="AO385" s="53"/>
      <c r="AP385" s="54"/>
      <c r="AQ385" s="55" t="e">
        <f>IF(#REF!=1,0,"")</f>
        <v>#REF!</v>
      </c>
      <c r="AR385" s="56" t="e">
        <f t="shared" si="108"/>
        <v>#REF!</v>
      </c>
      <c r="AS385" s="55" t="e">
        <f>IF(#REF!=1,0,"")</f>
        <v>#REF!</v>
      </c>
      <c r="AT385" s="56" t="e">
        <f t="shared" si="109"/>
        <v>#REF!</v>
      </c>
    </row>
    <row r="386" spans="1:46" s="3" customFormat="1" x14ac:dyDescent="0.25">
      <c r="A386" s="67">
        <f t="shared" si="110"/>
        <v>2022</v>
      </c>
      <c r="B386" s="67" t="str">
        <f t="shared" si="111"/>
        <v>May</v>
      </c>
      <c r="C386" s="68">
        <f t="shared" si="116"/>
        <v>24</v>
      </c>
      <c r="D386" s="69">
        <f t="shared" si="112"/>
        <v>14</v>
      </c>
      <c r="E386" s="60">
        <f t="shared" si="113"/>
        <v>59</v>
      </c>
      <c r="F386" s="74"/>
      <c r="G386" s="77"/>
      <c r="H386" s="63" t="e">
        <f t="shared" si="117"/>
        <v>#VALUE!</v>
      </c>
      <c r="I386" s="64">
        <f t="shared" si="126"/>
        <v>1</v>
      </c>
      <c r="J386" s="71" t="str">
        <f t="shared" si="126"/>
        <v>Lavandula</v>
      </c>
      <c r="K386" s="71" t="str">
        <f t="shared" si="126"/>
        <v>stoechas</v>
      </c>
      <c r="L386" s="72">
        <f t="shared" si="126"/>
        <v>2</v>
      </c>
      <c r="M386" s="66">
        <f t="shared" si="126"/>
        <v>12</v>
      </c>
      <c r="N386" s="66">
        <f t="shared" si="126"/>
        <v>0</v>
      </c>
      <c r="O386" s="42"/>
      <c r="P386" s="43" t="e">
        <f>TEXT(IF(#REF!=1,D386,""),"00")</f>
        <v>#REF!</v>
      </c>
      <c r="Q386" s="44"/>
      <c r="R386" s="45"/>
      <c r="S386" s="46" t="e">
        <f>IF(O386=0,TEXT(TIME(P386,Q386,R386)-TIME(D386,E386,RIGHT(F386,2))+TIME(0,LEFT(#REF!,2),RIGHT(#REF!,2)),"mm:ss"),TEXT(TIME(P386,Q386,R386)-TIME(D386,E386,RIGHT(F386,2))+TIME(0,LEFT(#REF!,2),RIGHT(#REF!,2))-TIME(0,($G$10*O386),0),"mm:ss"))</f>
        <v>#REF!</v>
      </c>
      <c r="T386" s="47"/>
      <c r="U386" s="43" t="e">
        <f>INDEX(VISITORS[INSECT ORDER], MATCH(T386,VISITORS[NAME USED],0))</f>
        <v>#N/A</v>
      </c>
      <c r="V386" s="43" t="e">
        <f t="shared" si="114"/>
        <v>#N/A</v>
      </c>
      <c r="W386" s="48" t="e">
        <f>IF(SUM(AB386,AD386,AF386,AH386,AJ386,AL386)=#REF!,,"")</f>
        <v>#REF!</v>
      </c>
      <c r="X386" s="49" t="e">
        <f>IF(#REF!=1,1,"")</f>
        <v>#REF!</v>
      </c>
      <c r="Y386" s="49"/>
      <c r="Z386" s="49"/>
      <c r="AA386" s="50" t="str">
        <f t="shared" si="115"/>
        <v/>
      </c>
      <c r="AB386" s="51" t="str">
        <f>IF(AA386=1,#REF!,"")</f>
        <v/>
      </c>
      <c r="AC386" s="50"/>
      <c r="AD386" s="51" t="str">
        <f>IF(AC386=1,#REF!,"")</f>
        <v/>
      </c>
      <c r="AE386" s="50"/>
      <c r="AF386" s="51" t="str">
        <f>IF(AE386=1,#REF!,"")</f>
        <v/>
      </c>
      <c r="AG386" s="50"/>
      <c r="AH386" s="51" t="str">
        <f>IF(AG386=1,#REF!,"")</f>
        <v/>
      </c>
      <c r="AI386" s="50"/>
      <c r="AJ386" s="51" t="str">
        <f>IF(AI386=1,#REF!,"")</f>
        <v/>
      </c>
      <c r="AK386" s="50"/>
      <c r="AL386" s="51" t="str">
        <f>IF(AK386=1,#REF!,"")</f>
        <v/>
      </c>
      <c r="AM386" s="52"/>
      <c r="AN386" s="53"/>
      <c r="AO386" s="53"/>
      <c r="AP386" s="54"/>
      <c r="AQ386" s="55" t="e">
        <f>IF(#REF!=1,0,"")</f>
        <v>#REF!</v>
      </c>
      <c r="AR386" s="56" t="e">
        <f t="shared" si="108"/>
        <v>#REF!</v>
      </c>
      <c r="AS386" s="55" t="e">
        <f>IF(#REF!=1,0,"")</f>
        <v>#REF!</v>
      </c>
      <c r="AT386" s="56" t="e">
        <f t="shared" si="109"/>
        <v>#REF!</v>
      </c>
    </row>
    <row r="387" spans="1:46" s="3" customFormat="1" x14ac:dyDescent="0.25">
      <c r="A387" s="67">
        <f t="shared" si="110"/>
        <v>2022</v>
      </c>
      <c r="B387" s="67" t="str">
        <f t="shared" si="111"/>
        <v>May</v>
      </c>
      <c r="C387" s="68">
        <f t="shared" si="116"/>
        <v>24</v>
      </c>
      <c r="D387" s="69">
        <f t="shared" si="112"/>
        <v>15</v>
      </c>
      <c r="E387" s="70">
        <f t="shared" si="113"/>
        <v>0</v>
      </c>
      <c r="F387" s="74"/>
      <c r="G387" s="77"/>
      <c r="H387" s="63" t="e">
        <f t="shared" si="117"/>
        <v>#VALUE!</v>
      </c>
      <c r="I387" s="64">
        <f t="shared" si="126"/>
        <v>1</v>
      </c>
      <c r="J387" s="71" t="str">
        <f t="shared" si="126"/>
        <v>Lavandula</v>
      </c>
      <c r="K387" s="71" t="str">
        <f t="shared" si="126"/>
        <v>stoechas</v>
      </c>
      <c r="L387" s="72">
        <f t="shared" si="126"/>
        <v>2</v>
      </c>
      <c r="M387" s="72">
        <f t="shared" si="126"/>
        <v>12</v>
      </c>
      <c r="N387" s="66">
        <f t="shared" si="126"/>
        <v>0</v>
      </c>
      <c r="O387" s="42"/>
      <c r="P387" s="43" t="e">
        <f>TEXT(IF(#REF!=1,D387,""),"00")</f>
        <v>#REF!</v>
      </c>
      <c r="Q387" s="44"/>
      <c r="R387" s="45"/>
      <c r="S387" s="46" t="e">
        <f>IF(O387=0,TEXT(TIME(P387,Q387,R387)-TIME(D387,E387,RIGHT(F387,2))+TIME(0,LEFT(#REF!,2),RIGHT(#REF!,2)),"mm:ss"),TEXT(TIME(P387,Q387,R387)-TIME(D387,E387,RIGHT(F387,2))+TIME(0,LEFT(#REF!,2),RIGHT(#REF!,2))-TIME(0,($G$10*O387),0),"mm:ss"))</f>
        <v>#REF!</v>
      </c>
      <c r="T387" s="47"/>
      <c r="U387" s="43" t="e">
        <f>INDEX(VISITORS[INSECT ORDER], MATCH(T387,VISITORS[NAME USED],0))</f>
        <v>#N/A</v>
      </c>
      <c r="V387" s="43" t="e">
        <f t="shared" si="114"/>
        <v>#N/A</v>
      </c>
      <c r="W387" s="48" t="e">
        <f>IF(SUM(AB387,AD387,AF387,AH387,AJ387,AL387)=#REF!,,"")</f>
        <v>#REF!</v>
      </c>
      <c r="X387" s="49" t="e">
        <f>IF(#REF!=1,1,"")</f>
        <v>#REF!</v>
      </c>
      <c r="Y387" s="49"/>
      <c r="Z387" s="49"/>
      <c r="AA387" s="50" t="str">
        <f t="shared" si="115"/>
        <v/>
      </c>
      <c r="AB387" s="51" t="str">
        <f>IF(AA387=1,#REF!,"")</f>
        <v/>
      </c>
      <c r="AC387" s="50"/>
      <c r="AD387" s="51" t="str">
        <f>IF(AC387=1,#REF!,"")</f>
        <v/>
      </c>
      <c r="AE387" s="50"/>
      <c r="AF387" s="51" t="str">
        <f>IF(AE387=1,#REF!,"")</f>
        <v/>
      </c>
      <c r="AG387" s="50"/>
      <c r="AH387" s="51" t="str">
        <f>IF(AG387=1,#REF!,"")</f>
        <v/>
      </c>
      <c r="AI387" s="50"/>
      <c r="AJ387" s="51" t="str">
        <f>IF(AI387=1,#REF!,"")</f>
        <v/>
      </c>
      <c r="AK387" s="50"/>
      <c r="AL387" s="51" t="str">
        <f>IF(AK387=1,#REF!,"")</f>
        <v/>
      </c>
      <c r="AM387" s="52"/>
      <c r="AN387" s="53"/>
      <c r="AO387" s="53"/>
      <c r="AP387" s="54"/>
      <c r="AQ387" s="55" t="e">
        <f>IF(#REF!=1,0,"")</f>
        <v>#REF!</v>
      </c>
      <c r="AR387" s="56" t="e">
        <f t="shared" si="108"/>
        <v>#REF!</v>
      </c>
      <c r="AS387" s="55" t="e">
        <f>IF(#REF!=1,0,"")</f>
        <v>#REF!</v>
      </c>
      <c r="AT387" s="56" t="e">
        <f t="shared" si="109"/>
        <v>#REF!</v>
      </c>
    </row>
    <row r="388" spans="1:46" s="3" customFormat="1" x14ac:dyDescent="0.25">
      <c r="A388" s="67">
        <f t="shared" si="110"/>
        <v>2022</v>
      </c>
      <c r="B388" s="67" t="str">
        <f t="shared" si="111"/>
        <v>May</v>
      </c>
      <c r="C388" s="68">
        <f t="shared" si="116"/>
        <v>24</v>
      </c>
      <c r="D388" s="69">
        <f t="shared" si="112"/>
        <v>15</v>
      </c>
      <c r="E388" s="70">
        <f t="shared" si="113"/>
        <v>1</v>
      </c>
      <c r="F388" s="74"/>
      <c r="G388" s="77"/>
      <c r="H388" s="63" t="e">
        <f t="shared" si="117"/>
        <v>#VALUE!</v>
      </c>
      <c r="I388" s="64">
        <f t="shared" si="126"/>
        <v>1</v>
      </c>
      <c r="J388" s="71" t="str">
        <f t="shared" si="126"/>
        <v>Lavandula</v>
      </c>
      <c r="K388" s="71" t="str">
        <f t="shared" si="126"/>
        <v>stoechas</v>
      </c>
      <c r="L388" s="72">
        <f t="shared" si="126"/>
        <v>2</v>
      </c>
      <c r="M388" s="72">
        <f t="shared" si="126"/>
        <v>12</v>
      </c>
      <c r="N388" s="66">
        <f t="shared" si="126"/>
        <v>0</v>
      </c>
      <c r="O388" s="42"/>
      <c r="P388" s="43" t="e">
        <f>TEXT(IF(#REF!=1,D388,""),"00")</f>
        <v>#REF!</v>
      </c>
      <c r="Q388" s="44"/>
      <c r="R388" s="45"/>
      <c r="S388" s="46" t="e">
        <f>IF(O388=0,TEXT(TIME(P388,Q388,R388)-TIME(D388,E388,RIGHT(F388,2))+TIME(0,LEFT(#REF!,2),RIGHT(#REF!,2)),"mm:ss"),TEXT(TIME(P388,Q388,R388)-TIME(D388,E388,RIGHT(F388,2))+TIME(0,LEFT(#REF!,2),RIGHT(#REF!,2))-TIME(0,($G$10*O388),0),"mm:ss"))</f>
        <v>#REF!</v>
      </c>
      <c r="T388" s="47"/>
      <c r="U388" s="43" t="e">
        <f>INDEX(VISITORS[INSECT ORDER], MATCH(T388,VISITORS[NAME USED],0))</f>
        <v>#N/A</v>
      </c>
      <c r="V388" s="43" t="e">
        <f t="shared" si="114"/>
        <v>#N/A</v>
      </c>
      <c r="W388" s="48" t="e">
        <f>IF(SUM(AB388,AD388,AF388,AH388,AJ388,AL388)=#REF!,,"")</f>
        <v>#REF!</v>
      </c>
      <c r="X388" s="49" t="e">
        <f>IF(#REF!=1,1,"")</f>
        <v>#REF!</v>
      </c>
      <c r="Y388" s="49"/>
      <c r="Z388" s="49"/>
      <c r="AA388" s="50" t="str">
        <f t="shared" si="115"/>
        <v/>
      </c>
      <c r="AB388" s="51" t="str">
        <f>IF(AA388=1,#REF!,"")</f>
        <v/>
      </c>
      <c r="AC388" s="50"/>
      <c r="AD388" s="51" t="str">
        <f>IF(AC388=1,#REF!,"")</f>
        <v/>
      </c>
      <c r="AE388" s="50"/>
      <c r="AF388" s="51" t="str">
        <f>IF(AE388=1,#REF!,"")</f>
        <v/>
      </c>
      <c r="AG388" s="50"/>
      <c r="AH388" s="51" t="str">
        <f>IF(AG388=1,#REF!,"")</f>
        <v/>
      </c>
      <c r="AI388" s="50"/>
      <c r="AJ388" s="51" t="str">
        <f>IF(AI388=1,#REF!,"")</f>
        <v/>
      </c>
      <c r="AK388" s="50"/>
      <c r="AL388" s="51" t="str">
        <f>IF(AK388=1,#REF!,"")</f>
        <v/>
      </c>
      <c r="AM388" s="52"/>
      <c r="AN388" s="53"/>
      <c r="AO388" s="53"/>
      <c r="AP388" s="54"/>
      <c r="AQ388" s="55" t="e">
        <f>IF(#REF!=1,0,"")</f>
        <v>#REF!</v>
      </c>
      <c r="AR388" s="56" t="e">
        <f t="shared" si="108"/>
        <v>#REF!</v>
      </c>
      <c r="AS388" s="55" t="e">
        <f>IF(#REF!=1,0,"")</f>
        <v>#REF!</v>
      </c>
      <c r="AT388" s="56" t="e">
        <f t="shared" si="109"/>
        <v>#REF!</v>
      </c>
    </row>
    <row r="389" spans="1:46" s="3" customFormat="1" x14ac:dyDescent="0.25">
      <c r="A389" s="67">
        <f t="shared" si="110"/>
        <v>2022</v>
      </c>
      <c r="B389" s="67" t="str">
        <f t="shared" si="111"/>
        <v>May</v>
      </c>
      <c r="C389" s="68">
        <f t="shared" si="116"/>
        <v>24</v>
      </c>
      <c r="D389" s="69">
        <f t="shared" si="112"/>
        <v>15</v>
      </c>
      <c r="E389" s="70">
        <f t="shared" si="113"/>
        <v>2</v>
      </c>
      <c r="F389" s="74"/>
      <c r="G389" s="77"/>
      <c r="H389" s="63" t="e">
        <f t="shared" si="117"/>
        <v>#VALUE!</v>
      </c>
      <c r="I389" s="64">
        <f t="shared" si="126"/>
        <v>1</v>
      </c>
      <c r="J389" s="71" t="str">
        <f t="shared" si="126"/>
        <v>Lavandula</v>
      </c>
      <c r="K389" s="71" t="str">
        <f t="shared" si="126"/>
        <v>stoechas</v>
      </c>
      <c r="L389" s="66">
        <f t="shared" si="126"/>
        <v>2</v>
      </c>
      <c r="M389" s="72">
        <f t="shared" si="126"/>
        <v>12</v>
      </c>
      <c r="N389" s="66">
        <f t="shared" si="126"/>
        <v>0</v>
      </c>
      <c r="O389" s="42"/>
      <c r="P389" s="43" t="e">
        <f>TEXT(IF(#REF!=1,D389,""),"00")</f>
        <v>#REF!</v>
      </c>
      <c r="Q389" s="44"/>
      <c r="R389" s="45"/>
      <c r="S389" s="46" t="e">
        <f>IF(O389=0,TEXT(TIME(P389,Q389,R389)-TIME(D389,E389,RIGHT(F389,2))+TIME(0,LEFT(#REF!,2),RIGHT(#REF!,2)),"mm:ss"),TEXT(TIME(P389,Q389,R389)-TIME(D389,E389,RIGHT(F389,2))+TIME(0,LEFT(#REF!,2),RIGHT(#REF!,2))-TIME(0,($G$10*O389),0),"mm:ss"))</f>
        <v>#REF!</v>
      </c>
      <c r="T389" s="47"/>
      <c r="U389" s="43" t="e">
        <f>INDEX(VISITORS[INSECT ORDER], MATCH(T389,VISITORS[NAME USED],0))</f>
        <v>#N/A</v>
      </c>
      <c r="V389" s="43" t="e">
        <f t="shared" si="114"/>
        <v>#N/A</v>
      </c>
      <c r="W389" s="48" t="e">
        <f>IF(SUM(AB389,AD389,AF389,AH389,AJ389,AL389)=#REF!,,"")</f>
        <v>#REF!</v>
      </c>
      <c r="X389" s="49" t="e">
        <f>IF(#REF!=1,1,"")</f>
        <v>#REF!</v>
      </c>
      <c r="Y389" s="49"/>
      <c r="Z389" s="49"/>
      <c r="AA389" s="50" t="str">
        <f t="shared" si="115"/>
        <v/>
      </c>
      <c r="AB389" s="51" t="str">
        <f>IF(AA389=1,#REF!,"")</f>
        <v/>
      </c>
      <c r="AC389" s="50"/>
      <c r="AD389" s="51" t="str">
        <f>IF(AC389=1,#REF!,"")</f>
        <v/>
      </c>
      <c r="AE389" s="50"/>
      <c r="AF389" s="51" t="str">
        <f>IF(AE389=1,#REF!,"")</f>
        <v/>
      </c>
      <c r="AG389" s="50"/>
      <c r="AH389" s="51" t="str">
        <f>IF(AG389=1,#REF!,"")</f>
        <v/>
      </c>
      <c r="AI389" s="50"/>
      <c r="AJ389" s="51" t="str">
        <f>IF(AI389=1,#REF!,"")</f>
        <v/>
      </c>
      <c r="AK389" s="50"/>
      <c r="AL389" s="51" t="str">
        <f>IF(AK389=1,#REF!,"")</f>
        <v/>
      </c>
      <c r="AM389" s="52"/>
      <c r="AN389" s="53"/>
      <c r="AO389" s="53"/>
      <c r="AP389" s="54"/>
      <c r="AQ389" s="55" t="e">
        <f>IF(#REF!=1,0,"")</f>
        <v>#REF!</v>
      </c>
      <c r="AR389" s="56" t="e">
        <f t="shared" si="108"/>
        <v>#REF!</v>
      </c>
      <c r="AS389" s="55" t="e">
        <f>IF(#REF!=1,0,"")</f>
        <v>#REF!</v>
      </c>
      <c r="AT389" s="56" t="e">
        <f t="shared" si="109"/>
        <v>#REF!</v>
      </c>
    </row>
    <row r="390" spans="1:46" s="3" customFormat="1" x14ac:dyDescent="0.25">
      <c r="A390" s="67">
        <f t="shared" si="110"/>
        <v>2022</v>
      </c>
      <c r="B390" s="67" t="str">
        <f t="shared" si="111"/>
        <v>May</v>
      </c>
      <c r="C390" s="68">
        <f t="shared" si="116"/>
        <v>24</v>
      </c>
      <c r="D390" s="69">
        <f t="shared" si="112"/>
        <v>15</v>
      </c>
      <c r="E390" s="70">
        <f t="shared" si="113"/>
        <v>3</v>
      </c>
      <c r="F390" s="74"/>
      <c r="G390" s="77"/>
      <c r="H390" s="63" t="e">
        <f t="shared" si="117"/>
        <v>#VALUE!</v>
      </c>
      <c r="I390" s="64">
        <f t="shared" si="126"/>
        <v>1</v>
      </c>
      <c r="J390" s="71" t="str">
        <f t="shared" si="126"/>
        <v>Lavandula</v>
      </c>
      <c r="K390" s="71" t="str">
        <f t="shared" si="126"/>
        <v>stoechas</v>
      </c>
      <c r="L390" s="72">
        <f t="shared" si="126"/>
        <v>2</v>
      </c>
      <c r="M390" s="72">
        <f t="shared" si="126"/>
        <v>12</v>
      </c>
      <c r="N390" s="66">
        <f t="shared" si="126"/>
        <v>0</v>
      </c>
      <c r="O390" s="42"/>
      <c r="P390" s="43" t="e">
        <f>TEXT(IF(#REF!=1,D390,""),"00")</f>
        <v>#REF!</v>
      </c>
      <c r="Q390" s="44"/>
      <c r="R390" s="45"/>
      <c r="S390" s="46" t="e">
        <f>IF(O390=0,TEXT(TIME(P390,Q390,R390)-TIME(D390,E390,RIGHT(F390,2))+TIME(0,LEFT(#REF!,2),RIGHT(#REF!,2)),"mm:ss"),TEXT(TIME(P390,Q390,R390)-TIME(D390,E390,RIGHT(F390,2))+TIME(0,LEFT(#REF!,2),RIGHT(#REF!,2))-TIME(0,($G$10*O390),0),"mm:ss"))</f>
        <v>#REF!</v>
      </c>
      <c r="T390" s="47"/>
      <c r="U390" s="43" t="e">
        <f>INDEX(VISITORS[INSECT ORDER], MATCH(T390,VISITORS[NAME USED],0))</f>
        <v>#N/A</v>
      </c>
      <c r="V390" s="43" t="e">
        <f t="shared" si="114"/>
        <v>#N/A</v>
      </c>
      <c r="W390" s="48" t="e">
        <f>IF(SUM(AB390,AD390,AF390,AH390,AJ390,AL390)=#REF!,,"")</f>
        <v>#REF!</v>
      </c>
      <c r="X390" s="49" t="e">
        <f>IF(#REF!=1,1,"")</f>
        <v>#REF!</v>
      </c>
      <c r="Y390" s="49"/>
      <c r="Z390" s="49"/>
      <c r="AA390" s="50" t="str">
        <f t="shared" si="115"/>
        <v/>
      </c>
      <c r="AB390" s="51" t="str">
        <f>IF(AA390=1,#REF!,"")</f>
        <v/>
      </c>
      <c r="AC390" s="50"/>
      <c r="AD390" s="51" t="str">
        <f>IF(AC390=1,#REF!,"")</f>
        <v/>
      </c>
      <c r="AE390" s="50"/>
      <c r="AF390" s="51" t="str">
        <f>IF(AE390=1,#REF!,"")</f>
        <v/>
      </c>
      <c r="AG390" s="50"/>
      <c r="AH390" s="51" t="str">
        <f>IF(AG390=1,#REF!,"")</f>
        <v/>
      </c>
      <c r="AI390" s="50"/>
      <c r="AJ390" s="51" t="str">
        <f>IF(AI390=1,#REF!,"")</f>
        <v/>
      </c>
      <c r="AK390" s="50"/>
      <c r="AL390" s="51" t="str">
        <f>IF(AK390=1,#REF!,"")</f>
        <v/>
      </c>
      <c r="AM390" s="52"/>
      <c r="AN390" s="53"/>
      <c r="AO390" s="53"/>
      <c r="AP390" s="54"/>
      <c r="AQ390" s="55" t="e">
        <f>IF(#REF!=1,0,"")</f>
        <v>#REF!</v>
      </c>
      <c r="AR390" s="56" t="e">
        <f t="shared" si="108"/>
        <v>#REF!</v>
      </c>
      <c r="AS390" s="55" t="e">
        <f>IF(#REF!=1,0,"")</f>
        <v>#REF!</v>
      </c>
      <c r="AT390" s="56" t="e">
        <f t="shared" si="109"/>
        <v>#REF!</v>
      </c>
    </row>
    <row r="391" spans="1:46" s="3" customFormat="1" x14ac:dyDescent="0.25">
      <c r="A391" s="67">
        <f t="shared" si="110"/>
        <v>2022</v>
      </c>
      <c r="B391" s="67" t="str">
        <f t="shared" si="111"/>
        <v>May</v>
      </c>
      <c r="C391" s="68">
        <f t="shared" si="116"/>
        <v>24</v>
      </c>
      <c r="D391" s="69">
        <f t="shared" si="112"/>
        <v>15</v>
      </c>
      <c r="E391" s="60">
        <f t="shared" si="113"/>
        <v>4</v>
      </c>
      <c r="F391" s="74"/>
      <c r="G391" s="77"/>
      <c r="H391" s="63" t="e">
        <f t="shared" si="117"/>
        <v>#VALUE!</v>
      </c>
      <c r="I391" s="64">
        <f t="shared" si="126"/>
        <v>1</v>
      </c>
      <c r="J391" s="71" t="str">
        <f t="shared" si="126"/>
        <v>Lavandula</v>
      </c>
      <c r="K391" s="71" t="str">
        <f t="shared" si="126"/>
        <v>stoechas</v>
      </c>
      <c r="L391" s="72">
        <f t="shared" si="126"/>
        <v>2</v>
      </c>
      <c r="M391" s="66">
        <f t="shared" si="126"/>
        <v>12</v>
      </c>
      <c r="N391" s="66">
        <f t="shared" si="126"/>
        <v>0</v>
      </c>
      <c r="O391" s="42"/>
      <c r="P391" s="43" t="e">
        <f>TEXT(IF(#REF!=1,D391,""),"00")</f>
        <v>#REF!</v>
      </c>
      <c r="Q391" s="44"/>
      <c r="R391" s="45"/>
      <c r="S391" s="46" t="e">
        <f>IF(O391=0,TEXT(TIME(P391,Q391,R391)-TIME(D391,E391,RIGHT(F391,2))+TIME(0,LEFT(#REF!,2),RIGHT(#REF!,2)),"mm:ss"),TEXT(TIME(P391,Q391,R391)-TIME(D391,E391,RIGHT(F391,2))+TIME(0,LEFT(#REF!,2),RIGHT(#REF!,2))-TIME(0,($G$10*O391),0),"mm:ss"))</f>
        <v>#REF!</v>
      </c>
      <c r="T391" s="47"/>
      <c r="U391" s="43" t="e">
        <f>INDEX(VISITORS[INSECT ORDER], MATCH(T391,VISITORS[NAME USED],0))</f>
        <v>#N/A</v>
      </c>
      <c r="V391" s="43" t="e">
        <f t="shared" si="114"/>
        <v>#N/A</v>
      </c>
      <c r="W391" s="48" t="e">
        <f>IF(SUM(AB391,AD391,AF391,AH391,AJ391,AL391)=#REF!,,"")</f>
        <v>#REF!</v>
      </c>
      <c r="X391" s="49" t="e">
        <f>IF(#REF!=1,1,"")</f>
        <v>#REF!</v>
      </c>
      <c r="Y391" s="49"/>
      <c r="Z391" s="49"/>
      <c r="AA391" s="50" t="str">
        <f t="shared" si="115"/>
        <v/>
      </c>
      <c r="AB391" s="51" t="str">
        <f>IF(AA391=1,#REF!,"")</f>
        <v/>
      </c>
      <c r="AC391" s="50"/>
      <c r="AD391" s="51" t="str">
        <f>IF(AC391=1,#REF!,"")</f>
        <v/>
      </c>
      <c r="AE391" s="50"/>
      <c r="AF391" s="51" t="str">
        <f>IF(AE391=1,#REF!,"")</f>
        <v/>
      </c>
      <c r="AG391" s="50"/>
      <c r="AH391" s="51" t="str">
        <f>IF(AG391=1,#REF!,"")</f>
        <v/>
      </c>
      <c r="AI391" s="50"/>
      <c r="AJ391" s="51" t="str">
        <f>IF(AI391=1,#REF!,"")</f>
        <v/>
      </c>
      <c r="AK391" s="50"/>
      <c r="AL391" s="51" t="str">
        <f>IF(AK391=1,#REF!,"")</f>
        <v/>
      </c>
      <c r="AM391" s="52"/>
      <c r="AN391" s="53"/>
      <c r="AO391" s="53"/>
      <c r="AP391" s="54"/>
      <c r="AQ391" s="55" t="e">
        <f>IF(#REF!=1,0,"")</f>
        <v>#REF!</v>
      </c>
      <c r="AR391" s="56" t="e">
        <f t="shared" si="108"/>
        <v>#REF!</v>
      </c>
      <c r="AS391" s="55" t="e">
        <f>IF(#REF!=1,0,"")</f>
        <v>#REF!</v>
      </c>
      <c r="AT391" s="56" t="e">
        <f t="shared" si="109"/>
        <v>#REF!</v>
      </c>
    </row>
    <row r="392" spans="1:46" s="3" customFormat="1" x14ac:dyDescent="0.25">
      <c r="A392" s="67">
        <f t="shared" si="110"/>
        <v>2022</v>
      </c>
      <c r="B392" s="67" t="str">
        <f t="shared" si="111"/>
        <v>May</v>
      </c>
      <c r="C392" s="68">
        <f t="shared" si="116"/>
        <v>24</v>
      </c>
      <c r="D392" s="69">
        <f t="shared" si="112"/>
        <v>15</v>
      </c>
      <c r="E392" s="70">
        <f t="shared" si="113"/>
        <v>5</v>
      </c>
      <c r="F392" s="74"/>
      <c r="G392" s="77"/>
      <c r="H392" s="63" t="e">
        <f t="shared" si="117"/>
        <v>#VALUE!</v>
      </c>
      <c r="I392" s="64">
        <f t="shared" si="126"/>
        <v>1</v>
      </c>
      <c r="J392" s="71" t="str">
        <f t="shared" si="126"/>
        <v>Lavandula</v>
      </c>
      <c r="K392" s="71" t="str">
        <f t="shared" si="126"/>
        <v>stoechas</v>
      </c>
      <c r="L392" s="72">
        <f t="shared" si="126"/>
        <v>2</v>
      </c>
      <c r="M392" s="72">
        <f t="shared" si="126"/>
        <v>12</v>
      </c>
      <c r="N392" s="66">
        <f t="shared" si="126"/>
        <v>0</v>
      </c>
      <c r="O392" s="42"/>
      <c r="P392" s="43" t="e">
        <f>TEXT(IF(#REF!=1,D392,""),"00")</f>
        <v>#REF!</v>
      </c>
      <c r="Q392" s="44"/>
      <c r="R392" s="45"/>
      <c r="S392" s="46" t="e">
        <f>IF(O392=0,TEXT(TIME(P392,Q392,R392)-TIME(D392,E392,RIGHT(F392,2))+TIME(0,LEFT(#REF!,2),RIGHT(#REF!,2)),"mm:ss"),TEXT(TIME(P392,Q392,R392)-TIME(D392,E392,RIGHT(F392,2))+TIME(0,LEFT(#REF!,2),RIGHT(#REF!,2))-TIME(0,($G$10*O392),0),"mm:ss"))</f>
        <v>#REF!</v>
      </c>
      <c r="T392" s="47"/>
      <c r="U392" s="43" t="e">
        <f>INDEX(VISITORS[INSECT ORDER], MATCH(T392,VISITORS[NAME USED],0))</f>
        <v>#N/A</v>
      </c>
      <c r="V392" s="43" t="e">
        <f t="shared" si="114"/>
        <v>#N/A</v>
      </c>
      <c r="W392" s="48" t="e">
        <f>IF(SUM(AB392,AD392,AF392,AH392,AJ392,AL392)=#REF!,,"")</f>
        <v>#REF!</v>
      </c>
      <c r="X392" s="49" t="e">
        <f>IF(#REF!=1,1,"")</f>
        <v>#REF!</v>
      </c>
      <c r="Y392" s="49"/>
      <c r="Z392" s="49"/>
      <c r="AA392" s="50" t="str">
        <f t="shared" si="115"/>
        <v/>
      </c>
      <c r="AB392" s="51" t="str">
        <f>IF(AA392=1,#REF!,"")</f>
        <v/>
      </c>
      <c r="AC392" s="50"/>
      <c r="AD392" s="51" t="str">
        <f>IF(AC392=1,#REF!,"")</f>
        <v/>
      </c>
      <c r="AE392" s="50"/>
      <c r="AF392" s="51" t="str">
        <f>IF(AE392=1,#REF!,"")</f>
        <v/>
      </c>
      <c r="AG392" s="50"/>
      <c r="AH392" s="51" t="str">
        <f>IF(AG392=1,#REF!,"")</f>
        <v/>
      </c>
      <c r="AI392" s="50"/>
      <c r="AJ392" s="51" t="str">
        <f>IF(AI392=1,#REF!,"")</f>
        <v/>
      </c>
      <c r="AK392" s="50"/>
      <c r="AL392" s="51" t="str">
        <f>IF(AK392=1,#REF!,"")</f>
        <v/>
      </c>
      <c r="AM392" s="52"/>
      <c r="AN392" s="53"/>
      <c r="AO392" s="53"/>
      <c r="AP392" s="54"/>
      <c r="AQ392" s="55" t="e">
        <f>IF(#REF!=1,0,"")</f>
        <v>#REF!</v>
      </c>
      <c r="AR392" s="56" t="e">
        <f t="shared" si="108"/>
        <v>#REF!</v>
      </c>
      <c r="AS392" s="55" t="e">
        <f>IF(#REF!=1,0,"")</f>
        <v>#REF!</v>
      </c>
      <c r="AT392" s="56" t="e">
        <f t="shared" si="109"/>
        <v>#REF!</v>
      </c>
    </row>
    <row r="393" spans="1:46" s="3" customFormat="1" x14ac:dyDescent="0.25">
      <c r="A393" s="67">
        <f t="shared" si="110"/>
        <v>2022</v>
      </c>
      <c r="B393" s="67" t="str">
        <f t="shared" si="111"/>
        <v>May</v>
      </c>
      <c r="C393" s="68">
        <f t="shared" si="116"/>
        <v>24</v>
      </c>
      <c r="D393" s="69">
        <f t="shared" si="112"/>
        <v>15</v>
      </c>
      <c r="E393" s="70">
        <f t="shared" si="113"/>
        <v>6</v>
      </c>
      <c r="F393" s="74"/>
      <c r="G393" s="77"/>
      <c r="H393" s="63" t="e">
        <f t="shared" si="117"/>
        <v>#VALUE!</v>
      </c>
      <c r="I393" s="64">
        <f t="shared" si="126"/>
        <v>1</v>
      </c>
      <c r="J393" s="71" t="str">
        <f t="shared" si="126"/>
        <v>Lavandula</v>
      </c>
      <c r="K393" s="71" t="str">
        <f t="shared" si="126"/>
        <v>stoechas</v>
      </c>
      <c r="L393" s="72">
        <f t="shared" si="126"/>
        <v>2</v>
      </c>
      <c r="M393" s="72">
        <f t="shared" si="126"/>
        <v>12</v>
      </c>
      <c r="N393" s="66">
        <f t="shared" si="126"/>
        <v>0</v>
      </c>
      <c r="O393" s="42"/>
      <c r="P393" s="43" t="e">
        <f>TEXT(IF(#REF!=1,D393,""),"00")</f>
        <v>#REF!</v>
      </c>
      <c r="Q393" s="44"/>
      <c r="R393" s="45"/>
      <c r="S393" s="46" t="e">
        <f>IF(O393=0,TEXT(TIME(P393,Q393,R393)-TIME(D393,E393,RIGHT(F393,2))+TIME(0,LEFT(#REF!,2),RIGHT(#REF!,2)),"mm:ss"),TEXT(TIME(P393,Q393,R393)-TIME(D393,E393,RIGHT(F393,2))+TIME(0,LEFT(#REF!,2),RIGHT(#REF!,2))-TIME(0,($G$10*O393),0),"mm:ss"))</f>
        <v>#REF!</v>
      </c>
      <c r="T393" s="47"/>
      <c r="U393" s="43" t="e">
        <f>INDEX(VISITORS[INSECT ORDER], MATCH(T393,VISITORS[NAME USED],0))</f>
        <v>#N/A</v>
      </c>
      <c r="V393" s="43" t="e">
        <f t="shared" si="114"/>
        <v>#N/A</v>
      </c>
      <c r="W393" s="48" t="e">
        <f>IF(SUM(AB393,AD393,AF393,AH393,AJ393,AL393)=#REF!,,"")</f>
        <v>#REF!</v>
      </c>
      <c r="X393" s="49" t="e">
        <f>IF(#REF!=1,1,"")</f>
        <v>#REF!</v>
      </c>
      <c r="Y393" s="49"/>
      <c r="Z393" s="49"/>
      <c r="AA393" s="50" t="str">
        <f t="shared" si="115"/>
        <v/>
      </c>
      <c r="AB393" s="51" t="str">
        <f>IF(AA393=1,#REF!,"")</f>
        <v/>
      </c>
      <c r="AC393" s="50"/>
      <c r="AD393" s="51" t="str">
        <f>IF(AC393=1,#REF!,"")</f>
        <v/>
      </c>
      <c r="AE393" s="50"/>
      <c r="AF393" s="51" t="str">
        <f>IF(AE393=1,#REF!,"")</f>
        <v/>
      </c>
      <c r="AG393" s="50"/>
      <c r="AH393" s="51" t="str">
        <f>IF(AG393=1,#REF!,"")</f>
        <v/>
      </c>
      <c r="AI393" s="50"/>
      <c r="AJ393" s="51" t="str">
        <f>IF(AI393=1,#REF!,"")</f>
        <v/>
      </c>
      <c r="AK393" s="50"/>
      <c r="AL393" s="51" t="str">
        <f>IF(AK393=1,#REF!,"")</f>
        <v/>
      </c>
      <c r="AM393" s="52"/>
      <c r="AN393" s="53"/>
      <c r="AO393" s="53"/>
      <c r="AP393" s="54"/>
      <c r="AQ393" s="55" t="e">
        <f>IF(#REF!=1,0,"")</f>
        <v>#REF!</v>
      </c>
      <c r="AR393" s="56" t="e">
        <f t="shared" si="108"/>
        <v>#REF!</v>
      </c>
      <c r="AS393" s="55" t="e">
        <f>IF(#REF!=1,0,"")</f>
        <v>#REF!</v>
      </c>
      <c r="AT393" s="56" t="e">
        <f t="shared" si="109"/>
        <v>#REF!</v>
      </c>
    </row>
    <row r="394" spans="1:46" s="3" customFormat="1" x14ac:dyDescent="0.25">
      <c r="A394" s="67">
        <f t="shared" si="110"/>
        <v>2022</v>
      </c>
      <c r="B394" s="67" t="str">
        <f t="shared" si="111"/>
        <v>May</v>
      </c>
      <c r="C394" s="68">
        <f t="shared" si="116"/>
        <v>24</v>
      </c>
      <c r="D394" s="69">
        <f t="shared" si="112"/>
        <v>15</v>
      </c>
      <c r="E394" s="70">
        <f t="shared" si="113"/>
        <v>7</v>
      </c>
      <c r="F394" s="74"/>
      <c r="G394" s="77"/>
      <c r="H394" s="63" t="e">
        <f t="shared" si="117"/>
        <v>#VALUE!</v>
      </c>
      <c r="I394" s="64">
        <f t="shared" si="126"/>
        <v>1</v>
      </c>
      <c r="J394" s="71" t="str">
        <f t="shared" si="126"/>
        <v>Lavandula</v>
      </c>
      <c r="K394" s="71" t="str">
        <f t="shared" si="126"/>
        <v>stoechas</v>
      </c>
      <c r="L394" s="72">
        <f t="shared" si="126"/>
        <v>2</v>
      </c>
      <c r="M394" s="72">
        <f t="shared" si="126"/>
        <v>12</v>
      </c>
      <c r="N394" s="66">
        <f t="shared" si="126"/>
        <v>0</v>
      </c>
      <c r="O394" s="42"/>
      <c r="P394" s="43" t="e">
        <f>TEXT(IF(#REF!=1,D394,""),"00")</f>
        <v>#REF!</v>
      </c>
      <c r="Q394" s="44"/>
      <c r="R394" s="45"/>
      <c r="S394" s="46" t="e">
        <f>IF(O394=0,TEXT(TIME(P394,Q394,R394)-TIME(D394,E394,RIGHT(F394,2))+TIME(0,LEFT(#REF!,2),RIGHT(#REF!,2)),"mm:ss"),TEXT(TIME(P394,Q394,R394)-TIME(D394,E394,RIGHT(F394,2))+TIME(0,LEFT(#REF!,2),RIGHT(#REF!,2))-TIME(0,($G$10*O394),0),"mm:ss"))</f>
        <v>#REF!</v>
      </c>
      <c r="T394" s="47"/>
      <c r="U394" s="43" t="e">
        <f>INDEX(VISITORS[INSECT ORDER], MATCH(T394,VISITORS[NAME USED],0))</f>
        <v>#N/A</v>
      </c>
      <c r="V394" s="43" t="e">
        <f t="shared" si="114"/>
        <v>#N/A</v>
      </c>
      <c r="W394" s="48" t="e">
        <f>IF(SUM(AB394,AD394,AF394,AH394,AJ394,AL394)=#REF!,,"")</f>
        <v>#REF!</v>
      </c>
      <c r="X394" s="49" t="e">
        <f>IF(#REF!=1,1,"")</f>
        <v>#REF!</v>
      </c>
      <c r="Y394" s="49"/>
      <c r="Z394" s="49"/>
      <c r="AA394" s="50" t="str">
        <f t="shared" si="115"/>
        <v/>
      </c>
      <c r="AB394" s="51" t="str">
        <f>IF(AA394=1,#REF!,"")</f>
        <v/>
      </c>
      <c r="AC394" s="50"/>
      <c r="AD394" s="51" t="str">
        <f>IF(AC394=1,#REF!,"")</f>
        <v/>
      </c>
      <c r="AE394" s="50"/>
      <c r="AF394" s="51" t="str">
        <f>IF(AE394=1,#REF!,"")</f>
        <v/>
      </c>
      <c r="AG394" s="50"/>
      <c r="AH394" s="51" t="str">
        <f>IF(AG394=1,#REF!,"")</f>
        <v/>
      </c>
      <c r="AI394" s="50"/>
      <c r="AJ394" s="51" t="str">
        <f>IF(AI394=1,#REF!,"")</f>
        <v/>
      </c>
      <c r="AK394" s="50"/>
      <c r="AL394" s="51" t="str">
        <f>IF(AK394=1,#REF!,"")</f>
        <v/>
      </c>
      <c r="AM394" s="52"/>
      <c r="AN394" s="53"/>
      <c r="AO394" s="53"/>
      <c r="AP394" s="54"/>
      <c r="AQ394" s="55" t="e">
        <f>IF(#REF!=1,0,"")</f>
        <v>#REF!</v>
      </c>
      <c r="AR394" s="56" t="e">
        <f t="shared" ref="AR394:AR458" si="127">IF(AQ394=1,X394,"")</f>
        <v>#REF!</v>
      </c>
      <c r="AS394" s="55" t="e">
        <f>IF(#REF!=1,0,"")</f>
        <v>#REF!</v>
      </c>
      <c r="AT394" s="56" t="e">
        <f t="shared" ref="AT394:AT458" si="128">IF(AS394=1,X394,"")</f>
        <v>#REF!</v>
      </c>
    </row>
    <row r="395" spans="1:46" s="3" customFormat="1" x14ac:dyDescent="0.25">
      <c r="A395" s="67">
        <f t="shared" ref="A395:A459" si="129">A394</f>
        <v>2022</v>
      </c>
      <c r="B395" s="67" t="str">
        <f t="shared" ref="B395:B459" si="130">IF(C394-C395&gt;0, TEXT(DATE(2016,(MONTH(DATEVALUE(B394&amp;"1"))+1),1),"mmm"), B394)</f>
        <v>May</v>
      </c>
      <c r="C395" s="68">
        <f t="shared" si="116"/>
        <v>24</v>
      </c>
      <c r="D395" s="69">
        <f t="shared" ref="D395:D459" si="131">IF(IF(E394=59,D394+1,D394)=24,0,IF(E394=59,D394+1,D394))</f>
        <v>15</v>
      </c>
      <c r="E395" s="70">
        <f t="shared" ref="E395:E459" si="132">IF(E394&lt;59,E394+1,0)</f>
        <v>8</v>
      </c>
      <c r="F395" s="74"/>
      <c r="G395" s="77"/>
      <c r="H395" s="63" t="e">
        <f t="shared" si="117"/>
        <v>#VALUE!</v>
      </c>
      <c r="I395" s="64">
        <f t="shared" si="126"/>
        <v>1</v>
      </c>
      <c r="J395" s="71" t="str">
        <f t="shared" si="126"/>
        <v>Lavandula</v>
      </c>
      <c r="K395" s="71" t="str">
        <f t="shared" si="126"/>
        <v>stoechas</v>
      </c>
      <c r="L395" s="66">
        <f t="shared" si="126"/>
        <v>2</v>
      </c>
      <c r="M395" s="72">
        <f t="shared" si="126"/>
        <v>12</v>
      </c>
      <c r="N395" s="66">
        <f t="shared" si="126"/>
        <v>0</v>
      </c>
      <c r="O395" s="42"/>
      <c r="P395" s="43" t="e">
        <f>TEXT(IF(#REF!=1,D395,""),"00")</f>
        <v>#REF!</v>
      </c>
      <c r="Q395" s="44"/>
      <c r="R395" s="45"/>
      <c r="S395" s="46" t="e">
        <f>IF(O395=0,TEXT(TIME(P395,Q395,R395)-TIME(D395,E395,RIGHT(F395,2))+TIME(0,LEFT(#REF!,2),RIGHT(#REF!,2)),"mm:ss"),TEXT(TIME(P395,Q395,R395)-TIME(D395,E395,RIGHT(F395,2))+TIME(0,LEFT(#REF!,2),RIGHT(#REF!,2))-TIME(0,($G$10*O395),0),"mm:ss"))</f>
        <v>#REF!</v>
      </c>
      <c r="T395" s="47"/>
      <c r="U395" s="43" t="e">
        <f>INDEX(VISITORS[INSECT ORDER], MATCH(T395,VISITORS[NAME USED],0))</f>
        <v>#N/A</v>
      </c>
      <c r="V395" s="43" t="e">
        <f t="shared" ref="V395:V459" si="133">IF(U395&lt;&gt;0,"NA","")</f>
        <v>#N/A</v>
      </c>
      <c r="W395" s="48" t="e">
        <f>IF(SUM(AB395,AD395,AF395,AH395,AJ395,AL395)=#REF!,,"")</f>
        <v>#REF!</v>
      </c>
      <c r="X395" s="49" t="e">
        <f>IF(#REF!=1,1,"")</f>
        <v>#REF!</v>
      </c>
      <c r="Y395" s="49"/>
      <c r="Z395" s="49"/>
      <c r="AA395" s="50" t="str">
        <f t="shared" ref="AA395:AA459" si="134">IF(OR(T395="Something small"),1,"")</f>
        <v/>
      </c>
      <c r="AB395" s="51" t="str">
        <f>IF(AA395=1,#REF!,"")</f>
        <v/>
      </c>
      <c r="AC395" s="50"/>
      <c r="AD395" s="51" t="str">
        <f>IF(AC395=1,#REF!,"")</f>
        <v/>
      </c>
      <c r="AE395" s="50"/>
      <c r="AF395" s="51" t="str">
        <f>IF(AE395=1,#REF!,"")</f>
        <v/>
      </c>
      <c r="AG395" s="50"/>
      <c r="AH395" s="51" t="str">
        <f>IF(AG395=1,#REF!,"")</f>
        <v/>
      </c>
      <c r="AI395" s="50"/>
      <c r="AJ395" s="51" t="str">
        <f>IF(AI395=1,#REF!,"")</f>
        <v/>
      </c>
      <c r="AK395" s="50"/>
      <c r="AL395" s="51" t="str">
        <f>IF(AK395=1,#REF!,"")</f>
        <v/>
      </c>
      <c r="AM395" s="52"/>
      <c r="AN395" s="53"/>
      <c r="AO395" s="53"/>
      <c r="AP395" s="54"/>
      <c r="AQ395" s="55" t="e">
        <f>IF(#REF!=1,0,"")</f>
        <v>#REF!</v>
      </c>
      <c r="AR395" s="56" t="e">
        <f t="shared" si="127"/>
        <v>#REF!</v>
      </c>
      <c r="AS395" s="55" t="e">
        <f>IF(#REF!=1,0,"")</f>
        <v>#REF!</v>
      </c>
      <c r="AT395" s="56" t="e">
        <f t="shared" si="128"/>
        <v>#REF!</v>
      </c>
    </row>
    <row r="396" spans="1:46" s="3" customFormat="1" x14ac:dyDescent="0.25">
      <c r="A396" s="67">
        <f t="shared" si="129"/>
        <v>2022</v>
      </c>
      <c r="B396" s="67" t="str">
        <f t="shared" si="130"/>
        <v>May</v>
      </c>
      <c r="C396" s="68">
        <f t="shared" ref="C396:C460" si="135">IF(AND(D396=0, E396=0), IF(TEXT(C395,"dd")=TEXT(EOMONTH(DATE(A395,MONTH(DATEVALUE(B395&amp;"1")),C395),0), "dd"), 1, C395+1), C395)</f>
        <v>24</v>
      </c>
      <c r="D396" s="69">
        <f t="shared" si="131"/>
        <v>15</v>
      </c>
      <c r="E396" s="60">
        <f t="shared" si="132"/>
        <v>9</v>
      </c>
      <c r="F396" s="74"/>
      <c r="G396" s="77"/>
      <c r="H396" s="63" t="e">
        <f t="shared" ref="H396:H460" si="136">IF(AND(OR(E395=$G$3,E395=$G$4,E395=$G$5,E395=$G$6,E395=$G$7,E395=$G$8),E395&lt;&gt;RIGHT(H395,2)),CONCATENATE(LEFT(J396,3),LEFT(K396,3),L396,"_",A396,TEXT(MONTH(DATEVALUE(B396&amp;"1")),"00"),TEXT(C396,"00"),"_",TEXT(D396,"00"),"_",TEXT(E395,"00")),IF(AND(OR(E396=$G$3,E396=$G$4,E396=$G$5,E396=$G$6,E396=$G$7,E396=$G$8),OR(F396="",F396&gt;$G$9-1)),CONCATENATE(LEFT(J396,3),LEFT(K396,3),L396,"_",A396,TEXT(MONTH(DATEVALUE(B396&amp;"1")),"00"),TEXT(C396,"00"),"_",TEXT(D396,"00"),"_",TEXT(E396,"00")),H395))</f>
        <v>#VALUE!</v>
      </c>
      <c r="I396" s="64">
        <f t="shared" ref="I396:N411" si="137">I395</f>
        <v>1</v>
      </c>
      <c r="J396" s="71" t="str">
        <f t="shared" si="137"/>
        <v>Lavandula</v>
      </c>
      <c r="K396" s="71" t="str">
        <f t="shared" si="137"/>
        <v>stoechas</v>
      </c>
      <c r="L396" s="72">
        <f t="shared" si="137"/>
        <v>2</v>
      </c>
      <c r="M396" s="66">
        <f t="shared" si="137"/>
        <v>12</v>
      </c>
      <c r="N396" s="66">
        <f t="shared" si="137"/>
        <v>0</v>
      </c>
      <c r="O396" s="42"/>
      <c r="P396" s="43" t="e">
        <f>TEXT(IF(#REF!=1,D396,""),"00")</f>
        <v>#REF!</v>
      </c>
      <c r="Q396" s="44"/>
      <c r="R396" s="45"/>
      <c r="S396" s="46" t="e">
        <f>IF(O396=0,TEXT(TIME(P396,Q396,R396)-TIME(D396,E396,RIGHT(F396,2))+TIME(0,LEFT(#REF!,2),RIGHT(#REF!,2)),"mm:ss"),TEXT(TIME(P396,Q396,R396)-TIME(D396,E396,RIGHT(F396,2))+TIME(0,LEFT(#REF!,2),RIGHT(#REF!,2))-TIME(0,($G$10*O396),0),"mm:ss"))</f>
        <v>#REF!</v>
      </c>
      <c r="T396" s="47"/>
      <c r="U396" s="43" t="e">
        <f>INDEX(VISITORS[INSECT ORDER], MATCH(T396,VISITORS[NAME USED],0))</f>
        <v>#N/A</v>
      </c>
      <c r="V396" s="43" t="e">
        <f t="shared" si="133"/>
        <v>#N/A</v>
      </c>
      <c r="W396" s="48" t="e">
        <f>IF(SUM(AB396,AD396,AF396,AH396,AJ396,AL396)=#REF!,,"")</f>
        <v>#REF!</v>
      </c>
      <c r="X396" s="49" t="e">
        <f>IF(#REF!=1,1,"")</f>
        <v>#REF!</v>
      </c>
      <c r="Y396" s="49"/>
      <c r="Z396" s="49"/>
      <c r="AA396" s="50" t="str">
        <f t="shared" si="134"/>
        <v/>
      </c>
      <c r="AB396" s="51" t="str">
        <f>IF(AA396=1,#REF!,"")</f>
        <v/>
      </c>
      <c r="AC396" s="50"/>
      <c r="AD396" s="51" t="str">
        <f>IF(AC396=1,#REF!,"")</f>
        <v/>
      </c>
      <c r="AE396" s="50"/>
      <c r="AF396" s="51" t="str">
        <f>IF(AE396=1,#REF!,"")</f>
        <v/>
      </c>
      <c r="AG396" s="50"/>
      <c r="AH396" s="51" t="str">
        <f>IF(AG396=1,#REF!,"")</f>
        <v/>
      </c>
      <c r="AI396" s="50"/>
      <c r="AJ396" s="51" t="str">
        <f>IF(AI396=1,#REF!,"")</f>
        <v/>
      </c>
      <c r="AK396" s="50"/>
      <c r="AL396" s="51" t="str">
        <f>IF(AK396=1,#REF!,"")</f>
        <v/>
      </c>
      <c r="AM396" s="52"/>
      <c r="AN396" s="53"/>
      <c r="AO396" s="53"/>
      <c r="AP396" s="54"/>
      <c r="AQ396" s="55" t="e">
        <f>IF(#REF!=1,0,"")</f>
        <v>#REF!</v>
      </c>
      <c r="AR396" s="56" t="e">
        <f t="shared" si="127"/>
        <v>#REF!</v>
      </c>
      <c r="AS396" s="55" t="e">
        <f>IF(#REF!=1,0,"")</f>
        <v>#REF!</v>
      </c>
      <c r="AT396" s="56" t="e">
        <f t="shared" si="128"/>
        <v>#REF!</v>
      </c>
    </row>
    <row r="397" spans="1:46" s="3" customFormat="1" x14ac:dyDescent="0.25">
      <c r="A397" s="67">
        <f t="shared" si="129"/>
        <v>2022</v>
      </c>
      <c r="B397" s="67" t="str">
        <f t="shared" si="130"/>
        <v>May</v>
      </c>
      <c r="C397" s="68">
        <f t="shared" si="135"/>
        <v>24</v>
      </c>
      <c r="D397" s="69">
        <f t="shared" si="131"/>
        <v>15</v>
      </c>
      <c r="E397" s="70">
        <f t="shared" si="132"/>
        <v>10</v>
      </c>
      <c r="F397" s="74"/>
      <c r="G397" s="77"/>
      <c r="H397" s="63" t="e">
        <f t="shared" si="136"/>
        <v>#VALUE!</v>
      </c>
      <c r="I397" s="64">
        <f t="shared" si="137"/>
        <v>1</v>
      </c>
      <c r="J397" s="71" t="str">
        <f t="shared" si="137"/>
        <v>Lavandula</v>
      </c>
      <c r="K397" s="71" t="str">
        <f t="shared" si="137"/>
        <v>stoechas</v>
      </c>
      <c r="L397" s="72">
        <f t="shared" si="137"/>
        <v>2</v>
      </c>
      <c r="M397" s="72">
        <f t="shared" si="137"/>
        <v>12</v>
      </c>
      <c r="N397" s="66">
        <f t="shared" si="137"/>
        <v>0</v>
      </c>
      <c r="O397" s="42"/>
      <c r="P397" s="43" t="e">
        <f>TEXT(IF(#REF!=1,D397,""),"00")</f>
        <v>#REF!</v>
      </c>
      <c r="Q397" s="44"/>
      <c r="R397" s="45"/>
      <c r="S397" s="46" t="e">
        <f>IF(O397=0,TEXT(TIME(P397,Q397,R397)-TIME(D397,E397,RIGHT(F397,2))+TIME(0,LEFT(#REF!,2),RIGHT(#REF!,2)),"mm:ss"),TEXT(TIME(P397,Q397,R397)-TIME(D397,E397,RIGHT(F397,2))+TIME(0,LEFT(#REF!,2),RIGHT(#REF!,2))-TIME(0,($G$10*O397),0),"mm:ss"))</f>
        <v>#REF!</v>
      </c>
      <c r="T397" s="47"/>
      <c r="U397" s="43" t="e">
        <f>INDEX(VISITORS[INSECT ORDER], MATCH(T397,VISITORS[NAME USED],0))</f>
        <v>#N/A</v>
      </c>
      <c r="V397" s="43" t="e">
        <f t="shared" si="133"/>
        <v>#N/A</v>
      </c>
      <c r="W397" s="48" t="e">
        <f>IF(SUM(AB397,AD397,AF397,AH397,AJ397,AL397)=#REF!,,"")</f>
        <v>#REF!</v>
      </c>
      <c r="X397" s="49" t="e">
        <f>IF(#REF!=1,1,"")</f>
        <v>#REF!</v>
      </c>
      <c r="Y397" s="49"/>
      <c r="Z397" s="49"/>
      <c r="AA397" s="50" t="str">
        <f t="shared" si="134"/>
        <v/>
      </c>
      <c r="AB397" s="51" t="str">
        <f>IF(AA397=1,#REF!,"")</f>
        <v/>
      </c>
      <c r="AC397" s="50"/>
      <c r="AD397" s="51" t="str">
        <f>IF(AC397=1,#REF!,"")</f>
        <v/>
      </c>
      <c r="AE397" s="50"/>
      <c r="AF397" s="51" t="str">
        <f>IF(AE397=1,#REF!,"")</f>
        <v/>
      </c>
      <c r="AG397" s="50"/>
      <c r="AH397" s="51" t="str">
        <f>IF(AG397=1,#REF!,"")</f>
        <v/>
      </c>
      <c r="AI397" s="50"/>
      <c r="AJ397" s="51" t="str">
        <f>IF(AI397=1,#REF!,"")</f>
        <v/>
      </c>
      <c r="AK397" s="50"/>
      <c r="AL397" s="51" t="str">
        <f>IF(AK397=1,#REF!,"")</f>
        <v/>
      </c>
      <c r="AM397" s="52"/>
      <c r="AN397" s="53"/>
      <c r="AO397" s="53"/>
      <c r="AP397" s="54"/>
      <c r="AQ397" s="55" t="e">
        <f>IF(#REF!=1,0,"")</f>
        <v>#REF!</v>
      </c>
      <c r="AR397" s="56" t="e">
        <f t="shared" si="127"/>
        <v>#REF!</v>
      </c>
      <c r="AS397" s="55" t="e">
        <f>IF(#REF!=1,0,"")</f>
        <v>#REF!</v>
      </c>
      <c r="AT397" s="56" t="e">
        <f t="shared" si="128"/>
        <v>#REF!</v>
      </c>
    </row>
    <row r="398" spans="1:46" s="3" customFormat="1" x14ac:dyDescent="0.25">
      <c r="A398" s="67">
        <f t="shared" si="129"/>
        <v>2022</v>
      </c>
      <c r="B398" s="67" t="str">
        <f t="shared" si="130"/>
        <v>May</v>
      </c>
      <c r="C398" s="68">
        <f t="shared" si="135"/>
        <v>24</v>
      </c>
      <c r="D398" s="69">
        <f t="shared" si="131"/>
        <v>15</v>
      </c>
      <c r="E398" s="70">
        <f t="shared" si="132"/>
        <v>11</v>
      </c>
      <c r="F398" s="74"/>
      <c r="G398" s="77"/>
      <c r="H398" s="63" t="e">
        <f t="shared" si="136"/>
        <v>#VALUE!</v>
      </c>
      <c r="I398" s="64">
        <f t="shared" si="137"/>
        <v>1</v>
      </c>
      <c r="J398" s="71" t="str">
        <f t="shared" si="137"/>
        <v>Lavandula</v>
      </c>
      <c r="K398" s="71" t="str">
        <f t="shared" si="137"/>
        <v>stoechas</v>
      </c>
      <c r="L398" s="72">
        <f t="shared" si="137"/>
        <v>2</v>
      </c>
      <c r="M398" s="72">
        <f t="shared" si="137"/>
        <v>12</v>
      </c>
      <c r="N398" s="66">
        <f t="shared" si="137"/>
        <v>0</v>
      </c>
      <c r="O398" s="42"/>
      <c r="P398" s="43" t="e">
        <f>TEXT(IF(#REF!=1,D398,""),"00")</f>
        <v>#REF!</v>
      </c>
      <c r="Q398" s="44"/>
      <c r="R398" s="45"/>
      <c r="S398" s="46" t="e">
        <f>IF(O398=0,TEXT(TIME(P398,Q398,R398)-TIME(D398,E398,RIGHT(F398,2))+TIME(0,LEFT(#REF!,2),RIGHT(#REF!,2)),"mm:ss"),TEXT(TIME(P398,Q398,R398)-TIME(D398,E398,RIGHT(F398,2))+TIME(0,LEFT(#REF!,2),RIGHT(#REF!,2))-TIME(0,($G$10*O398),0),"mm:ss"))</f>
        <v>#REF!</v>
      </c>
      <c r="T398" s="47"/>
      <c r="U398" s="43" t="e">
        <f>INDEX(VISITORS[INSECT ORDER], MATCH(T398,VISITORS[NAME USED],0))</f>
        <v>#N/A</v>
      </c>
      <c r="V398" s="43" t="e">
        <f t="shared" si="133"/>
        <v>#N/A</v>
      </c>
      <c r="W398" s="48" t="e">
        <f>IF(SUM(AB398,AD398,AF398,AH398,AJ398,AL398)=#REF!,,"")</f>
        <v>#REF!</v>
      </c>
      <c r="X398" s="49" t="e">
        <f>IF(#REF!=1,1,"")</f>
        <v>#REF!</v>
      </c>
      <c r="Y398" s="49"/>
      <c r="Z398" s="49"/>
      <c r="AA398" s="50" t="str">
        <f t="shared" si="134"/>
        <v/>
      </c>
      <c r="AB398" s="51" t="str">
        <f>IF(AA398=1,#REF!,"")</f>
        <v/>
      </c>
      <c r="AC398" s="50"/>
      <c r="AD398" s="51" t="str">
        <f>IF(AC398=1,#REF!,"")</f>
        <v/>
      </c>
      <c r="AE398" s="50"/>
      <c r="AF398" s="51" t="str">
        <f>IF(AE398=1,#REF!,"")</f>
        <v/>
      </c>
      <c r="AG398" s="50"/>
      <c r="AH398" s="51" t="str">
        <f>IF(AG398=1,#REF!,"")</f>
        <v/>
      </c>
      <c r="AI398" s="50"/>
      <c r="AJ398" s="51" t="str">
        <f>IF(AI398=1,#REF!,"")</f>
        <v/>
      </c>
      <c r="AK398" s="50"/>
      <c r="AL398" s="51" t="str">
        <f>IF(AK398=1,#REF!,"")</f>
        <v/>
      </c>
      <c r="AM398" s="52"/>
      <c r="AN398" s="53"/>
      <c r="AO398" s="53"/>
      <c r="AP398" s="54"/>
      <c r="AQ398" s="55" t="e">
        <f>IF(#REF!=1,0,"")</f>
        <v>#REF!</v>
      </c>
      <c r="AR398" s="56" t="e">
        <f t="shared" si="127"/>
        <v>#REF!</v>
      </c>
      <c r="AS398" s="55" t="e">
        <f>IF(#REF!=1,0,"")</f>
        <v>#REF!</v>
      </c>
      <c r="AT398" s="56" t="e">
        <f t="shared" si="128"/>
        <v>#REF!</v>
      </c>
    </row>
    <row r="399" spans="1:46" s="3" customFormat="1" x14ac:dyDescent="0.25">
      <c r="A399" s="67">
        <f t="shared" si="129"/>
        <v>2022</v>
      </c>
      <c r="B399" s="67" t="str">
        <f t="shared" si="130"/>
        <v>May</v>
      </c>
      <c r="C399" s="68">
        <f t="shared" si="135"/>
        <v>24</v>
      </c>
      <c r="D399" s="69">
        <f t="shared" si="131"/>
        <v>15</v>
      </c>
      <c r="E399" s="70">
        <f t="shared" si="132"/>
        <v>12</v>
      </c>
      <c r="F399" s="74">
        <v>38</v>
      </c>
      <c r="G399" s="77"/>
      <c r="H399" s="63" t="e">
        <f t="shared" si="136"/>
        <v>#VALUE!</v>
      </c>
      <c r="I399" s="64">
        <f t="shared" si="137"/>
        <v>1</v>
      </c>
      <c r="J399" s="71" t="str">
        <f t="shared" si="137"/>
        <v>Lavandula</v>
      </c>
      <c r="K399" s="71" t="str">
        <f t="shared" si="137"/>
        <v>stoechas</v>
      </c>
      <c r="L399" s="72">
        <f t="shared" si="137"/>
        <v>2</v>
      </c>
      <c r="M399" s="72">
        <f t="shared" si="137"/>
        <v>12</v>
      </c>
      <c r="N399" s="66">
        <f t="shared" si="137"/>
        <v>0</v>
      </c>
      <c r="O399" s="42"/>
      <c r="P399" s="43" t="e">
        <f>TEXT(IF(#REF!=1,D399,""),"00")</f>
        <v>#REF!</v>
      </c>
      <c r="Q399" s="44">
        <v>12</v>
      </c>
      <c r="R399" s="45">
        <v>49</v>
      </c>
      <c r="S399" s="46" t="e">
        <f>IF(O399=0,TEXT(TIME(P399,Q399,R399)-TIME(D399,E399,RIGHT(F399,2))+TIME(0,LEFT(#REF!,2),RIGHT(#REF!,2)),"mm:ss"),TEXT(TIME(P399,Q399,R399)-TIME(D399,E399,RIGHT(F399,2))+TIME(0,LEFT(#REF!,2),RIGHT(#REF!,2))-TIME(0,($G$10*O399),0),"mm:ss"))</f>
        <v>#REF!</v>
      </c>
      <c r="T399" s="47" t="s">
        <v>369</v>
      </c>
      <c r="U399" s="43" t="e">
        <f>INDEX(VISITORS[INSECT ORDER], MATCH(T399,VISITORS[NAME USED],0))</f>
        <v>#N/A</v>
      </c>
      <c r="V399" s="43" t="e">
        <f t="shared" si="133"/>
        <v>#N/A</v>
      </c>
      <c r="W399" s="48" t="e">
        <f>IF(SUM(AB399,AD399,AF399,AH399,AJ399,AL399)=#REF!,,"")</f>
        <v>#REF!</v>
      </c>
      <c r="X399" s="49">
        <v>3</v>
      </c>
      <c r="Y399" s="49"/>
      <c r="Z399" s="49"/>
      <c r="AA399" s="50" t="str">
        <f t="shared" si="134"/>
        <v/>
      </c>
      <c r="AB399" s="51" t="str">
        <f>IF(AA399=1,#REF!,"")</f>
        <v/>
      </c>
      <c r="AC399" s="50"/>
      <c r="AD399" s="51" t="str">
        <f>IF(AC399=1,#REF!,"")</f>
        <v/>
      </c>
      <c r="AE399" s="50"/>
      <c r="AF399" s="51" t="str">
        <f>IF(AE399=1,#REF!,"")</f>
        <v/>
      </c>
      <c r="AG399" s="50"/>
      <c r="AH399" s="51" t="str">
        <f>IF(AG399=1,#REF!,"")</f>
        <v/>
      </c>
      <c r="AI399" s="50"/>
      <c r="AJ399" s="51" t="str">
        <f>IF(AI399=1,#REF!,"")</f>
        <v/>
      </c>
      <c r="AK399" s="50"/>
      <c r="AL399" s="51" t="str">
        <f>IF(AK399=1,#REF!,"")</f>
        <v/>
      </c>
      <c r="AM399" s="52"/>
      <c r="AN399" s="53"/>
      <c r="AO399" s="53"/>
      <c r="AP399" s="54"/>
      <c r="AQ399" s="55" t="e">
        <f>IF(#REF!=1,0,"")</f>
        <v>#REF!</v>
      </c>
      <c r="AR399" s="56" t="e">
        <f t="shared" si="127"/>
        <v>#REF!</v>
      </c>
      <c r="AS399" s="55" t="e">
        <f>IF(#REF!=1,0,"")</f>
        <v>#REF!</v>
      </c>
      <c r="AT399" s="56" t="e">
        <f t="shared" si="128"/>
        <v>#REF!</v>
      </c>
    </row>
    <row r="400" spans="1:46" s="3" customFormat="1" x14ac:dyDescent="0.25">
      <c r="A400" s="67">
        <f t="shared" si="129"/>
        <v>2022</v>
      </c>
      <c r="B400" s="67" t="str">
        <f t="shared" si="130"/>
        <v>May</v>
      </c>
      <c r="C400" s="68">
        <f t="shared" si="135"/>
        <v>24</v>
      </c>
      <c r="D400" s="69">
        <f t="shared" si="131"/>
        <v>15</v>
      </c>
      <c r="E400" s="70">
        <f t="shared" si="132"/>
        <v>13</v>
      </c>
      <c r="F400" s="74"/>
      <c r="G400" s="77"/>
      <c r="H400" s="63" t="e">
        <f t="shared" si="136"/>
        <v>#VALUE!</v>
      </c>
      <c r="I400" s="64">
        <f t="shared" si="137"/>
        <v>1</v>
      </c>
      <c r="J400" s="71" t="str">
        <f t="shared" si="137"/>
        <v>Lavandula</v>
      </c>
      <c r="K400" s="71" t="str">
        <f t="shared" si="137"/>
        <v>stoechas</v>
      </c>
      <c r="L400" s="72">
        <f t="shared" si="137"/>
        <v>2</v>
      </c>
      <c r="M400" s="72">
        <f t="shared" si="137"/>
        <v>12</v>
      </c>
      <c r="N400" s="66">
        <f t="shared" si="137"/>
        <v>0</v>
      </c>
      <c r="O400" s="42"/>
      <c r="P400" s="43" t="e">
        <f>TEXT(IF(#REF!=1,D400,""),"00")</f>
        <v>#REF!</v>
      </c>
      <c r="Q400" s="44"/>
      <c r="R400" s="45"/>
      <c r="S400" s="46" t="e">
        <f>IF(O400=0,TEXT(TIME(P400,Q400,R400)-TIME(D400,E400,RIGHT(F400,2))+TIME(0,LEFT(#REF!,2),RIGHT(#REF!,2)),"mm:ss"),TEXT(TIME(P400,Q400,R400)-TIME(D400,E400,RIGHT(F400,2))+TIME(0,LEFT(#REF!,2),RIGHT(#REF!,2))-TIME(0,($G$10*O400),0),"mm:ss"))</f>
        <v>#REF!</v>
      </c>
      <c r="T400" s="47"/>
      <c r="U400" s="43" t="e">
        <f>INDEX(VISITORS[INSECT ORDER], MATCH(T400,VISITORS[NAME USED],0))</f>
        <v>#N/A</v>
      </c>
      <c r="V400" s="43" t="e">
        <f t="shared" si="133"/>
        <v>#N/A</v>
      </c>
      <c r="W400" s="48" t="e">
        <f>IF(SUM(AB400,AD400,AF400,AH400,AJ400,AL400)=#REF!,,"")</f>
        <v>#REF!</v>
      </c>
      <c r="X400" s="49" t="e">
        <f>IF(#REF!=1,1,"")</f>
        <v>#REF!</v>
      </c>
      <c r="Y400" s="49"/>
      <c r="Z400" s="49"/>
      <c r="AA400" s="50" t="str">
        <f t="shared" si="134"/>
        <v/>
      </c>
      <c r="AB400" s="51" t="str">
        <f>IF(AA400=1,#REF!,"")</f>
        <v/>
      </c>
      <c r="AC400" s="50"/>
      <c r="AD400" s="51" t="str">
        <f>IF(AC400=1,#REF!,"")</f>
        <v/>
      </c>
      <c r="AE400" s="50"/>
      <c r="AF400" s="51" t="str">
        <f>IF(AE400=1,#REF!,"")</f>
        <v/>
      </c>
      <c r="AG400" s="50"/>
      <c r="AH400" s="51" t="str">
        <f>IF(AG400=1,#REF!,"")</f>
        <v/>
      </c>
      <c r="AI400" s="50"/>
      <c r="AJ400" s="51" t="str">
        <f>IF(AI400=1,#REF!,"")</f>
        <v/>
      </c>
      <c r="AK400" s="50"/>
      <c r="AL400" s="51" t="str">
        <f>IF(AK400=1,#REF!,"")</f>
        <v/>
      </c>
      <c r="AM400" s="52"/>
      <c r="AN400" s="53"/>
      <c r="AO400" s="53"/>
      <c r="AP400" s="54"/>
      <c r="AQ400" s="55" t="e">
        <f>IF(#REF!=1,0,"")</f>
        <v>#REF!</v>
      </c>
      <c r="AR400" s="56" t="e">
        <f t="shared" si="127"/>
        <v>#REF!</v>
      </c>
      <c r="AS400" s="55" t="e">
        <f>IF(#REF!=1,0,"")</f>
        <v>#REF!</v>
      </c>
      <c r="AT400" s="56" t="e">
        <f t="shared" si="128"/>
        <v>#REF!</v>
      </c>
    </row>
    <row r="401" spans="1:46" s="3" customFormat="1" x14ac:dyDescent="0.25">
      <c r="A401" s="67">
        <f t="shared" si="129"/>
        <v>2022</v>
      </c>
      <c r="B401" s="67" t="str">
        <f t="shared" si="130"/>
        <v>May</v>
      </c>
      <c r="C401" s="68">
        <f t="shared" si="135"/>
        <v>24</v>
      </c>
      <c r="D401" s="69">
        <f t="shared" si="131"/>
        <v>15</v>
      </c>
      <c r="E401" s="60">
        <f t="shared" si="132"/>
        <v>14</v>
      </c>
      <c r="F401" s="74"/>
      <c r="G401" s="77"/>
      <c r="H401" s="63" t="e">
        <f t="shared" si="136"/>
        <v>#VALUE!</v>
      </c>
      <c r="I401" s="64">
        <f t="shared" si="137"/>
        <v>1</v>
      </c>
      <c r="J401" s="71" t="str">
        <f t="shared" si="137"/>
        <v>Lavandula</v>
      </c>
      <c r="K401" s="71" t="str">
        <f t="shared" si="137"/>
        <v>stoechas</v>
      </c>
      <c r="L401" s="66">
        <f t="shared" si="137"/>
        <v>2</v>
      </c>
      <c r="M401" s="66">
        <f t="shared" si="137"/>
        <v>12</v>
      </c>
      <c r="N401" s="66">
        <f t="shared" si="137"/>
        <v>0</v>
      </c>
      <c r="O401" s="42"/>
      <c r="P401" s="43" t="e">
        <f>TEXT(IF(#REF!=1,D401,""),"00")</f>
        <v>#REF!</v>
      </c>
      <c r="Q401" s="44"/>
      <c r="R401" s="45"/>
      <c r="S401" s="46" t="e">
        <f>IF(O401=0,TEXT(TIME(P401,Q401,R401)-TIME(D401,E401,RIGHT(F401,2))+TIME(0,LEFT(#REF!,2),RIGHT(#REF!,2)),"mm:ss"),TEXT(TIME(P401,Q401,R401)-TIME(D401,E401,RIGHT(F401,2))+TIME(0,LEFT(#REF!,2),RIGHT(#REF!,2))-TIME(0,($G$10*O401),0),"mm:ss"))</f>
        <v>#REF!</v>
      </c>
      <c r="T401" s="47"/>
      <c r="U401" s="43" t="e">
        <f>INDEX(VISITORS[INSECT ORDER], MATCH(T401,VISITORS[NAME USED],0))</f>
        <v>#N/A</v>
      </c>
      <c r="V401" s="43" t="e">
        <f t="shared" si="133"/>
        <v>#N/A</v>
      </c>
      <c r="W401" s="48" t="e">
        <f>IF(SUM(AB401,AD401,AF401,AH401,AJ401,AL401)=#REF!,,"")</f>
        <v>#REF!</v>
      </c>
      <c r="X401" s="49" t="e">
        <f>IF(#REF!=1,1,"")</f>
        <v>#REF!</v>
      </c>
      <c r="Y401" s="49"/>
      <c r="Z401" s="49"/>
      <c r="AA401" s="50" t="str">
        <f t="shared" si="134"/>
        <v/>
      </c>
      <c r="AB401" s="51" t="str">
        <f>IF(AA401=1,#REF!,"")</f>
        <v/>
      </c>
      <c r="AC401" s="50"/>
      <c r="AD401" s="51" t="str">
        <f>IF(AC401=1,#REF!,"")</f>
        <v/>
      </c>
      <c r="AE401" s="50"/>
      <c r="AF401" s="51" t="str">
        <f>IF(AE401=1,#REF!,"")</f>
        <v/>
      </c>
      <c r="AG401" s="50"/>
      <c r="AH401" s="51" t="str">
        <f>IF(AG401=1,#REF!,"")</f>
        <v/>
      </c>
      <c r="AI401" s="50"/>
      <c r="AJ401" s="51" t="str">
        <f>IF(AI401=1,#REF!,"")</f>
        <v/>
      </c>
      <c r="AK401" s="50"/>
      <c r="AL401" s="51" t="str">
        <f>IF(AK401=1,#REF!,"")</f>
        <v/>
      </c>
      <c r="AM401" s="52"/>
      <c r="AN401" s="53"/>
      <c r="AO401" s="53"/>
      <c r="AP401" s="54"/>
      <c r="AQ401" s="55" t="e">
        <f>IF(#REF!=1,0,"")</f>
        <v>#REF!</v>
      </c>
      <c r="AR401" s="56" t="e">
        <f t="shared" si="127"/>
        <v>#REF!</v>
      </c>
      <c r="AS401" s="55" t="e">
        <f>IF(#REF!=1,0,"")</f>
        <v>#REF!</v>
      </c>
      <c r="AT401" s="56" t="e">
        <f t="shared" si="128"/>
        <v>#REF!</v>
      </c>
    </row>
    <row r="402" spans="1:46" s="3" customFormat="1" x14ac:dyDescent="0.25">
      <c r="A402" s="67">
        <f t="shared" si="129"/>
        <v>2022</v>
      </c>
      <c r="B402" s="67" t="str">
        <f t="shared" si="130"/>
        <v>May</v>
      </c>
      <c r="C402" s="68">
        <f t="shared" si="135"/>
        <v>24</v>
      </c>
      <c r="D402" s="69">
        <f t="shared" si="131"/>
        <v>15</v>
      </c>
      <c r="E402" s="70">
        <f t="shared" si="132"/>
        <v>15</v>
      </c>
      <c r="F402" s="74"/>
      <c r="G402" s="77"/>
      <c r="H402" s="63" t="e">
        <f t="shared" si="136"/>
        <v>#VALUE!</v>
      </c>
      <c r="I402" s="64">
        <f t="shared" si="137"/>
        <v>1</v>
      </c>
      <c r="J402" s="71" t="str">
        <f t="shared" si="137"/>
        <v>Lavandula</v>
      </c>
      <c r="K402" s="71" t="str">
        <f t="shared" si="137"/>
        <v>stoechas</v>
      </c>
      <c r="L402" s="72">
        <f t="shared" si="137"/>
        <v>2</v>
      </c>
      <c r="M402" s="72">
        <f t="shared" si="137"/>
        <v>12</v>
      </c>
      <c r="N402" s="66">
        <f t="shared" si="137"/>
        <v>0</v>
      </c>
      <c r="O402" s="42"/>
      <c r="P402" s="43" t="e">
        <f>TEXT(IF(#REF!=1,D402,""),"00")</f>
        <v>#REF!</v>
      </c>
      <c r="Q402" s="44"/>
      <c r="R402" s="45"/>
      <c r="S402" s="46" t="e">
        <f>IF(O402=0,TEXT(TIME(P402,Q402,R402)-TIME(D402,E402,RIGHT(F402,2))+TIME(0,LEFT(#REF!,2),RIGHT(#REF!,2)),"mm:ss"),TEXT(TIME(P402,Q402,R402)-TIME(D402,E402,RIGHT(F402,2))+TIME(0,LEFT(#REF!,2),RIGHT(#REF!,2))-TIME(0,($G$10*O402),0),"mm:ss"))</f>
        <v>#REF!</v>
      </c>
      <c r="T402" s="47"/>
      <c r="U402" s="43" t="e">
        <f>INDEX(VISITORS[INSECT ORDER], MATCH(T402,VISITORS[NAME USED],0))</f>
        <v>#N/A</v>
      </c>
      <c r="V402" s="43" t="e">
        <f t="shared" si="133"/>
        <v>#N/A</v>
      </c>
      <c r="W402" s="48" t="e">
        <f>IF(SUM(AB402,AD402,AF402,AH402,AJ402,AL402)=#REF!,,"")</f>
        <v>#REF!</v>
      </c>
      <c r="X402" s="49" t="e">
        <f>IF(#REF!=1,1,"")</f>
        <v>#REF!</v>
      </c>
      <c r="Y402" s="49"/>
      <c r="Z402" s="49"/>
      <c r="AA402" s="50" t="str">
        <f t="shared" si="134"/>
        <v/>
      </c>
      <c r="AB402" s="51" t="str">
        <f>IF(AA402=1,#REF!,"")</f>
        <v/>
      </c>
      <c r="AC402" s="50"/>
      <c r="AD402" s="51" t="str">
        <f>IF(AC402=1,#REF!,"")</f>
        <v/>
      </c>
      <c r="AE402" s="50"/>
      <c r="AF402" s="51" t="str">
        <f>IF(AE402=1,#REF!,"")</f>
        <v/>
      </c>
      <c r="AG402" s="50"/>
      <c r="AH402" s="51" t="str">
        <f>IF(AG402=1,#REF!,"")</f>
        <v/>
      </c>
      <c r="AI402" s="50"/>
      <c r="AJ402" s="51" t="str">
        <f>IF(AI402=1,#REF!,"")</f>
        <v/>
      </c>
      <c r="AK402" s="50"/>
      <c r="AL402" s="51" t="str">
        <f>IF(AK402=1,#REF!,"")</f>
        <v/>
      </c>
      <c r="AM402" s="52"/>
      <c r="AN402" s="53"/>
      <c r="AO402" s="53"/>
      <c r="AP402" s="54"/>
      <c r="AQ402" s="55" t="e">
        <f>IF(#REF!=1,0,"")</f>
        <v>#REF!</v>
      </c>
      <c r="AR402" s="56" t="e">
        <f t="shared" si="127"/>
        <v>#REF!</v>
      </c>
      <c r="AS402" s="55" t="e">
        <f>IF(#REF!=1,0,"")</f>
        <v>#REF!</v>
      </c>
      <c r="AT402" s="56" t="e">
        <f t="shared" si="128"/>
        <v>#REF!</v>
      </c>
    </row>
    <row r="403" spans="1:46" s="3" customFormat="1" x14ac:dyDescent="0.25">
      <c r="A403" s="67">
        <f t="shared" si="129"/>
        <v>2022</v>
      </c>
      <c r="B403" s="67" t="str">
        <f t="shared" si="130"/>
        <v>May</v>
      </c>
      <c r="C403" s="68">
        <f t="shared" si="135"/>
        <v>24</v>
      </c>
      <c r="D403" s="69">
        <f t="shared" si="131"/>
        <v>15</v>
      </c>
      <c r="E403" s="70">
        <f t="shared" si="132"/>
        <v>16</v>
      </c>
      <c r="F403" s="74"/>
      <c r="G403" s="77"/>
      <c r="H403" s="63" t="e">
        <f t="shared" si="136"/>
        <v>#VALUE!</v>
      </c>
      <c r="I403" s="64">
        <f t="shared" si="137"/>
        <v>1</v>
      </c>
      <c r="J403" s="71" t="str">
        <f t="shared" si="137"/>
        <v>Lavandula</v>
      </c>
      <c r="K403" s="71" t="str">
        <f t="shared" si="137"/>
        <v>stoechas</v>
      </c>
      <c r="L403" s="72">
        <f t="shared" si="137"/>
        <v>2</v>
      </c>
      <c r="M403" s="72">
        <f t="shared" si="137"/>
        <v>12</v>
      </c>
      <c r="N403" s="66">
        <f t="shared" si="137"/>
        <v>0</v>
      </c>
      <c r="O403" s="42"/>
      <c r="P403" s="43" t="e">
        <f>TEXT(IF(#REF!=1,D403,""),"00")</f>
        <v>#REF!</v>
      </c>
      <c r="Q403" s="44"/>
      <c r="R403" s="45"/>
      <c r="S403" s="46" t="e">
        <f>IF(O403=0,TEXT(TIME(P403,Q403,R403)-TIME(D403,E403,RIGHT(F403,2))+TIME(0,LEFT(#REF!,2),RIGHT(#REF!,2)),"mm:ss"),TEXT(TIME(P403,Q403,R403)-TIME(D403,E403,RIGHT(F403,2))+TIME(0,LEFT(#REF!,2),RIGHT(#REF!,2))-TIME(0,($G$10*O403),0),"mm:ss"))</f>
        <v>#REF!</v>
      </c>
      <c r="T403" s="47"/>
      <c r="U403" s="43" t="e">
        <f>INDEX(VISITORS[INSECT ORDER], MATCH(T403,VISITORS[NAME USED],0))</f>
        <v>#N/A</v>
      </c>
      <c r="V403" s="43" t="e">
        <f t="shared" si="133"/>
        <v>#N/A</v>
      </c>
      <c r="W403" s="48" t="e">
        <f>IF(SUM(AB403,AD403,AF403,AH403,AJ403,AL403)=#REF!,,"")</f>
        <v>#REF!</v>
      </c>
      <c r="X403" s="49" t="e">
        <f>IF(#REF!=1,1,"")</f>
        <v>#REF!</v>
      </c>
      <c r="Y403" s="49"/>
      <c r="Z403" s="49"/>
      <c r="AA403" s="50" t="str">
        <f t="shared" si="134"/>
        <v/>
      </c>
      <c r="AB403" s="51" t="str">
        <f>IF(AA403=1,#REF!,"")</f>
        <v/>
      </c>
      <c r="AC403" s="50"/>
      <c r="AD403" s="51" t="str">
        <f>IF(AC403=1,#REF!,"")</f>
        <v/>
      </c>
      <c r="AE403" s="50"/>
      <c r="AF403" s="51" t="str">
        <f>IF(AE403=1,#REF!,"")</f>
        <v/>
      </c>
      <c r="AG403" s="50"/>
      <c r="AH403" s="51" t="str">
        <f>IF(AG403=1,#REF!,"")</f>
        <v/>
      </c>
      <c r="AI403" s="50"/>
      <c r="AJ403" s="51" t="str">
        <f>IF(AI403=1,#REF!,"")</f>
        <v/>
      </c>
      <c r="AK403" s="50"/>
      <c r="AL403" s="51" t="str">
        <f>IF(AK403=1,#REF!,"")</f>
        <v/>
      </c>
      <c r="AM403" s="52"/>
      <c r="AN403" s="53"/>
      <c r="AO403" s="53"/>
      <c r="AP403" s="54"/>
      <c r="AQ403" s="55" t="e">
        <f>IF(#REF!=1,0,"")</f>
        <v>#REF!</v>
      </c>
      <c r="AR403" s="56" t="e">
        <f t="shared" si="127"/>
        <v>#REF!</v>
      </c>
      <c r="AS403" s="55" t="e">
        <f>IF(#REF!=1,0,"")</f>
        <v>#REF!</v>
      </c>
      <c r="AT403" s="56" t="e">
        <f t="shared" si="128"/>
        <v>#REF!</v>
      </c>
    </row>
    <row r="404" spans="1:46" s="3" customFormat="1" x14ac:dyDescent="0.25">
      <c r="A404" s="67">
        <f t="shared" si="129"/>
        <v>2022</v>
      </c>
      <c r="B404" s="67" t="str">
        <f t="shared" si="130"/>
        <v>May</v>
      </c>
      <c r="C404" s="68">
        <f t="shared" si="135"/>
        <v>24</v>
      </c>
      <c r="D404" s="69">
        <f t="shared" si="131"/>
        <v>15</v>
      </c>
      <c r="E404" s="70">
        <f t="shared" si="132"/>
        <v>17</v>
      </c>
      <c r="F404" s="74"/>
      <c r="G404" s="77"/>
      <c r="H404" s="63" t="e">
        <f t="shared" si="136"/>
        <v>#VALUE!</v>
      </c>
      <c r="I404" s="64">
        <f t="shared" si="137"/>
        <v>1</v>
      </c>
      <c r="J404" s="71" t="str">
        <f t="shared" si="137"/>
        <v>Lavandula</v>
      </c>
      <c r="K404" s="71" t="str">
        <f t="shared" si="137"/>
        <v>stoechas</v>
      </c>
      <c r="L404" s="72">
        <f t="shared" si="137"/>
        <v>2</v>
      </c>
      <c r="M404" s="72">
        <f t="shared" si="137"/>
        <v>12</v>
      </c>
      <c r="N404" s="66">
        <f t="shared" si="137"/>
        <v>0</v>
      </c>
      <c r="O404" s="42"/>
      <c r="P404" s="43" t="e">
        <f>TEXT(IF(#REF!=1,D404,""),"00")</f>
        <v>#REF!</v>
      </c>
      <c r="Q404" s="44"/>
      <c r="R404" s="45"/>
      <c r="S404" s="46" t="e">
        <f>IF(O404=0,TEXT(TIME(P404,Q404,R404)-TIME(D404,E404,RIGHT(F404,2))+TIME(0,LEFT(#REF!,2),RIGHT(#REF!,2)),"mm:ss"),TEXT(TIME(P404,Q404,R404)-TIME(D404,E404,RIGHT(F404,2))+TIME(0,LEFT(#REF!,2),RIGHT(#REF!,2))-TIME(0,($G$10*O404),0),"mm:ss"))</f>
        <v>#REF!</v>
      </c>
      <c r="T404" s="47"/>
      <c r="U404" s="43" t="e">
        <f>INDEX(VISITORS[INSECT ORDER], MATCH(T404,VISITORS[NAME USED],0))</f>
        <v>#N/A</v>
      </c>
      <c r="V404" s="43" t="e">
        <f t="shared" si="133"/>
        <v>#N/A</v>
      </c>
      <c r="W404" s="48" t="e">
        <f>IF(SUM(AB404,AD404,AF404,AH404,AJ404,AL404)=#REF!,,"")</f>
        <v>#REF!</v>
      </c>
      <c r="X404" s="49" t="e">
        <f>IF(#REF!=1,1,"")</f>
        <v>#REF!</v>
      </c>
      <c r="Y404" s="49"/>
      <c r="Z404" s="49"/>
      <c r="AA404" s="50" t="str">
        <f t="shared" si="134"/>
        <v/>
      </c>
      <c r="AB404" s="51" t="str">
        <f>IF(AA404=1,#REF!,"")</f>
        <v/>
      </c>
      <c r="AC404" s="50"/>
      <c r="AD404" s="51" t="str">
        <f>IF(AC404=1,#REF!,"")</f>
        <v/>
      </c>
      <c r="AE404" s="50"/>
      <c r="AF404" s="51" t="str">
        <f>IF(AE404=1,#REF!,"")</f>
        <v/>
      </c>
      <c r="AG404" s="50"/>
      <c r="AH404" s="51" t="str">
        <f>IF(AG404=1,#REF!,"")</f>
        <v/>
      </c>
      <c r="AI404" s="50"/>
      <c r="AJ404" s="51" t="str">
        <f>IF(AI404=1,#REF!,"")</f>
        <v/>
      </c>
      <c r="AK404" s="50"/>
      <c r="AL404" s="51" t="str">
        <f>IF(AK404=1,#REF!,"")</f>
        <v/>
      </c>
      <c r="AM404" s="52"/>
      <c r="AN404" s="53"/>
      <c r="AO404" s="53"/>
      <c r="AP404" s="54"/>
      <c r="AQ404" s="55" t="e">
        <f>IF(#REF!=1,0,"")</f>
        <v>#REF!</v>
      </c>
      <c r="AR404" s="56" t="e">
        <f t="shared" si="127"/>
        <v>#REF!</v>
      </c>
      <c r="AS404" s="55" t="e">
        <f>IF(#REF!=1,0,"")</f>
        <v>#REF!</v>
      </c>
      <c r="AT404" s="56" t="e">
        <f t="shared" si="128"/>
        <v>#REF!</v>
      </c>
    </row>
    <row r="405" spans="1:46" s="3" customFormat="1" x14ac:dyDescent="0.25">
      <c r="A405" s="67">
        <f t="shared" si="129"/>
        <v>2022</v>
      </c>
      <c r="B405" s="67" t="str">
        <f t="shared" si="130"/>
        <v>May</v>
      </c>
      <c r="C405" s="68">
        <f t="shared" si="135"/>
        <v>24</v>
      </c>
      <c r="D405" s="69">
        <f t="shared" si="131"/>
        <v>15</v>
      </c>
      <c r="E405" s="70">
        <f t="shared" si="132"/>
        <v>18</v>
      </c>
      <c r="F405" s="74"/>
      <c r="G405" s="77"/>
      <c r="H405" s="63" t="e">
        <f t="shared" si="136"/>
        <v>#VALUE!</v>
      </c>
      <c r="I405" s="64">
        <f t="shared" si="137"/>
        <v>1</v>
      </c>
      <c r="J405" s="71" t="str">
        <f t="shared" si="137"/>
        <v>Lavandula</v>
      </c>
      <c r="K405" s="71" t="str">
        <f t="shared" si="137"/>
        <v>stoechas</v>
      </c>
      <c r="L405" s="72">
        <f t="shared" si="137"/>
        <v>2</v>
      </c>
      <c r="M405" s="72">
        <f t="shared" si="137"/>
        <v>12</v>
      </c>
      <c r="N405" s="66">
        <f t="shared" si="137"/>
        <v>0</v>
      </c>
      <c r="O405" s="42"/>
      <c r="P405" s="43" t="e">
        <f>TEXT(IF(#REF!=1,D405,""),"00")</f>
        <v>#REF!</v>
      </c>
      <c r="Q405" s="44"/>
      <c r="R405" s="45"/>
      <c r="S405" s="46" t="e">
        <f>IF(O405=0,TEXT(TIME(P405,Q405,R405)-TIME(D405,E405,RIGHT(F405,2))+TIME(0,LEFT(#REF!,2),RIGHT(#REF!,2)),"mm:ss"),TEXT(TIME(P405,Q405,R405)-TIME(D405,E405,RIGHT(F405,2))+TIME(0,LEFT(#REF!,2),RIGHT(#REF!,2))-TIME(0,($G$10*O405),0),"mm:ss"))</f>
        <v>#REF!</v>
      </c>
      <c r="T405" s="47"/>
      <c r="U405" s="43" t="e">
        <f>INDEX(VISITORS[INSECT ORDER], MATCH(T405,VISITORS[NAME USED],0))</f>
        <v>#N/A</v>
      </c>
      <c r="V405" s="43" t="e">
        <f t="shared" si="133"/>
        <v>#N/A</v>
      </c>
      <c r="W405" s="48" t="e">
        <f>IF(SUM(AB405,AD405,AF405,AH405,AJ405,AL405)=#REF!,,"")</f>
        <v>#REF!</v>
      </c>
      <c r="X405" s="49" t="e">
        <f>IF(#REF!=1,1,"")</f>
        <v>#REF!</v>
      </c>
      <c r="Y405" s="49"/>
      <c r="Z405" s="49"/>
      <c r="AA405" s="50" t="str">
        <f t="shared" si="134"/>
        <v/>
      </c>
      <c r="AB405" s="51" t="str">
        <f>IF(AA405=1,#REF!,"")</f>
        <v/>
      </c>
      <c r="AC405" s="50"/>
      <c r="AD405" s="51" t="str">
        <f>IF(AC405=1,#REF!,"")</f>
        <v/>
      </c>
      <c r="AE405" s="50"/>
      <c r="AF405" s="51" t="str">
        <f>IF(AE405=1,#REF!,"")</f>
        <v/>
      </c>
      <c r="AG405" s="50"/>
      <c r="AH405" s="51" t="str">
        <f>IF(AG405=1,#REF!,"")</f>
        <v/>
      </c>
      <c r="AI405" s="50"/>
      <c r="AJ405" s="51" t="str">
        <f>IF(AI405=1,#REF!,"")</f>
        <v/>
      </c>
      <c r="AK405" s="50"/>
      <c r="AL405" s="51" t="str">
        <f>IF(AK405=1,#REF!,"")</f>
        <v/>
      </c>
      <c r="AM405" s="52"/>
      <c r="AN405" s="53"/>
      <c r="AO405" s="53"/>
      <c r="AP405" s="54"/>
      <c r="AQ405" s="55" t="e">
        <f>IF(#REF!=1,0,"")</f>
        <v>#REF!</v>
      </c>
      <c r="AR405" s="56" t="e">
        <f t="shared" si="127"/>
        <v>#REF!</v>
      </c>
      <c r="AS405" s="55" t="e">
        <f>IF(#REF!=1,0,"")</f>
        <v>#REF!</v>
      </c>
      <c r="AT405" s="56" t="e">
        <f t="shared" si="128"/>
        <v>#REF!</v>
      </c>
    </row>
    <row r="406" spans="1:46" s="3" customFormat="1" x14ac:dyDescent="0.25">
      <c r="A406" s="67">
        <f t="shared" si="129"/>
        <v>2022</v>
      </c>
      <c r="B406" s="67" t="str">
        <f t="shared" si="130"/>
        <v>May</v>
      </c>
      <c r="C406" s="68">
        <f t="shared" si="135"/>
        <v>24</v>
      </c>
      <c r="D406" s="69">
        <f t="shared" si="131"/>
        <v>15</v>
      </c>
      <c r="E406" s="60">
        <f t="shared" si="132"/>
        <v>19</v>
      </c>
      <c r="F406" s="74"/>
      <c r="G406" s="77"/>
      <c r="H406" s="63" t="e">
        <f t="shared" si="136"/>
        <v>#VALUE!</v>
      </c>
      <c r="I406" s="64">
        <f t="shared" si="137"/>
        <v>1</v>
      </c>
      <c r="J406" s="71" t="str">
        <f t="shared" si="137"/>
        <v>Lavandula</v>
      </c>
      <c r="K406" s="71" t="str">
        <f t="shared" si="137"/>
        <v>stoechas</v>
      </c>
      <c r="L406" s="72">
        <f t="shared" si="137"/>
        <v>2</v>
      </c>
      <c r="M406" s="66">
        <f t="shared" si="137"/>
        <v>12</v>
      </c>
      <c r="N406" s="66">
        <f t="shared" si="137"/>
        <v>0</v>
      </c>
      <c r="O406" s="42"/>
      <c r="P406" s="43" t="e">
        <f>TEXT(IF(#REF!=1,D406,""),"00")</f>
        <v>#REF!</v>
      </c>
      <c r="Q406" s="44"/>
      <c r="R406" s="45"/>
      <c r="S406" s="46" t="e">
        <f>IF(O406=0,TEXT(TIME(P406,Q406,R406)-TIME(D406,E406,RIGHT(F406,2))+TIME(0,LEFT(#REF!,2),RIGHT(#REF!,2)),"mm:ss"),TEXT(TIME(P406,Q406,R406)-TIME(D406,E406,RIGHT(F406,2))+TIME(0,LEFT(#REF!,2),RIGHT(#REF!,2))-TIME(0,($G$10*O406),0),"mm:ss"))</f>
        <v>#REF!</v>
      </c>
      <c r="T406" s="47"/>
      <c r="U406" s="43" t="e">
        <f>INDEX(VISITORS[INSECT ORDER], MATCH(T406,VISITORS[NAME USED],0))</f>
        <v>#N/A</v>
      </c>
      <c r="V406" s="43" t="e">
        <f t="shared" si="133"/>
        <v>#N/A</v>
      </c>
      <c r="W406" s="48" t="e">
        <f>IF(SUM(AB406,AD406,AF406,AH406,AJ406,AL406)=#REF!,,"")</f>
        <v>#REF!</v>
      </c>
      <c r="X406" s="49" t="e">
        <f>IF(#REF!=1,1,"")</f>
        <v>#REF!</v>
      </c>
      <c r="Y406" s="49"/>
      <c r="Z406" s="49"/>
      <c r="AA406" s="50" t="str">
        <f t="shared" si="134"/>
        <v/>
      </c>
      <c r="AB406" s="51" t="str">
        <f>IF(AA406=1,#REF!,"")</f>
        <v/>
      </c>
      <c r="AC406" s="50"/>
      <c r="AD406" s="51" t="str">
        <f>IF(AC406=1,#REF!,"")</f>
        <v/>
      </c>
      <c r="AE406" s="50"/>
      <c r="AF406" s="51" t="str">
        <f>IF(AE406=1,#REF!,"")</f>
        <v/>
      </c>
      <c r="AG406" s="50"/>
      <c r="AH406" s="51" t="str">
        <f>IF(AG406=1,#REF!,"")</f>
        <v/>
      </c>
      <c r="AI406" s="50"/>
      <c r="AJ406" s="51" t="str">
        <f>IF(AI406=1,#REF!,"")</f>
        <v/>
      </c>
      <c r="AK406" s="50"/>
      <c r="AL406" s="51" t="str">
        <f>IF(AK406=1,#REF!,"")</f>
        <v/>
      </c>
      <c r="AM406" s="52"/>
      <c r="AN406" s="53"/>
      <c r="AO406" s="53"/>
      <c r="AP406" s="54"/>
      <c r="AQ406" s="55" t="e">
        <f>IF(#REF!=1,0,"")</f>
        <v>#REF!</v>
      </c>
      <c r="AR406" s="56" t="e">
        <f t="shared" si="127"/>
        <v>#REF!</v>
      </c>
      <c r="AS406" s="55" t="e">
        <f>IF(#REF!=1,0,"")</f>
        <v>#REF!</v>
      </c>
      <c r="AT406" s="56" t="e">
        <f t="shared" si="128"/>
        <v>#REF!</v>
      </c>
    </row>
    <row r="407" spans="1:46" s="3" customFormat="1" x14ac:dyDescent="0.25">
      <c r="A407" s="67">
        <f t="shared" si="129"/>
        <v>2022</v>
      </c>
      <c r="B407" s="67" t="str">
        <f t="shared" si="130"/>
        <v>May</v>
      </c>
      <c r="C407" s="68">
        <f t="shared" si="135"/>
        <v>24</v>
      </c>
      <c r="D407" s="69">
        <f t="shared" si="131"/>
        <v>15</v>
      </c>
      <c r="E407" s="70">
        <f t="shared" si="132"/>
        <v>20</v>
      </c>
      <c r="F407" s="74"/>
      <c r="G407" s="77"/>
      <c r="H407" s="63" t="e">
        <f t="shared" si="136"/>
        <v>#VALUE!</v>
      </c>
      <c r="I407" s="64">
        <f t="shared" si="137"/>
        <v>1</v>
      </c>
      <c r="J407" s="71" t="str">
        <f t="shared" si="137"/>
        <v>Lavandula</v>
      </c>
      <c r="K407" s="71" t="str">
        <f t="shared" si="137"/>
        <v>stoechas</v>
      </c>
      <c r="L407" s="66">
        <f t="shared" si="137"/>
        <v>2</v>
      </c>
      <c r="M407" s="72">
        <f t="shared" si="137"/>
        <v>12</v>
      </c>
      <c r="N407" s="66">
        <f t="shared" si="137"/>
        <v>0</v>
      </c>
      <c r="O407" s="42"/>
      <c r="P407" s="43" t="e">
        <f>TEXT(IF(#REF!=1,D407,""),"00")</f>
        <v>#REF!</v>
      </c>
      <c r="Q407" s="44"/>
      <c r="R407" s="45"/>
      <c r="S407" s="46" t="e">
        <f>IF(O407=0,TEXT(TIME(P407,Q407,R407)-TIME(D407,E407,RIGHT(F407,2))+TIME(0,LEFT(#REF!,2),RIGHT(#REF!,2)),"mm:ss"),TEXT(TIME(P407,Q407,R407)-TIME(D407,E407,RIGHT(F407,2))+TIME(0,LEFT(#REF!,2),RIGHT(#REF!,2))-TIME(0,($G$10*O407),0),"mm:ss"))</f>
        <v>#REF!</v>
      </c>
      <c r="T407" s="47"/>
      <c r="U407" s="43" t="e">
        <f>INDEX(VISITORS[INSECT ORDER], MATCH(T407,VISITORS[NAME USED],0))</f>
        <v>#N/A</v>
      </c>
      <c r="V407" s="43" t="e">
        <f t="shared" si="133"/>
        <v>#N/A</v>
      </c>
      <c r="W407" s="48" t="e">
        <f>IF(SUM(AB407,AD407,AF407,AH407,AJ407,AL407)=#REF!,,"")</f>
        <v>#REF!</v>
      </c>
      <c r="X407" s="49" t="e">
        <f>IF(#REF!=1,1,"")</f>
        <v>#REF!</v>
      </c>
      <c r="Y407" s="49"/>
      <c r="Z407" s="49"/>
      <c r="AA407" s="50" t="str">
        <f t="shared" si="134"/>
        <v/>
      </c>
      <c r="AB407" s="51" t="str">
        <f>IF(AA407=1,#REF!,"")</f>
        <v/>
      </c>
      <c r="AC407" s="50"/>
      <c r="AD407" s="51" t="str">
        <f>IF(AC407=1,#REF!,"")</f>
        <v/>
      </c>
      <c r="AE407" s="50"/>
      <c r="AF407" s="51" t="str">
        <f>IF(AE407=1,#REF!,"")</f>
        <v/>
      </c>
      <c r="AG407" s="50"/>
      <c r="AH407" s="51" t="str">
        <f>IF(AG407=1,#REF!,"")</f>
        <v/>
      </c>
      <c r="AI407" s="50"/>
      <c r="AJ407" s="51" t="str">
        <f>IF(AI407=1,#REF!,"")</f>
        <v/>
      </c>
      <c r="AK407" s="50"/>
      <c r="AL407" s="51" t="str">
        <f>IF(AK407=1,#REF!,"")</f>
        <v/>
      </c>
      <c r="AM407" s="52"/>
      <c r="AN407" s="53"/>
      <c r="AO407" s="53"/>
      <c r="AP407" s="54"/>
      <c r="AQ407" s="55" t="e">
        <f>IF(#REF!=1,0,"")</f>
        <v>#REF!</v>
      </c>
      <c r="AR407" s="56" t="e">
        <f t="shared" si="127"/>
        <v>#REF!</v>
      </c>
      <c r="AS407" s="55" t="e">
        <f>IF(#REF!=1,0,"")</f>
        <v>#REF!</v>
      </c>
      <c r="AT407" s="56" t="e">
        <f t="shared" si="128"/>
        <v>#REF!</v>
      </c>
    </row>
    <row r="408" spans="1:46" s="3" customFormat="1" x14ac:dyDescent="0.25">
      <c r="A408" s="67">
        <f t="shared" si="129"/>
        <v>2022</v>
      </c>
      <c r="B408" s="67" t="str">
        <f t="shared" si="130"/>
        <v>May</v>
      </c>
      <c r="C408" s="68">
        <f t="shared" si="135"/>
        <v>24</v>
      </c>
      <c r="D408" s="69">
        <f t="shared" si="131"/>
        <v>15</v>
      </c>
      <c r="E408" s="70">
        <f t="shared" si="132"/>
        <v>21</v>
      </c>
      <c r="F408" s="74"/>
      <c r="G408" s="77"/>
      <c r="H408" s="63" t="e">
        <f t="shared" si="136"/>
        <v>#VALUE!</v>
      </c>
      <c r="I408" s="64">
        <f t="shared" si="137"/>
        <v>1</v>
      </c>
      <c r="J408" s="71" t="str">
        <f t="shared" si="137"/>
        <v>Lavandula</v>
      </c>
      <c r="K408" s="71" t="str">
        <f t="shared" si="137"/>
        <v>stoechas</v>
      </c>
      <c r="L408" s="72">
        <f t="shared" si="137"/>
        <v>2</v>
      </c>
      <c r="M408" s="72">
        <f t="shared" si="137"/>
        <v>12</v>
      </c>
      <c r="N408" s="66">
        <f t="shared" si="137"/>
        <v>0</v>
      </c>
      <c r="O408" s="42"/>
      <c r="P408" s="43" t="e">
        <f>TEXT(IF(#REF!=1,D408,""),"00")</f>
        <v>#REF!</v>
      </c>
      <c r="Q408" s="44"/>
      <c r="R408" s="45"/>
      <c r="S408" s="46" t="e">
        <f>IF(O408=0,TEXT(TIME(P408,Q408,R408)-TIME(D408,E408,RIGHT(F408,2))+TIME(0,LEFT(#REF!,2),RIGHT(#REF!,2)),"mm:ss"),TEXT(TIME(P408,Q408,R408)-TIME(D408,E408,RIGHT(F408,2))+TIME(0,LEFT(#REF!,2),RIGHT(#REF!,2))-TIME(0,($G$10*O408),0),"mm:ss"))</f>
        <v>#REF!</v>
      </c>
      <c r="T408" s="47"/>
      <c r="U408" s="43" t="e">
        <f>INDEX(VISITORS[INSECT ORDER], MATCH(T408,VISITORS[NAME USED],0))</f>
        <v>#N/A</v>
      </c>
      <c r="V408" s="43" t="e">
        <f t="shared" si="133"/>
        <v>#N/A</v>
      </c>
      <c r="W408" s="48" t="e">
        <f>IF(SUM(AB408,AD408,AF408,AH408,AJ408,AL408)=#REF!,,"")</f>
        <v>#REF!</v>
      </c>
      <c r="X408" s="49" t="e">
        <f>IF(#REF!=1,1,"")</f>
        <v>#REF!</v>
      </c>
      <c r="Y408" s="49"/>
      <c r="Z408" s="49"/>
      <c r="AA408" s="50" t="str">
        <f t="shared" si="134"/>
        <v/>
      </c>
      <c r="AB408" s="51" t="str">
        <f>IF(AA408=1,#REF!,"")</f>
        <v/>
      </c>
      <c r="AC408" s="50"/>
      <c r="AD408" s="51" t="str">
        <f>IF(AC408=1,#REF!,"")</f>
        <v/>
      </c>
      <c r="AE408" s="50"/>
      <c r="AF408" s="51" t="str">
        <f>IF(AE408=1,#REF!,"")</f>
        <v/>
      </c>
      <c r="AG408" s="50"/>
      <c r="AH408" s="51" t="str">
        <f>IF(AG408=1,#REF!,"")</f>
        <v/>
      </c>
      <c r="AI408" s="50"/>
      <c r="AJ408" s="51" t="str">
        <f>IF(AI408=1,#REF!,"")</f>
        <v/>
      </c>
      <c r="AK408" s="50"/>
      <c r="AL408" s="51" t="str">
        <f>IF(AK408=1,#REF!,"")</f>
        <v/>
      </c>
      <c r="AM408" s="52"/>
      <c r="AN408" s="53"/>
      <c r="AO408" s="53"/>
      <c r="AP408" s="54"/>
      <c r="AQ408" s="55" t="e">
        <f>IF(#REF!=1,0,"")</f>
        <v>#REF!</v>
      </c>
      <c r="AR408" s="56" t="e">
        <f t="shared" si="127"/>
        <v>#REF!</v>
      </c>
      <c r="AS408" s="55" t="e">
        <f>IF(#REF!=1,0,"")</f>
        <v>#REF!</v>
      </c>
      <c r="AT408" s="56" t="e">
        <f t="shared" si="128"/>
        <v>#REF!</v>
      </c>
    </row>
    <row r="409" spans="1:46" s="3" customFormat="1" x14ac:dyDescent="0.25">
      <c r="A409" s="67">
        <f t="shared" si="129"/>
        <v>2022</v>
      </c>
      <c r="B409" s="67" t="str">
        <f t="shared" si="130"/>
        <v>May</v>
      </c>
      <c r="C409" s="68">
        <f t="shared" si="135"/>
        <v>24</v>
      </c>
      <c r="D409" s="69">
        <f t="shared" si="131"/>
        <v>15</v>
      </c>
      <c r="E409" s="70">
        <f t="shared" si="132"/>
        <v>22</v>
      </c>
      <c r="F409" s="74"/>
      <c r="G409" s="77"/>
      <c r="H409" s="63" t="e">
        <f t="shared" si="136"/>
        <v>#VALUE!</v>
      </c>
      <c r="I409" s="64">
        <f t="shared" si="137"/>
        <v>1</v>
      </c>
      <c r="J409" s="71" t="str">
        <f t="shared" si="137"/>
        <v>Lavandula</v>
      </c>
      <c r="K409" s="71" t="str">
        <f t="shared" si="137"/>
        <v>stoechas</v>
      </c>
      <c r="L409" s="72">
        <f t="shared" si="137"/>
        <v>2</v>
      </c>
      <c r="M409" s="72">
        <f t="shared" si="137"/>
        <v>12</v>
      </c>
      <c r="N409" s="66">
        <f t="shared" si="137"/>
        <v>0</v>
      </c>
      <c r="O409" s="42"/>
      <c r="P409" s="43" t="e">
        <f>TEXT(IF(#REF!=1,D409,""),"00")</f>
        <v>#REF!</v>
      </c>
      <c r="Q409" s="44"/>
      <c r="R409" s="45"/>
      <c r="S409" s="46" t="e">
        <f>IF(O409=0,TEXT(TIME(P409,Q409,R409)-TIME(D409,E409,RIGHT(F409,2))+TIME(0,LEFT(#REF!,2),RIGHT(#REF!,2)),"mm:ss"),TEXT(TIME(P409,Q409,R409)-TIME(D409,E409,RIGHT(F409,2))+TIME(0,LEFT(#REF!,2),RIGHT(#REF!,2))-TIME(0,($G$10*O409),0),"mm:ss"))</f>
        <v>#REF!</v>
      </c>
      <c r="T409" s="47"/>
      <c r="U409" s="43" t="e">
        <f>INDEX(VISITORS[INSECT ORDER], MATCH(T409,VISITORS[NAME USED],0))</f>
        <v>#N/A</v>
      </c>
      <c r="V409" s="43" t="e">
        <f t="shared" si="133"/>
        <v>#N/A</v>
      </c>
      <c r="W409" s="48" t="e">
        <f>IF(SUM(AB409,AD409,AF409,AH409,AJ409,AL409)=#REF!,,"")</f>
        <v>#REF!</v>
      </c>
      <c r="X409" s="49" t="e">
        <f>IF(#REF!=1,1,"")</f>
        <v>#REF!</v>
      </c>
      <c r="Y409" s="49"/>
      <c r="Z409" s="49"/>
      <c r="AA409" s="50" t="str">
        <f t="shared" si="134"/>
        <v/>
      </c>
      <c r="AB409" s="51" t="str">
        <f>IF(AA409=1,#REF!,"")</f>
        <v/>
      </c>
      <c r="AC409" s="50"/>
      <c r="AD409" s="51" t="str">
        <f>IF(AC409=1,#REF!,"")</f>
        <v/>
      </c>
      <c r="AE409" s="50"/>
      <c r="AF409" s="51" t="str">
        <f>IF(AE409=1,#REF!,"")</f>
        <v/>
      </c>
      <c r="AG409" s="50"/>
      <c r="AH409" s="51" t="str">
        <f>IF(AG409=1,#REF!,"")</f>
        <v/>
      </c>
      <c r="AI409" s="50"/>
      <c r="AJ409" s="51" t="str">
        <f>IF(AI409=1,#REF!,"")</f>
        <v/>
      </c>
      <c r="AK409" s="50"/>
      <c r="AL409" s="51" t="str">
        <f>IF(AK409=1,#REF!,"")</f>
        <v/>
      </c>
      <c r="AM409" s="52"/>
      <c r="AN409" s="53"/>
      <c r="AO409" s="53"/>
      <c r="AP409" s="54"/>
      <c r="AQ409" s="55" t="e">
        <f>IF(#REF!=1,0,"")</f>
        <v>#REF!</v>
      </c>
      <c r="AR409" s="56" t="e">
        <f t="shared" si="127"/>
        <v>#REF!</v>
      </c>
      <c r="AS409" s="55" t="e">
        <f>IF(#REF!=1,0,"")</f>
        <v>#REF!</v>
      </c>
      <c r="AT409" s="56" t="e">
        <f t="shared" si="128"/>
        <v>#REF!</v>
      </c>
    </row>
    <row r="410" spans="1:46" s="3" customFormat="1" x14ac:dyDescent="0.25">
      <c r="A410" s="67">
        <f t="shared" si="129"/>
        <v>2022</v>
      </c>
      <c r="B410" s="67" t="str">
        <f t="shared" si="130"/>
        <v>May</v>
      </c>
      <c r="C410" s="68">
        <f t="shared" si="135"/>
        <v>24</v>
      </c>
      <c r="D410" s="69">
        <f t="shared" si="131"/>
        <v>15</v>
      </c>
      <c r="E410" s="70">
        <f t="shared" si="132"/>
        <v>23</v>
      </c>
      <c r="F410" s="74"/>
      <c r="G410" s="77"/>
      <c r="H410" s="63" t="e">
        <f t="shared" si="136"/>
        <v>#VALUE!</v>
      </c>
      <c r="I410" s="64">
        <f t="shared" si="137"/>
        <v>1</v>
      </c>
      <c r="J410" s="71" t="str">
        <f t="shared" si="137"/>
        <v>Lavandula</v>
      </c>
      <c r="K410" s="71" t="str">
        <f t="shared" si="137"/>
        <v>stoechas</v>
      </c>
      <c r="L410" s="72">
        <f t="shared" si="137"/>
        <v>2</v>
      </c>
      <c r="M410" s="72">
        <f t="shared" si="137"/>
        <v>12</v>
      </c>
      <c r="N410" s="66">
        <f t="shared" si="137"/>
        <v>0</v>
      </c>
      <c r="O410" s="42"/>
      <c r="P410" s="43" t="e">
        <f>TEXT(IF(#REF!=1,D410,""),"00")</f>
        <v>#REF!</v>
      </c>
      <c r="Q410" s="44"/>
      <c r="R410" s="45"/>
      <c r="S410" s="46" t="e">
        <f>IF(O410=0,TEXT(TIME(P410,Q410,R410)-TIME(D410,E410,RIGHT(F410,2))+TIME(0,LEFT(#REF!,2),RIGHT(#REF!,2)),"mm:ss"),TEXT(TIME(P410,Q410,R410)-TIME(D410,E410,RIGHT(F410,2))+TIME(0,LEFT(#REF!,2),RIGHT(#REF!,2))-TIME(0,($G$10*O410),0),"mm:ss"))</f>
        <v>#REF!</v>
      </c>
      <c r="T410" s="47"/>
      <c r="U410" s="43" t="e">
        <f>INDEX(VISITORS[INSECT ORDER], MATCH(T410,VISITORS[NAME USED],0))</f>
        <v>#N/A</v>
      </c>
      <c r="V410" s="43" t="e">
        <f t="shared" si="133"/>
        <v>#N/A</v>
      </c>
      <c r="W410" s="48" t="e">
        <f>IF(SUM(AB410,AD410,AF410,AH410,AJ410,AL410)=#REF!,,"")</f>
        <v>#REF!</v>
      </c>
      <c r="X410" s="49" t="e">
        <f>IF(#REF!=1,1,"")</f>
        <v>#REF!</v>
      </c>
      <c r="Y410" s="49"/>
      <c r="Z410" s="49"/>
      <c r="AA410" s="50" t="str">
        <f t="shared" si="134"/>
        <v/>
      </c>
      <c r="AB410" s="51" t="str">
        <f>IF(AA410=1,#REF!,"")</f>
        <v/>
      </c>
      <c r="AC410" s="50"/>
      <c r="AD410" s="51" t="str">
        <f>IF(AC410=1,#REF!,"")</f>
        <v/>
      </c>
      <c r="AE410" s="50"/>
      <c r="AF410" s="51" t="str">
        <f>IF(AE410=1,#REF!,"")</f>
        <v/>
      </c>
      <c r="AG410" s="50"/>
      <c r="AH410" s="51" t="str">
        <f>IF(AG410=1,#REF!,"")</f>
        <v/>
      </c>
      <c r="AI410" s="50"/>
      <c r="AJ410" s="51" t="str">
        <f>IF(AI410=1,#REF!,"")</f>
        <v/>
      </c>
      <c r="AK410" s="50"/>
      <c r="AL410" s="51" t="str">
        <f>IF(AK410=1,#REF!,"")</f>
        <v/>
      </c>
      <c r="AM410" s="52"/>
      <c r="AN410" s="53"/>
      <c r="AO410" s="53"/>
      <c r="AP410" s="54"/>
      <c r="AQ410" s="55" t="e">
        <f>IF(#REF!=1,0,"")</f>
        <v>#REF!</v>
      </c>
      <c r="AR410" s="56" t="e">
        <f t="shared" si="127"/>
        <v>#REF!</v>
      </c>
      <c r="AS410" s="55" t="e">
        <f>IF(#REF!=1,0,"")</f>
        <v>#REF!</v>
      </c>
      <c r="AT410" s="56" t="e">
        <f t="shared" si="128"/>
        <v>#REF!</v>
      </c>
    </row>
    <row r="411" spans="1:46" s="3" customFormat="1" x14ac:dyDescent="0.25">
      <c r="A411" s="67">
        <f t="shared" si="129"/>
        <v>2022</v>
      </c>
      <c r="B411" s="67" t="str">
        <f t="shared" si="130"/>
        <v>May</v>
      </c>
      <c r="C411" s="68">
        <f t="shared" si="135"/>
        <v>24</v>
      </c>
      <c r="D411" s="69">
        <f t="shared" si="131"/>
        <v>15</v>
      </c>
      <c r="E411" s="60">
        <f t="shared" si="132"/>
        <v>24</v>
      </c>
      <c r="F411" s="74">
        <v>38</v>
      </c>
      <c r="G411" s="77"/>
      <c r="H411" s="63" t="e">
        <f t="shared" si="136"/>
        <v>#VALUE!</v>
      </c>
      <c r="I411" s="64">
        <f t="shared" si="137"/>
        <v>1</v>
      </c>
      <c r="J411" s="71" t="str">
        <f t="shared" si="137"/>
        <v>Lavandula</v>
      </c>
      <c r="K411" s="71" t="str">
        <f t="shared" si="137"/>
        <v>stoechas</v>
      </c>
      <c r="L411" s="72">
        <f t="shared" si="137"/>
        <v>2</v>
      </c>
      <c r="M411" s="66">
        <f t="shared" si="137"/>
        <v>12</v>
      </c>
      <c r="N411" s="66">
        <f t="shared" si="137"/>
        <v>0</v>
      </c>
      <c r="O411" s="42"/>
      <c r="P411" s="43" t="e">
        <f>TEXT(IF(#REF!=1,D411,""),"00")</f>
        <v>#REF!</v>
      </c>
      <c r="Q411" s="44">
        <v>24</v>
      </c>
      <c r="R411" s="45">
        <v>50</v>
      </c>
      <c r="S411" s="46" t="e">
        <f>IF(O411=0,TEXT(TIME(P411,Q411,R411)-TIME(D411,E411,RIGHT(F411,2))+TIME(0,LEFT(#REF!,2),RIGHT(#REF!,2)),"mm:ss"),TEXT(TIME(P411,Q411,R411)-TIME(D411,E411,RIGHT(F411,2))+TIME(0,LEFT(#REF!,2),RIGHT(#REF!,2))-TIME(0,($G$10*O411),0),"mm:ss"))</f>
        <v>#REF!</v>
      </c>
      <c r="T411" s="47" t="s">
        <v>369</v>
      </c>
      <c r="U411" s="43" t="e">
        <f>INDEX(VISITORS[INSECT ORDER], MATCH(T411,VISITORS[NAME USED],0))</f>
        <v>#N/A</v>
      </c>
      <c r="V411" s="43" t="e">
        <f t="shared" si="133"/>
        <v>#N/A</v>
      </c>
      <c r="W411" s="48" t="e">
        <f>IF(SUM(AB411,AD411,AF411,AH411,AJ411,AL411)=#REF!,,"")</f>
        <v>#REF!</v>
      </c>
      <c r="X411" s="49">
        <v>12</v>
      </c>
      <c r="Y411" s="49"/>
      <c r="Z411" s="49"/>
      <c r="AA411" s="50" t="str">
        <f t="shared" si="134"/>
        <v/>
      </c>
      <c r="AB411" s="51" t="str">
        <f>IF(AA411=1,#REF!,"")</f>
        <v/>
      </c>
      <c r="AC411" s="50"/>
      <c r="AD411" s="51" t="str">
        <f>IF(AC411=1,#REF!,"")</f>
        <v/>
      </c>
      <c r="AE411" s="50"/>
      <c r="AF411" s="51" t="str">
        <f>IF(AE411=1,#REF!,"")</f>
        <v/>
      </c>
      <c r="AG411" s="50"/>
      <c r="AH411" s="51" t="str">
        <f>IF(AG411=1,#REF!,"")</f>
        <v/>
      </c>
      <c r="AI411" s="50"/>
      <c r="AJ411" s="51" t="str">
        <f>IF(AI411=1,#REF!,"")</f>
        <v/>
      </c>
      <c r="AK411" s="50"/>
      <c r="AL411" s="51" t="str">
        <f>IF(AK411=1,#REF!,"")</f>
        <v/>
      </c>
      <c r="AM411" s="52"/>
      <c r="AN411" s="53"/>
      <c r="AO411" s="53"/>
      <c r="AP411" s="54"/>
      <c r="AQ411" s="55" t="e">
        <f>IF(#REF!=1,0,"")</f>
        <v>#REF!</v>
      </c>
      <c r="AR411" s="56" t="e">
        <f t="shared" si="127"/>
        <v>#REF!</v>
      </c>
      <c r="AS411" s="55" t="e">
        <f>IF(#REF!=1,0,"")</f>
        <v>#REF!</v>
      </c>
      <c r="AT411" s="56" t="e">
        <f t="shared" si="128"/>
        <v>#REF!</v>
      </c>
    </row>
    <row r="412" spans="1:46" s="3" customFormat="1" x14ac:dyDescent="0.25">
      <c r="A412" s="67">
        <f t="shared" si="129"/>
        <v>2022</v>
      </c>
      <c r="B412" s="67" t="str">
        <f t="shared" si="130"/>
        <v>May</v>
      </c>
      <c r="C412" s="68">
        <f t="shared" si="135"/>
        <v>24</v>
      </c>
      <c r="D412" s="69">
        <f t="shared" si="131"/>
        <v>15</v>
      </c>
      <c r="E412" s="70">
        <f t="shared" si="132"/>
        <v>25</v>
      </c>
      <c r="F412" s="74"/>
      <c r="G412" s="77"/>
      <c r="H412" s="63" t="e">
        <f t="shared" si="136"/>
        <v>#VALUE!</v>
      </c>
      <c r="I412" s="64">
        <f t="shared" ref="I412:N427" si="138">I411</f>
        <v>1</v>
      </c>
      <c r="J412" s="71" t="str">
        <f t="shared" si="138"/>
        <v>Lavandula</v>
      </c>
      <c r="K412" s="71" t="str">
        <f t="shared" si="138"/>
        <v>stoechas</v>
      </c>
      <c r="L412" s="72">
        <f t="shared" si="138"/>
        <v>2</v>
      </c>
      <c r="M412" s="72">
        <f t="shared" si="138"/>
        <v>12</v>
      </c>
      <c r="N412" s="66">
        <f t="shared" si="138"/>
        <v>0</v>
      </c>
      <c r="O412" s="42"/>
      <c r="P412" s="43" t="e">
        <f>TEXT(IF(#REF!=1,D412,""),"00")</f>
        <v>#REF!</v>
      </c>
      <c r="Q412" s="44"/>
      <c r="R412" s="45"/>
      <c r="S412" s="46" t="e">
        <f>IF(O412=0,TEXT(TIME(P412,Q412,R412)-TIME(D412,E412,RIGHT(F412,2))+TIME(0,LEFT(#REF!,2),RIGHT(#REF!,2)),"mm:ss"),TEXT(TIME(P412,Q412,R412)-TIME(D412,E412,RIGHT(F412,2))+TIME(0,LEFT(#REF!,2),RIGHT(#REF!,2))-TIME(0,($G$10*O412),0),"mm:ss"))</f>
        <v>#REF!</v>
      </c>
      <c r="T412" s="47"/>
      <c r="U412" s="43" t="e">
        <f>INDEX(VISITORS[INSECT ORDER], MATCH(T412,VISITORS[NAME USED],0))</f>
        <v>#N/A</v>
      </c>
      <c r="V412" s="43" t="e">
        <f t="shared" si="133"/>
        <v>#N/A</v>
      </c>
      <c r="W412" s="48" t="e">
        <f>IF(SUM(AB412,AD412,AF412,AH412,AJ412,AL412)=#REF!,,"")</f>
        <v>#REF!</v>
      </c>
      <c r="X412" s="49" t="e">
        <f>IF(#REF!=1,1,"")</f>
        <v>#REF!</v>
      </c>
      <c r="Y412" s="49"/>
      <c r="Z412" s="49"/>
      <c r="AA412" s="50" t="str">
        <f t="shared" si="134"/>
        <v/>
      </c>
      <c r="AB412" s="51" t="str">
        <f>IF(AA412=1,#REF!,"")</f>
        <v/>
      </c>
      <c r="AC412" s="50"/>
      <c r="AD412" s="51" t="str">
        <f>IF(AC412=1,#REF!,"")</f>
        <v/>
      </c>
      <c r="AE412" s="50"/>
      <c r="AF412" s="51" t="str">
        <f>IF(AE412=1,#REF!,"")</f>
        <v/>
      </c>
      <c r="AG412" s="50"/>
      <c r="AH412" s="51" t="str">
        <f>IF(AG412=1,#REF!,"")</f>
        <v/>
      </c>
      <c r="AI412" s="50"/>
      <c r="AJ412" s="51" t="str">
        <f>IF(AI412=1,#REF!,"")</f>
        <v/>
      </c>
      <c r="AK412" s="50"/>
      <c r="AL412" s="51" t="str">
        <f>IF(AK412=1,#REF!,"")</f>
        <v/>
      </c>
      <c r="AM412" s="52"/>
      <c r="AN412" s="53"/>
      <c r="AO412" s="53"/>
      <c r="AP412" s="54"/>
      <c r="AQ412" s="55" t="e">
        <f>IF(#REF!=1,0,"")</f>
        <v>#REF!</v>
      </c>
      <c r="AR412" s="56" t="e">
        <f t="shared" si="127"/>
        <v>#REF!</v>
      </c>
      <c r="AS412" s="55" t="e">
        <f>IF(#REF!=1,0,"")</f>
        <v>#REF!</v>
      </c>
      <c r="AT412" s="56" t="e">
        <f t="shared" si="128"/>
        <v>#REF!</v>
      </c>
    </row>
    <row r="413" spans="1:46" s="3" customFormat="1" x14ac:dyDescent="0.25">
      <c r="A413" s="67">
        <f t="shared" si="129"/>
        <v>2022</v>
      </c>
      <c r="B413" s="67" t="str">
        <f t="shared" si="130"/>
        <v>May</v>
      </c>
      <c r="C413" s="68">
        <f t="shared" si="135"/>
        <v>24</v>
      </c>
      <c r="D413" s="69">
        <f t="shared" si="131"/>
        <v>15</v>
      </c>
      <c r="E413" s="70">
        <f t="shared" si="132"/>
        <v>26</v>
      </c>
      <c r="F413" s="74"/>
      <c r="G413" s="77"/>
      <c r="H413" s="63" t="e">
        <f t="shared" si="136"/>
        <v>#VALUE!</v>
      </c>
      <c r="I413" s="64">
        <f t="shared" si="138"/>
        <v>1</v>
      </c>
      <c r="J413" s="71" t="str">
        <f t="shared" si="138"/>
        <v>Lavandula</v>
      </c>
      <c r="K413" s="71" t="str">
        <f t="shared" si="138"/>
        <v>stoechas</v>
      </c>
      <c r="L413" s="66">
        <f t="shared" si="138"/>
        <v>2</v>
      </c>
      <c r="M413" s="72">
        <f t="shared" si="138"/>
        <v>12</v>
      </c>
      <c r="N413" s="66">
        <f t="shared" si="138"/>
        <v>0</v>
      </c>
      <c r="O413" s="42"/>
      <c r="P413" s="43" t="e">
        <f>TEXT(IF(#REF!=1,D413,""),"00")</f>
        <v>#REF!</v>
      </c>
      <c r="Q413" s="44"/>
      <c r="R413" s="45"/>
      <c r="S413" s="46" t="e">
        <f>IF(O413=0,TEXT(TIME(P413,Q413,R413)-TIME(D413,E413,RIGHT(F413,2))+TIME(0,LEFT(#REF!,2),RIGHT(#REF!,2)),"mm:ss"),TEXT(TIME(P413,Q413,R413)-TIME(D413,E413,RIGHT(F413,2))+TIME(0,LEFT(#REF!,2),RIGHT(#REF!,2))-TIME(0,($G$10*O413),0),"mm:ss"))</f>
        <v>#REF!</v>
      </c>
      <c r="T413" s="47"/>
      <c r="U413" s="43" t="e">
        <f>INDEX(VISITORS[INSECT ORDER], MATCH(T413,VISITORS[NAME USED],0))</f>
        <v>#N/A</v>
      </c>
      <c r="V413" s="43" t="e">
        <f t="shared" si="133"/>
        <v>#N/A</v>
      </c>
      <c r="W413" s="48" t="e">
        <f>IF(SUM(AB413,AD413,AF413,AH413,AJ413,AL413)=#REF!,,"")</f>
        <v>#REF!</v>
      </c>
      <c r="X413" s="49" t="e">
        <f>IF(#REF!=1,1,"")</f>
        <v>#REF!</v>
      </c>
      <c r="Y413" s="49"/>
      <c r="Z413" s="49"/>
      <c r="AA413" s="50" t="str">
        <f t="shared" si="134"/>
        <v/>
      </c>
      <c r="AB413" s="51" t="str">
        <f>IF(AA413=1,#REF!,"")</f>
        <v/>
      </c>
      <c r="AC413" s="50"/>
      <c r="AD413" s="51" t="str">
        <f>IF(AC413=1,#REF!,"")</f>
        <v/>
      </c>
      <c r="AE413" s="50"/>
      <c r="AF413" s="51" t="str">
        <f>IF(AE413=1,#REF!,"")</f>
        <v/>
      </c>
      <c r="AG413" s="50"/>
      <c r="AH413" s="51" t="str">
        <f>IF(AG413=1,#REF!,"")</f>
        <v/>
      </c>
      <c r="AI413" s="50"/>
      <c r="AJ413" s="51" t="str">
        <f>IF(AI413=1,#REF!,"")</f>
        <v/>
      </c>
      <c r="AK413" s="50"/>
      <c r="AL413" s="51" t="str">
        <f>IF(AK413=1,#REF!,"")</f>
        <v/>
      </c>
      <c r="AM413" s="52"/>
      <c r="AN413" s="53"/>
      <c r="AO413" s="53"/>
      <c r="AP413" s="54"/>
      <c r="AQ413" s="55" t="e">
        <f>IF(#REF!=1,0,"")</f>
        <v>#REF!</v>
      </c>
      <c r="AR413" s="56" t="e">
        <f t="shared" si="127"/>
        <v>#REF!</v>
      </c>
      <c r="AS413" s="55" t="e">
        <f>IF(#REF!=1,0,"")</f>
        <v>#REF!</v>
      </c>
      <c r="AT413" s="56" t="e">
        <f t="shared" si="128"/>
        <v>#REF!</v>
      </c>
    </row>
    <row r="414" spans="1:46" s="3" customFormat="1" x14ac:dyDescent="0.25">
      <c r="A414" s="67">
        <f t="shared" si="129"/>
        <v>2022</v>
      </c>
      <c r="B414" s="67" t="str">
        <f t="shared" si="130"/>
        <v>May</v>
      </c>
      <c r="C414" s="68">
        <f t="shared" si="135"/>
        <v>24</v>
      </c>
      <c r="D414" s="69">
        <f t="shared" si="131"/>
        <v>15</v>
      </c>
      <c r="E414" s="70">
        <f t="shared" si="132"/>
        <v>27</v>
      </c>
      <c r="F414" s="74"/>
      <c r="G414" s="77"/>
      <c r="H414" s="63" t="e">
        <f t="shared" si="136"/>
        <v>#VALUE!</v>
      </c>
      <c r="I414" s="64">
        <f t="shared" si="138"/>
        <v>1</v>
      </c>
      <c r="J414" s="71" t="str">
        <f t="shared" si="138"/>
        <v>Lavandula</v>
      </c>
      <c r="K414" s="71" t="str">
        <f t="shared" si="138"/>
        <v>stoechas</v>
      </c>
      <c r="L414" s="72">
        <f t="shared" si="138"/>
        <v>2</v>
      </c>
      <c r="M414" s="72">
        <f t="shared" si="138"/>
        <v>12</v>
      </c>
      <c r="N414" s="66">
        <f t="shared" si="138"/>
        <v>0</v>
      </c>
      <c r="O414" s="42"/>
      <c r="P414" s="43" t="e">
        <f>TEXT(IF(#REF!=1,D414,""),"00")</f>
        <v>#REF!</v>
      </c>
      <c r="Q414" s="44"/>
      <c r="R414" s="45"/>
      <c r="S414" s="46" t="e">
        <f>IF(O414=0,TEXT(TIME(P414,Q414,R414)-TIME(D414,E414,RIGHT(F414,2))+TIME(0,LEFT(#REF!,2),RIGHT(#REF!,2)),"mm:ss"),TEXT(TIME(P414,Q414,R414)-TIME(D414,E414,RIGHT(F414,2))+TIME(0,LEFT(#REF!,2),RIGHT(#REF!,2))-TIME(0,($G$10*O414),0),"mm:ss"))</f>
        <v>#REF!</v>
      </c>
      <c r="T414" s="47"/>
      <c r="U414" s="43" t="e">
        <f>INDEX(VISITORS[INSECT ORDER], MATCH(T414,VISITORS[NAME USED],0))</f>
        <v>#N/A</v>
      </c>
      <c r="V414" s="43" t="e">
        <f t="shared" si="133"/>
        <v>#N/A</v>
      </c>
      <c r="W414" s="48" t="e">
        <f>IF(SUM(AB414,AD414,AF414,AH414,AJ414,AL414)=#REF!,,"")</f>
        <v>#REF!</v>
      </c>
      <c r="X414" s="49" t="e">
        <f>IF(#REF!=1,1,"")</f>
        <v>#REF!</v>
      </c>
      <c r="Y414" s="49"/>
      <c r="Z414" s="49"/>
      <c r="AA414" s="50" t="str">
        <f t="shared" si="134"/>
        <v/>
      </c>
      <c r="AB414" s="51" t="str">
        <f>IF(AA414=1,#REF!,"")</f>
        <v/>
      </c>
      <c r="AC414" s="50"/>
      <c r="AD414" s="51" t="str">
        <f>IF(AC414=1,#REF!,"")</f>
        <v/>
      </c>
      <c r="AE414" s="50"/>
      <c r="AF414" s="51" t="str">
        <f>IF(AE414=1,#REF!,"")</f>
        <v/>
      </c>
      <c r="AG414" s="50"/>
      <c r="AH414" s="51" t="str">
        <f>IF(AG414=1,#REF!,"")</f>
        <v/>
      </c>
      <c r="AI414" s="50"/>
      <c r="AJ414" s="51" t="str">
        <f>IF(AI414=1,#REF!,"")</f>
        <v/>
      </c>
      <c r="AK414" s="50"/>
      <c r="AL414" s="51" t="str">
        <f>IF(AK414=1,#REF!,"")</f>
        <v/>
      </c>
      <c r="AM414" s="52"/>
      <c r="AN414" s="53"/>
      <c r="AO414" s="53"/>
      <c r="AP414" s="54"/>
      <c r="AQ414" s="55" t="e">
        <f>IF(#REF!=1,0,"")</f>
        <v>#REF!</v>
      </c>
      <c r="AR414" s="56" t="e">
        <f t="shared" si="127"/>
        <v>#REF!</v>
      </c>
      <c r="AS414" s="55" t="e">
        <f>IF(#REF!=1,0,"")</f>
        <v>#REF!</v>
      </c>
      <c r="AT414" s="56" t="e">
        <f t="shared" si="128"/>
        <v>#REF!</v>
      </c>
    </row>
    <row r="415" spans="1:46" s="3" customFormat="1" x14ac:dyDescent="0.25">
      <c r="A415" s="67">
        <f t="shared" si="129"/>
        <v>2022</v>
      </c>
      <c r="B415" s="67" t="str">
        <f t="shared" si="130"/>
        <v>May</v>
      </c>
      <c r="C415" s="68">
        <f t="shared" si="135"/>
        <v>24</v>
      </c>
      <c r="D415" s="69">
        <f t="shared" si="131"/>
        <v>15</v>
      </c>
      <c r="E415" s="70">
        <f t="shared" si="132"/>
        <v>28</v>
      </c>
      <c r="F415" s="74"/>
      <c r="G415" s="77"/>
      <c r="H415" s="63" t="e">
        <f t="shared" si="136"/>
        <v>#VALUE!</v>
      </c>
      <c r="I415" s="64">
        <f t="shared" si="138"/>
        <v>1</v>
      </c>
      <c r="J415" s="71" t="str">
        <f t="shared" si="138"/>
        <v>Lavandula</v>
      </c>
      <c r="K415" s="71" t="str">
        <f t="shared" si="138"/>
        <v>stoechas</v>
      </c>
      <c r="L415" s="72">
        <f t="shared" si="138"/>
        <v>2</v>
      </c>
      <c r="M415" s="72">
        <f t="shared" si="138"/>
        <v>12</v>
      </c>
      <c r="N415" s="66">
        <f t="shared" si="138"/>
        <v>0</v>
      </c>
      <c r="O415" s="42"/>
      <c r="P415" s="43" t="e">
        <f>TEXT(IF(#REF!=1,D415,""),"00")</f>
        <v>#REF!</v>
      </c>
      <c r="Q415" s="44"/>
      <c r="R415" s="45"/>
      <c r="S415" s="46" t="e">
        <f>IF(O415=0,TEXT(TIME(P415,Q415,R415)-TIME(D415,E415,RIGHT(F415,2))+TIME(0,LEFT(#REF!,2),RIGHT(#REF!,2)),"mm:ss"),TEXT(TIME(P415,Q415,R415)-TIME(D415,E415,RIGHT(F415,2))+TIME(0,LEFT(#REF!,2),RIGHT(#REF!,2))-TIME(0,($G$10*O415),0),"mm:ss"))</f>
        <v>#REF!</v>
      </c>
      <c r="T415" s="47"/>
      <c r="U415" s="43" t="e">
        <f>INDEX(VISITORS[INSECT ORDER], MATCH(T415,VISITORS[NAME USED],0))</f>
        <v>#N/A</v>
      </c>
      <c r="V415" s="43" t="e">
        <f t="shared" si="133"/>
        <v>#N/A</v>
      </c>
      <c r="W415" s="48" t="e">
        <f>IF(SUM(AB415,AD415,AF415,AH415,AJ415,AL415)=#REF!,,"")</f>
        <v>#REF!</v>
      </c>
      <c r="X415" s="49" t="e">
        <f>IF(#REF!=1,1,"")</f>
        <v>#REF!</v>
      </c>
      <c r="Y415" s="49"/>
      <c r="Z415" s="49"/>
      <c r="AA415" s="50" t="str">
        <f t="shared" si="134"/>
        <v/>
      </c>
      <c r="AB415" s="51" t="str">
        <f>IF(AA415=1,#REF!,"")</f>
        <v/>
      </c>
      <c r="AC415" s="50"/>
      <c r="AD415" s="51" t="str">
        <f>IF(AC415=1,#REF!,"")</f>
        <v/>
      </c>
      <c r="AE415" s="50"/>
      <c r="AF415" s="51" t="str">
        <f>IF(AE415=1,#REF!,"")</f>
        <v/>
      </c>
      <c r="AG415" s="50"/>
      <c r="AH415" s="51" t="str">
        <f>IF(AG415=1,#REF!,"")</f>
        <v/>
      </c>
      <c r="AI415" s="50"/>
      <c r="AJ415" s="51" t="str">
        <f>IF(AI415=1,#REF!,"")</f>
        <v/>
      </c>
      <c r="AK415" s="50"/>
      <c r="AL415" s="51" t="str">
        <f>IF(AK415=1,#REF!,"")</f>
        <v/>
      </c>
      <c r="AM415" s="52"/>
      <c r="AN415" s="53"/>
      <c r="AO415" s="53"/>
      <c r="AP415" s="54"/>
      <c r="AQ415" s="55" t="e">
        <f>IF(#REF!=1,0,"")</f>
        <v>#REF!</v>
      </c>
      <c r="AR415" s="56" t="e">
        <f t="shared" si="127"/>
        <v>#REF!</v>
      </c>
      <c r="AS415" s="55" t="e">
        <f>IF(#REF!=1,0,"")</f>
        <v>#REF!</v>
      </c>
      <c r="AT415" s="56" t="e">
        <f t="shared" si="128"/>
        <v>#REF!</v>
      </c>
    </row>
    <row r="416" spans="1:46" s="3" customFormat="1" x14ac:dyDescent="0.25">
      <c r="A416" s="67">
        <f t="shared" si="129"/>
        <v>2022</v>
      </c>
      <c r="B416" s="67" t="str">
        <f t="shared" si="130"/>
        <v>May</v>
      </c>
      <c r="C416" s="68">
        <f t="shared" si="135"/>
        <v>24</v>
      </c>
      <c r="D416" s="69">
        <f t="shared" si="131"/>
        <v>15</v>
      </c>
      <c r="E416" s="60">
        <f t="shared" si="132"/>
        <v>29</v>
      </c>
      <c r="F416" s="74"/>
      <c r="G416" s="77"/>
      <c r="H416" s="63" t="e">
        <f t="shared" si="136"/>
        <v>#VALUE!</v>
      </c>
      <c r="I416" s="64">
        <f t="shared" si="138"/>
        <v>1</v>
      </c>
      <c r="J416" s="71" t="str">
        <f t="shared" si="138"/>
        <v>Lavandula</v>
      </c>
      <c r="K416" s="71" t="str">
        <f t="shared" si="138"/>
        <v>stoechas</v>
      </c>
      <c r="L416" s="72">
        <f t="shared" si="138"/>
        <v>2</v>
      </c>
      <c r="M416" s="66">
        <f t="shared" si="138"/>
        <v>12</v>
      </c>
      <c r="N416" s="66">
        <f t="shared" si="138"/>
        <v>0</v>
      </c>
      <c r="O416" s="42"/>
      <c r="P416" s="43" t="e">
        <f>TEXT(IF(#REF!=1,D416,""),"00")</f>
        <v>#REF!</v>
      </c>
      <c r="Q416" s="44"/>
      <c r="R416" s="45"/>
      <c r="S416" s="46" t="e">
        <f>IF(O416=0,TEXT(TIME(P416,Q416,R416)-TIME(D416,E416,RIGHT(F416,2))+TIME(0,LEFT(#REF!,2),RIGHT(#REF!,2)),"mm:ss"),TEXT(TIME(P416,Q416,R416)-TIME(D416,E416,RIGHT(F416,2))+TIME(0,LEFT(#REF!,2),RIGHT(#REF!,2))-TIME(0,($G$10*O416),0),"mm:ss"))</f>
        <v>#REF!</v>
      </c>
      <c r="T416" s="47"/>
      <c r="U416" s="43" t="e">
        <f>INDEX(VISITORS[INSECT ORDER], MATCH(T416,VISITORS[NAME USED],0))</f>
        <v>#N/A</v>
      </c>
      <c r="V416" s="43" t="e">
        <f t="shared" si="133"/>
        <v>#N/A</v>
      </c>
      <c r="W416" s="48" t="e">
        <f>IF(SUM(AB416,AD416,AF416,AH416,AJ416,AL416)=#REF!,,"")</f>
        <v>#REF!</v>
      </c>
      <c r="X416" s="49" t="e">
        <f>IF(#REF!=1,1,"")</f>
        <v>#REF!</v>
      </c>
      <c r="Y416" s="49"/>
      <c r="Z416" s="49"/>
      <c r="AA416" s="50" t="str">
        <f t="shared" si="134"/>
        <v/>
      </c>
      <c r="AB416" s="51" t="str">
        <f>IF(AA416=1,#REF!,"")</f>
        <v/>
      </c>
      <c r="AC416" s="50"/>
      <c r="AD416" s="51" t="str">
        <f>IF(AC416=1,#REF!,"")</f>
        <v/>
      </c>
      <c r="AE416" s="50"/>
      <c r="AF416" s="51" t="str">
        <f>IF(AE416=1,#REF!,"")</f>
        <v/>
      </c>
      <c r="AG416" s="50"/>
      <c r="AH416" s="51" t="str">
        <f>IF(AG416=1,#REF!,"")</f>
        <v/>
      </c>
      <c r="AI416" s="50"/>
      <c r="AJ416" s="51" t="str">
        <f>IF(AI416=1,#REF!,"")</f>
        <v/>
      </c>
      <c r="AK416" s="50"/>
      <c r="AL416" s="51" t="str">
        <f>IF(AK416=1,#REF!,"")</f>
        <v/>
      </c>
      <c r="AM416" s="52"/>
      <c r="AN416" s="53"/>
      <c r="AO416" s="53"/>
      <c r="AP416" s="54"/>
      <c r="AQ416" s="55" t="e">
        <f>IF(#REF!=1,0,"")</f>
        <v>#REF!</v>
      </c>
      <c r="AR416" s="56" t="e">
        <f t="shared" si="127"/>
        <v>#REF!</v>
      </c>
      <c r="AS416" s="55" t="e">
        <f>IF(#REF!=1,0,"")</f>
        <v>#REF!</v>
      </c>
      <c r="AT416" s="56" t="e">
        <f t="shared" si="128"/>
        <v>#REF!</v>
      </c>
    </row>
    <row r="417" spans="1:46" s="3" customFormat="1" x14ac:dyDescent="0.25">
      <c r="A417" s="67">
        <f t="shared" si="129"/>
        <v>2022</v>
      </c>
      <c r="B417" s="67" t="str">
        <f t="shared" si="130"/>
        <v>May</v>
      </c>
      <c r="C417" s="68">
        <f t="shared" si="135"/>
        <v>24</v>
      </c>
      <c r="D417" s="69">
        <f t="shared" si="131"/>
        <v>15</v>
      </c>
      <c r="E417" s="70">
        <f t="shared" si="132"/>
        <v>30</v>
      </c>
      <c r="F417" s="74"/>
      <c r="G417" s="77"/>
      <c r="H417" s="63" t="e">
        <f t="shared" si="136"/>
        <v>#VALUE!</v>
      </c>
      <c r="I417" s="64">
        <f t="shared" si="138"/>
        <v>1</v>
      </c>
      <c r="J417" s="71" t="str">
        <f t="shared" si="138"/>
        <v>Lavandula</v>
      </c>
      <c r="K417" s="71" t="str">
        <f t="shared" si="138"/>
        <v>stoechas</v>
      </c>
      <c r="L417" s="72">
        <f t="shared" si="138"/>
        <v>2</v>
      </c>
      <c r="M417" s="72">
        <f t="shared" si="138"/>
        <v>12</v>
      </c>
      <c r="N417" s="66">
        <f t="shared" si="138"/>
        <v>0</v>
      </c>
      <c r="O417" s="42"/>
      <c r="P417" s="43" t="e">
        <f>TEXT(IF(#REF!=1,D417,""),"00")</f>
        <v>#REF!</v>
      </c>
      <c r="Q417" s="44"/>
      <c r="R417" s="45"/>
      <c r="S417" s="46" t="e">
        <f>IF(O417=0,TEXT(TIME(P417,Q417,R417)-TIME(D417,E417,RIGHT(F417,2))+TIME(0,LEFT(#REF!,2),RIGHT(#REF!,2)),"mm:ss"),TEXT(TIME(P417,Q417,R417)-TIME(D417,E417,RIGHT(F417,2))+TIME(0,LEFT(#REF!,2),RIGHT(#REF!,2))-TIME(0,($G$10*O417),0),"mm:ss"))</f>
        <v>#REF!</v>
      </c>
      <c r="T417" s="47"/>
      <c r="U417" s="43" t="e">
        <f>INDEX(VISITORS[INSECT ORDER], MATCH(T417,VISITORS[NAME USED],0))</f>
        <v>#N/A</v>
      </c>
      <c r="V417" s="43" t="e">
        <f t="shared" si="133"/>
        <v>#N/A</v>
      </c>
      <c r="W417" s="48" t="e">
        <f>IF(SUM(AB417,AD417,AF417,AH417,AJ417,AL417)=#REF!,,"")</f>
        <v>#REF!</v>
      </c>
      <c r="X417" s="49" t="e">
        <f>IF(#REF!=1,1,"")</f>
        <v>#REF!</v>
      </c>
      <c r="Y417" s="49"/>
      <c r="Z417" s="49"/>
      <c r="AA417" s="50" t="str">
        <f t="shared" si="134"/>
        <v/>
      </c>
      <c r="AB417" s="51" t="str">
        <f>IF(AA417=1,#REF!,"")</f>
        <v/>
      </c>
      <c r="AC417" s="50"/>
      <c r="AD417" s="51" t="str">
        <f>IF(AC417=1,#REF!,"")</f>
        <v/>
      </c>
      <c r="AE417" s="50"/>
      <c r="AF417" s="51" t="str">
        <f>IF(AE417=1,#REF!,"")</f>
        <v/>
      </c>
      <c r="AG417" s="50"/>
      <c r="AH417" s="51" t="str">
        <f>IF(AG417=1,#REF!,"")</f>
        <v/>
      </c>
      <c r="AI417" s="50"/>
      <c r="AJ417" s="51" t="str">
        <f>IF(AI417=1,#REF!,"")</f>
        <v/>
      </c>
      <c r="AK417" s="50"/>
      <c r="AL417" s="51" t="str">
        <f>IF(AK417=1,#REF!,"")</f>
        <v/>
      </c>
      <c r="AM417" s="52"/>
      <c r="AN417" s="53"/>
      <c r="AO417" s="53"/>
      <c r="AP417" s="54"/>
      <c r="AQ417" s="55" t="e">
        <f>IF(#REF!=1,0,"")</f>
        <v>#REF!</v>
      </c>
      <c r="AR417" s="56" t="e">
        <f t="shared" si="127"/>
        <v>#REF!</v>
      </c>
      <c r="AS417" s="55" t="e">
        <f>IF(#REF!=1,0,"")</f>
        <v>#REF!</v>
      </c>
      <c r="AT417" s="56" t="e">
        <f t="shared" si="128"/>
        <v>#REF!</v>
      </c>
    </row>
    <row r="418" spans="1:46" s="3" customFormat="1" x14ac:dyDescent="0.25">
      <c r="A418" s="67">
        <f t="shared" si="129"/>
        <v>2022</v>
      </c>
      <c r="B418" s="67" t="str">
        <f t="shared" si="130"/>
        <v>May</v>
      </c>
      <c r="C418" s="68">
        <f t="shared" si="135"/>
        <v>24</v>
      </c>
      <c r="D418" s="69">
        <f t="shared" si="131"/>
        <v>15</v>
      </c>
      <c r="E418" s="70">
        <f t="shared" si="132"/>
        <v>31</v>
      </c>
      <c r="F418" s="74"/>
      <c r="G418" s="77"/>
      <c r="H418" s="63" t="e">
        <f t="shared" si="136"/>
        <v>#VALUE!</v>
      </c>
      <c r="I418" s="64">
        <f t="shared" si="138"/>
        <v>1</v>
      </c>
      <c r="J418" s="71" t="str">
        <f t="shared" si="138"/>
        <v>Lavandula</v>
      </c>
      <c r="K418" s="71" t="str">
        <f t="shared" si="138"/>
        <v>stoechas</v>
      </c>
      <c r="L418" s="72">
        <f t="shared" si="138"/>
        <v>2</v>
      </c>
      <c r="M418" s="72">
        <f t="shared" si="138"/>
        <v>12</v>
      </c>
      <c r="N418" s="66">
        <f t="shared" si="138"/>
        <v>0</v>
      </c>
      <c r="O418" s="42"/>
      <c r="P418" s="43" t="e">
        <f>TEXT(IF(#REF!=1,D418,""),"00")</f>
        <v>#REF!</v>
      </c>
      <c r="Q418" s="44"/>
      <c r="R418" s="45"/>
      <c r="S418" s="46" t="e">
        <f>IF(O418=0,TEXT(TIME(P418,Q418,R418)-TIME(D418,E418,RIGHT(F418,2))+TIME(0,LEFT(#REF!,2),RIGHT(#REF!,2)),"mm:ss"),TEXT(TIME(P418,Q418,R418)-TIME(D418,E418,RIGHT(F418,2))+TIME(0,LEFT(#REF!,2),RIGHT(#REF!,2))-TIME(0,($G$10*O418),0),"mm:ss"))</f>
        <v>#REF!</v>
      </c>
      <c r="T418" s="47"/>
      <c r="U418" s="43" t="e">
        <f>INDEX(VISITORS[INSECT ORDER], MATCH(T418,VISITORS[NAME USED],0))</f>
        <v>#N/A</v>
      </c>
      <c r="V418" s="43" t="e">
        <f t="shared" si="133"/>
        <v>#N/A</v>
      </c>
      <c r="W418" s="48" t="e">
        <f>IF(SUM(AB418,AD418,AF418,AH418,AJ418,AL418)=#REF!,,"")</f>
        <v>#REF!</v>
      </c>
      <c r="X418" s="49" t="e">
        <f>IF(#REF!=1,1,"")</f>
        <v>#REF!</v>
      </c>
      <c r="Y418" s="49"/>
      <c r="Z418" s="49"/>
      <c r="AA418" s="50" t="str">
        <f t="shared" si="134"/>
        <v/>
      </c>
      <c r="AB418" s="51" t="str">
        <f>IF(AA418=1,#REF!,"")</f>
        <v/>
      </c>
      <c r="AC418" s="50"/>
      <c r="AD418" s="51" t="str">
        <f>IF(AC418=1,#REF!,"")</f>
        <v/>
      </c>
      <c r="AE418" s="50"/>
      <c r="AF418" s="51" t="str">
        <f>IF(AE418=1,#REF!,"")</f>
        <v/>
      </c>
      <c r="AG418" s="50"/>
      <c r="AH418" s="51" t="str">
        <f>IF(AG418=1,#REF!,"")</f>
        <v/>
      </c>
      <c r="AI418" s="50"/>
      <c r="AJ418" s="51" t="str">
        <f>IF(AI418=1,#REF!,"")</f>
        <v/>
      </c>
      <c r="AK418" s="50"/>
      <c r="AL418" s="51" t="str">
        <f>IF(AK418=1,#REF!,"")</f>
        <v/>
      </c>
      <c r="AM418" s="52"/>
      <c r="AN418" s="53"/>
      <c r="AO418" s="53"/>
      <c r="AP418" s="54"/>
      <c r="AQ418" s="55" t="e">
        <f>IF(#REF!=1,0,"")</f>
        <v>#REF!</v>
      </c>
      <c r="AR418" s="56" t="e">
        <f t="shared" si="127"/>
        <v>#REF!</v>
      </c>
      <c r="AS418" s="55" t="e">
        <f>IF(#REF!=1,0,"")</f>
        <v>#REF!</v>
      </c>
      <c r="AT418" s="56" t="e">
        <f t="shared" si="128"/>
        <v>#REF!</v>
      </c>
    </row>
    <row r="419" spans="1:46" s="3" customFormat="1" x14ac:dyDescent="0.25">
      <c r="A419" s="67">
        <f t="shared" si="129"/>
        <v>2022</v>
      </c>
      <c r="B419" s="67" t="str">
        <f t="shared" si="130"/>
        <v>May</v>
      </c>
      <c r="C419" s="68">
        <f t="shared" si="135"/>
        <v>24</v>
      </c>
      <c r="D419" s="69">
        <f t="shared" si="131"/>
        <v>15</v>
      </c>
      <c r="E419" s="70">
        <f t="shared" si="132"/>
        <v>32</v>
      </c>
      <c r="F419" s="74"/>
      <c r="G419" s="77"/>
      <c r="H419" s="63" t="e">
        <f t="shared" si="136"/>
        <v>#VALUE!</v>
      </c>
      <c r="I419" s="64">
        <f t="shared" si="138"/>
        <v>1</v>
      </c>
      <c r="J419" s="71" t="str">
        <f t="shared" si="138"/>
        <v>Lavandula</v>
      </c>
      <c r="K419" s="71" t="str">
        <f t="shared" si="138"/>
        <v>stoechas</v>
      </c>
      <c r="L419" s="66">
        <f t="shared" si="138"/>
        <v>2</v>
      </c>
      <c r="M419" s="72">
        <f t="shared" si="138"/>
        <v>12</v>
      </c>
      <c r="N419" s="66">
        <f t="shared" si="138"/>
        <v>0</v>
      </c>
      <c r="O419" s="42"/>
      <c r="P419" s="43" t="e">
        <f>TEXT(IF(#REF!=1,D419,""),"00")</f>
        <v>#REF!</v>
      </c>
      <c r="Q419" s="44"/>
      <c r="R419" s="45"/>
      <c r="S419" s="46" t="e">
        <f>IF(O419=0,TEXT(TIME(P419,Q419,R419)-TIME(D419,E419,RIGHT(F419,2))+TIME(0,LEFT(#REF!,2),RIGHT(#REF!,2)),"mm:ss"),TEXT(TIME(P419,Q419,R419)-TIME(D419,E419,RIGHT(F419,2))+TIME(0,LEFT(#REF!,2),RIGHT(#REF!,2))-TIME(0,($G$10*O419),0),"mm:ss"))</f>
        <v>#REF!</v>
      </c>
      <c r="T419" s="47"/>
      <c r="U419" s="43" t="e">
        <f>INDEX(VISITORS[INSECT ORDER], MATCH(T419,VISITORS[NAME USED],0))</f>
        <v>#N/A</v>
      </c>
      <c r="V419" s="43" t="e">
        <f t="shared" si="133"/>
        <v>#N/A</v>
      </c>
      <c r="W419" s="48" t="e">
        <f>IF(SUM(AB419,AD419,AF419,AH419,AJ419,AL419)=#REF!,,"")</f>
        <v>#REF!</v>
      </c>
      <c r="X419" s="49" t="e">
        <f>IF(#REF!=1,1,"")</f>
        <v>#REF!</v>
      </c>
      <c r="Y419" s="49"/>
      <c r="Z419" s="49"/>
      <c r="AA419" s="50" t="str">
        <f t="shared" si="134"/>
        <v/>
      </c>
      <c r="AB419" s="51" t="str">
        <f>IF(AA419=1,#REF!,"")</f>
        <v/>
      </c>
      <c r="AC419" s="50"/>
      <c r="AD419" s="51" t="str">
        <f>IF(AC419=1,#REF!,"")</f>
        <v/>
      </c>
      <c r="AE419" s="50"/>
      <c r="AF419" s="51" t="str">
        <f>IF(AE419=1,#REF!,"")</f>
        <v/>
      </c>
      <c r="AG419" s="50"/>
      <c r="AH419" s="51" t="str">
        <f>IF(AG419=1,#REF!,"")</f>
        <v/>
      </c>
      <c r="AI419" s="50"/>
      <c r="AJ419" s="51" t="str">
        <f>IF(AI419=1,#REF!,"")</f>
        <v/>
      </c>
      <c r="AK419" s="50"/>
      <c r="AL419" s="51" t="str">
        <f>IF(AK419=1,#REF!,"")</f>
        <v/>
      </c>
      <c r="AM419" s="52"/>
      <c r="AN419" s="53"/>
      <c r="AO419" s="53"/>
      <c r="AP419" s="54"/>
      <c r="AQ419" s="55" t="e">
        <f>IF(#REF!=1,0,"")</f>
        <v>#REF!</v>
      </c>
      <c r="AR419" s="56" t="e">
        <f t="shared" si="127"/>
        <v>#REF!</v>
      </c>
      <c r="AS419" s="55" t="e">
        <f>IF(#REF!=1,0,"")</f>
        <v>#REF!</v>
      </c>
      <c r="AT419" s="56" t="e">
        <f t="shared" si="128"/>
        <v>#REF!</v>
      </c>
    </row>
    <row r="420" spans="1:46" s="3" customFormat="1" x14ac:dyDescent="0.25">
      <c r="A420" s="67">
        <f t="shared" si="129"/>
        <v>2022</v>
      </c>
      <c r="B420" s="67" t="str">
        <f t="shared" si="130"/>
        <v>May</v>
      </c>
      <c r="C420" s="68">
        <f t="shared" si="135"/>
        <v>24</v>
      </c>
      <c r="D420" s="69">
        <f t="shared" si="131"/>
        <v>15</v>
      </c>
      <c r="E420" s="70">
        <f t="shared" si="132"/>
        <v>33</v>
      </c>
      <c r="F420" s="74"/>
      <c r="G420" s="77"/>
      <c r="H420" s="63" t="e">
        <f t="shared" si="136"/>
        <v>#VALUE!</v>
      </c>
      <c r="I420" s="64">
        <f t="shared" si="138"/>
        <v>1</v>
      </c>
      <c r="J420" s="71" t="str">
        <f t="shared" si="138"/>
        <v>Lavandula</v>
      </c>
      <c r="K420" s="71" t="str">
        <f t="shared" si="138"/>
        <v>stoechas</v>
      </c>
      <c r="L420" s="72">
        <f t="shared" si="138"/>
        <v>2</v>
      </c>
      <c r="M420" s="72">
        <f t="shared" si="138"/>
        <v>12</v>
      </c>
      <c r="N420" s="66">
        <f t="shared" si="138"/>
        <v>0</v>
      </c>
      <c r="O420" s="42"/>
      <c r="P420" s="43" t="e">
        <f>TEXT(IF(#REF!=1,D420,""),"00")</f>
        <v>#REF!</v>
      </c>
      <c r="Q420" s="44"/>
      <c r="R420" s="45"/>
      <c r="S420" s="46" t="e">
        <f>IF(O420=0,TEXT(TIME(P420,Q420,R420)-TIME(D420,E420,RIGHT(F420,2))+TIME(0,LEFT(#REF!,2),RIGHT(#REF!,2)),"mm:ss"),TEXT(TIME(P420,Q420,R420)-TIME(D420,E420,RIGHT(F420,2))+TIME(0,LEFT(#REF!,2),RIGHT(#REF!,2))-TIME(0,($G$10*O420),0),"mm:ss"))</f>
        <v>#REF!</v>
      </c>
      <c r="T420" s="47"/>
      <c r="U420" s="43" t="e">
        <f>INDEX(VISITORS[INSECT ORDER], MATCH(T420,VISITORS[NAME USED],0))</f>
        <v>#N/A</v>
      </c>
      <c r="V420" s="43" t="e">
        <f t="shared" si="133"/>
        <v>#N/A</v>
      </c>
      <c r="W420" s="48" t="e">
        <f>IF(SUM(AB420,AD420,AF420,AH420,AJ420,AL420)=#REF!,,"")</f>
        <v>#REF!</v>
      </c>
      <c r="X420" s="49" t="e">
        <f>IF(#REF!=1,1,"")</f>
        <v>#REF!</v>
      </c>
      <c r="Y420" s="49"/>
      <c r="Z420" s="49"/>
      <c r="AA420" s="50" t="str">
        <f t="shared" si="134"/>
        <v/>
      </c>
      <c r="AB420" s="51" t="str">
        <f>IF(AA420=1,#REF!,"")</f>
        <v/>
      </c>
      <c r="AC420" s="50"/>
      <c r="AD420" s="51" t="str">
        <f>IF(AC420=1,#REF!,"")</f>
        <v/>
      </c>
      <c r="AE420" s="50"/>
      <c r="AF420" s="51" t="str">
        <f>IF(AE420=1,#REF!,"")</f>
        <v/>
      </c>
      <c r="AG420" s="50"/>
      <c r="AH420" s="51" t="str">
        <f>IF(AG420=1,#REF!,"")</f>
        <v/>
      </c>
      <c r="AI420" s="50"/>
      <c r="AJ420" s="51" t="str">
        <f>IF(AI420=1,#REF!,"")</f>
        <v/>
      </c>
      <c r="AK420" s="50"/>
      <c r="AL420" s="51" t="str">
        <f>IF(AK420=1,#REF!,"")</f>
        <v/>
      </c>
      <c r="AM420" s="52"/>
      <c r="AN420" s="53"/>
      <c r="AO420" s="53"/>
      <c r="AP420" s="54"/>
      <c r="AQ420" s="55" t="e">
        <f>IF(#REF!=1,0,"")</f>
        <v>#REF!</v>
      </c>
      <c r="AR420" s="56" t="e">
        <f t="shared" si="127"/>
        <v>#REF!</v>
      </c>
      <c r="AS420" s="55" t="e">
        <f>IF(#REF!=1,0,"")</f>
        <v>#REF!</v>
      </c>
      <c r="AT420" s="56" t="e">
        <f t="shared" si="128"/>
        <v>#REF!</v>
      </c>
    </row>
    <row r="421" spans="1:46" s="3" customFormat="1" x14ac:dyDescent="0.25">
      <c r="A421" s="67">
        <f t="shared" si="129"/>
        <v>2022</v>
      </c>
      <c r="B421" s="67" t="str">
        <f t="shared" si="130"/>
        <v>May</v>
      </c>
      <c r="C421" s="68">
        <f t="shared" si="135"/>
        <v>24</v>
      </c>
      <c r="D421" s="69">
        <f t="shared" si="131"/>
        <v>15</v>
      </c>
      <c r="E421" s="60">
        <f t="shared" si="132"/>
        <v>34</v>
      </c>
      <c r="F421" s="74"/>
      <c r="G421" s="77"/>
      <c r="H421" s="63" t="e">
        <f t="shared" si="136"/>
        <v>#VALUE!</v>
      </c>
      <c r="I421" s="64">
        <f t="shared" si="138"/>
        <v>1</v>
      </c>
      <c r="J421" s="71" t="str">
        <f t="shared" si="138"/>
        <v>Lavandula</v>
      </c>
      <c r="K421" s="71" t="str">
        <f t="shared" si="138"/>
        <v>stoechas</v>
      </c>
      <c r="L421" s="72">
        <f t="shared" si="138"/>
        <v>2</v>
      </c>
      <c r="M421" s="66">
        <f t="shared" si="138"/>
        <v>12</v>
      </c>
      <c r="N421" s="66">
        <f t="shared" si="138"/>
        <v>0</v>
      </c>
      <c r="O421" s="42"/>
      <c r="P421" s="43" t="e">
        <f>TEXT(IF(#REF!=1,D421,""),"00")</f>
        <v>#REF!</v>
      </c>
      <c r="Q421" s="44"/>
      <c r="R421" s="45"/>
      <c r="S421" s="46" t="e">
        <f>IF(O421=0,TEXT(TIME(P421,Q421,R421)-TIME(D421,E421,RIGHT(F421,2))+TIME(0,LEFT(#REF!,2),RIGHT(#REF!,2)),"mm:ss"),TEXT(TIME(P421,Q421,R421)-TIME(D421,E421,RIGHT(F421,2))+TIME(0,LEFT(#REF!,2),RIGHT(#REF!,2))-TIME(0,($G$10*O421),0),"mm:ss"))</f>
        <v>#REF!</v>
      </c>
      <c r="T421" s="47"/>
      <c r="U421" s="43" t="e">
        <f>INDEX(VISITORS[INSECT ORDER], MATCH(T421,VISITORS[NAME USED],0))</f>
        <v>#N/A</v>
      </c>
      <c r="V421" s="43" t="e">
        <f t="shared" si="133"/>
        <v>#N/A</v>
      </c>
      <c r="W421" s="48" t="e">
        <f>IF(SUM(AB421,AD421,AF421,AH421,AJ421,AL421)=#REF!,,"")</f>
        <v>#REF!</v>
      </c>
      <c r="X421" s="49" t="e">
        <f>IF(#REF!=1,1,"")</f>
        <v>#REF!</v>
      </c>
      <c r="Y421" s="49"/>
      <c r="Z421" s="49"/>
      <c r="AA421" s="50" t="str">
        <f t="shared" si="134"/>
        <v/>
      </c>
      <c r="AB421" s="51" t="str">
        <f>IF(AA421=1,#REF!,"")</f>
        <v/>
      </c>
      <c r="AC421" s="50"/>
      <c r="AD421" s="51" t="str">
        <f>IF(AC421=1,#REF!,"")</f>
        <v/>
      </c>
      <c r="AE421" s="50"/>
      <c r="AF421" s="51" t="str">
        <f>IF(AE421=1,#REF!,"")</f>
        <v/>
      </c>
      <c r="AG421" s="50"/>
      <c r="AH421" s="51" t="str">
        <f>IF(AG421=1,#REF!,"")</f>
        <v/>
      </c>
      <c r="AI421" s="50"/>
      <c r="AJ421" s="51" t="str">
        <f>IF(AI421=1,#REF!,"")</f>
        <v/>
      </c>
      <c r="AK421" s="50"/>
      <c r="AL421" s="51" t="str">
        <f>IF(AK421=1,#REF!,"")</f>
        <v/>
      </c>
      <c r="AM421" s="52"/>
      <c r="AN421" s="53"/>
      <c r="AO421" s="53"/>
      <c r="AP421" s="54"/>
      <c r="AQ421" s="55" t="e">
        <f>IF(#REF!=1,0,"")</f>
        <v>#REF!</v>
      </c>
      <c r="AR421" s="56" t="e">
        <f t="shared" si="127"/>
        <v>#REF!</v>
      </c>
      <c r="AS421" s="55" t="e">
        <f>IF(#REF!=1,0,"")</f>
        <v>#REF!</v>
      </c>
      <c r="AT421" s="56" t="e">
        <f t="shared" si="128"/>
        <v>#REF!</v>
      </c>
    </row>
    <row r="422" spans="1:46" s="3" customFormat="1" x14ac:dyDescent="0.25">
      <c r="A422" s="67">
        <f t="shared" si="129"/>
        <v>2022</v>
      </c>
      <c r="B422" s="67" t="str">
        <f t="shared" si="130"/>
        <v>May</v>
      </c>
      <c r="C422" s="68">
        <f t="shared" si="135"/>
        <v>24</v>
      </c>
      <c r="D422" s="69">
        <f t="shared" si="131"/>
        <v>15</v>
      </c>
      <c r="E422" s="70">
        <f t="shared" si="132"/>
        <v>35</v>
      </c>
      <c r="F422" s="74"/>
      <c r="G422" s="77"/>
      <c r="H422" s="63" t="e">
        <f t="shared" si="136"/>
        <v>#VALUE!</v>
      </c>
      <c r="I422" s="64">
        <f t="shared" si="138"/>
        <v>1</v>
      </c>
      <c r="J422" s="71" t="str">
        <f t="shared" si="138"/>
        <v>Lavandula</v>
      </c>
      <c r="K422" s="71" t="str">
        <f t="shared" si="138"/>
        <v>stoechas</v>
      </c>
      <c r="L422" s="72">
        <f t="shared" si="138"/>
        <v>2</v>
      </c>
      <c r="M422" s="72">
        <f t="shared" si="138"/>
        <v>12</v>
      </c>
      <c r="N422" s="66">
        <f t="shared" si="138"/>
        <v>0</v>
      </c>
      <c r="O422" s="42"/>
      <c r="P422" s="43" t="e">
        <f>TEXT(IF(#REF!=1,D422,""),"00")</f>
        <v>#REF!</v>
      </c>
      <c r="Q422" s="44"/>
      <c r="R422" s="45"/>
      <c r="S422" s="46" t="e">
        <f>IF(O422=0,TEXT(TIME(P422,Q422,R422)-TIME(D422,E422,RIGHT(F422,2))+TIME(0,LEFT(#REF!,2),RIGHT(#REF!,2)),"mm:ss"),TEXT(TIME(P422,Q422,R422)-TIME(D422,E422,RIGHT(F422,2))+TIME(0,LEFT(#REF!,2),RIGHT(#REF!,2))-TIME(0,($G$10*O422),0),"mm:ss"))</f>
        <v>#REF!</v>
      </c>
      <c r="T422" s="47"/>
      <c r="U422" s="43" t="e">
        <f>INDEX(VISITORS[INSECT ORDER], MATCH(T422,VISITORS[NAME USED],0))</f>
        <v>#N/A</v>
      </c>
      <c r="V422" s="43" t="e">
        <f t="shared" si="133"/>
        <v>#N/A</v>
      </c>
      <c r="W422" s="48" t="e">
        <f>IF(SUM(AB422,AD422,AF422,AH422,AJ422,AL422)=#REF!,,"")</f>
        <v>#REF!</v>
      </c>
      <c r="X422" s="49" t="e">
        <f>IF(#REF!=1,1,"")</f>
        <v>#REF!</v>
      </c>
      <c r="Y422" s="49"/>
      <c r="Z422" s="49"/>
      <c r="AA422" s="50" t="str">
        <f t="shared" si="134"/>
        <v/>
      </c>
      <c r="AB422" s="51" t="str">
        <f>IF(AA422=1,#REF!,"")</f>
        <v/>
      </c>
      <c r="AC422" s="50"/>
      <c r="AD422" s="51" t="str">
        <f>IF(AC422=1,#REF!,"")</f>
        <v/>
      </c>
      <c r="AE422" s="50"/>
      <c r="AF422" s="51" t="str">
        <f>IF(AE422=1,#REF!,"")</f>
        <v/>
      </c>
      <c r="AG422" s="50"/>
      <c r="AH422" s="51" t="str">
        <f>IF(AG422=1,#REF!,"")</f>
        <v/>
      </c>
      <c r="AI422" s="50"/>
      <c r="AJ422" s="51" t="str">
        <f>IF(AI422=1,#REF!,"")</f>
        <v/>
      </c>
      <c r="AK422" s="50"/>
      <c r="AL422" s="51" t="str">
        <f>IF(AK422=1,#REF!,"")</f>
        <v/>
      </c>
      <c r="AM422" s="52"/>
      <c r="AN422" s="53"/>
      <c r="AO422" s="53"/>
      <c r="AP422" s="54"/>
      <c r="AQ422" s="55" t="e">
        <f>IF(#REF!=1,0,"")</f>
        <v>#REF!</v>
      </c>
      <c r="AR422" s="56" t="e">
        <f t="shared" si="127"/>
        <v>#REF!</v>
      </c>
      <c r="AS422" s="55" t="e">
        <f>IF(#REF!=1,0,"")</f>
        <v>#REF!</v>
      </c>
      <c r="AT422" s="56" t="e">
        <f t="shared" si="128"/>
        <v>#REF!</v>
      </c>
    </row>
    <row r="423" spans="1:46" s="3" customFormat="1" x14ac:dyDescent="0.25">
      <c r="A423" s="67">
        <f t="shared" si="129"/>
        <v>2022</v>
      </c>
      <c r="B423" s="67" t="str">
        <f t="shared" si="130"/>
        <v>May</v>
      </c>
      <c r="C423" s="68">
        <f t="shared" si="135"/>
        <v>24</v>
      </c>
      <c r="D423" s="69">
        <f t="shared" si="131"/>
        <v>15</v>
      </c>
      <c r="E423" s="70">
        <f t="shared" si="132"/>
        <v>36</v>
      </c>
      <c r="F423" s="74"/>
      <c r="G423" s="77"/>
      <c r="H423" s="63" t="e">
        <f t="shared" si="136"/>
        <v>#VALUE!</v>
      </c>
      <c r="I423" s="64">
        <f t="shared" si="138"/>
        <v>1</v>
      </c>
      <c r="J423" s="71" t="str">
        <f t="shared" si="138"/>
        <v>Lavandula</v>
      </c>
      <c r="K423" s="71" t="str">
        <f t="shared" si="138"/>
        <v>stoechas</v>
      </c>
      <c r="L423" s="72">
        <f t="shared" si="138"/>
        <v>2</v>
      </c>
      <c r="M423" s="72">
        <f t="shared" si="138"/>
        <v>12</v>
      </c>
      <c r="N423" s="66">
        <f t="shared" si="138"/>
        <v>0</v>
      </c>
      <c r="O423" s="42"/>
      <c r="P423" s="43" t="e">
        <f>TEXT(IF(#REF!=1,D423,""),"00")</f>
        <v>#REF!</v>
      </c>
      <c r="Q423" s="44"/>
      <c r="R423" s="45"/>
      <c r="S423" s="46" t="e">
        <f>IF(O423=0,TEXT(TIME(P423,Q423,R423)-TIME(D423,E423,RIGHT(F423,2))+TIME(0,LEFT(#REF!,2),RIGHT(#REF!,2)),"mm:ss"),TEXT(TIME(P423,Q423,R423)-TIME(D423,E423,RIGHT(F423,2))+TIME(0,LEFT(#REF!,2),RIGHT(#REF!,2))-TIME(0,($G$10*O423),0),"mm:ss"))</f>
        <v>#REF!</v>
      </c>
      <c r="T423" s="47"/>
      <c r="U423" s="43" t="e">
        <f>INDEX(VISITORS[INSECT ORDER], MATCH(T423,VISITORS[NAME USED],0))</f>
        <v>#N/A</v>
      </c>
      <c r="V423" s="43" t="e">
        <f t="shared" si="133"/>
        <v>#N/A</v>
      </c>
      <c r="W423" s="48" t="e">
        <f>IF(SUM(AB423,AD423,AF423,AH423,AJ423,AL423)=#REF!,,"")</f>
        <v>#REF!</v>
      </c>
      <c r="X423" s="49" t="e">
        <f>IF(#REF!=1,1,"")</f>
        <v>#REF!</v>
      </c>
      <c r="Y423" s="49"/>
      <c r="Z423" s="49"/>
      <c r="AA423" s="50" t="str">
        <f t="shared" si="134"/>
        <v/>
      </c>
      <c r="AB423" s="51" t="str">
        <f>IF(AA423=1,#REF!,"")</f>
        <v/>
      </c>
      <c r="AC423" s="50"/>
      <c r="AD423" s="51" t="str">
        <f>IF(AC423=1,#REF!,"")</f>
        <v/>
      </c>
      <c r="AE423" s="50"/>
      <c r="AF423" s="51" t="str">
        <f>IF(AE423=1,#REF!,"")</f>
        <v/>
      </c>
      <c r="AG423" s="50"/>
      <c r="AH423" s="51" t="str">
        <f>IF(AG423=1,#REF!,"")</f>
        <v/>
      </c>
      <c r="AI423" s="50"/>
      <c r="AJ423" s="51" t="str">
        <f>IF(AI423=1,#REF!,"")</f>
        <v/>
      </c>
      <c r="AK423" s="50"/>
      <c r="AL423" s="51" t="str">
        <f>IF(AK423=1,#REF!,"")</f>
        <v/>
      </c>
      <c r="AM423" s="52"/>
      <c r="AN423" s="53"/>
      <c r="AO423" s="53"/>
      <c r="AP423" s="54"/>
      <c r="AQ423" s="55" t="e">
        <f>IF(#REF!=1,0,"")</f>
        <v>#REF!</v>
      </c>
      <c r="AR423" s="56" t="e">
        <f t="shared" si="127"/>
        <v>#REF!</v>
      </c>
      <c r="AS423" s="55" t="e">
        <f>IF(#REF!=1,0,"")</f>
        <v>#REF!</v>
      </c>
      <c r="AT423" s="56" t="e">
        <f t="shared" si="128"/>
        <v>#REF!</v>
      </c>
    </row>
    <row r="424" spans="1:46" s="3" customFormat="1" x14ac:dyDescent="0.25">
      <c r="A424" s="67">
        <f t="shared" si="129"/>
        <v>2022</v>
      </c>
      <c r="B424" s="67" t="str">
        <f t="shared" si="130"/>
        <v>May</v>
      </c>
      <c r="C424" s="68">
        <f t="shared" si="135"/>
        <v>24</v>
      </c>
      <c r="D424" s="69">
        <f t="shared" si="131"/>
        <v>15</v>
      </c>
      <c r="E424" s="70">
        <f t="shared" si="132"/>
        <v>37</v>
      </c>
      <c r="F424" s="74"/>
      <c r="G424" s="77"/>
      <c r="H424" s="63" t="e">
        <f t="shared" si="136"/>
        <v>#VALUE!</v>
      </c>
      <c r="I424" s="64">
        <f t="shared" si="138"/>
        <v>1</v>
      </c>
      <c r="J424" s="71" t="str">
        <f t="shared" si="138"/>
        <v>Lavandula</v>
      </c>
      <c r="K424" s="71" t="str">
        <f t="shared" si="138"/>
        <v>stoechas</v>
      </c>
      <c r="L424" s="72">
        <f t="shared" si="138"/>
        <v>2</v>
      </c>
      <c r="M424" s="72">
        <f t="shared" si="138"/>
        <v>12</v>
      </c>
      <c r="N424" s="66">
        <f t="shared" si="138"/>
        <v>0</v>
      </c>
      <c r="O424" s="42"/>
      <c r="P424" s="43" t="e">
        <f>TEXT(IF(#REF!=1,D424,""),"00")</f>
        <v>#REF!</v>
      </c>
      <c r="Q424" s="44"/>
      <c r="R424" s="45"/>
      <c r="S424" s="46" t="e">
        <f>IF(O424=0,TEXT(TIME(P424,Q424,R424)-TIME(D424,E424,RIGHT(F424,2))+TIME(0,LEFT(#REF!,2),RIGHT(#REF!,2)),"mm:ss"),TEXT(TIME(P424,Q424,R424)-TIME(D424,E424,RIGHT(F424,2))+TIME(0,LEFT(#REF!,2),RIGHT(#REF!,2))-TIME(0,($G$10*O424),0),"mm:ss"))</f>
        <v>#REF!</v>
      </c>
      <c r="T424" s="47"/>
      <c r="U424" s="43" t="e">
        <f>INDEX(VISITORS[INSECT ORDER], MATCH(T424,VISITORS[NAME USED],0))</f>
        <v>#N/A</v>
      </c>
      <c r="V424" s="43" t="e">
        <f t="shared" si="133"/>
        <v>#N/A</v>
      </c>
      <c r="W424" s="48" t="e">
        <f>IF(SUM(AB424,AD424,AF424,AH424,AJ424,AL424)=#REF!,,"")</f>
        <v>#REF!</v>
      </c>
      <c r="X424" s="49" t="e">
        <f>IF(#REF!=1,1,"")</f>
        <v>#REF!</v>
      </c>
      <c r="Y424" s="49"/>
      <c r="Z424" s="49"/>
      <c r="AA424" s="50" t="str">
        <f t="shared" si="134"/>
        <v/>
      </c>
      <c r="AB424" s="51" t="str">
        <f>IF(AA424=1,#REF!,"")</f>
        <v/>
      </c>
      <c r="AC424" s="50"/>
      <c r="AD424" s="51" t="str">
        <f>IF(AC424=1,#REF!,"")</f>
        <v/>
      </c>
      <c r="AE424" s="50"/>
      <c r="AF424" s="51" t="str">
        <f>IF(AE424=1,#REF!,"")</f>
        <v/>
      </c>
      <c r="AG424" s="50"/>
      <c r="AH424" s="51" t="str">
        <f>IF(AG424=1,#REF!,"")</f>
        <v/>
      </c>
      <c r="AI424" s="50"/>
      <c r="AJ424" s="51" t="str">
        <f>IF(AI424=1,#REF!,"")</f>
        <v/>
      </c>
      <c r="AK424" s="50"/>
      <c r="AL424" s="51" t="str">
        <f>IF(AK424=1,#REF!,"")</f>
        <v/>
      </c>
      <c r="AM424" s="52"/>
      <c r="AN424" s="53"/>
      <c r="AO424" s="53"/>
      <c r="AP424" s="54"/>
      <c r="AQ424" s="55" t="e">
        <f>IF(#REF!=1,0,"")</f>
        <v>#REF!</v>
      </c>
      <c r="AR424" s="56" t="e">
        <f t="shared" si="127"/>
        <v>#REF!</v>
      </c>
      <c r="AS424" s="55" t="e">
        <f>IF(#REF!=1,0,"")</f>
        <v>#REF!</v>
      </c>
      <c r="AT424" s="56" t="e">
        <f t="shared" si="128"/>
        <v>#REF!</v>
      </c>
    </row>
    <row r="425" spans="1:46" s="3" customFormat="1" x14ac:dyDescent="0.25">
      <c r="A425" s="67">
        <f t="shared" si="129"/>
        <v>2022</v>
      </c>
      <c r="B425" s="67" t="str">
        <f t="shared" si="130"/>
        <v>May</v>
      </c>
      <c r="C425" s="68">
        <f t="shared" si="135"/>
        <v>24</v>
      </c>
      <c r="D425" s="69">
        <f t="shared" si="131"/>
        <v>15</v>
      </c>
      <c r="E425" s="70">
        <f t="shared" si="132"/>
        <v>38</v>
      </c>
      <c r="F425" s="74"/>
      <c r="G425" s="77"/>
      <c r="H425" s="63" t="e">
        <f t="shared" si="136"/>
        <v>#VALUE!</v>
      </c>
      <c r="I425" s="64">
        <f t="shared" si="138"/>
        <v>1</v>
      </c>
      <c r="J425" s="71" t="str">
        <f t="shared" si="138"/>
        <v>Lavandula</v>
      </c>
      <c r="K425" s="71" t="str">
        <f t="shared" si="138"/>
        <v>stoechas</v>
      </c>
      <c r="L425" s="66">
        <f t="shared" si="138"/>
        <v>2</v>
      </c>
      <c r="M425" s="72">
        <f t="shared" si="138"/>
        <v>12</v>
      </c>
      <c r="N425" s="66">
        <f t="shared" si="138"/>
        <v>0</v>
      </c>
      <c r="O425" s="42"/>
      <c r="P425" s="43" t="e">
        <f>TEXT(IF(#REF!=1,D425,""),"00")</f>
        <v>#REF!</v>
      </c>
      <c r="Q425" s="44"/>
      <c r="R425" s="45"/>
      <c r="S425" s="46" t="e">
        <f>IF(O425=0,TEXT(TIME(P425,Q425,R425)-TIME(D425,E425,RIGHT(F425,2))+TIME(0,LEFT(#REF!,2),RIGHT(#REF!,2)),"mm:ss"),TEXT(TIME(P425,Q425,R425)-TIME(D425,E425,RIGHT(F425,2))+TIME(0,LEFT(#REF!,2),RIGHT(#REF!,2))-TIME(0,($G$10*O425),0),"mm:ss"))</f>
        <v>#REF!</v>
      </c>
      <c r="T425" s="47"/>
      <c r="U425" s="43" t="e">
        <f>INDEX(VISITORS[INSECT ORDER], MATCH(T425,VISITORS[NAME USED],0))</f>
        <v>#N/A</v>
      </c>
      <c r="V425" s="43" t="e">
        <f t="shared" si="133"/>
        <v>#N/A</v>
      </c>
      <c r="W425" s="48" t="e">
        <f>IF(SUM(AB425,AD425,AF425,AH425,AJ425,AL425)=#REF!,,"")</f>
        <v>#REF!</v>
      </c>
      <c r="X425" s="49" t="e">
        <f>IF(#REF!=1,1,"")</f>
        <v>#REF!</v>
      </c>
      <c r="Y425" s="49"/>
      <c r="Z425" s="49"/>
      <c r="AA425" s="50" t="str">
        <f t="shared" si="134"/>
        <v/>
      </c>
      <c r="AB425" s="51" t="str">
        <f>IF(AA425=1,#REF!,"")</f>
        <v/>
      </c>
      <c r="AC425" s="50"/>
      <c r="AD425" s="51" t="str">
        <f>IF(AC425=1,#REF!,"")</f>
        <v/>
      </c>
      <c r="AE425" s="50"/>
      <c r="AF425" s="51" t="str">
        <f>IF(AE425=1,#REF!,"")</f>
        <v/>
      </c>
      <c r="AG425" s="50"/>
      <c r="AH425" s="51" t="str">
        <f>IF(AG425=1,#REF!,"")</f>
        <v/>
      </c>
      <c r="AI425" s="50"/>
      <c r="AJ425" s="51" t="str">
        <f>IF(AI425=1,#REF!,"")</f>
        <v/>
      </c>
      <c r="AK425" s="50"/>
      <c r="AL425" s="51" t="str">
        <f>IF(AK425=1,#REF!,"")</f>
        <v/>
      </c>
      <c r="AM425" s="52"/>
      <c r="AN425" s="53"/>
      <c r="AO425" s="53"/>
      <c r="AP425" s="54"/>
      <c r="AQ425" s="55" t="e">
        <f>IF(#REF!=1,0,"")</f>
        <v>#REF!</v>
      </c>
      <c r="AR425" s="56" t="e">
        <f t="shared" si="127"/>
        <v>#REF!</v>
      </c>
      <c r="AS425" s="55" t="e">
        <f>IF(#REF!=1,0,"")</f>
        <v>#REF!</v>
      </c>
      <c r="AT425" s="56" t="e">
        <f t="shared" si="128"/>
        <v>#REF!</v>
      </c>
    </row>
    <row r="426" spans="1:46" s="3" customFormat="1" x14ac:dyDescent="0.25">
      <c r="A426" s="67">
        <f t="shared" si="129"/>
        <v>2022</v>
      </c>
      <c r="B426" s="67" t="str">
        <f t="shared" si="130"/>
        <v>May</v>
      </c>
      <c r="C426" s="68">
        <f t="shared" si="135"/>
        <v>24</v>
      </c>
      <c r="D426" s="69">
        <f t="shared" si="131"/>
        <v>15</v>
      </c>
      <c r="E426" s="60">
        <f t="shared" si="132"/>
        <v>39</v>
      </c>
      <c r="F426" s="74"/>
      <c r="G426" s="77"/>
      <c r="H426" s="63" t="e">
        <f t="shared" si="136"/>
        <v>#VALUE!</v>
      </c>
      <c r="I426" s="64">
        <f t="shared" si="138"/>
        <v>1</v>
      </c>
      <c r="J426" s="71" t="str">
        <f t="shared" si="138"/>
        <v>Lavandula</v>
      </c>
      <c r="K426" s="71" t="str">
        <f t="shared" si="138"/>
        <v>stoechas</v>
      </c>
      <c r="L426" s="72">
        <f t="shared" si="138"/>
        <v>2</v>
      </c>
      <c r="M426" s="66">
        <f t="shared" si="138"/>
        <v>12</v>
      </c>
      <c r="N426" s="66">
        <f t="shared" si="138"/>
        <v>0</v>
      </c>
      <c r="O426" s="42"/>
      <c r="P426" s="43" t="e">
        <f>TEXT(IF(#REF!=1,D426,""),"00")</f>
        <v>#REF!</v>
      </c>
      <c r="Q426" s="44"/>
      <c r="R426" s="45"/>
      <c r="S426" s="46" t="e">
        <f>IF(O426=0,TEXT(TIME(P426,Q426,R426)-TIME(D426,E426,RIGHT(F426,2))+TIME(0,LEFT(#REF!,2),RIGHT(#REF!,2)),"mm:ss"),TEXT(TIME(P426,Q426,R426)-TIME(D426,E426,RIGHT(F426,2))+TIME(0,LEFT(#REF!,2),RIGHT(#REF!,2))-TIME(0,($G$10*O426),0),"mm:ss"))</f>
        <v>#REF!</v>
      </c>
      <c r="T426" s="47"/>
      <c r="U426" s="43" t="e">
        <f>INDEX(VISITORS[INSECT ORDER], MATCH(T426,VISITORS[NAME USED],0))</f>
        <v>#N/A</v>
      </c>
      <c r="V426" s="43" t="e">
        <f t="shared" si="133"/>
        <v>#N/A</v>
      </c>
      <c r="W426" s="48" t="e">
        <f>IF(SUM(AB426,AD426,AF426,AH426,AJ426,AL426)=#REF!,,"")</f>
        <v>#REF!</v>
      </c>
      <c r="X426" s="49" t="e">
        <f>IF(#REF!=1,1,"")</f>
        <v>#REF!</v>
      </c>
      <c r="Y426" s="49"/>
      <c r="Z426" s="49"/>
      <c r="AA426" s="50" t="str">
        <f t="shared" si="134"/>
        <v/>
      </c>
      <c r="AB426" s="51" t="str">
        <f>IF(AA426=1,#REF!,"")</f>
        <v/>
      </c>
      <c r="AC426" s="50"/>
      <c r="AD426" s="51" t="str">
        <f>IF(AC426=1,#REF!,"")</f>
        <v/>
      </c>
      <c r="AE426" s="50"/>
      <c r="AF426" s="51" t="str">
        <f>IF(AE426=1,#REF!,"")</f>
        <v/>
      </c>
      <c r="AG426" s="50"/>
      <c r="AH426" s="51" t="str">
        <f>IF(AG426=1,#REF!,"")</f>
        <v/>
      </c>
      <c r="AI426" s="50"/>
      <c r="AJ426" s="51" t="str">
        <f>IF(AI426=1,#REF!,"")</f>
        <v/>
      </c>
      <c r="AK426" s="50"/>
      <c r="AL426" s="51" t="str">
        <f>IF(AK426=1,#REF!,"")</f>
        <v/>
      </c>
      <c r="AM426" s="52"/>
      <c r="AN426" s="53"/>
      <c r="AO426" s="53"/>
      <c r="AP426" s="54"/>
      <c r="AQ426" s="55" t="e">
        <f>IF(#REF!=1,0,"")</f>
        <v>#REF!</v>
      </c>
      <c r="AR426" s="56" t="e">
        <f t="shared" si="127"/>
        <v>#REF!</v>
      </c>
      <c r="AS426" s="55" t="e">
        <f>IF(#REF!=1,0,"")</f>
        <v>#REF!</v>
      </c>
      <c r="AT426" s="56" t="e">
        <f t="shared" si="128"/>
        <v>#REF!</v>
      </c>
    </row>
    <row r="427" spans="1:46" s="3" customFormat="1" x14ac:dyDescent="0.25">
      <c r="A427" s="67">
        <f t="shared" si="129"/>
        <v>2022</v>
      </c>
      <c r="B427" s="67" t="str">
        <f t="shared" si="130"/>
        <v>May</v>
      </c>
      <c r="C427" s="68">
        <f t="shared" si="135"/>
        <v>24</v>
      </c>
      <c r="D427" s="69">
        <f t="shared" si="131"/>
        <v>15</v>
      </c>
      <c r="E427" s="70">
        <f t="shared" si="132"/>
        <v>40</v>
      </c>
      <c r="F427" s="74"/>
      <c r="G427" s="77"/>
      <c r="H427" s="63" t="e">
        <f t="shared" si="136"/>
        <v>#VALUE!</v>
      </c>
      <c r="I427" s="64">
        <f t="shared" si="138"/>
        <v>1</v>
      </c>
      <c r="J427" s="71" t="str">
        <f t="shared" si="138"/>
        <v>Lavandula</v>
      </c>
      <c r="K427" s="71" t="str">
        <f t="shared" si="138"/>
        <v>stoechas</v>
      </c>
      <c r="L427" s="72">
        <f t="shared" si="138"/>
        <v>2</v>
      </c>
      <c r="M427" s="72">
        <f t="shared" si="138"/>
        <v>12</v>
      </c>
      <c r="N427" s="66">
        <f t="shared" si="138"/>
        <v>0</v>
      </c>
      <c r="O427" s="42"/>
      <c r="P427" s="43" t="e">
        <f>TEXT(IF(#REF!=1,D427,""),"00")</f>
        <v>#REF!</v>
      </c>
      <c r="Q427" s="44"/>
      <c r="R427" s="45"/>
      <c r="S427" s="46" t="e">
        <f>IF(O427=0,TEXT(TIME(P427,Q427,R427)-TIME(D427,E427,RIGHT(F427,2))+TIME(0,LEFT(#REF!,2),RIGHT(#REF!,2)),"mm:ss"),TEXT(TIME(P427,Q427,R427)-TIME(D427,E427,RIGHT(F427,2))+TIME(0,LEFT(#REF!,2),RIGHT(#REF!,2))-TIME(0,($G$10*O427),0),"mm:ss"))</f>
        <v>#REF!</v>
      </c>
      <c r="T427" s="47"/>
      <c r="U427" s="43" t="e">
        <f>INDEX(VISITORS[INSECT ORDER], MATCH(T427,VISITORS[NAME USED],0))</f>
        <v>#N/A</v>
      </c>
      <c r="V427" s="43" t="e">
        <f t="shared" si="133"/>
        <v>#N/A</v>
      </c>
      <c r="W427" s="48" t="e">
        <f>IF(SUM(AB427,AD427,AF427,AH427,AJ427,AL427)=#REF!,,"")</f>
        <v>#REF!</v>
      </c>
      <c r="X427" s="49" t="e">
        <f>IF(#REF!=1,1,"")</f>
        <v>#REF!</v>
      </c>
      <c r="Y427" s="49"/>
      <c r="Z427" s="49"/>
      <c r="AA427" s="50" t="str">
        <f t="shared" si="134"/>
        <v/>
      </c>
      <c r="AB427" s="51" t="str">
        <f>IF(AA427=1,#REF!,"")</f>
        <v/>
      </c>
      <c r="AC427" s="50"/>
      <c r="AD427" s="51" t="str">
        <f>IF(AC427=1,#REF!,"")</f>
        <v/>
      </c>
      <c r="AE427" s="50"/>
      <c r="AF427" s="51" t="str">
        <f>IF(AE427=1,#REF!,"")</f>
        <v/>
      </c>
      <c r="AG427" s="50"/>
      <c r="AH427" s="51" t="str">
        <f>IF(AG427=1,#REF!,"")</f>
        <v/>
      </c>
      <c r="AI427" s="50"/>
      <c r="AJ427" s="51" t="str">
        <f>IF(AI427=1,#REF!,"")</f>
        <v/>
      </c>
      <c r="AK427" s="50"/>
      <c r="AL427" s="51" t="str">
        <f>IF(AK427=1,#REF!,"")</f>
        <v/>
      </c>
      <c r="AM427" s="52"/>
      <c r="AN427" s="53"/>
      <c r="AO427" s="53"/>
      <c r="AP427" s="54"/>
      <c r="AQ427" s="55" t="e">
        <f>IF(#REF!=1,0,"")</f>
        <v>#REF!</v>
      </c>
      <c r="AR427" s="56" t="e">
        <f t="shared" si="127"/>
        <v>#REF!</v>
      </c>
      <c r="AS427" s="55" t="e">
        <f>IF(#REF!=1,0,"")</f>
        <v>#REF!</v>
      </c>
      <c r="AT427" s="56" t="e">
        <f t="shared" si="128"/>
        <v>#REF!</v>
      </c>
    </row>
    <row r="428" spans="1:46" s="3" customFormat="1" x14ac:dyDescent="0.25">
      <c r="A428" s="67">
        <f t="shared" si="129"/>
        <v>2022</v>
      </c>
      <c r="B428" s="67" t="str">
        <f t="shared" si="130"/>
        <v>May</v>
      </c>
      <c r="C428" s="68">
        <f t="shared" si="135"/>
        <v>24</v>
      </c>
      <c r="D428" s="69">
        <f t="shared" si="131"/>
        <v>15</v>
      </c>
      <c r="E428" s="70">
        <f t="shared" si="132"/>
        <v>41</v>
      </c>
      <c r="F428" s="74"/>
      <c r="G428" s="77"/>
      <c r="H428" s="63" t="e">
        <f t="shared" si="136"/>
        <v>#VALUE!</v>
      </c>
      <c r="I428" s="64">
        <f t="shared" ref="I428:N443" si="139">I427</f>
        <v>1</v>
      </c>
      <c r="J428" s="71" t="str">
        <f t="shared" si="139"/>
        <v>Lavandula</v>
      </c>
      <c r="K428" s="71" t="str">
        <f t="shared" si="139"/>
        <v>stoechas</v>
      </c>
      <c r="L428" s="72">
        <f t="shared" si="139"/>
        <v>2</v>
      </c>
      <c r="M428" s="72">
        <f t="shared" si="139"/>
        <v>12</v>
      </c>
      <c r="N428" s="66">
        <f t="shared" si="139"/>
        <v>0</v>
      </c>
      <c r="O428" s="42"/>
      <c r="P428" s="43" t="e">
        <f>TEXT(IF(#REF!=1,D428,""),"00")</f>
        <v>#REF!</v>
      </c>
      <c r="Q428" s="44"/>
      <c r="R428" s="45"/>
      <c r="S428" s="46" t="e">
        <f>IF(O428=0,TEXT(TIME(P428,Q428,R428)-TIME(D428,E428,RIGHT(F428,2))+TIME(0,LEFT(#REF!,2),RIGHT(#REF!,2)),"mm:ss"),TEXT(TIME(P428,Q428,R428)-TIME(D428,E428,RIGHT(F428,2))+TIME(0,LEFT(#REF!,2),RIGHT(#REF!,2))-TIME(0,($G$10*O428),0),"mm:ss"))</f>
        <v>#REF!</v>
      </c>
      <c r="T428" s="47"/>
      <c r="U428" s="43" t="e">
        <f>INDEX(VISITORS[INSECT ORDER], MATCH(T428,VISITORS[NAME USED],0))</f>
        <v>#N/A</v>
      </c>
      <c r="V428" s="43" t="e">
        <f t="shared" si="133"/>
        <v>#N/A</v>
      </c>
      <c r="W428" s="48" t="e">
        <f>IF(SUM(AB428,AD428,AF428,AH428,AJ428,AL428)=#REF!,,"")</f>
        <v>#REF!</v>
      </c>
      <c r="X428" s="49" t="e">
        <f>IF(#REF!=1,1,"")</f>
        <v>#REF!</v>
      </c>
      <c r="Y428" s="49"/>
      <c r="Z428" s="49"/>
      <c r="AA428" s="50" t="str">
        <f t="shared" si="134"/>
        <v/>
      </c>
      <c r="AB428" s="51" t="str">
        <f>IF(AA428=1,#REF!,"")</f>
        <v/>
      </c>
      <c r="AC428" s="50"/>
      <c r="AD428" s="51" t="str">
        <f>IF(AC428=1,#REF!,"")</f>
        <v/>
      </c>
      <c r="AE428" s="50"/>
      <c r="AF428" s="51" t="str">
        <f>IF(AE428=1,#REF!,"")</f>
        <v/>
      </c>
      <c r="AG428" s="50"/>
      <c r="AH428" s="51" t="str">
        <f>IF(AG428=1,#REF!,"")</f>
        <v/>
      </c>
      <c r="AI428" s="50"/>
      <c r="AJ428" s="51" t="str">
        <f>IF(AI428=1,#REF!,"")</f>
        <v/>
      </c>
      <c r="AK428" s="50"/>
      <c r="AL428" s="51" t="str">
        <f>IF(AK428=1,#REF!,"")</f>
        <v/>
      </c>
      <c r="AM428" s="52"/>
      <c r="AN428" s="53"/>
      <c r="AO428" s="53"/>
      <c r="AP428" s="54"/>
      <c r="AQ428" s="55" t="e">
        <f>IF(#REF!=1,0,"")</f>
        <v>#REF!</v>
      </c>
      <c r="AR428" s="56" t="e">
        <f t="shared" si="127"/>
        <v>#REF!</v>
      </c>
      <c r="AS428" s="55" t="e">
        <f>IF(#REF!=1,0,"")</f>
        <v>#REF!</v>
      </c>
      <c r="AT428" s="56" t="e">
        <f t="shared" si="128"/>
        <v>#REF!</v>
      </c>
    </row>
    <row r="429" spans="1:46" s="3" customFormat="1" x14ac:dyDescent="0.25">
      <c r="A429" s="67">
        <f t="shared" si="129"/>
        <v>2022</v>
      </c>
      <c r="B429" s="67" t="str">
        <f t="shared" si="130"/>
        <v>May</v>
      </c>
      <c r="C429" s="68">
        <f t="shared" si="135"/>
        <v>24</v>
      </c>
      <c r="D429" s="69">
        <f t="shared" si="131"/>
        <v>15</v>
      </c>
      <c r="E429" s="70">
        <f t="shared" si="132"/>
        <v>42</v>
      </c>
      <c r="F429" s="74"/>
      <c r="G429" s="77"/>
      <c r="H429" s="63" t="e">
        <f t="shared" si="136"/>
        <v>#VALUE!</v>
      </c>
      <c r="I429" s="64">
        <f t="shared" si="139"/>
        <v>1</v>
      </c>
      <c r="J429" s="71" t="str">
        <f t="shared" si="139"/>
        <v>Lavandula</v>
      </c>
      <c r="K429" s="71" t="str">
        <f t="shared" si="139"/>
        <v>stoechas</v>
      </c>
      <c r="L429" s="72">
        <f t="shared" si="139"/>
        <v>2</v>
      </c>
      <c r="M429" s="72">
        <f t="shared" si="139"/>
        <v>12</v>
      </c>
      <c r="N429" s="66">
        <f t="shared" si="139"/>
        <v>0</v>
      </c>
      <c r="O429" s="42"/>
      <c r="P429" s="43" t="e">
        <f>TEXT(IF(#REF!=1,D429,""),"00")</f>
        <v>#REF!</v>
      </c>
      <c r="Q429" s="44"/>
      <c r="R429" s="45"/>
      <c r="S429" s="46" t="e">
        <f>IF(O429=0,TEXT(TIME(P429,Q429,R429)-TIME(D429,E429,RIGHT(F429,2))+TIME(0,LEFT(#REF!,2),RIGHT(#REF!,2)),"mm:ss"),TEXT(TIME(P429,Q429,R429)-TIME(D429,E429,RIGHT(F429,2))+TIME(0,LEFT(#REF!,2),RIGHT(#REF!,2))-TIME(0,($G$10*O429),0),"mm:ss"))</f>
        <v>#REF!</v>
      </c>
      <c r="T429" s="47"/>
      <c r="U429" s="43" t="e">
        <f>INDEX(VISITORS[INSECT ORDER], MATCH(T429,VISITORS[NAME USED],0))</f>
        <v>#N/A</v>
      </c>
      <c r="V429" s="43" t="e">
        <f t="shared" si="133"/>
        <v>#N/A</v>
      </c>
      <c r="W429" s="48" t="e">
        <f>IF(SUM(AB429,AD429,AF429,AH429,AJ429,AL429)=#REF!,,"")</f>
        <v>#REF!</v>
      </c>
      <c r="X429" s="49" t="e">
        <f>IF(#REF!=1,1,"")</f>
        <v>#REF!</v>
      </c>
      <c r="Y429" s="49"/>
      <c r="Z429" s="49"/>
      <c r="AA429" s="50" t="str">
        <f t="shared" si="134"/>
        <v/>
      </c>
      <c r="AB429" s="51" t="str">
        <f>IF(AA429=1,#REF!,"")</f>
        <v/>
      </c>
      <c r="AC429" s="50"/>
      <c r="AD429" s="51" t="str">
        <f>IF(AC429=1,#REF!,"")</f>
        <v/>
      </c>
      <c r="AE429" s="50"/>
      <c r="AF429" s="51" t="str">
        <f>IF(AE429=1,#REF!,"")</f>
        <v/>
      </c>
      <c r="AG429" s="50"/>
      <c r="AH429" s="51" t="str">
        <f>IF(AG429=1,#REF!,"")</f>
        <v/>
      </c>
      <c r="AI429" s="50"/>
      <c r="AJ429" s="51" t="str">
        <f>IF(AI429=1,#REF!,"")</f>
        <v/>
      </c>
      <c r="AK429" s="50"/>
      <c r="AL429" s="51" t="str">
        <f>IF(AK429=1,#REF!,"")</f>
        <v/>
      </c>
      <c r="AM429" s="52"/>
      <c r="AN429" s="53"/>
      <c r="AO429" s="53"/>
      <c r="AP429" s="54"/>
      <c r="AQ429" s="55" t="e">
        <f>IF(#REF!=1,0,"")</f>
        <v>#REF!</v>
      </c>
      <c r="AR429" s="56" t="e">
        <f t="shared" si="127"/>
        <v>#REF!</v>
      </c>
      <c r="AS429" s="55" t="e">
        <f>IF(#REF!=1,0,"")</f>
        <v>#REF!</v>
      </c>
      <c r="AT429" s="56" t="e">
        <f t="shared" si="128"/>
        <v>#REF!</v>
      </c>
    </row>
    <row r="430" spans="1:46" s="3" customFormat="1" x14ac:dyDescent="0.25">
      <c r="A430" s="67">
        <f t="shared" si="129"/>
        <v>2022</v>
      </c>
      <c r="B430" s="67" t="str">
        <f t="shared" si="130"/>
        <v>May</v>
      </c>
      <c r="C430" s="68">
        <f t="shared" si="135"/>
        <v>24</v>
      </c>
      <c r="D430" s="69">
        <f t="shared" si="131"/>
        <v>15</v>
      </c>
      <c r="E430" s="70">
        <f t="shared" si="132"/>
        <v>43</v>
      </c>
      <c r="F430" s="74"/>
      <c r="G430" s="77"/>
      <c r="H430" s="63" t="e">
        <f t="shared" si="136"/>
        <v>#VALUE!</v>
      </c>
      <c r="I430" s="64">
        <f t="shared" si="139"/>
        <v>1</v>
      </c>
      <c r="J430" s="71" t="str">
        <f t="shared" si="139"/>
        <v>Lavandula</v>
      </c>
      <c r="K430" s="71" t="str">
        <f t="shared" si="139"/>
        <v>stoechas</v>
      </c>
      <c r="L430" s="72">
        <f t="shared" si="139"/>
        <v>2</v>
      </c>
      <c r="M430" s="72">
        <f t="shared" si="139"/>
        <v>12</v>
      </c>
      <c r="N430" s="66">
        <f t="shared" si="139"/>
        <v>0</v>
      </c>
      <c r="O430" s="42"/>
      <c r="P430" s="43" t="e">
        <f>TEXT(IF(#REF!=1,D430,""),"00")</f>
        <v>#REF!</v>
      </c>
      <c r="Q430" s="44"/>
      <c r="R430" s="45"/>
      <c r="S430" s="46" t="e">
        <f>IF(O430=0,TEXT(TIME(P430,Q430,R430)-TIME(D430,E430,RIGHT(F430,2))+TIME(0,LEFT(#REF!,2),RIGHT(#REF!,2)),"mm:ss"),TEXT(TIME(P430,Q430,R430)-TIME(D430,E430,RIGHT(F430,2))+TIME(0,LEFT(#REF!,2),RIGHT(#REF!,2))-TIME(0,($G$10*O430),0),"mm:ss"))</f>
        <v>#REF!</v>
      </c>
      <c r="T430" s="47"/>
      <c r="U430" s="43" t="e">
        <f>INDEX(VISITORS[INSECT ORDER], MATCH(T430,VISITORS[NAME USED],0))</f>
        <v>#N/A</v>
      </c>
      <c r="V430" s="43" t="e">
        <f t="shared" si="133"/>
        <v>#N/A</v>
      </c>
      <c r="W430" s="48" t="e">
        <f>IF(SUM(AB430,AD430,AF430,AH430,AJ430,AL430)=#REF!,,"")</f>
        <v>#REF!</v>
      </c>
      <c r="X430" s="49" t="e">
        <f>IF(#REF!=1,1,"")</f>
        <v>#REF!</v>
      </c>
      <c r="Y430" s="49"/>
      <c r="Z430" s="49"/>
      <c r="AA430" s="50" t="str">
        <f t="shared" si="134"/>
        <v/>
      </c>
      <c r="AB430" s="51" t="str">
        <f>IF(AA430=1,#REF!,"")</f>
        <v/>
      </c>
      <c r="AC430" s="50"/>
      <c r="AD430" s="51" t="str">
        <f>IF(AC430=1,#REF!,"")</f>
        <v/>
      </c>
      <c r="AE430" s="50"/>
      <c r="AF430" s="51" t="str">
        <f>IF(AE430=1,#REF!,"")</f>
        <v/>
      </c>
      <c r="AG430" s="50"/>
      <c r="AH430" s="51" t="str">
        <f>IF(AG430=1,#REF!,"")</f>
        <v/>
      </c>
      <c r="AI430" s="50"/>
      <c r="AJ430" s="51" t="str">
        <f>IF(AI430=1,#REF!,"")</f>
        <v/>
      </c>
      <c r="AK430" s="50"/>
      <c r="AL430" s="51" t="str">
        <f>IF(AK430=1,#REF!,"")</f>
        <v/>
      </c>
      <c r="AM430" s="52"/>
      <c r="AN430" s="53"/>
      <c r="AO430" s="53"/>
      <c r="AP430" s="54"/>
      <c r="AQ430" s="55" t="e">
        <f>IF(#REF!=1,0,"")</f>
        <v>#REF!</v>
      </c>
      <c r="AR430" s="56" t="e">
        <f t="shared" si="127"/>
        <v>#REF!</v>
      </c>
      <c r="AS430" s="55" t="e">
        <f>IF(#REF!=1,0,"")</f>
        <v>#REF!</v>
      </c>
      <c r="AT430" s="56" t="e">
        <f t="shared" si="128"/>
        <v>#REF!</v>
      </c>
    </row>
    <row r="431" spans="1:46" s="3" customFormat="1" x14ac:dyDescent="0.25">
      <c r="A431" s="67">
        <f t="shared" si="129"/>
        <v>2022</v>
      </c>
      <c r="B431" s="67" t="str">
        <f t="shared" si="130"/>
        <v>May</v>
      </c>
      <c r="C431" s="68">
        <f t="shared" si="135"/>
        <v>24</v>
      </c>
      <c r="D431" s="69">
        <f t="shared" si="131"/>
        <v>15</v>
      </c>
      <c r="E431" s="60">
        <f t="shared" si="132"/>
        <v>44</v>
      </c>
      <c r="F431" s="74"/>
      <c r="G431" s="77"/>
      <c r="H431" s="63" t="e">
        <f t="shared" si="136"/>
        <v>#VALUE!</v>
      </c>
      <c r="I431" s="64">
        <f t="shared" si="139"/>
        <v>1</v>
      </c>
      <c r="J431" s="71" t="str">
        <f t="shared" si="139"/>
        <v>Lavandula</v>
      </c>
      <c r="K431" s="71" t="str">
        <f t="shared" si="139"/>
        <v>stoechas</v>
      </c>
      <c r="L431" s="66">
        <f t="shared" si="139"/>
        <v>2</v>
      </c>
      <c r="M431" s="66">
        <f t="shared" si="139"/>
        <v>12</v>
      </c>
      <c r="N431" s="66">
        <f t="shared" si="139"/>
        <v>0</v>
      </c>
      <c r="O431" s="42"/>
      <c r="P431" s="43" t="e">
        <f>TEXT(IF(#REF!=1,D431,""),"00")</f>
        <v>#REF!</v>
      </c>
      <c r="Q431" s="44"/>
      <c r="R431" s="45"/>
      <c r="S431" s="46" t="e">
        <f>IF(O431=0,TEXT(TIME(P431,Q431,R431)-TIME(D431,E431,RIGHT(F431,2))+TIME(0,LEFT(#REF!,2),RIGHT(#REF!,2)),"mm:ss"),TEXT(TIME(P431,Q431,R431)-TIME(D431,E431,RIGHT(F431,2))+TIME(0,LEFT(#REF!,2),RIGHT(#REF!,2))-TIME(0,($G$10*O431),0),"mm:ss"))</f>
        <v>#REF!</v>
      </c>
      <c r="T431" s="47"/>
      <c r="U431" s="43" t="e">
        <f>INDEX(VISITORS[INSECT ORDER], MATCH(T431,VISITORS[NAME USED],0))</f>
        <v>#N/A</v>
      </c>
      <c r="V431" s="43" t="e">
        <f t="shared" si="133"/>
        <v>#N/A</v>
      </c>
      <c r="W431" s="48" t="e">
        <f>IF(SUM(AB431,AD431,AF431,AH431,AJ431,AL431)=#REF!,,"")</f>
        <v>#REF!</v>
      </c>
      <c r="X431" s="49" t="e">
        <f>IF(#REF!=1,1,"")</f>
        <v>#REF!</v>
      </c>
      <c r="Y431" s="49"/>
      <c r="Z431" s="49"/>
      <c r="AA431" s="50" t="str">
        <f t="shared" si="134"/>
        <v/>
      </c>
      <c r="AB431" s="51" t="str">
        <f>IF(AA431=1,#REF!,"")</f>
        <v/>
      </c>
      <c r="AC431" s="50"/>
      <c r="AD431" s="51" t="str">
        <f>IF(AC431=1,#REF!,"")</f>
        <v/>
      </c>
      <c r="AE431" s="50"/>
      <c r="AF431" s="51" t="str">
        <f>IF(AE431=1,#REF!,"")</f>
        <v/>
      </c>
      <c r="AG431" s="50"/>
      <c r="AH431" s="51" t="str">
        <f>IF(AG431=1,#REF!,"")</f>
        <v/>
      </c>
      <c r="AI431" s="50"/>
      <c r="AJ431" s="51" t="str">
        <f>IF(AI431=1,#REF!,"")</f>
        <v/>
      </c>
      <c r="AK431" s="50"/>
      <c r="AL431" s="51" t="str">
        <f>IF(AK431=1,#REF!,"")</f>
        <v/>
      </c>
      <c r="AM431" s="52"/>
      <c r="AN431" s="53"/>
      <c r="AO431" s="53"/>
      <c r="AP431" s="54"/>
      <c r="AQ431" s="55" t="e">
        <f>IF(#REF!=1,0,"")</f>
        <v>#REF!</v>
      </c>
      <c r="AR431" s="56" t="e">
        <f t="shared" si="127"/>
        <v>#REF!</v>
      </c>
      <c r="AS431" s="55" t="e">
        <f>IF(#REF!=1,0,"")</f>
        <v>#REF!</v>
      </c>
      <c r="AT431" s="56" t="e">
        <f t="shared" si="128"/>
        <v>#REF!</v>
      </c>
    </row>
    <row r="432" spans="1:46" s="3" customFormat="1" x14ac:dyDescent="0.25">
      <c r="A432" s="67">
        <f t="shared" si="129"/>
        <v>2022</v>
      </c>
      <c r="B432" s="67" t="str">
        <f t="shared" si="130"/>
        <v>May</v>
      </c>
      <c r="C432" s="68">
        <f t="shared" si="135"/>
        <v>24</v>
      </c>
      <c r="D432" s="69">
        <f t="shared" si="131"/>
        <v>15</v>
      </c>
      <c r="E432" s="70">
        <f t="shared" si="132"/>
        <v>45</v>
      </c>
      <c r="F432" s="74"/>
      <c r="G432" s="77"/>
      <c r="H432" s="63" t="e">
        <f t="shared" si="136"/>
        <v>#VALUE!</v>
      </c>
      <c r="I432" s="64">
        <f t="shared" si="139"/>
        <v>1</v>
      </c>
      <c r="J432" s="71" t="str">
        <f t="shared" si="139"/>
        <v>Lavandula</v>
      </c>
      <c r="K432" s="71" t="str">
        <f t="shared" si="139"/>
        <v>stoechas</v>
      </c>
      <c r="L432" s="72">
        <f t="shared" si="139"/>
        <v>2</v>
      </c>
      <c r="M432" s="72">
        <f t="shared" si="139"/>
        <v>12</v>
      </c>
      <c r="N432" s="66">
        <f t="shared" si="139"/>
        <v>0</v>
      </c>
      <c r="O432" s="42"/>
      <c r="P432" s="43" t="e">
        <f>TEXT(IF(#REF!=1,D432,""),"00")</f>
        <v>#REF!</v>
      </c>
      <c r="Q432" s="44"/>
      <c r="R432" s="45"/>
      <c r="S432" s="46" t="e">
        <f>IF(O432=0,TEXT(TIME(P432,Q432,R432)-TIME(D432,E432,RIGHT(F432,2))+TIME(0,LEFT(#REF!,2),RIGHT(#REF!,2)),"mm:ss"),TEXT(TIME(P432,Q432,R432)-TIME(D432,E432,RIGHT(F432,2))+TIME(0,LEFT(#REF!,2),RIGHT(#REF!,2))-TIME(0,($G$10*O432),0),"mm:ss"))</f>
        <v>#REF!</v>
      </c>
      <c r="T432" s="47"/>
      <c r="U432" s="43" t="e">
        <f>INDEX(VISITORS[INSECT ORDER], MATCH(T432,VISITORS[NAME USED],0))</f>
        <v>#N/A</v>
      </c>
      <c r="V432" s="43" t="e">
        <f t="shared" si="133"/>
        <v>#N/A</v>
      </c>
      <c r="W432" s="48" t="e">
        <f>IF(SUM(AB432,AD432,AF432,AH432,AJ432,AL432)=#REF!,,"")</f>
        <v>#REF!</v>
      </c>
      <c r="X432" s="49" t="e">
        <f>IF(#REF!=1,1,"")</f>
        <v>#REF!</v>
      </c>
      <c r="Y432" s="49"/>
      <c r="Z432" s="49"/>
      <c r="AA432" s="50" t="str">
        <f t="shared" si="134"/>
        <v/>
      </c>
      <c r="AB432" s="51" t="str">
        <f>IF(AA432=1,#REF!,"")</f>
        <v/>
      </c>
      <c r="AC432" s="50"/>
      <c r="AD432" s="51" t="str">
        <f>IF(AC432=1,#REF!,"")</f>
        <v/>
      </c>
      <c r="AE432" s="50"/>
      <c r="AF432" s="51" t="str">
        <f>IF(AE432=1,#REF!,"")</f>
        <v/>
      </c>
      <c r="AG432" s="50"/>
      <c r="AH432" s="51" t="str">
        <f>IF(AG432=1,#REF!,"")</f>
        <v/>
      </c>
      <c r="AI432" s="50"/>
      <c r="AJ432" s="51" t="str">
        <f>IF(AI432=1,#REF!,"")</f>
        <v/>
      </c>
      <c r="AK432" s="50"/>
      <c r="AL432" s="51" t="str">
        <f>IF(AK432=1,#REF!,"")</f>
        <v/>
      </c>
      <c r="AM432" s="52"/>
      <c r="AN432" s="53"/>
      <c r="AO432" s="53"/>
      <c r="AP432" s="54"/>
      <c r="AQ432" s="55" t="e">
        <f>IF(#REF!=1,0,"")</f>
        <v>#REF!</v>
      </c>
      <c r="AR432" s="56" t="e">
        <f t="shared" si="127"/>
        <v>#REF!</v>
      </c>
      <c r="AS432" s="55" t="e">
        <f>IF(#REF!=1,0,"")</f>
        <v>#REF!</v>
      </c>
      <c r="AT432" s="56" t="e">
        <f t="shared" si="128"/>
        <v>#REF!</v>
      </c>
    </row>
    <row r="433" spans="1:46" s="3" customFormat="1" x14ac:dyDescent="0.25">
      <c r="A433" s="67">
        <f t="shared" si="129"/>
        <v>2022</v>
      </c>
      <c r="B433" s="67" t="str">
        <f t="shared" si="130"/>
        <v>May</v>
      </c>
      <c r="C433" s="68">
        <f t="shared" si="135"/>
        <v>24</v>
      </c>
      <c r="D433" s="69">
        <f t="shared" si="131"/>
        <v>15</v>
      </c>
      <c r="E433" s="70">
        <f t="shared" si="132"/>
        <v>46</v>
      </c>
      <c r="F433" s="74"/>
      <c r="G433" s="77"/>
      <c r="H433" s="63" t="e">
        <f t="shared" si="136"/>
        <v>#VALUE!</v>
      </c>
      <c r="I433" s="64">
        <f t="shared" si="139"/>
        <v>1</v>
      </c>
      <c r="J433" s="71" t="str">
        <f t="shared" si="139"/>
        <v>Lavandula</v>
      </c>
      <c r="K433" s="71" t="str">
        <f t="shared" si="139"/>
        <v>stoechas</v>
      </c>
      <c r="L433" s="72">
        <f t="shared" si="139"/>
        <v>2</v>
      </c>
      <c r="M433" s="72">
        <f t="shared" si="139"/>
        <v>12</v>
      </c>
      <c r="N433" s="66">
        <f t="shared" si="139"/>
        <v>0</v>
      </c>
      <c r="O433" s="42"/>
      <c r="P433" s="43" t="e">
        <f>TEXT(IF(#REF!=1,D433,""),"00")</f>
        <v>#REF!</v>
      </c>
      <c r="Q433" s="44"/>
      <c r="R433" s="45"/>
      <c r="S433" s="46" t="e">
        <f>IF(O433=0,TEXT(TIME(P433,Q433,R433)-TIME(D433,E433,RIGHT(F433,2))+TIME(0,LEFT(#REF!,2),RIGHT(#REF!,2)),"mm:ss"),TEXT(TIME(P433,Q433,R433)-TIME(D433,E433,RIGHT(F433,2))+TIME(0,LEFT(#REF!,2),RIGHT(#REF!,2))-TIME(0,($G$10*O433),0),"mm:ss"))</f>
        <v>#REF!</v>
      </c>
      <c r="T433" s="47"/>
      <c r="U433" s="43" t="e">
        <f>INDEX(VISITORS[INSECT ORDER], MATCH(T433,VISITORS[NAME USED],0))</f>
        <v>#N/A</v>
      </c>
      <c r="V433" s="43" t="e">
        <f t="shared" si="133"/>
        <v>#N/A</v>
      </c>
      <c r="W433" s="48" t="e">
        <f>IF(SUM(AB433,AD433,AF433,AH433,AJ433,AL433)=#REF!,,"")</f>
        <v>#REF!</v>
      </c>
      <c r="X433" s="49" t="e">
        <f>IF(#REF!=1,1,"")</f>
        <v>#REF!</v>
      </c>
      <c r="Y433" s="49"/>
      <c r="Z433" s="49"/>
      <c r="AA433" s="50" t="str">
        <f t="shared" si="134"/>
        <v/>
      </c>
      <c r="AB433" s="51" t="str">
        <f>IF(AA433=1,#REF!,"")</f>
        <v/>
      </c>
      <c r="AC433" s="50"/>
      <c r="AD433" s="51" t="str">
        <f>IF(AC433=1,#REF!,"")</f>
        <v/>
      </c>
      <c r="AE433" s="50"/>
      <c r="AF433" s="51" t="str">
        <f>IF(AE433=1,#REF!,"")</f>
        <v/>
      </c>
      <c r="AG433" s="50"/>
      <c r="AH433" s="51" t="str">
        <f>IF(AG433=1,#REF!,"")</f>
        <v/>
      </c>
      <c r="AI433" s="50"/>
      <c r="AJ433" s="51" t="str">
        <f>IF(AI433=1,#REF!,"")</f>
        <v/>
      </c>
      <c r="AK433" s="50"/>
      <c r="AL433" s="51" t="str">
        <f>IF(AK433=1,#REF!,"")</f>
        <v/>
      </c>
      <c r="AM433" s="52"/>
      <c r="AN433" s="53"/>
      <c r="AO433" s="53"/>
      <c r="AP433" s="54"/>
      <c r="AQ433" s="55" t="e">
        <f>IF(#REF!=1,0,"")</f>
        <v>#REF!</v>
      </c>
      <c r="AR433" s="56" t="e">
        <f t="shared" si="127"/>
        <v>#REF!</v>
      </c>
      <c r="AS433" s="55" t="e">
        <f>IF(#REF!=1,0,"")</f>
        <v>#REF!</v>
      </c>
      <c r="AT433" s="56" t="e">
        <f t="shared" si="128"/>
        <v>#REF!</v>
      </c>
    </row>
    <row r="434" spans="1:46" s="3" customFormat="1" x14ac:dyDescent="0.25">
      <c r="A434" s="67">
        <f t="shared" si="129"/>
        <v>2022</v>
      </c>
      <c r="B434" s="67" t="str">
        <f t="shared" si="130"/>
        <v>May</v>
      </c>
      <c r="C434" s="68">
        <f t="shared" si="135"/>
        <v>24</v>
      </c>
      <c r="D434" s="69">
        <f t="shared" si="131"/>
        <v>15</v>
      </c>
      <c r="E434" s="70">
        <f t="shared" si="132"/>
        <v>47</v>
      </c>
      <c r="F434" s="74"/>
      <c r="G434" s="77"/>
      <c r="H434" s="63" t="e">
        <f t="shared" si="136"/>
        <v>#VALUE!</v>
      </c>
      <c r="I434" s="64">
        <f t="shared" si="139"/>
        <v>1</v>
      </c>
      <c r="J434" s="71" t="str">
        <f t="shared" si="139"/>
        <v>Lavandula</v>
      </c>
      <c r="K434" s="71" t="str">
        <f t="shared" si="139"/>
        <v>stoechas</v>
      </c>
      <c r="L434" s="72">
        <f t="shared" si="139"/>
        <v>2</v>
      </c>
      <c r="M434" s="72">
        <f t="shared" si="139"/>
        <v>12</v>
      </c>
      <c r="N434" s="66">
        <f t="shared" si="139"/>
        <v>0</v>
      </c>
      <c r="O434" s="42"/>
      <c r="P434" s="43" t="e">
        <f>TEXT(IF(#REF!=1,D434,""),"00")</f>
        <v>#REF!</v>
      </c>
      <c r="Q434" s="44"/>
      <c r="R434" s="45"/>
      <c r="S434" s="46" t="e">
        <f>IF(O434=0,TEXT(TIME(P434,Q434,R434)-TIME(D434,E434,RIGHT(F434,2))+TIME(0,LEFT(#REF!,2),RIGHT(#REF!,2)),"mm:ss"),TEXT(TIME(P434,Q434,R434)-TIME(D434,E434,RIGHT(F434,2))+TIME(0,LEFT(#REF!,2),RIGHT(#REF!,2))-TIME(0,($G$10*O434),0),"mm:ss"))</f>
        <v>#REF!</v>
      </c>
      <c r="T434" s="47"/>
      <c r="U434" s="43" t="e">
        <f>INDEX(VISITORS[INSECT ORDER], MATCH(T434,VISITORS[NAME USED],0))</f>
        <v>#N/A</v>
      </c>
      <c r="V434" s="43" t="e">
        <f t="shared" si="133"/>
        <v>#N/A</v>
      </c>
      <c r="W434" s="48" t="e">
        <f>IF(SUM(AB434,AD434,AF434,AH434,AJ434,AL434)=#REF!,,"")</f>
        <v>#REF!</v>
      </c>
      <c r="X434" s="49" t="e">
        <f>IF(#REF!=1,1,"")</f>
        <v>#REF!</v>
      </c>
      <c r="Y434" s="49"/>
      <c r="Z434" s="49"/>
      <c r="AA434" s="50" t="str">
        <f t="shared" si="134"/>
        <v/>
      </c>
      <c r="AB434" s="51" t="str">
        <f>IF(AA434=1,#REF!,"")</f>
        <v/>
      </c>
      <c r="AC434" s="50"/>
      <c r="AD434" s="51" t="str">
        <f>IF(AC434=1,#REF!,"")</f>
        <v/>
      </c>
      <c r="AE434" s="50"/>
      <c r="AF434" s="51" t="str">
        <f>IF(AE434=1,#REF!,"")</f>
        <v/>
      </c>
      <c r="AG434" s="50"/>
      <c r="AH434" s="51" t="str">
        <f>IF(AG434=1,#REF!,"")</f>
        <v/>
      </c>
      <c r="AI434" s="50"/>
      <c r="AJ434" s="51" t="str">
        <f>IF(AI434=1,#REF!,"")</f>
        <v/>
      </c>
      <c r="AK434" s="50"/>
      <c r="AL434" s="51" t="str">
        <f>IF(AK434=1,#REF!,"")</f>
        <v/>
      </c>
      <c r="AM434" s="52"/>
      <c r="AN434" s="53"/>
      <c r="AO434" s="53"/>
      <c r="AP434" s="54"/>
      <c r="AQ434" s="55" t="e">
        <f>IF(#REF!=1,0,"")</f>
        <v>#REF!</v>
      </c>
      <c r="AR434" s="56" t="e">
        <f t="shared" si="127"/>
        <v>#REF!</v>
      </c>
      <c r="AS434" s="55" t="e">
        <f>IF(#REF!=1,0,"")</f>
        <v>#REF!</v>
      </c>
      <c r="AT434" s="56" t="e">
        <f t="shared" si="128"/>
        <v>#REF!</v>
      </c>
    </row>
    <row r="435" spans="1:46" s="3" customFormat="1" x14ac:dyDescent="0.25">
      <c r="A435" s="67">
        <f t="shared" si="129"/>
        <v>2022</v>
      </c>
      <c r="B435" s="67" t="str">
        <f t="shared" si="130"/>
        <v>May</v>
      </c>
      <c r="C435" s="68">
        <f t="shared" si="135"/>
        <v>24</v>
      </c>
      <c r="D435" s="69">
        <f t="shared" si="131"/>
        <v>15</v>
      </c>
      <c r="E435" s="70">
        <f t="shared" si="132"/>
        <v>48</v>
      </c>
      <c r="F435" s="74">
        <v>36</v>
      </c>
      <c r="G435" s="77"/>
      <c r="H435" s="63" t="e">
        <f t="shared" si="136"/>
        <v>#VALUE!</v>
      </c>
      <c r="I435" s="64">
        <f t="shared" si="139"/>
        <v>1</v>
      </c>
      <c r="J435" s="71" t="str">
        <f t="shared" si="139"/>
        <v>Lavandula</v>
      </c>
      <c r="K435" s="71" t="str">
        <f t="shared" si="139"/>
        <v>stoechas</v>
      </c>
      <c r="L435" s="72">
        <f t="shared" si="139"/>
        <v>2</v>
      </c>
      <c r="M435" s="72">
        <f t="shared" si="139"/>
        <v>12</v>
      </c>
      <c r="N435" s="66">
        <f t="shared" si="139"/>
        <v>0</v>
      </c>
      <c r="O435" s="42"/>
      <c r="P435" s="43" t="e">
        <f>TEXT(IF(#REF!=1,D435,""),"00")</f>
        <v>#REF!</v>
      </c>
      <c r="Q435" s="44">
        <v>48</v>
      </c>
      <c r="R435" s="45">
        <v>42</v>
      </c>
      <c r="S435" s="46" t="e">
        <f>IF(O435=0,TEXT(TIME(P435,Q435,R435)-TIME(D435,E435,RIGHT(F435,2))+TIME(0,LEFT(#REF!,2),RIGHT(#REF!,2)),"mm:ss"),TEXT(TIME(P435,Q435,R435)-TIME(D435,E435,RIGHT(F435,2))+TIME(0,LEFT(#REF!,2),RIGHT(#REF!,2))-TIME(0,($G$10*O435),0),"mm:ss"))</f>
        <v>#REF!</v>
      </c>
      <c r="T435" s="47" t="s">
        <v>369</v>
      </c>
      <c r="U435" s="43" t="e">
        <f>INDEX(VISITORS[INSECT ORDER], MATCH(T435,VISITORS[NAME USED],0))</f>
        <v>#N/A</v>
      </c>
      <c r="V435" s="43" t="e">
        <f t="shared" si="133"/>
        <v>#N/A</v>
      </c>
      <c r="W435" s="48" t="e">
        <f>IF(SUM(AB435,AD435,AF435,AH435,AJ435,AL435)=#REF!,,"")</f>
        <v>#REF!</v>
      </c>
      <c r="X435" s="49">
        <v>6</v>
      </c>
      <c r="Y435" s="49"/>
      <c r="Z435" s="49"/>
      <c r="AA435" s="50" t="str">
        <f t="shared" si="134"/>
        <v/>
      </c>
      <c r="AB435" s="51" t="str">
        <f>IF(AA435=1,#REF!,"")</f>
        <v/>
      </c>
      <c r="AC435" s="50"/>
      <c r="AD435" s="51" t="str">
        <f>IF(AC435=1,#REF!,"")</f>
        <v/>
      </c>
      <c r="AE435" s="50"/>
      <c r="AF435" s="51" t="str">
        <f>IF(AE435=1,#REF!,"")</f>
        <v/>
      </c>
      <c r="AG435" s="50"/>
      <c r="AH435" s="51" t="str">
        <f>IF(AG435=1,#REF!,"")</f>
        <v/>
      </c>
      <c r="AI435" s="50"/>
      <c r="AJ435" s="51" t="str">
        <f>IF(AI435=1,#REF!,"")</f>
        <v/>
      </c>
      <c r="AK435" s="50"/>
      <c r="AL435" s="51" t="str">
        <f>IF(AK435=1,#REF!,"")</f>
        <v/>
      </c>
      <c r="AM435" s="52"/>
      <c r="AN435" s="53"/>
      <c r="AO435" s="53"/>
      <c r="AP435" s="54"/>
      <c r="AQ435" s="55" t="e">
        <f>IF(#REF!=1,0,"")</f>
        <v>#REF!</v>
      </c>
      <c r="AR435" s="56" t="e">
        <f t="shared" si="127"/>
        <v>#REF!</v>
      </c>
      <c r="AS435" s="55" t="e">
        <f>IF(#REF!=1,0,"")</f>
        <v>#REF!</v>
      </c>
      <c r="AT435" s="56" t="e">
        <f t="shared" si="128"/>
        <v>#REF!</v>
      </c>
    </row>
    <row r="436" spans="1:46" s="3" customFormat="1" x14ac:dyDescent="0.25">
      <c r="A436" s="67">
        <f t="shared" si="129"/>
        <v>2022</v>
      </c>
      <c r="B436" s="67" t="str">
        <f t="shared" si="130"/>
        <v>May</v>
      </c>
      <c r="C436" s="68">
        <f t="shared" si="135"/>
        <v>24</v>
      </c>
      <c r="D436" s="69">
        <f t="shared" si="131"/>
        <v>15</v>
      </c>
      <c r="E436" s="60">
        <f t="shared" si="132"/>
        <v>49</v>
      </c>
      <c r="F436" s="74"/>
      <c r="G436" s="77"/>
      <c r="H436" s="63" t="e">
        <f t="shared" si="136"/>
        <v>#VALUE!</v>
      </c>
      <c r="I436" s="64">
        <f t="shared" si="139"/>
        <v>1</v>
      </c>
      <c r="J436" s="71" t="str">
        <f t="shared" si="139"/>
        <v>Lavandula</v>
      </c>
      <c r="K436" s="71" t="str">
        <f t="shared" si="139"/>
        <v>stoechas</v>
      </c>
      <c r="L436" s="72">
        <f t="shared" si="139"/>
        <v>2</v>
      </c>
      <c r="M436" s="66">
        <f t="shared" si="139"/>
        <v>12</v>
      </c>
      <c r="N436" s="66">
        <f t="shared" si="139"/>
        <v>0</v>
      </c>
      <c r="O436" s="42"/>
      <c r="P436" s="43" t="e">
        <f>TEXT(IF(#REF!=1,D436,""),"00")</f>
        <v>#REF!</v>
      </c>
      <c r="Q436" s="44"/>
      <c r="R436" s="45"/>
      <c r="S436" s="46" t="e">
        <f>IF(O436=0,TEXT(TIME(P436,Q436,R436)-TIME(D436,E436,RIGHT(F436,2))+TIME(0,LEFT(#REF!,2),RIGHT(#REF!,2)),"mm:ss"),TEXT(TIME(P436,Q436,R436)-TIME(D436,E436,RIGHT(F436,2))+TIME(0,LEFT(#REF!,2),RIGHT(#REF!,2))-TIME(0,($G$10*O436),0),"mm:ss"))</f>
        <v>#REF!</v>
      </c>
      <c r="T436" s="47"/>
      <c r="U436" s="43" t="e">
        <f>INDEX(VISITORS[INSECT ORDER], MATCH(T436,VISITORS[NAME USED],0))</f>
        <v>#N/A</v>
      </c>
      <c r="V436" s="43" t="e">
        <f t="shared" si="133"/>
        <v>#N/A</v>
      </c>
      <c r="W436" s="48" t="e">
        <f>IF(SUM(AB436,AD436,AF436,AH436,AJ436,AL436)=#REF!,,"")</f>
        <v>#REF!</v>
      </c>
      <c r="X436" s="49" t="e">
        <f>IF(#REF!=1,1,"")</f>
        <v>#REF!</v>
      </c>
      <c r="Y436" s="49"/>
      <c r="Z436" s="49"/>
      <c r="AA436" s="50" t="str">
        <f t="shared" si="134"/>
        <v/>
      </c>
      <c r="AB436" s="51" t="str">
        <f>IF(AA436=1,#REF!,"")</f>
        <v/>
      </c>
      <c r="AC436" s="50"/>
      <c r="AD436" s="51" t="str">
        <f>IF(AC436=1,#REF!,"")</f>
        <v/>
      </c>
      <c r="AE436" s="50"/>
      <c r="AF436" s="51" t="str">
        <f>IF(AE436=1,#REF!,"")</f>
        <v/>
      </c>
      <c r="AG436" s="50"/>
      <c r="AH436" s="51" t="str">
        <f>IF(AG436=1,#REF!,"")</f>
        <v/>
      </c>
      <c r="AI436" s="50"/>
      <c r="AJ436" s="51" t="str">
        <f>IF(AI436=1,#REF!,"")</f>
        <v/>
      </c>
      <c r="AK436" s="50"/>
      <c r="AL436" s="51" t="str">
        <f>IF(AK436=1,#REF!,"")</f>
        <v/>
      </c>
      <c r="AM436" s="52"/>
      <c r="AN436" s="53"/>
      <c r="AO436" s="53"/>
      <c r="AP436" s="54"/>
      <c r="AQ436" s="55" t="e">
        <f>IF(#REF!=1,0,"")</f>
        <v>#REF!</v>
      </c>
      <c r="AR436" s="56" t="e">
        <f t="shared" si="127"/>
        <v>#REF!</v>
      </c>
      <c r="AS436" s="55" t="e">
        <f>IF(#REF!=1,0,"")</f>
        <v>#REF!</v>
      </c>
      <c r="AT436" s="56" t="e">
        <f t="shared" si="128"/>
        <v>#REF!</v>
      </c>
    </row>
    <row r="437" spans="1:46" s="3" customFormat="1" x14ac:dyDescent="0.25">
      <c r="A437" s="67">
        <f t="shared" si="129"/>
        <v>2022</v>
      </c>
      <c r="B437" s="67" t="str">
        <f t="shared" si="130"/>
        <v>May</v>
      </c>
      <c r="C437" s="68">
        <f t="shared" si="135"/>
        <v>24</v>
      </c>
      <c r="D437" s="69">
        <f t="shared" si="131"/>
        <v>15</v>
      </c>
      <c r="E437" s="70">
        <f t="shared" si="132"/>
        <v>50</v>
      </c>
      <c r="F437" s="74"/>
      <c r="G437" s="77"/>
      <c r="H437" s="63" t="e">
        <f t="shared" si="136"/>
        <v>#VALUE!</v>
      </c>
      <c r="I437" s="64">
        <f t="shared" si="139"/>
        <v>1</v>
      </c>
      <c r="J437" s="71" t="str">
        <f t="shared" si="139"/>
        <v>Lavandula</v>
      </c>
      <c r="K437" s="71" t="str">
        <f t="shared" si="139"/>
        <v>stoechas</v>
      </c>
      <c r="L437" s="66">
        <f t="shared" si="139"/>
        <v>2</v>
      </c>
      <c r="M437" s="72">
        <f t="shared" si="139"/>
        <v>12</v>
      </c>
      <c r="N437" s="66">
        <f t="shared" si="139"/>
        <v>0</v>
      </c>
      <c r="O437" s="42"/>
      <c r="P437" s="43" t="e">
        <f>TEXT(IF(#REF!=1,D437,""),"00")</f>
        <v>#REF!</v>
      </c>
      <c r="Q437" s="44"/>
      <c r="R437" s="45"/>
      <c r="S437" s="46" t="e">
        <f>IF(O437=0,TEXT(TIME(P437,Q437,R437)-TIME(D437,E437,RIGHT(F437,2))+TIME(0,LEFT(#REF!,2),RIGHT(#REF!,2)),"mm:ss"),TEXT(TIME(P437,Q437,R437)-TIME(D437,E437,RIGHT(F437,2))+TIME(0,LEFT(#REF!,2),RIGHT(#REF!,2))-TIME(0,($G$10*O437),0),"mm:ss"))</f>
        <v>#REF!</v>
      </c>
      <c r="T437" s="47"/>
      <c r="U437" s="43" t="e">
        <f>INDEX(VISITORS[INSECT ORDER], MATCH(T437,VISITORS[NAME USED],0))</f>
        <v>#N/A</v>
      </c>
      <c r="V437" s="43" t="e">
        <f t="shared" si="133"/>
        <v>#N/A</v>
      </c>
      <c r="W437" s="48" t="e">
        <f>IF(SUM(AB437,AD437,AF437,AH437,AJ437,AL437)=#REF!,,"")</f>
        <v>#REF!</v>
      </c>
      <c r="X437" s="49" t="e">
        <f>IF(#REF!=1,1,"")</f>
        <v>#REF!</v>
      </c>
      <c r="Y437" s="49"/>
      <c r="Z437" s="49"/>
      <c r="AA437" s="50" t="str">
        <f t="shared" si="134"/>
        <v/>
      </c>
      <c r="AB437" s="51" t="str">
        <f>IF(AA437=1,#REF!,"")</f>
        <v/>
      </c>
      <c r="AC437" s="50"/>
      <c r="AD437" s="51" t="str">
        <f>IF(AC437=1,#REF!,"")</f>
        <v/>
      </c>
      <c r="AE437" s="50"/>
      <c r="AF437" s="51" t="str">
        <f>IF(AE437=1,#REF!,"")</f>
        <v/>
      </c>
      <c r="AG437" s="50"/>
      <c r="AH437" s="51" t="str">
        <f>IF(AG437=1,#REF!,"")</f>
        <v/>
      </c>
      <c r="AI437" s="50"/>
      <c r="AJ437" s="51" t="str">
        <f>IF(AI437=1,#REF!,"")</f>
        <v/>
      </c>
      <c r="AK437" s="50"/>
      <c r="AL437" s="51" t="str">
        <f>IF(AK437=1,#REF!,"")</f>
        <v/>
      </c>
      <c r="AM437" s="52"/>
      <c r="AN437" s="53"/>
      <c r="AO437" s="53"/>
      <c r="AP437" s="54"/>
      <c r="AQ437" s="55" t="e">
        <f>IF(#REF!=1,0,"")</f>
        <v>#REF!</v>
      </c>
      <c r="AR437" s="56" t="e">
        <f t="shared" si="127"/>
        <v>#REF!</v>
      </c>
      <c r="AS437" s="55" t="e">
        <f>IF(#REF!=1,0,"")</f>
        <v>#REF!</v>
      </c>
      <c r="AT437" s="56" t="e">
        <f t="shared" si="128"/>
        <v>#REF!</v>
      </c>
    </row>
    <row r="438" spans="1:46" s="3" customFormat="1" x14ac:dyDescent="0.25">
      <c r="A438" s="67">
        <f t="shared" si="129"/>
        <v>2022</v>
      </c>
      <c r="B438" s="67" t="str">
        <f t="shared" si="130"/>
        <v>May</v>
      </c>
      <c r="C438" s="68">
        <f t="shared" si="135"/>
        <v>24</v>
      </c>
      <c r="D438" s="69">
        <f t="shared" si="131"/>
        <v>15</v>
      </c>
      <c r="E438" s="70">
        <f t="shared" si="132"/>
        <v>51</v>
      </c>
      <c r="F438" s="74"/>
      <c r="G438" s="77"/>
      <c r="H438" s="63" t="e">
        <f t="shared" si="136"/>
        <v>#VALUE!</v>
      </c>
      <c r="I438" s="64">
        <f t="shared" si="139"/>
        <v>1</v>
      </c>
      <c r="J438" s="71" t="str">
        <f t="shared" si="139"/>
        <v>Lavandula</v>
      </c>
      <c r="K438" s="71" t="str">
        <f t="shared" si="139"/>
        <v>stoechas</v>
      </c>
      <c r="L438" s="72">
        <f t="shared" si="139"/>
        <v>2</v>
      </c>
      <c r="M438" s="72">
        <f t="shared" si="139"/>
        <v>12</v>
      </c>
      <c r="N438" s="66">
        <f t="shared" si="139"/>
        <v>0</v>
      </c>
      <c r="O438" s="42"/>
      <c r="P438" s="43" t="e">
        <f>TEXT(IF(#REF!=1,D438,""),"00")</f>
        <v>#REF!</v>
      </c>
      <c r="Q438" s="44"/>
      <c r="R438" s="45"/>
      <c r="S438" s="46" t="e">
        <f>IF(O438=0,TEXT(TIME(P438,Q438,R438)-TIME(D438,E438,RIGHT(F438,2))+TIME(0,LEFT(#REF!,2),RIGHT(#REF!,2)),"mm:ss"),TEXT(TIME(P438,Q438,R438)-TIME(D438,E438,RIGHT(F438,2))+TIME(0,LEFT(#REF!,2),RIGHT(#REF!,2))-TIME(0,($G$10*O438),0),"mm:ss"))</f>
        <v>#REF!</v>
      </c>
      <c r="T438" s="47"/>
      <c r="U438" s="43" t="e">
        <f>INDEX(VISITORS[INSECT ORDER], MATCH(T438,VISITORS[NAME USED],0))</f>
        <v>#N/A</v>
      </c>
      <c r="V438" s="43" t="e">
        <f t="shared" si="133"/>
        <v>#N/A</v>
      </c>
      <c r="W438" s="48" t="e">
        <f>IF(SUM(AB438,AD438,AF438,AH438,AJ438,AL438)=#REF!,,"")</f>
        <v>#REF!</v>
      </c>
      <c r="X438" s="49" t="e">
        <f>IF(#REF!=1,1,"")</f>
        <v>#REF!</v>
      </c>
      <c r="Y438" s="49"/>
      <c r="Z438" s="49"/>
      <c r="AA438" s="50" t="str">
        <f t="shared" si="134"/>
        <v/>
      </c>
      <c r="AB438" s="51" t="str">
        <f>IF(AA438=1,#REF!,"")</f>
        <v/>
      </c>
      <c r="AC438" s="50"/>
      <c r="AD438" s="51" t="str">
        <f>IF(AC438=1,#REF!,"")</f>
        <v/>
      </c>
      <c r="AE438" s="50"/>
      <c r="AF438" s="51" t="str">
        <f>IF(AE438=1,#REF!,"")</f>
        <v/>
      </c>
      <c r="AG438" s="50"/>
      <c r="AH438" s="51" t="str">
        <f>IF(AG438=1,#REF!,"")</f>
        <v/>
      </c>
      <c r="AI438" s="50"/>
      <c r="AJ438" s="51" t="str">
        <f>IF(AI438=1,#REF!,"")</f>
        <v/>
      </c>
      <c r="AK438" s="50"/>
      <c r="AL438" s="51" t="str">
        <f>IF(AK438=1,#REF!,"")</f>
        <v/>
      </c>
      <c r="AM438" s="52"/>
      <c r="AN438" s="53"/>
      <c r="AO438" s="53"/>
      <c r="AP438" s="54"/>
      <c r="AQ438" s="55" t="e">
        <f>IF(#REF!=1,0,"")</f>
        <v>#REF!</v>
      </c>
      <c r="AR438" s="56" t="e">
        <f t="shared" si="127"/>
        <v>#REF!</v>
      </c>
      <c r="AS438" s="55" t="e">
        <f>IF(#REF!=1,0,"")</f>
        <v>#REF!</v>
      </c>
      <c r="AT438" s="56" t="e">
        <f t="shared" si="128"/>
        <v>#REF!</v>
      </c>
    </row>
    <row r="439" spans="1:46" s="3" customFormat="1" x14ac:dyDescent="0.25">
      <c r="A439" s="67">
        <f t="shared" si="129"/>
        <v>2022</v>
      </c>
      <c r="B439" s="67" t="str">
        <f t="shared" si="130"/>
        <v>May</v>
      </c>
      <c r="C439" s="68">
        <f t="shared" si="135"/>
        <v>24</v>
      </c>
      <c r="D439" s="69">
        <f t="shared" si="131"/>
        <v>15</v>
      </c>
      <c r="E439" s="70">
        <f t="shared" si="132"/>
        <v>52</v>
      </c>
      <c r="F439" s="74"/>
      <c r="G439" s="77"/>
      <c r="H439" s="63" t="e">
        <f t="shared" si="136"/>
        <v>#VALUE!</v>
      </c>
      <c r="I439" s="64">
        <f t="shared" si="139"/>
        <v>1</v>
      </c>
      <c r="J439" s="71" t="str">
        <f t="shared" si="139"/>
        <v>Lavandula</v>
      </c>
      <c r="K439" s="71" t="str">
        <f t="shared" si="139"/>
        <v>stoechas</v>
      </c>
      <c r="L439" s="72">
        <f t="shared" si="139"/>
        <v>2</v>
      </c>
      <c r="M439" s="72">
        <f t="shared" si="139"/>
        <v>12</v>
      </c>
      <c r="N439" s="66">
        <f t="shared" si="139"/>
        <v>0</v>
      </c>
      <c r="O439" s="42"/>
      <c r="P439" s="43" t="e">
        <f>TEXT(IF(#REF!=1,D439,""),"00")</f>
        <v>#REF!</v>
      </c>
      <c r="Q439" s="44"/>
      <c r="R439" s="45"/>
      <c r="S439" s="46" t="e">
        <f>IF(O439=0,TEXT(TIME(P439,Q439,R439)-TIME(D439,E439,RIGHT(F439,2))+TIME(0,LEFT(#REF!,2),RIGHT(#REF!,2)),"mm:ss"),TEXT(TIME(P439,Q439,R439)-TIME(D439,E439,RIGHT(F439,2))+TIME(0,LEFT(#REF!,2),RIGHT(#REF!,2))-TIME(0,($G$10*O439),0),"mm:ss"))</f>
        <v>#REF!</v>
      </c>
      <c r="T439" s="47"/>
      <c r="U439" s="43" t="e">
        <f>INDEX(VISITORS[INSECT ORDER], MATCH(T439,VISITORS[NAME USED],0))</f>
        <v>#N/A</v>
      </c>
      <c r="V439" s="43" t="e">
        <f t="shared" si="133"/>
        <v>#N/A</v>
      </c>
      <c r="W439" s="48" t="e">
        <f>IF(SUM(AB439,AD439,AF439,AH439,AJ439,AL439)=#REF!,,"")</f>
        <v>#REF!</v>
      </c>
      <c r="X439" s="49" t="e">
        <f>IF(#REF!=1,1,"")</f>
        <v>#REF!</v>
      </c>
      <c r="Y439" s="49"/>
      <c r="Z439" s="49"/>
      <c r="AA439" s="50" t="str">
        <f t="shared" si="134"/>
        <v/>
      </c>
      <c r="AB439" s="51" t="str">
        <f>IF(AA439=1,#REF!,"")</f>
        <v/>
      </c>
      <c r="AC439" s="50"/>
      <c r="AD439" s="51" t="str">
        <f>IF(AC439=1,#REF!,"")</f>
        <v/>
      </c>
      <c r="AE439" s="50"/>
      <c r="AF439" s="51" t="str">
        <f>IF(AE439=1,#REF!,"")</f>
        <v/>
      </c>
      <c r="AG439" s="50"/>
      <c r="AH439" s="51" t="str">
        <f>IF(AG439=1,#REF!,"")</f>
        <v/>
      </c>
      <c r="AI439" s="50"/>
      <c r="AJ439" s="51" t="str">
        <f>IF(AI439=1,#REF!,"")</f>
        <v/>
      </c>
      <c r="AK439" s="50"/>
      <c r="AL439" s="51" t="str">
        <f>IF(AK439=1,#REF!,"")</f>
        <v/>
      </c>
      <c r="AM439" s="52"/>
      <c r="AN439" s="53"/>
      <c r="AO439" s="53"/>
      <c r="AP439" s="54"/>
      <c r="AQ439" s="55" t="e">
        <f>IF(#REF!=1,0,"")</f>
        <v>#REF!</v>
      </c>
      <c r="AR439" s="56" t="e">
        <f t="shared" si="127"/>
        <v>#REF!</v>
      </c>
      <c r="AS439" s="55" t="e">
        <f>IF(#REF!=1,0,"")</f>
        <v>#REF!</v>
      </c>
      <c r="AT439" s="56" t="e">
        <f t="shared" si="128"/>
        <v>#REF!</v>
      </c>
    </row>
    <row r="440" spans="1:46" s="3" customFormat="1" x14ac:dyDescent="0.25">
      <c r="A440" s="67">
        <f t="shared" si="129"/>
        <v>2022</v>
      </c>
      <c r="B440" s="67" t="str">
        <f t="shared" si="130"/>
        <v>May</v>
      </c>
      <c r="C440" s="68">
        <f t="shared" si="135"/>
        <v>24</v>
      </c>
      <c r="D440" s="69">
        <f t="shared" si="131"/>
        <v>15</v>
      </c>
      <c r="E440" s="70">
        <f t="shared" si="132"/>
        <v>53</v>
      </c>
      <c r="F440" s="74"/>
      <c r="G440" s="77"/>
      <c r="H440" s="63" t="e">
        <f t="shared" si="136"/>
        <v>#VALUE!</v>
      </c>
      <c r="I440" s="64">
        <f t="shared" si="139"/>
        <v>1</v>
      </c>
      <c r="J440" s="71" t="str">
        <f t="shared" si="139"/>
        <v>Lavandula</v>
      </c>
      <c r="K440" s="71" t="str">
        <f t="shared" si="139"/>
        <v>stoechas</v>
      </c>
      <c r="L440" s="72">
        <f t="shared" si="139"/>
        <v>2</v>
      </c>
      <c r="M440" s="72">
        <f t="shared" si="139"/>
        <v>12</v>
      </c>
      <c r="N440" s="66">
        <f t="shared" si="139"/>
        <v>0</v>
      </c>
      <c r="O440" s="42"/>
      <c r="P440" s="43" t="e">
        <f>TEXT(IF(#REF!=1,D440,""),"00")</f>
        <v>#REF!</v>
      </c>
      <c r="Q440" s="44"/>
      <c r="R440" s="45"/>
      <c r="S440" s="46" t="e">
        <f>IF(O440=0,TEXT(TIME(P440,Q440,R440)-TIME(D440,E440,RIGHT(F440,2))+TIME(0,LEFT(#REF!,2),RIGHT(#REF!,2)),"mm:ss"),TEXT(TIME(P440,Q440,R440)-TIME(D440,E440,RIGHT(F440,2))+TIME(0,LEFT(#REF!,2),RIGHT(#REF!,2))-TIME(0,($G$10*O440),0),"mm:ss"))</f>
        <v>#REF!</v>
      </c>
      <c r="T440" s="47"/>
      <c r="U440" s="43" t="e">
        <f>INDEX(VISITORS[INSECT ORDER], MATCH(T440,VISITORS[NAME USED],0))</f>
        <v>#N/A</v>
      </c>
      <c r="V440" s="43" t="e">
        <f t="shared" si="133"/>
        <v>#N/A</v>
      </c>
      <c r="W440" s="48" t="e">
        <f>IF(SUM(AB440,AD440,AF440,AH440,AJ440,AL440)=#REF!,,"")</f>
        <v>#REF!</v>
      </c>
      <c r="X440" s="49" t="e">
        <f>IF(#REF!=1,1,"")</f>
        <v>#REF!</v>
      </c>
      <c r="Y440" s="49"/>
      <c r="Z440" s="49"/>
      <c r="AA440" s="50" t="str">
        <f t="shared" si="134"/>
        <v/>
      </c>
      <c r="AB440" s="51" t="str">
        <f>IF(AA440=1,#REF!,"")</f>
        <v/>
      </c>
      <c r="AC440" s="50"/>
      <c r="AD440" s="51" t="str">
        <f>IF(AC440=1,#REF!,"")</f>
        <v/>
      </c>
      <c r="AE440" s="50"/>
      <c r="AF440" s="51" t="str">
        <f>IF(AE440=1,#REF!,"")</f>
        <v/>
      </c>
      <c r="AG440" s="50"/>
      <c r="AH440" s="51" t="str">
        <f>IF(AG440=1,#REF!,"")</f>
        <v/>
      </c>
      <c r="AI440" s="50"/>
      <c r="AJ440" s="51" t="str">
        <f>IF(AI440=1,#REF!,"")</f>
        <v/>
      </c>
      <c r="AK440" s="50"/>
      <c r="AL440" s="51" t="str">
        <f>IF(AK440=1,#REF!,"")</f>
        <v/>
      </c>
      <c r="AM440" s="52"/>
      <c r="AN440" s="53"/>
      <c r="AO440" s="53"/>
      <c r="AP440" s="54"/>
      <c r="AQ440" s="55" t="e">
        <f>IF(#REF!=1,0,"")</f>
        <v>#REF!</v>
      </c>
      <c r="AR440" s="56" t="e">
        <f t="shared" si="127"/>
        <v>#REF!</v>
      </c>
      <c r="AS440" s="55" t="e">
        <f>IF(#REF!=1,0,"")</f>
        <v>#REF!</v>
      </c>
      <c r="AT440" s="56" t="e">
        <f t="shared" si="128"/>
        <v>#REF!</v>
      </c>
    </row>
    <row r="441" spans="1:46" s="3" customFormat="1" x14ac:dyDescent="0.25">
      <c r="A441" s="67">
        <f t="shared" si="129"/>
        <v>2022</v>
      </c>
      <c r="B441" s="67" t="str">
        <f t="shared" si="130"/>
        <v>May</v>
      </c>
      <c r="C441" s="68">
        <f t="shared" si="135"/>
        <v>24</v>
      </c>
      <c r="D441" s="69">
        <f t="shared" si="131"/>
        <v>15</v>
      </c>
      <c r="E441" s="60">
        <f t="shared" si="132"/>
        <v>54</v>
      </c>
      <c r="F441" s="74"/>
      <c r="G441" s="77"/>
      <c r="H441" s="63" t="e">
        <f t="shared" si="136"/>
        <v>#VALUE!</v>
      </c>
      <c r="I441" s="64">
        <f t="shared" si="139"/>
        <v>1</v>
      </c>
      <c r="J441" s="71" t="str">
        <f t="shared" si="139"/>
        <v>Lavandula</v>
      </c>
      <c r="K441" s="71" t="str">
        <f t="shared" si="139"/>
        <v>stoechas</v>
      </c>
      <c r="L441" s="72">
        <f t="shared" si="139"/>
        <v>2</v>
      </c>
      <c r="M441" s="66">
        <f t="shared" si="139"/>
        <v>12</v>
      </c>
      <c r="N441" s="66">
        <f t="shared" si="139"/>
        <v>0</v>
      </c>
      <c r="O441" s="42"/>
      <c r="P441" s="43" t="e">
        <f>TEXT(IF(#REF!=1,D441,""),"00")</f>
        <v>#REF!</v>
      </c>
      <c r="Q441" s="44"/>
      <c r="R441" s="45"/>
      <c r="S441" s="46" t="e">
        <f>IF(O441=0,TEXT(TIME(P441,Q441,R441)-TIME(D441,E441,RIGHT(F441,2))+TIME(0,LEFT(#REF!,2),RIGHT(#REF!,2)),"mm:ss"),TEXT(TIME(P441,Q441,R441)-TIME(D441,E441,RIGHT(F441,2))+TIME(0,LEFT(#REF!,2),RIGHT(#REF!,2))-TIME(0,($G$10*O441),0),"mm:ss"))</f>
        <v>#REF!</v>
      </c>
      <c r="T441" s="47"/>
      <c r="U441" s="43" t="e">
        <f>INDEX(VISITORS[INSECT ORDER], MATCH(T441,VISITORS[NAME USED],0))</f>
        <v>#N/A</v>
      </c>
      <c r="V441" s="43" t="e">
        <f t="shared" si="133"/>
        <v>#N/A</v>
      </c>
      <c r="W441" s="48" t="e">
        <f>IF(SUM(AB441,AD441,AF441,AH441,AJ441,AL441)=#REF!,,"")</f>
        <v>#REF!</v>
      </c>
      <c r="X441" s="49" t="e">
        <f>IF(#REF!=1,1,"")</f>
        <v>#REF!</v>
      </c>
      <c r="Y441" s="49"/>
      <c r="Z441" s="49"/>
      <c r="AA441" s="50" t="str">
        <f t="shared" si="134"/>
        <v/>
      </c>
      <c r="AB441" s="51" t="str">
        <f>IF(AA441=1,#REF!,"")</f>
        <v/>
      </c>
      <c r="AC441" s="50"/>
      <c r="AD441" s="51" t="str">
        <f>IF(AC441=1,#REF!,"")</f>
        <v/>
      </c>
      <c r="AE441" s="50"/>
      <c r="AF441" s="51" t="str">
        <f>IF(AE441=1,#REF!,"")</f>
        <v/>
      </c>
      <c r="AG441" s="50"/>
      <c r="AH441" s="51" t="str">
        <f>IF(AG441=1,#REF!,"")</f>
        <v/>
      </c>
      <c r="AI441" s="50"/>
      <c r="AJ441" s="51" t="str">
        <f>IF(AI441=1,#REF!,"")</f>
        <v/>
      </c>
      <c r="AK441" s="50"/>
      <c r="AL441" s="51" t="str">
        <f>IF(AK441=1,#REF!,"")</f>
        <v/>
      </c>
      <c r="AM441" s="52"/>
      <c r="AN441" s="53"/>
      <c r="AO441" s="53"/>
      <c r="AP441" s="54"/>
      <c r="AQ441" s="55" t="e">
        <f>IF(#REF!=1,0,"")</f>
        <v>#REF!</v>
      </c>
      <c r="AR441" s="56" t="e">
        <f t="shared" si="127"/>
        <v>#REF!</v>
      </c>
      <c r="AS441" s="55" t="e">
        <f>IF(#REF!=1,0,"")</f>
        <v>#REF!</v>
      </c>
      <c r="AT441" s="56" t="e">
        <f t="shared" si="128"/>
        <v>#REF!</v>
      </c>
    </row>
    <row r="442" spans="1:46" s="3" customFormat="1" x14ac:dyDescent="0.25">
      <c r="A442" s="67">
        <f t="shared" si="129"/>
        <v>2022</v>
      </c>
      <c r="B442" s="67" t="str">
        <f t="shared" si="130"/>
        <v>May</v>
      </c>
      <c r="C442" s="68">
        <f t="shared" si="135"/>
        <v>24</v>
      </c>
      <c r="D442" s="69">
        <f t="shared" si="131"/>
        <v>15</v>
      </c>
      <c r="E442" s="70">
        <f t="shared" si="132"/>
        <v>55</v>
      </c>
      <c r="F442" s="74"/>
      <c r="G442" s="77"/>
      <c r="H442" s="63" t="e">
        <f t="shared" si="136"/>
        <v>#VALUE!</v>
      </c>
      <c r="I442" s="64">
        <f t="shared" si="139"/>
        <v>1</v>
      </c>
      <c r="J442" s="71" t="str">
        <f t="shared" si="139"/>
        <v>Lavandula</v>
      </c>
      <c r="K442" s="71" t="str">
        <f t="shared" si="139"/>
        <v>stoechas</v>
      </c>
      <c r="L442" s="72">
        <f t="shared" si="139"/>
        <v>2</v>
      </c>
      <c r="M442" s="72">
        <f t="shared" si="139"/>
        <v>12</v>
      </c>
      <c r="N442" s="66">
        <f t="shared" si="139"/>
        <v>0</v>
      </c>
      <c r="O442" s="42"/>
      <c r="P442" s="43" t="e">
        <f>TEXT(IF(#REF!=1,D442,""),"00")</f>
        <v>#REF!</v>
      </c>
      <c r="Q442" s="44"/>
      <c r="R442" s="45"/>
      <c r="S442" s="46" t="e">
        <f>IF(O442=0,TEXT(TIME(P442,Q442,R442)-TIME(D442,E442,RIGHT(F442,2))+TIME(0,LEFT(#REF!,2),RIGHT(#REF!,2)),"mm:ss"),TEXT(TIME(P442,Q442,R442)-TIME(D442,E442,RIGHT(F442,2))+TIME(0,LEFT(#REF!,2),RIGHT(#REF!,2))-TIME(0,($G$10*O442),0),"mm:ss"))</f>
        <v>#REF!</v>
      </c>
      <c r="T442" s="47"/>
      <c r="U442" s="43" t="e">
        <f>INDEX(VISITORS[INSECT ORDER], MATCH(T442,VISITORS[NAME USED],0))</f>
        <v>#N/A</v>
      </c>
      <c r="V442" s="43" t="e">
        <f t="shared" si="133"/>
        <v>#N/A</v>
      </c>
      <c r="W442" s="48" t="e">
        <f>IF(SUM(AB442,AD442,AF442,AH442,AJ442,AL442)=#REF!,,"")</f>
        <v>#REF!</v>
      </c>
      <c r="X442" s="49" t="e">
        <f>IF(#REF!=1,1,"")</f>
        <v>#REF!</v>
      </c>
      <c r="Y442" s="49"/>
      <c r="Z442" s="49"/>
      <c r="AA442" s="50" t="str">
        <f t="shared" si="134"/>
        <v/>
      </c>
      <c r="AB442" s="51" t="str">
        <f>IF(AA442=1,#REF!,"")</f>
        <v/>
      </c>
      <c r="AC442" s="50"/>
      <c r="AD442" s="51" t="str">
        <f>IF(AC442=1,#REF!,"")</f>
        <v/>
      </c>
      <c r="AE442" s="50"/>
      <c r="AF442" s="51" t="str">
        <f>IF(AE442=1,#REF!,"")</f>
        <v/>
      </c>
      <c r="AG442" s="50"/>
      <c r="AH442" s="51" t="str">
        <f>IF(AG442=1,#REF!,"")</f>
        <v/>
      </c>
      <c r="AI442" s="50"/>
      <c r="AJ442" s="51" t="str">
        <f>IF(AI442=1,#REF!,"")</f>
        <v/>
      </c>
      <c r="AK442" s="50"/>
      <c r="AL442" s="51" t="str">
        <f>IF(AK442=1,#REF!,"")</f>
        <v/>
      </c>
      <c r="AM442" s="52"/>
      <c r="AN442" s="53"/>
      <c r="AO442" s="53"/>
      <c r="AP442" s="54"/>
      <c r="AQ442" s="55" t="e">
        <f>IF(#REF!=1,0,"")</f>
        <v>#REF!</v>
      </c>
      <c r="AR442" s="56" t="e">
        <f t="shared" si="127"/>
        <v>#REF!</v>
      </c>
      <c r="AS442" s="55" t="e">
        <f>IF(#REF!=1,0,"")</f>
        <v>#REF!</v>
      </c>
      <c r="AT442" s="56" t="e">
        <f t="shared" si="128"/>
        <v>#REF!</v>
      </c>
    </row>
    <row r="443" spans="1:46" s="3" customFormat="1" x14ac:dyDescent="0.25">
      <c r="A443" s="67">
        <f t="shared" si="129"/>
        <v>2022</v>
      </c>
      <c r="B443" s="67" t="str">
        <f t="shared" si="130"/>
        <v>May</v>
      </c>
      <c r="C443" s="68">
        <f t="shared" si="135"/>
        <v>24</v>
      </c>
      <c r="D443" s="69">
        <f t="shared" si="131"/>
        <v>15</v>
      </c>
      <c r="E443" s="70">
        <f t="shared" si="132"/>
        <v>56</v>
      </c>
      <c r="F443" s="74"/>
      <c r="G443" s="77"/>
      <c r="H443" s="63" t="e">
        <f t="shared" si="136"/>
        <v>#VALUE!</v>
      </c>
      <c r="I443" s="64">
        <f t="shared" si="139"/>
        <v>1</v>
      </c>
      <c r="J443" s="71" t="str">
        <f t="shared" si="139"/>
        <v>Lavandula</v>
      </c>
      <c r="K443" s="71" t="str">
        <f t="shared" si="139"/>
        <v>stoechas</v>
      </c>
      <c r="L443" s="66">
        <f t="shared" si="139"/>
        <v>2</v>
      </c>
      <c r="M443" s="72">
        <f t="shared" si="139"/>
        <v>12</v>
      </c>
      <c r="N443" s="66">
        <f t="shared" si="139"/>
        <v>0</v>
      </c>
      <c r="O443" s="42"/>
      <c r="P443" s="43" t="e">
        <f>TEXT(IF(#REF!=1,D443,""),"00")</f>
        <v>#REF!</v>
      </c>
      <c r="Q443" s="44"/>
      <c r="R443" s="45"/>
      <c r="S443" s="46" t="e">
        <f>IF(O443=0,TEXT(TIME(P443,Q443,R443)-TIME(D443,E443,RIGHT(F443,2))+TIME(0,LEFT(#REF!,2),RIGHT(#REF!,2)),"mm:ss"),TEXT(TIME(P443,Q443,R443)-TIME(D443,E443,RIGHT(F443,2))+TIME(0,LEFT(#REF!,2),RIGHT(#REF!,2))-TIME(0,($G$10*O443),0),"mm:ss"))</f>
        <v>#REF!</v>
      </c>
      <c r="T443" s="47"/>
      <c r="U443" s="43" t="e">
        <f>INDEX(VISITORS[INSECT ORDER], MATCH(T443,VISITORS[NAME USED],0))</f>
        <v>#N/A</v>
      </c>
      <c r="V443" s="43" t="e">
        <f t="shared" si="133"/>
        <v>#N/A</v>
      </c>
      <c r="W443" s="48" t="e">
        <f>IF(SUM(AB443,AD443,AF443,AH443,AJ443,AL443)=#REF!,,"")</f>
        <v>#REF!</v>
      </c>
      <c r="X443" s="49" t="e">
        <f>IF(#REF!=1,1,"")</f>
        <v>#REF!</v>
      </c>
      <c r="Y443" s="49"/>
      <c r="Z443" s="49"/>
      <c r="AA443" s="50" t="str">
        <f t="shared" si="134"/>
        <v/>
      </c>
      <c r="AB443" s="51" t="str">
        <f>IF(AA443=1,#REF!,"")</f>
        <v/>
      </c>
      <c r="AC443" s="50"/>
      <c r="AD443" s="51" t="str">
        <f>IF(AC443=1,#REF!,"")</f>
        <v/>
      </c>
      <c r="AE443" s="50"/>
      <c r="AF443" s="51" t="str">
        <f>IF(AE443=1,#REF!,"")</f>
        <v/>
      </c>
      <c r="AG443" s="50"/>
      <c r="AH443" s="51" t="str">
        <f>IF(AG443=1,#REF!,"")</f>
        <v/>
      </c>
      <c r="AI443" s="50"/>
      <c r="AJ443" s="51" t="str">
        <f>IF(AI443=1,#REF!,"")</f>
        <v/>
      </c>
      <c r="AK443" s="50"/>
      <c r="AL443" s="51" t="str">
        <f>IF(AK443=1,#REF!,"")</f>
        <v/>
      </c>
      <c r="AM443" s="52"/>
      <c r="AN443" s="53"/>
      <c r="AO443" s="53"/>
      <c r="AP443" s="54"/>
      <c r="AQ443" s="55" t="e">
        <f>IF(#REF!=1,0,"")</f>
        <v>#REF!</v>
      </c>
      <c r="AR443" s="56" t="e">
        <f t="shared" si="127"/>
        <v>#REF!</v>
      </c>
      <c r="AS443" s="55" t="e">
        <f>IF(#REF!=1,0,"")</f>
        <v>#REF!</v>
      </c>
      <c r="AT443" s="56" t="e">
        <f t="shared" si="128"/>
        <v>#REF!</v>
      </c>
    </row>
    <row r="444" spans="1:46" s="3" customFormat="1" x14ac:dyDescent="0.25">
      <c r="A444" s="67">
        <f>A442</f>
        <v>2022</v>
      </c>
      <c r="B444" s="67" t="str">
        <f>IF(C442-C444&gt;0, TEXT(DATE(2016,(MONTH(DATEVALUE(B442&amp;"1"))+1),1),"mmm"), B442)</f>
        <v>May</v>
      </c>
      <c r="C444" s="68">
        <f>IF(AND(D444=0, E444=0), IF(TEXT(C442,"dd")=TEXT(EOMONTH(DATE(A442,MONTH(DATEVALUE(B442&amp;"1")),C442),0), "dd"), 1, C442+1), C442)</f>
        <v>24</v>
      </c>
      <c r="D444" s="69">
        <f>IF(IF(E442=59,D442+1,D442)=24,0,IF(E442=59,D442+1,D442))</f>
        <v>15</v>
      </c>
      <c r="E444" s="70">
        <f>IF(E442&lt;59,E442+1,0)</f>
        <v>56</v>
      </c>
      <c r="F444" s="74">
        <v>31</v>
      </c>
      <c r="G444" s="77"/>
      <c r="H444" s="63" t="e">
        <f>IF(AND(OR(E442=$G$3,E442=$G$4,E442=$G$5,E442=$G$6,E442=$G$7,E442=$G$8),E442&lt;&gt;RIGHT(H442,2)),CONCATENATE(LEFT(J444,3),LEFT(K444,3),L444,"_",A444,TEXT(MONTH(DATEVALUE(B444&amp;"1")),"00"),TEXT(C444,"00"),"_",TEXT(D444,"00"),"_",TEXT(E442,"00")),IF(AND(OR(E444=$G$3,E444=$G$4,E444=$G$5,E444=$G$6,E444=$G$7,E444=$G$8),OR(F444="",F444&gt;$G$9-1)),CONCATENATE(LEFT(J444,3),LEFT(K444,3),L444,"_",A444,TEXT(MONTH(DATEVALUE(B444&amp;"1")),"00"),TEXT(C444,"00"),"_",TEXT(D444,"00"),"_",TEXT(E444,"00")),H442))</f>
        <v>#VALUE!</v>
      </c>
      <c r="I444" s="64">
        <f t="shared" ref="I444:N445" si="140">I442</f>
        <v>1</v>
      </c>
      <c r="J444" s="71" t="str">
        <f t="shared" si="140"/>
        <v>Lavandula</v>
      </c>
      <c r="K444" s="71" t="str">
        <f t="shared" si="140"/>
        <v>stoechas</v>
      </c>
      <c r="L444" s="72">
        <f t="shared" si="140"/>
        <v>2</v>
      </c>
      <c r="M444" s="72">
        <f t="shared" si="140"/>
        <v>12</v>
      </c>
      <c r="N444" s="66">
        <f t="shared" si="140"/>
        <v>0</v>
      </c>
      <c r="O444" s="42"/>
      <c r="P444" s="43" t="e">
        <f>TEXT(IF(#REF!=1,D444,""),"00")</f>
        <v>#REF!</v>
      </c>
      <c r="Q444" s="44">
        <v>57</v>
      </c>
      <c r="R444" s="45">
        <v>36</v>
      </c>
      <c r="S444" s="46" t="e">
        <f>IF(O444=0,TEXT(TIME(P444,Q444,R444)-TIME(D444,E444,RIGHT(F444,2))+TIME(0,LEFT(#REF!,2),RIGHT(#REF!,2)),"mm:ss"),TEXT(TIME(P444,Q444,R444)-TIME(D444,E444,RIGHT(F444,2))+TIME(0,LEFT(#REF!,2),RIGHT(#REF!,2))-TIME(0,($G$10*O444),0),"mm:ss"))</f>
        <v>#REF!</v>
      </c>
      <c r="T444" s="47" t="s">
        <v>369</v>
      </c>
      <c r="U444" s="43" t="e">
        <f>INDEX(VISITORS[INSECT ORDER], MATCH(T444,VISITORS[NAME USED],0))</f>
        <v>#N/A</v>
      </c>
      <c r="V444" s="43" t="e">
        <f t="shared" ref="V444" si="141">IF(U444&lt;&gt;0,"NA","")</f>
        <v>#N/A</v>
      </c>
      <c r="W444" s="48" t="e">
        <f>IF(SUM(AB444,AD444,AF444,AH444,AJ444,AL444)=#REF!,,"")</f>
        <v>#REF!</v>
      </c>
      <c r="X444" s="49">
        <v>5</v>
      </c>
      <c r="Y444" s="49"/>
      <c r="Z444" s="49"/>
      <c r="AA444" s="50" t="str">
        <f t="shared" ref="AA444" si="142">IF(OR(T444="Something small"),1,"")</f>
        <v/>
      </c>
      <c r="AB444" s="51" t="str">
        <f>IF(AA444=1,#REF!,"")</f>
        <v/>
      </c>
      <c r="AC444" s="50"/>
      <c r="AD444" s="51" t="str">
        <f>IF(AC444=1,#REF!,"")</f>
        <v/>
      </c>
      <c r="AE444" s="50"/>
      <c r="AF444" s="51" t="str">
        <f>IF(AE444=1,#REF!,"")</f>
        <v/>
      </c>
      <c r="AG444" s="50"/>
      <c r="AH444" s="51" t="str">
        <f>IF(AG444=1,#REF!,"")</f>
        <v/>
      </c>
      <c r="AI444" s="50"/>
      <c r="AJ444" s="51" t="str">
        <f>IF(AI444=1,#REF!,"")</f>
        <v/>
      </c>
      <c r="AK444" s="50"/>
      <c r="AL444" s="51" t="str">
        <f>IF(AK444=1,#REF!,"")</f>
        <v/>
      </c>
      <c r="AM444" s="52"/>
      <c r="AN444" s="53"/>
      <c r="AO444" s="53"/>
      <c r="AP444" s="54"/>
      <c r="AQ444" s="55" t="e">
        <f>IF(#REF!=1,0,"")</f>
        <v>#REF!</v>
      </c>
      <c r="AR444" s="56" t="e">
        <f t="shared" ref="AR444" si="143">IF(AQ444=1,X444,"")</f>
        <v>#REF!</v>
      </c>
      <c r="AS444" s="55" t="e">
        <f>IF(#REF!=1,0,"")</f>
        <v>#REF!</v>
      </c>
      <c r="AT444" s="56" t="e">
        <f t="shared" ref="AT444" si="144">IF(AS444=1,X444,"")</f>
        <v>#REF!</v>
      </c>
    </row>
    <row r="445" spans="1:46" s="3" customFormat="1" x14ac:dyDescent="0.25">
      <c r="A445" s="67">
        <f>A443</f>
        <v>2022</v>
      </c>
      <c r="B445" s="67" t="str">
        <f>IF(C443-C445&gt;0, TEXT(DATE(2016,(MONTH(DATEVALUE(B443&amp;"1"))+1),1),"mmm"), B443)</f>
        <v>May</v>
      </c>
      <c r="C445" s="68">
        <f>IF(AND(D445=0, E445=0), IF(TEXT(C443,"dd")=TEXT(EOMONTH(DATE(A443,MONTH(DATEVALUE(B443&amp;"1")),C443),0), "dd"), 1, C443+1), C443)</f>
        <v>24</v>
      </c>
      <c r="D445" s="69">
        <f>IF(IF(E443=59,D443+1,D443)=24,0,IF(E443=59,D443+1,D443))</f>
        <v>15</v>
      </c>
      <c r="E445" s="70">
        <f>IF(E443&lt;59,E443+1,0)</f>
        <v>57</v>
      </c>
      <c r="F445" s="74">
        <v>37</v>
      </c>
      <c r="G445" s="77"/>
      <c r="H445" s="63" t="e">
        <f>IF(AND(OR(E443=$G$3,E443=$G$4,E443=$G$5,E443=$G$6,E443=$G$7,E443=$G$8),E443&lt;&gt;RIGHT(H443,2)),CONCATENATE(LEFT(J445,3),LEFT(K445,3),L445,"_",A445,TEXT(MONTH(DATEVALUE(B445&amp;"1")),"00"),TEXT(C445,"00"),"_",TEXT(D445,"00"),"_",TEXT(E443,"00")),IF(AND(OR(E445=$G$3,E445=$G$4,E445=$G$5,E445=$G$6,E445=$G$7,E445=$G$8),OR(F445="",F445&gt;$G$9-1)),CONCATENATE(LEFT(J445,3),LEFT(K445,3),L445,"_",A445,TEXT(MONTH(DATEVALUE(B445&amp;"1")),"00"),TEXT(C445,"00"),"_",TEXT(D445,"00"),"_",TEXT(E445,"00")),H443))</f>
        <v>#VALUE!</v>
      </c>
      <c r="I445" s="64">
        <f t="shared" si="140"/>
        <v>1</v>
      </c>
      <c r="J445" s="71" t="str">
        <f t="shared" si="140"/>
        <v>Lavandula</v>
      </c>
      <c r="K445" s="71" t="str">
        <f t="shared" si="140"/>
        <v>stoechas</v>
      </c>
      <c r="L445" s="72">
        <f t="shared" si="140"/>
        <v>2</v>
      </c>
      <c r="M445" s="72">
        <f t="shared" si="140"/>
        <v>12</v>
      </c>
      <c r="N445" s="66">
        <f t="shared" si="140"/>
        <v>0</v>
      </c>
      <c r="O445" s="42"/>
      <c r="P445" s="43" t="e">
        <f>TEXT(IF(#REF!=1,D445,""),"00")</f>
        <v>#REF!</v>
      </c>
      <c r="Q445" s="44">
        <v>57</v>
      </c>
      <c r="R445" s="45">
        <v>46</v>
      </c>
      <c r="S445" s="46" t="e">
        <f>IF(O445=0,TEXT(TIME(P445,Q445,R445)-TIME(D445,E445,RIGHT(F445,2))+TIME(0,LEFT(#REF!,2),RIGHT(#REF!,2)),"mm:ss"),TEXT(TIME(P445,Q445,R445)-TIME(D445,E445,RIGHT(F445,2))+TIME(0,LEFT(#REF!,2),RIGHT(#REF!,2))-TIME(0,($G$10*O445),0),"mm:ss"))</f>
        <v>#REF!</v>
      </c>
      <c r="T445" s="47" t="s">
        <v>369</v>
      </c>
      <c r="U445" s="43" t="e">
        <f>INDEX(VISITORS[INSECT ORDER], MATCH(T445,VISITORS[NAME USED],0))</f>
        <v>#N/A</v>
      </c>
      <c r="V445" s="43" t="e">
        <f t="shared" si="133"/>
        <v>#N/A</v>
      </c>
      <c r="W445" s="48" t="e">
        <f>IF(SUM(AB445,AD445,AF445,AH445,AJ445,AL445)=#REF!,,"")</f>
        <v>#REF!</v>
      </c>
      <c r="X445" s="49">
        <v>8</v>
      </c>
      <c r="Y445" s="49"/>
      <c r="Z445" s="49"/>
      <c r="AA445" s="50" t="str">
        <f t="shared" si="134"/>
        <v/>
      </c>
      <c r="AB445" s="51" t="str">
        <f>IF(AA445=1,#REF!,"")</f>
        <v/>
      </c>
      <c r="AC445" s="50"/>
      <c r="AD445" s="51" t="str">
        <f>IF(AC445=1,#REF!,"")</f>
        <v/>
      </c>
      <c r="AE445" s="50"/>
      <c r="AF445" s="51" t="str">
        <f>IF(AE445=1,#REF!,"")</f>
        <v/>
      </c>
      <c r="AG445" s="50"/>
      <c r="AH445" s="51" t="str">
        <f>IF(AG445=1,#REF!,"")</f>
        <v/>
      </c>
      <c r="AI445" s="50"/>
      <c r="AJ445" s="51" t="str">
        <f>IF(AI445=1,#REF!,"")</f>
        <v/>
      </c>
      <c r="AK445" s="50"/>
      <c r="AL445" s="51" t="str">
        <f>IF(AK445=1,#REF!,"")</f>
        <v/>
      </c>
      <c r="AM445" s="52"/>
      <c r="AN445" s="53"/>
      <c r="AO445" s="53"/>
      <c r="AP445" s="54"/>
      <c r="AQ445" s="55" t="e">
        <f>IF(#REF!=1,0,"")</f>
        <v>#REF!</v>
      </c>
      <c r="AR445" s="56" t="e">
        <f t="shared" si="127"/>
        <v>#REF!</v>
      </c>
      <c r="AS445" s="55" t="e">
        <f>IF(#REF!=1,0,"")</f>
        <v>#REF!</v>
      </c>
      <c r="AT445" s="56" t="e">
        <f t="shared" si="128"/>
        <v>#REF!</v>
      </c>
    </row>
    <row r="446" spans="1:46" s="3" customFormat="1" x14ac:dyDescent="0.25">
      <c r="A446" s="67">
        <f t="shared" si="129"/>
        <v>2022</v>
      </c>
      <c r="B446" s="67" t="str">
        <f t="shared" si="130"/>
        <v>May</v>
      </c>
      <c r="C446" s="68">
        <f t="shared" si="135"/>
        <v>24</v>
      </c>
      <c r="D446" s="69">
        <f t="shared" si="131"/>
        <v>15</v>
      </c>
      <c r="E446" s="70">
        <f t="shared" si="132"/>
        <v>58</v>
      </c>
      <c r="F446" s="74"/>
      <c r="G446" s="77"/>
      <c r="H446" s="63" t="e">
        <f>IF(AND(OR(E445=$G$3,E445=$G$4,E445=$G$5,E445=$G$6,E445=$G$7,E445=$G$8),E445&lt;&gt;RIGHT(H445,2)),CONCATENATE(LEFT(J446,3),LEFT(K446,3),L446,"_",A446,TEXT(MONTH(DATEVALUE(B446&amp;"1")),"00"),TEXT(C446,"00"),"_",TEXT(D446,"00"),"_",TEXT(E445,"00")),IF(AND(OR(E446=$G$3,E446=$G$4,E446=$G$5,E446=$G$6,E446=$G$7,E446=$G$8),OR(F446="",F446&gt;$G$9-1)),CONCATENATE(LEFT(J446,3),LEFT(K446,3),L446,"_",A446,TEXT(MONTH(DATEVALUE(B446&amp;"1")),"00"),TEXT(C446,"00"),"_",TEXT(D446,"00"),"_",TEXT(E446,"00")),H445))</f>
        <v>#VALUE!</v>
      </c>
      <c r="I446" s="64">
        <f t="shared" ref="I446:N460" si="145">I445</f>
        <v>1</v>
      </c>
      <c r="J446" s="71" t="str">
        <f t="shared" si="145"/>
        <v>Lavandula</v>
      </c>
      <c r="K446" s="71" t="str">
        <f t="shared" si="145"/>
        <v>stoechas</v>
      </c>
      <c r="L446" s="72">
        <f t="shared" si="145"/>
        <v>2</v>
      </c>
      <c r="M446" s="72">
        <f t="shared" si="145"/>
        <v>12</v>
      </c>
      <c r="N446" s="66">
        <f t="shared" si="145"/>
        <v>0</v>
      </c>
      <c r="O446" s="42"/>
      <c r="P446" s="43" t="e">
        <f>TEXT(IF(#REF!=1,D446,""),"00")</f>
        <v>#REF!</v>
      </c>
      <c r="Q446" s="44"/>
      <c r="R446" s="45"/>
      <c r="S446" s="46" t="e">
        <f>IF(O446=0,TEXT(TIME(P446,Q446,R446)-TIME(D446,E446,RIGHT(F446,2))+TIME(0,LEFT(#REF!,2),RIGHT(#REF!,2)),"mm:ss"),TEXT(TIME(P446,Q446,R446)-TIME(D446,E446,RIGHT(F446,2))+TIME(0,LEFT(#REF!,2),RIGHT(#REF!,2))-TIME(0,($G$10*O446),0),"mm:ss"))</f>
        <v>#REF!</v>
      </c>
      <c r="T446" s="47"/>
      <c r="U446" s="43" t="e">
        <f>INDEX(VISITORS[INSECT ORDER], MATCH(T446,VISITORS[NAME USED],0))</f>
        <v>#N/A</v>
      </c>
      <c r="V446" s="43" t="e">
        <f t="shared" si="133"/>
        <v>#N/A</v>
      </c>
      <c r="W446" s="48" t="e">
        <f>IF(SUM(AB446,AD446,AF446,AH446,AJ446,AL446)=#REF!,,"")</f>
        <v>#REF!</v>
      </c>
      <c r="X446" s="49" t="e">
        <f>IF(#REF!=1,1,"")</f>
        <v>#REF!</v>
      </c>
      <c r="Y446" s="49"/>
      <c r="Z446" s="49"/>
      <c r="AA446" s="50" t="str">
        <f t="shared" si="134"/>
        <v/>
      </c>
      <c r="AB446" s="51" t="str">
        <f>IF(AA446=1,#REF!,"")</f>
        <v/>
      </c>
      <c r="AC446" s="50"/>
      <c r="AD446" s="51" t="str">
        <f>IF(AC446=1,#REF!,"")</f>
        <v/>
      </c>
      <c r="AE446" s="50"/>
      <c r="AF446" s="51" t="str">
        <f>IF(AE446=1,#REF!,"")</f>
        <v/>
      </c>
      <c r="AG446" s="50"/>
      <c r="AH446" s="51" t="str">
        <f>IF(AG446=1,#REF!,"")</f>
        <v/>
      </c>
      <c r="AI446" s="50"/>
      <c r="AJ446" s="51" t="str">
        <f>IF(AI446=1,#REF!,"")</f>
        <v/>
      </c>
      <c r="AK446" s="50"/>
      <c r="AL446" s="51" t="str">
        <f>IF(AK446=1,#REF!,"")</f>
        <v/>
      </c>
      <c r="AM446" s="52"/>
      <c r="AN446" s="53"/>
      <c r="AO446" s="53"/>
      <c r="AP446" s="54"/>
      <c r="AQ446" s="55" t="e">
        <f>IF(#REF!=1,0,"")</f>
        <v>#REF!</v>
      </c>
      <c r="AR446" s="56" t="e">
        <f t="shared" si="127"/>
        <v>#REF!</v>
      </c>
      <c r="AS446" s="55" t="e">
        <f>IF(#REF!=1,0,"")</f>
        <v>#REF!</v>
      </c>
      <c r="AT446" s="56" t="e">
        <f t="shared" si="128"/>
        <v>#REF!</v>
      </c>
    </row>
    <row r="447" spans="1:46" s="3" customFormat="1" x14ac:dyDescent="0.25">
      <c r="A447" s="67">
        <f t="shared" si="129"/>
        <v>2022</v>
      </c>
      <c r="B447" s="67" t="str">
        <f t="shared" si="130"/>
        <v>May</v>
      </c>
      <c r="C447" s="68">
        <f t="shared" si="135"/>
        <v>24</v>
      </c>
      <c r="D447" s="69">
        <f t="shared" si="131"/>
        <v>15</v>
      </c>
      <c r="E447" s="60">
        <f t="shared" si="132"/>
        <v>59</v>
      </c>
      <c r="F447" s="74"/>
      <c r="G447" s="77"/>
      <c r="H447" s="63" t="e">
        <f t="shared" si="136"/>
        <v>#VALUE!</v>
      </c>
      <c r="I447" s="64">
        <f t="shared" si="145"/>
        <v>1</v>
      </c>
      <c r="J447" s="71" t="str">
        <f t="shared" si="145"/>
        <v>Lavandula</v>
      </c>
      <c r="K447" s="71" t="str">
        <f t="shared" si="145"/>
        <v>stoechas</v>
      </c>
      <c r="L447" s="72">
        <f t="shared" si="145"/>
        <v>2</v>
      </c>
      <c r="M447" s="66">
        <f t="shared" si="145"/>
        <v>12</v>
      </c>
      <c r="N447" s="66">
        <f t="shared" si="145"/>
        <v>0</v>
      </c>
      <c r="O447" s="42"/>
      <c r="P447" s="43" t="e">
        <f>TEXT(IF(#REF!=1,D447,""),"00")</f>
        <v>#REF!</v>
      </c>
      <c r="Q447" s="44"/>
      <c r="R447" s="45"/>
      <c r="S447" s="46" t="e">
        <f>IF(O447=0,TEXT(TIME(P447,Q447,R447)-TIME(D447,E447,RIGHT(F447,2))+TIME(0,LEFT(#REF!,2),RIGHT(#REF!,2)),"mm:ss"),TEXT(TIME(P447,Q447,R447)-TIME(D447,E447,RIGHT(F447,2))+TIME(0,LEFT(#REF!,2),RIGHT(#REF!,2))-TIME(0,($G$10*O447),0),"mm:ss"))</f>
        <v>#REF!</v>
      </c>
      <c r="T447" s="47"/>
      <c r="U447" s="43" t="e">
        <f>INDEX(VISITORS[INSECT ORDER], MATCH(T447,VISITORS[NAME USED],0))</f>
        <v>#N/A</v>
      </c>
      <c r="V447" s="43" t="e">
        <f t="shared" si="133"/>
        <v>#N/A</v>
      </c>
      <c r="W447" s="48" t="e">
        <f>IF(SUM(AB447,AD447,AF447,AH447,AJ447,AL447)=#REF!,,"")</f>
        <v>#REF!</v>
      </c>
      <c r="X447" s="49" t="e">
        <f>IF(#REF!=1,1,"")</f>
        <v>#REF!</v>
      </c>
      <c r="Y447" s="49"/>
      <c r="Z447" s="49"/>
      <c r="AA447" s="50" t="str">
        <f t="shared" si="134"/>
        <v/>
      </c>
      <c r="AB447" s="51" t="str">
        <f>IF(AA447=1,#REF!,"")</f>
        <v/>
      </c>
      <c r="AC447" s="50"/>
      <c r="AD447" s="51" t="str">
        <f>IF(AC447=1,#REF!,"")</f>
        <v/>
      </c>
      <c r="AE447" s="50"/>
      <c r="AF447" s="51" t="str">
        <f>IF(AE447=1,#REF!,"")</f>
        <v/>
      </c>
      <c r="AG447" s="50"/>
      <c r="AH447" s="51" t="str">
        <f>IF(AG447=1,#REF!,"")</f>
        <v/>
      </c>
      <c r="AI447" s="50"/>
      <c r="AJ447" s="51" t="str">
        <f>IF(AI447=1,#REF!,"")</f>
        <v/>
      </c>
      <c r="AK447" s="50"/>
      <c r="AL447" s="51" t="str">
        <f>IF(AK447=1,#REF!,"")</f>
        <v/>
      </c>
      <c r="AM447" s="52"/>
      <c r="AN447" s="53"/>
      <c r="AO447" s="53"/>
      <c r="AP447" s="54"/>
      <c r="AQ447" s="55" t="e">
        <f>IF(#REF!=1,0,"")</f>
        <v>#REF!</v>
      </c>
      <c r="AR447" s="56" t="e">
        <f t="shared" si="127"/>
        <v>#REF!</v>
      </c>
      <c r="AS447" s="55" t="e">
        <f>IF(#REF!=1,0,"")</f>
        <v>#REF!</v>
      </c>
      <c r="AT447" s="56" t="e">
        <f t="shared" si="128"/>
        <v>#REF!</v>
      </c>
    </row>
    <row r="448" spans="1:46" s="3" customFormat="1" x14ac:dyDescent="0.25">
      <c r="A448" s="67">
        <f t="shared" si="129"/>
        <v>2022</v>
      </c>
      <c r="B448" s="67" t="str">
        <f t="shared" si="130"/>
        <v>May</v>
      </c>
      <c r="C448" s="68">
        <f t="shared" si="135"/>
        <v>24</v>
      </c>
      <c r="D448" s="69">
        <f t="shared" si="131"/>
        <v>16</v>
      </c>
      <c r="E448" s="70">
        <f t="shared" si="132"/>
        <v>0</v>
      </c>
      <c r="F448" s="74">
        <v>23</v>
      </c>
      <c r="G448" s="77"/>
      <c r="H448" s="63" t="e">
        <f t="shared" si="136"/>
        <v>#VALUE!</v>
      </c>
      <c r="I448" s="64">
        <f t="shared" si="145"/>
        <v>1</v>
      </c>
      <c r="J448" s="71" t="str">
        <f t="shared" si="145"/>
        <v>Lavandula</v>
      </c>
      <c r="K448" s="71" t="str">
        <f t="shared" si="145"/>
        <v>stoechas</v>
      </c>
      <c r="L448" s="72">
        <f t="shared" si="145"/>
        <v>2</v>
      </c>
      <c r="M448" s="72">
        <f t="shared" si="145"/>
        <v>12</v>
      </c>
      <c r="N448" s="66">
        <f t="shared" si="145"/>
        <v>0</v>
      </c>
      <c r="O448" s="42"/>
      <c r="P448" s="43" t="e">
        <f>TEXT(IF(#REF!=1,D448,""),"00")</f>
        <v>#REF!</v>
      </c>
      <c r="Q448" s="44">
        <v>0</v>
      </c>
      <c r="R448" s="45">
        <v>30</v>
      </c>
      <c r="S448" s="46" t="e">
        <f>IF(O448=0,TEXT(TIME(P448,Q448,R448)-TIME(D448,E448,RIGHT(F448,2))+TIME(0,LEFT(#REF!,2),RIGHT(#REF!,2)),"mm:ss"),TEXT(TIME(P448,Q448,R448)-TIME(D448,E448,RIGHT(F448,2))+TIME(0,LEFT(#REF!,2),RIGHT(#REF!,2))-TIME(0,($G$10*O448),0),"mm:ss"))</f>
        <v>#REF!</v>
      </c>
      <c r="T448" s="47" t="s">
        <v>369</v>
      </c>
      <c r="U448" s="43" t="e">
        <f>INDEX(VISITORS[INSECT ORDER], MATCH(T448,VISITORS[NAME USED],0))</f>
        <v>#N/A</v>
      </c>
      <c r="V448" s="43" t="e">
        <f t="shared" si="133"/>
        <v>#N/A</v>
      </c>
      <c r="W448" s="48" t="e">
        <f>IF(SUM(AB448,AD448,AF448,AH448,AJ448,AL448)=#REF!,,"")</f>
        <v>#REF!</v>
      </c>
      <c r="X448" s="49">
        <v>10</v>
      </c>
      <c r="Y448" s="49"/>
      <c r="Z448" s="49"/>
      <c r="AA448" s="50" t="str">
        <f t="shared" si="134"/>
        <v/>
      </c>
      <c r="AB448" s="51" t="str">
        <f>IF(AA448=1,#REF!,"")</f>
        <v/>
      </c>
      <c r="AC448" s="50"/>
      <c r="AD448" s="51" t="str">
        <f>IF(AC448=1,#REF!,"")</f>
        <v/>
      </c>
      <c r="AE448" s="50"/>
      <c r="AF448" s="51" t="str">
        <f>IF(AE448=1,#REF!,"")</f>
        <v/>
      </c>
      <c r="AG448" s="50"/>
      <c r="AH448" s="51" t="str">
        <f>IF(AG448=1,#REF!,"")</f>
        <v/>
      </c>
      <c r="AI448" s="50"/>
      <c r="AJ448" s="51" t="str">
        <f>IF(AI448=1,#REF!,"")</f>
        <v/>
      </c>
      <c r="AK448" s="50"/>
      <c r="AL448" s="51" t="str">
        <f>IF(AK448=1,#REF!,"")</f>
        <v/>
      </c>
      <c r="AM448" s="52"/>
      <c r="AN448" s="53"/>
      <c r="AO448" s="53"/>
      <c r="AP448" s="54"/>
      <c r="AQ448" s="55" t="e">
        <f>IF(#REF!=1,0,"")</f>
        <v>#REF!</v>
      </c>
      <c r="AR448" s="56" t="e">
        <f t="shared" si="127"/>
        <v>#REF!</v>
      </c>
      <c r="AS448" s="55" t="e">
        <f>IF(#REF!=1,0,"")</f>
        <v>#REF!</v>
      </c>
      <c r="AT448" s="56" t="e">
        <f t="shared" si="128"/>
        <v>#REF!</v>
      </c>
    </row>
    <row r="449" spans="1:46" s="3" customFormat="1" x14ac:dyDescent="0.25">
      <c r="A449" s="67">
        <f t="shared" si="129"/>
        <v>2022</v>
      </c>
      <c r="B449" s="67" t="str">
        <f t="shared" si="130"/>
        <v>May</v>
      </c>
      <c r="C449" s="68">
        <f t="shared" si="135"/>
        <v>24</v>
      </c>
      <c r="D449" s="69">
        <f t="shared" si="131"/>
        <v>16</v>
      </c>
      <c r="E449" s="70">
        <f t="shared" si="132"/>
        <v>1</v>
      </c>
      <c r="F449" s="74"/>
      <c r="G449" s="77"/>
      <c r="H449" s="63" t="e">
        <f t="shared" si="136"/>
        <v>#VALUE!</v>
      </c>
      <c r="I449" s="64">
        <f t="shared" si="145"/>
        <v>1</v>
      </c>
      <c r="J449" s="71" t="str">
        <f t="shared" si="145"/>
        <v>Lavandula</v>
      </c>
      <c r="K449" s="71" t="str">
        <f t="shared" si="145"/>
        <v>stoechas</v>
      </c>
      <c r="L449" s="72">
        <f t="shared" si="145"/>
        <v>2</v>
      </c>
      <c r="M449" s="72">
        <f t="shared" si="145"/>
        <v>12</v>
      </c>
      <c r="N449" s="66">
        <f t="shared" si="145"/>
        <v>0</v>
      </c>
      <c r="O449" s="42"/>
      <c r="P449" s="43" t="e">
        <f>TEXT(IF(#REF!=1,D449,""),"00")</f>
        <v>#REF!</v>
      </c>
      <c r="Q449" s="44"/>
      <c r="R449" s="45"/>
      <c r="S449" s="46" t="e">
        <f>IF(O449=0,TEXT(TIME(P449,Q449,R449)-TIME(D449,E449,RIGHT(F449,2))+TIME(0,LEFT(#REF!,2),RIGHT(#REF!,2)),"mm:ss"),TEXT(TIME(P449,Q449,R449)-TIME(D449,E449,RIGHT(F449,2))+TIME(0,LEFT(#REF!,2),RIGHT(#REF!,2))-TIME(0,($G$10*O449),0),"mm:ss"))</f>
        <v>#REF!</v>
      </c>
      <c r="T449" s="47"/>
      <c r="U449" s="43" t="e">
        <f>INDEX(VISITORS[INSECT ORDER], MATCH(T449,VISITORS[NAME USED],0))</f>
        <v>#N/A</v>
      </c>
      <c r="V449" s="43" t="e">
        <f t="shared" si="133"/>
        <v>#N/A</v>
      </c>
      <c r="W449" s="48" t="e">
        <f>IF(SUM(AB449,AD449,AF449,AH449,AJ449,AL449)=#REF!,,"")</f>
        <v>#REF!</v>
      </c>
      <c r="X449" s="49" t="e">
        <f>IF(#REF!=1,1,"")</f>
        <v>#REF!</v>
      </c>
      <c r="Y449" s="49"/>
      <c r="Z449" s="49"/>
      <c r="AA449" s="50" t="str">
        <f t="shared" si="134"/>
        <v/>
      </c>
      <c r="AB449" s="51" t="str">
        <f>IF(AA449=1,#REF!,"")</f>
        <v/>
      </c>
      <c r="AC449" s="50"/>
      <c r="AD449" s="51" t="str">
        <f>IF(AC449=1,#REF!,"")</f>
        <v/>
      </c>
      <c r="AE449" s="50"/>
      <c r="AF449" s="51" t="str">
        <f>IF(AE449=1,#REF!,"")</f>
        <v/>
      </c>
      <c r="AG449" s="50"/>
      <c r="AH449" s="51" t="str">
        <f>IF(AG449=1,#REF!,"")</f>
        <v/>
      </c>
      <c r="AI449" s="50"/>
      <c r="AJ449" s="51" t="str">
        <f>IF(AI449=1,#REF!,"")</f>
        <v/>
      </c>
      <c r="AK449" s="50"/>
      <c r="AL449" s="51" t="str">
        <f>IF(AK449=1,#REF!,"")</f>
        <v/>
      </c>
      <c r="AM449" s="52"/>
      <c r="AN449" s="53"/>
      <c r="AO449" s="53"/>
      <c r="AP449" s="54"/>
      <c r="AQ449" s="55" t="e">
        <f>IF(#REF!=1,0,"")</f>
        <v>#REF!</v>
      </c>
      <c r="AR449" s="56" t="e">
        <f t="shared" si="127"/>
        <v>#REF!</v>
      </c>
      <c r="AS449" s="55" t="e">
        <f>IF(#REF!=1,0,"")</f>
        <v>#REF!</v>
      </c>
      <c r="AT449" s="56" t="e">
        <f t="shared" si="128"/>
        <v>#REF!</v>
      </c>
    </row>
    <row r="450" spans="1:46" s="3" customFormat="1" x14ac:dyDescent="0.25">
      <c r="A450" s="67">
        <f t="shared" si="129"/>
        <v>2022</v>
      </c>
      <c r="B450" s="67" t="str">
        <f t="shared" si="130"/>
        <v>May</v>
      </c>
      <c r="C450" s="68">
        <f t="shared" si="135"/>
        <v>24</v>
      </c>
      <c r="D450" s="69">
        <f t="shared" si="131"/>
        <v>16</v>
      </c>
      <c r="E450" s="70">
        <f t="shared" si="132"/>
        <v>2</v>
      </c>
      <c r="F450" s="74"/>
      <c r="G450" s="77"/>
      <c r="H450" s="63" t="e">
        <f t="shared" si="136"/>
        <v>#VALUE!</v>
      </c>
      <c r="I450" s="64">
        <f t="shared" si="145"/>
        <v>1</v>
      </c>
      <c r="J450" s="71" t="str">
        <f t="shared" si="145"/>
        <v>Lavandula</v>
      </c>
      <c r="K450" s="71" t="str">
        <f t="shared" si="145"/>
        <v>stoechas</v>
      </c>
      <c r="L450" s="66">
        <f t="shared" si="145"/>
        <v>2</v>
      </c>
      <c r="M450" s="72">
        <f t="shared" si="145"/>
        <v>12</v>
      </c>
      <c r="N450" s="66">
        <f t="shared" si="145"/>
        <v>0</v>
      </c>
      <c r="O450" s="42"/>
      <c r="P450" s="43" t="e">
        <f>TEXT(IF(#REF!=1,D450,""),"00")</f>
        <v>#REF!</v>
      </c>
      <c r="Q450" s="44"/>
      <c r="R450" s="45"/>
      <c r="S450" s="46" t="e">
        <f>IF(O450=0,TEXT(TIME(P450,Q450,R450)-TIME(D450,E450,RIGHT(F450,2))+TIME(0,LEFT(#REF!,2),RIGHT(#REF!,2)),"mm:ss"),TEXT(TIME(P450,Q450,R450)-TIME(D450,E450,RIGHT(F450,2))+TIME(0,LEFT(#REF!,2),RIGHT(#REF!,2))-TIME(0,($G$10*O450),0),"mm:ss"))</f>
        <v>#REF!</v>
      </c>
      <c r="T450" s="47"/>
      <c r="U450" s="43" t="e">
        <f>INDEX(VISITORS[INSECT ORDER], MATCH(T450,VISITORS[NAME USED],0))</f>
        <v>#N/A</v>
      </c>
      <c r="V450" s="43" t="e">
        <f t="shared" si="133"/>
        <v>#N/A</v>
      </c>
      <c r="W450" s="48" t="e">
        <f>IF(SUM(AB450,AD450,AF450,AH450,AJ450,AL450)=#REF!,,"")</f>
        <v>#REF!</v>
      </c>
      <c r="X450" s="49" t="e">
        <f>IF(#REF!=1,1,"")</f>
        <v>#REF!</v>
      </c>
      <c r="Y450" s="49"/>
      <c r="Z450" s="49"/>
      <c r="AA450" s="50" t="str">
        <f t="shared" si="134"/>
        <v/>
      </c>
      <c r="AB450" s="51" t="str">
        <f>IF(AA450=1,#REF!,"")</f>
        <v/>
      </c>
      <c r="AC450" s="50"/>
      <c r="AD450" s="51" t="str">
        <f>IF(AC450=1,#REF!,"")</f>
        <v/>
      </c>
      <c r="AE450" s="50"/>
      <c r="AF450" s="51" t="str">
        <f>IF(AE450=1,#REF!,"")</f>
        <v/>
      </c>
      <c r="AG450" s="50"/>
      <c r="AH450" s="51" t="str">
        <f>IF(AG450=1,#REF!,"")</f>
        <v/>
      </c>
      <c r="AI450" s="50"/>
      <c r="AJ450" s="51" t="str">
        <f>IF(AI450=1,#REF!,"")</f>
        <v/>
      </c>
      <c r="AK450" s="50"/>
      <c r="AL450" s="51" t="str">
        <f>IF(AK450=1,#REF!,"")</f>
        <v/>
      </c>
      <c r="AM450" s="52"/>
      <c r="AN450" s="53"/>
      <c r="AO450" s="53"/>
      <c r="AP450" s="54"/>
      <c r="AQ450" s="55" t="e">
        <f>IF(#REF!=1,0,"")</f>
        <v>#REF!</v>
      </c>
      <c r="AR450" s="56" t="e">
        <f t="shared" si="127"/>
        <v>#REF!</v>
      </c>
      <c r="AS450" s="55" t="e">
        <f>IF(#REF!=1,0,"")</f>
        <v>#REF!</v>
      </c>
      <c r="AT450" s="56" t="e">
        <f t="shared" si="128"/>
        <v>#REF!</v>
      </c>
    </row>
    <row r="451" spans="1:46" s="3" customFormat="1" x14ac:dyDescent="0.25">
      <c r="A451" s="67">
        <f t="shared" si="129"/>
        <v>2022</v>
      </c>
      <c r="B451" s="67" t="str">
        <f t="shared" si="130"/>
        <v>May</v>
      </c>
      <c r="C451" s="68">
        <f t="shared" si="135"/>
        <v>24</v>
      </c>
      <c r="D451" s="69">
        <f t="shared" si="131"/>
        <v>16</v>
      </c>
      <c r="E451" s="70">
        <f t="shared" si="132"/>
        <v>3</v>
      </c>
      <c r="F451" s="74"/>
      <c r="G451" s="77"/>
      <c r="H451" s="63" t="e">
        <f t="shared" si="136"/>
        <v>#VALUE!</v>
      </c>
      <c r="I451" s="64">
        <f t="shared" si="145"/>
        <v>1</v>
      </c>
      <c r="J451" s="71" t="str">
        <f t="shared" si="145"/>
        <v>Lavandula</v>
      </c>
      <c r="K451" s="71" t="str">
        <f t="shared" si="145"/>
        <v>stoechas</v>
      </c>
      <c r="L451" s="72">
        <f t="shared" si="145"/>
        <v>2</v>
      </c>
      <c r="M451" s="72">
        <f t="shared" si="145"/>
        <v>12</v>
      </c>
      <c r="N451" s="66">
        <f t="shared" si="145"/>
        <v>0</v>
      </c>
      <c r="O451" s="42"/>
      <c r="P451" s="43" t="e">
        <f>TEXT(IF(#REF!=1,D451,""),"00")</f>
        <v>#REF!</v>
      </c>
      <c r="Q451" s="44"/>
      <c r="R451" s="45"/>
      <c r="S451" s="46" t="e">
        <f>IF(O451=0,TEXT(TIME(P451,Q451,R451)-TIME(D451,E451,RIGHT(F451,2))+TIME(0,LEFT(#REF!,2),RIGHT(#REF!,2)),"mm:ss"),TEXT(TIME(P451,Q451,R451)-TIME(D451,E451,RIGHT(F451,2))+TIME(0,LEFT(#REF!,2),RIGHT(#REF!,2))-TIME(0,($G$10*O451),0),"mm:ss"))</f>
        <v>#REF!</v>
      </c>
      <c r="T451" s="47"/>
      <c r="U451" s="43" t="e">
        <f>INDEX(VISITORS[INSECT ORDER], MATCH(T451,VISITORS[NAME USED],0))</f>
        <v>#N/A</v>
      </c>
      <c r="V451" s="43" t="e">
        <f t="shared" si="133"/>
        <v>#N/A</v>
      </c>
      <c r="W451" s="48" t="e">
        <f>IF(SUM(AB451,AD451,AF451,AH451,AJ451,AL451)=#REF!,,"")</f>
        <v>#REF!</v>
      </c>
      <c r="X451" s="49" t="e">
        <f>IF(#REF!=1,1,"")</f>
        <v>#REF!</v>
      </c>
      <c r="Y451" s="49"/>
      <c r="Z451" s="49"/>
      <c r="AA451" s="50" t="str">
        <f t="shared" si="134"/>
        <v/>
      </c>
      <c r="AB451" s="51" t="str">
        <f>IF(AA451=1,#REF!,"")</f>
        <v/>
      </c>
      <c r="AC451" s="50"/>
      <c r="AD451" s="51" t="str">
        <f>IF(AC451=1,#REF!,"")</f>
        <v/>
      </c>
      <c r="AE451" s="50"/>
      <c r="AF451" s="51" t="str">
        <f>IF(AE451=1,#REF!,"")</f>
        <v/>
      </c>
      <c r="AG451" s="50"/>
      <c r="AH451" s="51" t="str">
        <f>IF(AG451=1,#REF!,"")</f>
        <v/>
      </c>
      <c r="AI451" s="50"/>
      <c r="AJ451" s="51" t="str">
        <f>IF(AI451=1,#REF!,"")</f>
        <v/>
      </c>
      <c r="AK451" s="50"/>
      <c r="AL451" s="51" t="str">
        <f>IF(AK451=1,#REF!,"")</f>
        <v/>
      </c>
      <c r="AM451" s="52"/>
      <c r="AN451" s="53"/>
      <c r="AO451" s="53"/>
      <c r="AP451" s="54"/>
      <c r="AQ451" s="55" t="e">
        <f>IF(#REF!=1,0,"")</f>
        <v>#REF!</v>
      </c>
      <c r="AR451" s="56" t="e">
        <f t="shared" si="127"/>
        <v>#REF!</v>
      </c>
      <c r="AS451" s="55" t="e">
        <f>IF(#REF!=1,0,"")</f>
        <v>#REF!</v>
      </c>
      <c r="AT451" s="56" t="e">
        <f t="shared" si="128"/>
        <v>#REF!</v>
      </c>
    </row>
    <row r="452" spans="1:46" s="3" customFormat="1" x14ac:dyDescent="0.25">
      <c r="A452" s="67">
        <f t="shared" si="129"/>
        <v>2022</v>
      </c>
      <c r="B452" s="67" t="str">
        <f t="shared" si="130"/>
        <v>May</v>
      </c>
      <c r="C452" s="68">
        <f t="shared" si="135"/>
        <v>24</v>
      </c>
      <c r="D452" s="69">
        <f t="shared" si="131"/>
        <v>16</v>
      </c>
      <c r="E452" s="60">
        <f t="shared" si="132"/>
        <v>4</v>
      </c>
      <c r="F452" s="74"/>
      <c r="G452" s="77"/>
      <c r="H452" s="63" t="e">
        <f t="shared" si="136"/>
        <v>#VALUE!</v>
      </c>
      <c r="I452" s="64">
        <f t="shared" si="145"/>
        <v>1</v>
      </c>
      <c r="J452" s="71" t="str">
        <f t="shared" si="145"/>
        <v>Lavandula</v>
      </c>
      <c r="K452" s="71" t="str">
        <f t="shared" si="145"/>
        <v>stoechas</v>
      </c>
      <c r="L452" s="72">
        <f t="shared" si="145"/>
        <v>2</v>
      </c>
      <c r="M452" s="66">
        <f t="shared" si="145"/>
        <v>12</v>
      </c>
      <c r="N452" s="66">
        <f t="shared" si="145"/>
        <v>0</v>
      </c>
      <c r="O452" s="42"/>
      <c r="P452" s="43" t="e">
        <f>TEXT(IF(#REF!=1,D452,""),"00")</f>
        <v>#REF!</v>
      </c>
      <c r="Q452" s="44"/>
      <c r="R452" s="45"/>
      <c r="S452" s="46" t="e">
        <f>IF(O452=0,TEXT(TIME(P452,Q452,R452)-TIME(D452,E452,RIGHT(F452,2))+TIME(0,LEFT(#REF!,2),RIGHT(#REF!,2)),"mm:ss"),TEXT(TIME(P452,Q452,R452)-TIME(D452,E452,RIGHT(F452,2))+TIME(0,LEFT(#REF!,2),RIGHT(#REF!,2))-TIME(0,($G$10*O452),0),"mm:ss"))</f>
        <v>#REF!</v>
      </c>
      <c r="T452" s="47"/>
      <c r="U452" s="43" t="e">
        <f>INDEX(VISITORS[INSECT ORDER], MATCH(T452,VISITORS[NAME USED],0))</f>
        <v>#N/A</v>
      </c>
      <c r="V452" s="43" t="e">
        <f t="shared" si="133"/>
        <v>#N/A</v>
      </c>
      <c r="W452" s="48" t="e">
        <f>IF(SUM(AB452,AD452,AF452,AH452,AJ452,AL452)=#REF!,,"")</f>
        <v>#REF!</v>
      </c>
      <c r="X452" s="49" t="e">
        <f>IF(#REF!=1,1,"")</f>
        <v>#REF!</v>
      </c>
      <c r="Y452" s="49"/>
      <c r="Z452" s="49"/>
      <c r="AA452" s="50" t="str">
        <f t="shared" si="134"/>
        <v/>
      </c>
      <c r="AB452" s="51" t="str">
        <f>IF(AA452=1,#REF!,"")</f>
        <v/>
      </c>
      <c r="AC452" s="50"/>
      <c r="AD452" s="51" t="str">
        <f>IF(AC452=1,#REF!,"")</f>
        <v/>
      </c>
      <c r="AE452" s="50"/>
      <c r="AF452" s="51" t="str">
        <f>IF(AE452=1,#REF!,"")</f>
        <v/>
      </c>
      <c r="AG452" s="50"/>
      <c r="AH452" s="51" t="str">
        <f>IF(AG452=1,#REF!,"")</f>
        <v/>
      </c>
      <c r="AI452" s="50"/>
      <c r="AJ452" s="51" t="str">
        <f>IF(AI452=1,#REF!,"")</f>
        <v/>
      </c>
      <c r="AK452" s="50"/>
      <c r="AL452" s="51" t="str">
        <f>IF(AK452=1,#REF!,"")</f>
        <v/>
      </c>
      <c r="AM452" s="52"/>
      <c r="AN452" s="53"/>
      <c r="AO452" s="53"/>
      <c r="AP452" s="54"/>
      <c r="AQ452" s="55" t="e">
        <f>IF(#REF!=1,0,"")</f>
        <v>#REF!</v>
      </c>
      <c r="AR452" s="56" t="e">
        <f t="shared" si="127"/>
        <v>#REF!</v>
      </c>
      <c r="AS452" s="55" t="e">
        <f>IF(#REF!=1,0,"")</f>
        <v>#REF!</v>
      </c>
      <c r="AT452" s="56" t="e">
        <f t="shared" si="128"/>
        <v>#REF!</v>
      </c>
    </row>
    <row r="453" spans="1:46" s="3" customFormat="1" x14ac:dyDescent="0.25">
      <c r="A453" s="67">
        <f t="shared" si="129"/>
        <v>2022</v>
      </c>
      <c r="B453" s="67" t="str">
        <f t="shared" si="130"/>
        <v>May</v>
      </c>
      <c r="C453" s="68">
        <f t="shared" si="135"/>
        <v>24</v>
      </c>
      <c r="D453" s="69">
        <f t="shared" si="131"/>
        <v>16</v>
      </c>
      <c r="E453" s="70">
        <f t="shared" si="132"/>
        <v>5</v>
      </c>
      <c r="F453" s="74"/>
      <c r="G453" s="77"/>
      <c r="H453" s="63" t="e">
        <f t="shared" si="136"/>
        <v>#VALUE!</v>
      </c>
      <c r="I453" s="64">
        <f t="shared" si="145"/>
        <v>1</v>
      </c>
      <c r="J453" s="71" t="str">
        <f t="shared" si="145"/>
        <v>Lavandula</v>
      </c>
      <c r="K453" s="71" t="str">
        <f t="shared" si="145"/>
        <v>stoechas</v>
      </c>
      <c r="L453" s="72">
        <f t="shared" si="145"/>
        <v>2</v>
      </c>
      <c r="M453" s="72">
        <f t="shared" si="145"/>
        <v>12</v>
      </c>
      <c r="N453" s="66">
        <f t="shared" si="145"/>
        <v>0</v>
      </c>
      <c r="O453" s="42"/>
      <c r="P453" s="43" t="e">
        <f>TEXT(IF(#REF!=1,D453,""),"00")</f>
        <v>#REF!</v>
      </c>
      <c r="Q453" s="44"/>
      <c r="R453" s="45"/>
      <c r="S453" s="46" t="e">
        <f>IF(O453=0,TEXT(TIME(P453,Q453,R453)-TIME(D453,E453,RIGHT(F453,2))+TIME(0,LEFT(#REF!,2),RIGHT(#REF!,2)),"mm:ss"),TEXT(TIME(P453,Q453,R453)-TIME(D453,E453,RIGHT(F453,2))+TIME(0,LEFT(#REF!,2),RIGHT(#REF!,2))-TIME(0,($G$10*O453),0),"mm:ss"))</f>
        <v>#REF!</v>
      </c>
      <c r="T453" s="47"/>
      <c r="U453" s="43" t="e">
        <f>INDEX(VISITORS[INSECT ORDER], MATCH(T453,VISITORS[NAME USED],0))</f>
        <v>#N/A</v>
      </c>
      <c r="V453" s="43" t="e">
        <f t="shared" si="133"/>
        <v>#N/A</v>
      </c>
      <c r="W453" s="48" t="e">
        <f>IF(SUM(AB453,AD453,AF453,AH453,AJ453,AL453)=#REF!,,"")</f>
        <v>#REF!</v>
      </c>
      <c r="X453" s="49" t="e">
        <f>IF(#REF!=1,1,"")</f>
        <v>#REF!</v>
      </c>
      <c r="Y453" s="49"/>
      <c r="Z453" s="49"/>
      <c r="AA453" s="50" t="str">
        <f t="shared" si="134"/>
        <v/>
      </c>
      <c r="AB453" s="51" t="str">
        <f>IF(AA453=1,#REF!,"")</f>
        <v/>
      </c>
      <c r="AC453" s="50"/>
      <c r="AD453" s="51" t="str">
        <f>IF(AC453=1,#REF!,"")</f>
        <v/>
      </c>
      <c r="AE453" s="50"/>
      <c r="AF453" s="51" t="str">
        <f>IF(AE453=1,#REF!,"")</f>
        <v/>
      </c>
      <c r="AG453" s="50"/>
      <c r="AH453" s="51" t="str">
        <f>IF(AG453=1,#REF!,"")</f>
        <v/>
      </c>
      <c r="AI453" s="50"/>
      <c r="AJ453" s="51" t="str">
        <f>IF(AI453=1,#REF!,"")</f>
        <v/>
      </c>
      <c r="AK453" s="50"/>
      <c r="AL453" s="51" t="str">
        <f>IF(AK453=1,#REF!,"")</f>
        <v/>
      </c>
      <c r="AM453" s="52"/>
      <c r="AN453" s="53"/>
      <c r="AO453" s="53"/>
      <c r="AP453" s="54"/>
      <c r="AQ453" s="55" t="e">
        <f>IF(#REF!=1,0,"")</f>
        <v>#REF!</v>
      </c>
      <c r="AR453" s="56" t="e">
        <f t="shared" si="127"/>
        <v>#REF!</v>
      </c>
      <c r="AS453" s="55" t="e">
        <f>IF(#REF!=1,0,"")</f>
        <v>#REF!</v>
      </c>
      <c r="AT453" s="56" t="e">
        <f t="shared" si="128"/>
        <v>#REF!</v>
      </c>
    </row>
    <row r="454" spans="1:46" s="3" customFormat="1" x14ac:dyDescent="0.25">
      <c r="A454" s="67">
        <f t="shared" si="129"/>
        <v>2022</v>
      </c>
      <c r="B454" s="67" t="str">
        <f t="shared" si="130"/>
        <v>May</v>
      </c>
      <c r="C454" s="68">
        <f t="shared" si="135"/>
        <v>24</v>
      </c>
      <c r="D454" s="69">
        <f t="shared" si="131"/>
        <v>16</v>
      </c>
      <c r="E454" s="70">
        <f t="shared" si="132"/>
        <v>6</v>
      </c>
      <c r="F454" s="74"/>
      <c r="G454" s="77"/>
      <c r="H454" s="63" t="e">
        <f t="shared" si="136"/>
        <v>#VALUE!</v>
      </c>
      <c r="I454" s="64">
        <f t="shared" si="145"/>
        <v>1</v>
      </c>
      <c r="J454" s="71" t="str">
        <f t="shared" si="145"/>
        <v>Lavandula</v>
      </c>
      <c r="K454" s="71" t="str">
        <f t="shared" si="145"/>
        <v>stoechas</v>
      </c>
      <c r="L454" s="72">
        <f t="shared" si="145"/>
        <v>2</v>
      </c>
      <c r="M454" s="72">
        <f t="shared" si="145"/>
        <v>12</v>
      </c>
      <c r="N454" s="66">
        <f t="shared" si="145"/>
        <v>0</v>
      </c>
      <c r="O454" s="42"/>
      <c r="P454" s="43" t="e">
        <f>TEXT(IF(#REF!=1,D454,""),"00")</f>
        <v>#REF!</v>
      </c>
      <c r="Q454" s="44"/>
      <c r="R454" s="45"/>
      <c r="S454" s="46" t="e">
        <f>IF(O454=0,TEXT(TIME(P454,Q454,R454)-TIME(D454,E454,RIGHT(F454,2))+TIME(0,LEFT(#REF!,2),RIGHT(#REF!,2)),"mm:ss"),TEXT(TIME(P454,Q454,R454)-TIME(D454,E454,RIGHT(F454,2))+TIME(0,LEFT(#REF!,2),RIGHT(#REF!,2))-TIME(0,($G$10*O454),0),"mm:ss"))</f>
        <v>#REF!</v>
      </c>
      <c r="T454" s="47"/>
      <c r="U454" s="43" t="e">
        <f>INDEX(VISITORS[INSECT ORDER], MATCH(T454,VISITORS[NAME USED],0))</f>
        <v>#N/A</v>
      </c>
      <c r="V454" s="43" t="e">
        <f t="shared" si="133"/>
        <v>#N/A</v>
      </c>
      <c r="W454" s="48" t="e">
        <f>IF(SUM(AB454,AD454,AF454,AH454,AJ454,AL454)=#REF!,,"")</f>
        <v>#REF!</v>
      </c>
      <c r="X454" s="49" t="e">
        <f>IF(#REF!=1,1,"")</f>
        <v>#REF!</v>
      </c>
      <c r="Y454" s="49"/>
      <c r="Z454" s="49"/>
      <c r="AA454" s="50" t="str">
        <f t="shared" si="134"/>
        <v/>
      </c>
      <c r="AB454" s="51" t="str">
        <f>IF(AA454=1,#REF!,"")</f>
        <v/>
      </c>
      <c r="AC454" s="50"/>
      <c r="AD454" s="51" t="str">
        <f>IF(AC454=1,#REF!,"")</f>
        <v/>
      </c>
      <c r="AE454" s="50"/>
      <c r="AF454" s="51" t="str">
        <f>IF(AE454=1,#REF!,"")</f>
        <v/>
      </c>
      <c r="AG454" s="50"/>
      <c r="AH454" s="51" t="str">
        <f>IF(AG454=1,#REF!,"")</f>
        <v/>
      </c>
      <c r="AI454" s="50"/>
      <c r="AJ454" s="51" t="str">
        <f>IF(AI454=1,#REF!,"")</f>
        <v/>
      </c>
      <c r="AK454" s="50"/>
      <c r="AL454" s="51" t="str">
        <f>IF(AK454=1,#REF!,"")</f>
        <v/>
      </c>
      <c r="AM454" s="52"/>
      <c r="AN454" s="53"/>
      <c r="AO454" s="53"/>
      <c r="AP454" s="54"/>
      <c r="AQ454" s="55" t="e">
        <f>IF(#REF!=1,0,"")</f>
        <v>#REF!</v>
      </c>
      <c r="AR454" s="56" t="e">
        <f t="shared" si="127"/>
        <v>#REF!</v>
      </c>
      <c r="AS454" s="55" t="e">
        <f>IF(#REF!=1,0,"")</f>
        <v>#REF!</v>
      </c>
      <c r="AT454" s="56" t="e">
        <f t="shared" si="128"/>
        <v>#REF!</v>
      </c>
    </row>
    <row r="455" spans="1:46" s="3" customFormat="1" x14ac:dyDescent="0.25">
      <c r="A455" s="67">
        <f t="shared" si="129"/>
        <v>2022</v>
      </c>
      <c r="B455" s="67" t="str">
        <f t="shared" si="130"/>
        <v>May</v>
      </c>
      <c r="C455" s="68">
        <f t="shared" si="135"/>
        <v>24</v>
      </c>
      <c r="D455" s="69">
        <f t="shared" si="131"/>
        <v>16</v>
      </c>
      <c r="E455" s="70">
        <f t="shared" si="132"/>
        <v>7</v>
      </c>
      <c r="F455" s="74">
        <v>30</v>
      </c>
      <c r="G455" s="77"/>
      <c r="H455" s="63" t="e">
        <f t="shared" si="136"/>
        <v>#VALUE!</v>
      </c>
      <c r="I455" s="64">
        <f t="shared" si="145"/>
        <v>1</v>
      </c>
      <c r="J455" s="71" t="str">
        <f t="shared" si="145"/>
        <v>Lavandula</v>
      </c>
      <c r="K455" s="71" t="str">
        <f t="shared" si="145"/>
        <v>stoechas</v>
      </c>
      <c r="L455" s="72">
        <f t="shared" si="145"/>
        <v>2</v>
      </c>
      <c r="M455" s="72">
        <f t="shared" si="145"/>
        <v>12</v>
      </c>
      <c r="N455" s="66">
        <f t="shared" si="145"/>
        <v>0</v>
      </c>
      <c r="O455" s="42"/>
      <c r="P455" s="43" t="e">
        <f>TEXT(IF(#REF!=1,D455,""),"00")</f>
        <v>#REF!</v>
      </c>
      <c r="Q455" s="44">
        <v>7</v>
      </c>
      <c r="R455" s="45">
        <v>40</v>
      </c>
      <c r="S455" s="46" t="e">
        <f>IF(O455=0,TEXT(TIME(P455,Q455,R455)-TIME(D455,E455,RIGHT(F455,2))+TIME(0,LEFT(#REF!,2),RIGHT(#REF!,2)),"mm:ss"),TEXT(TIME(P455,Q455,R455)-TIME(D455,E455,RIGHT(F455,2))+TIME(0,LEFT(#REF!,2),RIGHT(#REF!,2))-TIME(0,($G$10*O455),0),"mm:ss"))</f>
        <v>#REF!</v>
      </c>
      <c r="T455" s="47" t="s">
        <v>369</v>
      </c>
      <c r="U455" s="43" t="e">
        <f>INDEX(VISITORS[INSECT ORDER], MATCH(T455,VISITORS[NAME USED],0))</f>
        <v>#N/A</v>
      </c>
      <c r="V455" s="43" t="e">
        <f t="shared" si="133"/>
        <v>#N/A</v>
      </c>
      <c r="W455" s="48" t="e">
        <f>IF(SUM(AB455,AD455,AF455,AH455,AJ455,AL455)=#REF!,,"")</f>
        <v>#REF!</v>
      </c>
      <c r="X455" s="49">
        <v>9</v>
      </c>
      <c r="Y455" s="49"/>
      <c r="Z455" s="49"/>
      <c r="AA455" s="50" t="str">
        <f t="shared" si="134"/>
        <v/>
      </c>
      <c r="AB455" s="51" t="str">
        <f>IF(AA455=1,#REF!,"")</f>
        <v/>
      </c>
      <c r="AC455" s="50"/>
      <c r="AD455" s="51" t="str">
        <f>IF(AC455=1,#REF!,"")</f>
        <v/>
      </c>
      <c r="AE455" s="50"/>
      <c r="AF455" s="51" t="str">
        <f>IF(AE455=1,#REF!,"")</f>
        <v/>
      </c>
      <c r="AG455" s="50"/>
      <c r="AH455" s="51" t="str">
        <f>IF(AG455=1,#REF!,"")</f>
        <v/>
      </c>
      <c r="AI455" s="50"/>
      <c r="AJ455" s="51" t="str">
        <f>IF(AI455=1,#REF!,"")</f>
        <v/>
      </c>
      <c r="AK455" s="50"/>
      <c r="AL455" s="51" t="str">
        <f>IF(AK455=1,#REF!,"")</f>
        <v/>
      </c>
      <c r="AM455" s="52"/>
      <c r="AN455" s="53"/>
      <c r="AO455" s="53"/>
      <c r="AP455" s="54"/>
      <c r="AQ455" s="55" t="e">
        <f>IF(#REF!=1,0,"")</f>
        <v>#REF!</v>
      </c>
      <c r="AR455" s="56" t="e">
        <f t="shared" si="127"/>
        <v>#REF!</v>
      </c>
      <c r="AS455" s="55" t="e">
        <f>IF(#REF!=1,0,"")</f>
        <v>#REF!</v>
      </c>
      <c r="AT455" s="56" t="e">
        <f t="shared" si="128"/>
        <v>#REF!</v>
      </c>
    </row>
    <row r="456" spans="1:46" s="3" customFormat="1" x14ac:dyDescent="0.25">
      <c r="A456" s="67">
        <f t="shared" si="129"/>
        <v>2022</v>
      </c>
      <c r="B456" s="67" t="str">
        <f t="shared" si="130"/>
        <v>May</v>
      </c>
      <c r="C456" s="68">
        <f t="shared" si="135"/>
        <v>24</v>
      </c>
      <c r="D456" s="69">
        <f t="shared" si="131"/>
        <v>16</v>
      </c>
      <c r="E456" s="70">
        <f t="shared" si="132"/>
        <v>8</v>
      </c>
      <c r="F456" s="74"/>
      <c r="G456" s="77"/>
      <c r="H456" s="63" t="e">
        <f t="shared" si="136"/>
        <v>#VALUE!</v>
      </c>
      <c r="I456" s="64">
        <f t="shared" si="145"/>
        <v>1</v>
      </c>
      <c r="J456" s="71" t="str">
        <f t="shared" si="145"/>
        <v>Lavandula</v>
      </c>
      <c r="K456" s="71" t="str">
        <f t="shared" si="145"/>
        <v>stoechas</v>
      </c>
      <c r="L456" s="66">
        <f t="shared" si="145"/>
        <v>2</v>
      </c>
      <c r="M456" s="72">
        <f t="shared" si="145"/>
        <v>12</v>
      </c>
      <c r="N456" s="66">
        <f t="shared" si="145"/>
        <v>0</v>
      </c>
      <c r="O456" s="42"/>
      <c r="P456" s="43" t="e">
        <f>TEXT(IF(#REF!=1,D456,""),"00")</f>
        <v>#REF!</v>
      </c>
      <c r="Q456" s="44"/>
      <c r="R456" s="45"/>
      <c r="S456" s="46" t="e">
        <f>IF(O456=0,TEXT(TIME(P456,Q456,R456)-TIME(D456,E456,RIGHT(F456,2))+TIME(0,LEFT(#REF!,2),RIGHT(#REF!,2)),"mm:ss"),TEXT(TIME(P456,Q456,R456)-TIME(D456,E456,RIGHT(F456,2))+TIME(0,LEFT(#REF!,2),RIGHT(#REF!,2))-TIME(0,($G$10*O456),0),"mm:ss"))</f>
        <v>#REF!</v>
      </c>
      <c r="T456" s="47"/>
      <c r="U456" s="43" t="e">
        <f>INDEX(VISITORS[INSECT ORDER], MATCH(T456,VISITORS[NAME USED],0))</f>
        <v>#N/A</v>
      </c>
      <c r="V456" s="43" t="e">
        <f t="shared" si="133"/>
        <v>#N/A</v>
      </c>
      <c r="W456" s="48" t="e">
        <f>IF(SUM(AB456,AD456,AF456,AH456,AJ456,AL456)=#REF!,,"")</f>
        <v>#REF!</v>
      </c>
      <c r="X456" s="49" t="e">
        <f>IF(#REF!=1,1,"")</f>
        <v>#REF!</v>
      </c>
      <c r="Y456" s="49"/>
      <c r="Z456" s="49"/>
      <c r="AA456" s="50" t="str">
        <f t="shared" si="134"/>
        <v/>
      </c>
      <c r="AB456" s="51" t="str">
        <f>IF(AA456=1,#REF!,"")</f>
        <v/>
      </c>
      <c r="AC456" s="50"/>
      <c r="AD456" s="51" t="str">
        <f>IF(AC456=1,#REF!,"")</f>
        <v/>
      </c>
      <c r="AE456" s="50"/>
      <c r="AF456" s="51" t="str">
        <f>IF(AE456=1,#REF!,"")</f>
        <v/>
      </c>
      <c r="AG456" s="50"/>
      <c r="AH456" s="51" t="str">
        <f>IF(AG456=1,#REF!,"")</f>
        <v/>
      </c>
      <c r="AI456" s="50"/>
      <c r="AJ456" s="51" t="str">
        <f>IF(AI456=1,#REF!,"")</f>
        <v/>
      </c>
      <c r="AK456" s="50"/>
      <c r="AL456" s="51" t="str">
        <f>IF(AK456=1,#REF!,"")</f>
        <v/>
      </c>
      <c r="AM456" s="52"/>
      <c r="AN456" s="53"/>
      <c r="AO456" s="53"/>
      <c r="AP456" s="54"/>
      <c r="AQ456" s="55" t="e">
        <f>IF(#REF!=1,0,"")</f>
        <v>#REF!</v>
      </c>
      <c r="AR456" s="56" t="e">
        <f t="shared" si="127"/>
        <v>#REF!</v>
      </c>
      <c r="AS456" s="55" t="e">
        <f>IF(#REF!=1,0,"")</f>
        <v>#REF!</v>
      </c>
      <c r="AT456" s="56" t="e">
        <f t="shared" si="128"/>
        <v>#REF!</v>
      </c>
    </row>
    <row r="457" spans="1:46" s="3" customFormat="1" x14ac:dyDescent="0.25">
      <c r="A457" s="67">
        <f t="shared" si="129"/>
        <v>2022</v>
      </c>
      <c r="B457" s="67" t="str">
        <f t="shared" si="130"/>
        <v>May</v>
      </c>
      <c r="C457" s="68">
        <f t="shared" si="135"/>
        <v>24</v>
      </c>
      <c r="D457" s="69">
        <f t="shared" si="131"/>
        <v>16</v>
      </c>
      <c r="E457" s="60">
        <f t="shared" si="132"/>
        <v>9</v>
      </c>
      <c r="F457" s="74"/>
      <c r="G457" s="77"/>
      <c r="H457" s="63" t="e">
        <f t="shared" si="136"/>
        <v>#VALUE!</v>
      </c>
      <c r="I457" s="64">
        <f t="shared" si="145"/>
        <v>1</v>
      </c>
      <c r="J457" s="71" t="str">
        <f t="shared" si="145"/>
        <v>Lavandula</v>
      </c>
      <c r="K457" s="71" t="str">
        <f t="shared" si="145"/>
        <v>stoechas</v>
      </c>
      <c r="L457" s="72">
        <f t="shared" si="145"/>
        <v>2</v>
      </c>
      <c r="M457" s="66">
        <f t="shared" si="145"/>
        <v>12</v>
      </c>
      <c r="N457" s="66">
        <f t="shared" si="145"/>
        <v>0</v>
      </c>
      <c r="O457" s="42"/>
      <c r="P457" s="43" t="e">
        <f>TEXT(IF(#REF!=1,D457,""),"00")</f>
        <v>#REF!</v>
      </c>
      <c r="Q457" s="44"/>
      <c r="R457" s="45"/>
      <c r="S457" s="46" t="e">
        <f>IF(O457=0,TEXT(TIME(P457,Q457,R457)-TIME(D457,E457,RIGHT(F457,2))+TIME(0,LEFT(#REF!,2),RIGHT(#REF!,2)),"mm:ss"),TEXT(TIME(P457,Q457,R457)-TIME(D457,E457,RIGHT(F457,2))+TIME(0,LEFT(#REF!,2),RIGHT(#REF!,2))-TIME(0,($G$10*O457),0),"mm:ss"))</f>
        <v>#REF!</v>
      </c>
      <c r="T457" s="47"/>
      <c r="U457" s="43" t="e">
        <f>INDEX(VISITORS[INSECT ORDER], MATCH(T457,VISITORS[NAME USED],0))</f>
        <v>#N/A</v>
      </c>
      <c r="V457" s="43" t="e">
        <f t="shared" si="133"/>
        <v>#N/A</v>
      </c>
      <c r="W457" s="48" t="e">
        <f>IF(SUM(AB457,AD457,AF457,AH457,AJ457,AL457)=#REF!,,"")</f>
        <v>#REF!</v>
      </c>
      <c r="X457" s="49" t="e">
        <f>IF(#REF!=1,1,"")</f>
        <v>#REF!</v>
      </c>
      <c r="Y457" s="49"/>
      <c r="Z457" s="49"/>
      <c r="AA457" s="50" t="str">
        <f t="shared" si="134"/>
        <v/>
      </c>
      <c r="AB457" s="51" t="str">
        <f>IF(AA457=1,#REF!,"")</f>
        <v/>
      </c>
      <c r="AC457" s="50"/>
      <c r="AD457" s="51" t="str">
        <f>IF(AC457=1,#REF!,"")</f>
        <v/>
      </c>
      <c r="AE457" s="50"/>
      <c r="AF457" s="51" t="str">
        <f>IF(AE457=1,#REF!,"")</f>
        <v/>
      </c>
      <c r="AG457" s="50"/>
      <c r="AH457" s="51" t="str">
        <f>IF(AG457=1,#REF!,"")</f>
        <v/>
      </c>
      <c r="AI457" s="50"/>
      <c r="AJ457" s="51" t="str">
        <f>IF(AI457=1,#REF!,"")</f>
        <v/>
      </c>
      <c r="AK457" s="50"/>
      <c r="AL457" s="51" t="str">
        <f>IF(AK457=1,#REF!,"")</f>
        <v/>
      </c>
      <c r="AM457" s="52"/>
      <c r="AN457" s="53"/>
      <c r="AO457" s="53"/>
      <c r="AP457" s="54"/>
      <c r="AQ457" s="55" t="e">
        <f>IF(#REF!=1,0,"")</f>
        <v>#REF!</v>
      </c>
      <c r="AR457" s="56" t="e">
        <f t="shared" si="127"/>
        <v>#REF!</v>
      </c>
      <c r="AS457" s="55" t="e">
        <f>IF(#REF!=1,0,"")</f>
        <v>#REF!</v>
      </c>
      <c r="AT457" s="56" t="e">
        <f t="shared" si="128"/>
        <v>#REF!</v>
      </c>
    </row>
    <row r="458" spans="1:46" s="3" customFormat="1" x14ac:dyDescent="0.25">
      <c r="A458" s="67">
        <f t="shared" si="129"/>
        <v>2022</v>
      </c>
      <c r="B458" s="67" t="str">
        <f t="shared" si="130"/>
        <v>May</v>
      </c>
      <c r="C458" s="68">
        <f t="shared" si="135"/>
        <v>24</v>
      </c>
      <c r="D458" s="69">
        <f t="shared" si="131"/>
        <v>16</v>
      </c>
      <c r="E458" s="70">
        <f t="shared" si="132"/>
        <v>10</v>
      </c>
      <c r="F458" s="74"/>
      <c r="G458" s="77"/>
      <c r="H458" s="63" t="e">
        <f t="shared" si="136"/>
        <v>#VALUE!</v>
      </c>
      <c r="I458" s="64">
        <f t="shared" si="145"/>
        <v>1</v>
      </c>
      <c r="J458" s="71" t="str">
        <f t="shared" si="145"/>
        <v>Lavandula</v>
      </c>
      <c r="K458" s="71" t="str">
        <f t="shared" si="145"/>
        <v>stoechas</v>
      </c>
      <c r="L458" s="72">
        <f t="shared" si="145"/>
        <v>2</v>
      </c>
      <c r="M458" s="72">
        <f t="shared" si="145"/>
        <v>12</v>
      </c>
      <c r="N458" s="66">
        <f t="shared" si="145"/>
        <v>0</v>
      </c>
      <c r="O458" s="42"/>
      <c r="P458" s="43" t="e">
        <f>TEXT(IF(#REF!=1,D458,""),"00")</f>
        <v>#REF!</v>
      </c>
      <c r="Q458" s="44"/>
      <c r="R458" s="45"/>
      <c r="S458" s="46" t="e">
        <f>IF(O458=0,TEXT(TIME(P458,Q458,R458)-TIME(D458,E458,RIGHT(F458,2))+TIME(0,LEFT(#REF!,2),RIGHT(#REF!,2)),"mm:ss"),TEXT(TIME(P458,Q458,R458)-TIME(D458,E458,RIGHT(F458,2))+TIME(0,LEFT(#REF!,2),RIGHT(#REF!,2))-TIME(0,($G$10*O458),0),"mm:ss"))</f>
        <v>#REF!</v>
      </c>
      <c r="T458" s="47"/>
      <c r="U458" s="43" t="e">
        <f>INDEX(VISITORS[INSECT ORDER], MATCH(T458,VISITORS[NAME USED],0))</f>
        <v>#N/A</v>
      </c>
      <c r="V458" s="43" t="e">
        <f t="shared" si="133"/>
        <v>#N/A</v>
      </c>
      <c r="W458" s="48" t="e">
        <f>IF(SUM(AB458,AD458,AF458,AH458,AJ458,AL458)=#REF!,,"")</f>
        <v>#REF!</v>
      </c>
      <c r="X458" s="49" t="e">
        <f>IF(#REF!=1,1,"")</f>
        <v>#REF!</v>
      </c>
      <c r="Y458" s="49"/>
      <c r="Z458" s="49"/>
      <c r="AA458" s="50" t="str">
        <f t="shared" si="134"/>
        <v/>
      </c>
      <c r="AB458" s="51" t="str">
        <f>IF(AA458=1,#REF!,"")</f>
        <v/>
      </c>
      <c r="AC458" s="50"/>
      <c r="AD458" s="51" t="str">
        <f>IF(AC458=1,#REF!,"")</f>
        <v/>
      </c>
      <c r="AE458" s="50"/>
      <c r="AF458" s="51" t="str">
        <f>IF(AE458=1,#REF!,"")</f>
        <v/>
      </c>
      <c r="AG458" s="50"/>
      <c r="AH458" s="51" t="str">
        <f>IF(AG458=1,#REF!,"")</f>
        <v/>
      </c>
      <c r="AI458" s="50"/>
      <c r="AJ458" s="51" t="str">
        <f>IF(AI458=1,#REF!,"")</f>
        <v/>
      </c>
      <c r="AK458" s="50"/>
      <c r="AL458" s="51" t="str">
        <f>IF(AK458=1,#REF!,"")</f>
        <v/>
      </c>
      <c r="AM458" s="52"/>
      <c r="AN458" s="53"/>
      <c r="AO458" s="53"/>
      <c r="AP458" s="54"/>
      <c r="AQ458" s="55" t="e">
        <f>IF(#REF!=1,0,"")</f>
        <v>#REF!</v>
      </c>
      <c r="AR458" s="56" t="e">
        <f t="shared" si="127"/>
        <v>#REF!</v>
      </c>
      <c r="AS458" s="55" t="e">
        <f>IF(#REF!=1,0,"")</f>
        <v>#REF!</v>
      </c>
      <c r="AT458" s="56" t="e">
        <f t="shared" si="128"/>
        <v>#REF!</v>
      </c>
    </row>
    <row r="459" spans="1:46" s="3" customFormat="1" x14ac:dyDescent="0.25">
      <c r="A459" s="67">
        <f t="shared" si="129"/>
        <v>2022</v>
      </c>
      <c r="B459" s="67" t="str">
        <f t="shared" si="130"/>
        <v>May</v>
      </c>
      <c r="C459" s="68">
        <f t="shared" si="135"/>
        <v>24</v>
      </c>
      <c r="D459" s="69">
        <f t="shared" si="131"/>
        <v>16</v>
      </c>
      <c r="E459" s="70">
        <f t="shared" si="132"/>
        <v>11</v>
      </c>
      <c r="F459" s="74"/>
      <c r="G459" s="77"/>
      <c r="H459" s="63" t="e">
        <f t="shared" si="136"/>
        <v>#VALUE!</v>
      </c>
      <c r="I459" s="64">
        <f t="shared" si="145"/>
        <v>1</v>
      </c>
      <c r="J459" s="71" t="str">
        <f t="shared" si="145"/>
        <v>Lavandula</v>
      </c>
      <c r="K459" s="71" t="str">
        <f t="shared" si="145"/>
        <v>stoechas</v>
      </c>
      <c r="L459" s="72">
        <f t="shared" si="145"/>
        <v>2</v>
      </c>
      <c r="M459" s="72">
        <f t="shared" si="145"/>
        <v>12</v>
      </c>
      <c r="N459" s="66">
        <f t="shared" si="145"/>
        <v>0</v>
      </c>
      <c r="O459" s="42"/>
      <c r="P459" s="43" t="e">
        <f>TEXT(IF(#REF!=1,D459,""),"00")</f>
        <v>#REF!</v>
      </c>
      <c r="Q459" s="44"/>
      <c r="R459" s="45"/>
      <c r="S459" s="46" t="e">
        <f>IF(O459=0,TEXT(TIME(P459,Q459,R459)-TIME(D459,E459,RIGHT(F459,2))+TIME(0,LEFT(#REF!,2),RIGHT(#REF!,2)),"mm:ss"),TEXT(TIME(P459,Q459,R459)-TIME(D459,E459,RIGHT(F459,2))+TIME(0,LEFT(#REF!,2),RIGHT(#REF!,2))-TIME(0,($G$10*O459),0),"mm:ss"))</f>
        <v>#REF!</v>
      </c>
      <c r="T459" s="47"/>
      <c r="U459" s="43" t="e">
        <f>INDEX(VISITORS[INSECT ORDER], MATCH(T459,VISITORS[NAME USED],0))</f>
        <v>#N/A</v>
      </c>
      <c r="V459" s="43" t="e">
        <f t="shared" si="133"/>
        <v>#N/A</v>
      </c>
      <c r="W459" s="48" t="e">
        <f>IF(SUM(AB459,AD459,AF459,AH459,AJ459,AL459)=#REF!,,"")</f>
        <v>#REF!</v>
      </c>
      <c r="X459" s="49" t="e">
        <f>IF(#REF!=1,1,"")</f>
        <v>#REF!</v>
      </c>
      <c r="Y459" s="49"/>
      <c r="Z459" s="49"/>
      <c r="AA459" s="50" t="str">
        <f t="shared" si="134"/>
        <v/>
      </c>
      <c r="AB459" s="51" t="str">
        <f>IF(AA459=1,#REF!,"")</f>
        <v/>
      </c>
      <c r="AC459" s="50"/>
      <c r="AD459" s="51" t="str">
        <f>IF(AC459=1,#REF!,"")</f>
        <v/>
      </c>
      <c r="AE459" s="50"/>
      <c r="AF459" s="51" t="str">
        <f>IF(AE459=1,#REF!,"")</f>
        <v/>
      </c>
      <c r="AG459" s="50"/>
      <c r="AH459" s="51" t="str">
        <f>IF(AG459=1,#REF!,"")</f>
        <v/>
      </c>
      <c r="AI459" s="50"/>
      <c r="AJ459" s="51" t="str">
        <f>IF(AI459=1,#REF!,"")</f>
        <v/>
      </c>
      <c r="AK459" s="50"/>
      <c r="AL459" s="51" t="str">
        <f>IF(AK459=1,#REF!,"")</f>
        <v/>
      </c>
      <c r="AM459" s="52"/>
      <c r="AN459" s="53"/>
      <c r="AO459" s="53"/>
      <c r="AP459" s="54"/>
      <c r="AQ459" s="55" t="e">
        <f>IF(#REF!=1,0,"")</f>
        <v>#REF!</v>
      </c>
      <c r="AR459" s="56" t="e">
        <f t="shared" ref="AR459:AR522" si="146">IF(AQ459=1,X459,"")</f>
        <v>#REF!</v>
      </c>
      <c r="AS459" s="55" t="e">
        <f>IF(#REF!=1,0,"")</f>
        <v>#REF!</v>
      </c>
      <c r="AT459" s="56" t="e">
        <f t="shared" ref="AT459:AT522" si="147">IF(AS459=1,X459,"")</f>
        <v>#REF!</v>
      </c>
    </row>
    <row r="460" spans="1:46" s="3" customFormat="1" x14ac:dyDescent="0.25">
      <c r="A460" s="67">
        <f t="shared" ref="A460:A523" si="148">A459</f>
        <v>2022</v>
      </c>
      <c r="B460" s="67" t="str">
        <f t="shared" ref="B460:B523" si="149">IF(C459-C460&gt;0, TEXT(DATE(2016,(MONTH(DATEVALUE(B459&amp;"1"))+1),1),"mmm"), B459)</f>
        <v>May</v>
      </c>
      <c r="C460" s="68">
        <f t="shared" si="135"/>
        <v>24</v>
      </c>
      <c r="D460" s="69">
        <f t="shared" ref="D460:D523" si="150">IF(IF(E459=59,D459+1,D459)=24,0,IF(E459=59,D459+1,D459))</f>
        <v>16</v>
      </c>
      <c r="E460" s="70">
        <f t="shared" ref="E460:E523" si="151">IF(E459&lt;59,E459+1,0)</f>
        <v>12</v>
      </c>
      <c r="F460" s="74"/>
      <c r="G460" s="77"/>
      <c r="H460" s="63" t="e">
        <f t="shared" si="136"/>
        <v>#VALUE!</v>
      </c>
      <c r="I460" s="64">
        <f t="shared" si="145"/>
        <v>1</v>
      </c>
      <c r="J460" s="71" t="str">
        <f t="shared" si="145"/>
        <v>Lavandula</v>
      </c>
      <c r="K460" s="71" t="str">
        <f t="shared" si="145"/>
        <v>stoechas</v>
      </c>
      <c r="L460" s="72">
        <f t="shared" si="145"/>
        <v>2</v>
      </c>
      <c r="M460" s="72">
        <f t="shared" si="145"/>
        <v>12</v>
      </c>
      <c r="N460" s="66">
        <f t="shared" si="145"/>
        <v>0</v>
      </c>
      <c r="O460" s="42"/>
      <c r="P460" s="43" t="e">
        <f>TEXT(IF(#REF!=1,D460,""),"00")</f>
        <v>#REF!</v>
      </c>
      <c r="Q460" s="44"/>
      <c r="R460" s="45"/>
      <c r="S460" s="46" t="e">
        <f>IF(O460=0,TEXT(TIME(P460,Q460,R460)-TIME(D460,E460,RIGHT(F460,2))+TIME(0,LEFT(#REF!,2),RIGHT(#REF!,2)),"mm:ss"),TEXT(TIME(P460,Q460,R460)-TIME(D460,E460,RIGHT(F460,2))+TIME(0,LEFT(#REF!,2),RIGHT(#REF!,2))-TIME(0,($G$10*O460),0),"mm:ss"))</f>
        <v>#REF!</v>
      </c>
      <c r="T460" s="47"/>
      <c r="U460" s="43" t="e">
        <f>INDEX(VISITORS[INSECT ORDER], MATCH(T460,VISITORS[NAME USED],0))</f>
        <v>#N/A</v>
      </c>
      <c r="V460" s="43" t="e">
        <f t="shared" ref="V460:V523" si="152">IF(U460&lt;&gt;0,"NA","")</f>
        <v>#N/A</v>
      </c>
      <c r="W460" s="48" t="e">
        <f>IF(SUM(AB460,AD460,AF460,AH460,AJ460,AL460)=#REF!,,"")</f>
        <v>#REF!</v>
      </c>
      <c r="X460" s="49" t="e">
        <f>IF(#REF!=1,1,"")</f>
        <v>#REF!</v>
      </c>
      <c r="Y460" s="49"/>
      <c r="Z460" s="49"/>
      <c r="AA460" s="50" t="str">
        <f t="shared" ref="AA460:AA523" si="153">IF(OR(T460="Something small"),1,"")</f>
        <v/>
      </c>
      <c r="AB460" s="51" t="str">
        <f>IF(AA460=1,#REF!,"")</f>
        <v/>
      </c>
      <c r="AC460" s="50"/>
      <c r="AD460" s="51" t="str">
        <f>IF(AC460=1,#REF!,"")</f>
        <v/>
      </c>
      <c r="AE460" s="50"/>
      <c r="AF460" s="51" t="str">
        <f>IF(AE460=1,#REF!,"")</f>
        <v/>
      </c>
      <c r="AG460" s="50"/>
      <c r="AH460" s="51" t="str">
        <f>IF(AG460=1,#REF!,"")</f>
        <v/>
      </c>
      <c r="AI460" s="50"/>
      <c r="AJ460" s="51" t="str">
        <f>IF(AI460=1,#REF!,"")</f>
        <v/>
      </c>
      <c r="AK460" s="50"/>
      <c r="AL460" s="51" t="str">
        <f>IF(AK460=1,#REF!,"")</f>
        <v/>
      </c>
      <c r="AM460" s="52"/>
      <c r="AN460" s="53"/>
      <c r="AO460" s="53"/>
      <c r="AP460" s="54"/>
      <c r="AQ460" s="55" t="e">
        <f>IF(#REF!=1,0,"")</f>
        <v>#REF!</v>
      </c>
      <c r="AR460" s="56" t="e">
        <f t="shared" si="146"/>
        <v>#REF!</v>
      </c>
      <c r="AS460" s="55" t="e">
        <f>IF(#REF!=1,0,"")</f>
        <v>#REF!</v>
      </c>
      <c r="AT460" s="56" t="e">
        <f t="shared" si="147"/>
        <v>#REF!</v>
      </c>
    </row>
    <row r="461" spans="1:46" s="3" customFormat="1" x14ac:dyDescent="0.25">
      <c r="A461" s="67">
        <f t="shared" si="148"/>
        <v>2022</v>
      </c>
      <c r="B461" s="67" t="str">
        <f t="shared" si="149"/>
        <v>May</v>
      </c>
      <c r="C461" s="68">
        <f t="shared" ref="C461:C524" si="154">IF(AND(D461=0, E461=0), IF(TEXT(C460,"dd")=TEXT(EOMONTH(DATE(A460,MONTH(DATEVALUE(B460&amp;"1")),C460),0), "dd"), 1, C460+1), C460)</f>
        <v>24</v>
      </c>
      <c r="D461" s="69">
        <f t="shared" si="150"/>
        <v>16</v>
      </c>
      <c r="E461" s="70">
        <f t="shared" si="151"/>
        <v>13</v>
      </c>
      <c r="F461" s="74"/>
      <c r="G461" s="77"/>
      <c r="H461" s="63" t="e">
        <f t="shared" ref="H461:H524" si="155">IF(AND(OR(E460=$G$3,E460=$G$4,E460=$G$5,E460=$G$6,E460=$G$7,E460=$G$8),E460&lt;&gt;RIGHT(H460,2)),CONCATENATE(LEFT(J461,3),LEFT(K461,3),L461,"_",A461,TEXT(MONTH(DATEVALUE(B461&amp;"1")),"00"),TEXT(C461,"00"),"_",TEXT(D461,"00"),"_",TEXT(E460,"00")),IF(AND(OR(E461=$G$3,E461=$G$4,E461=$G$5,E461=$G$6,E461=$G$7,E461=$G$8),OR(F461="",F461&gt;$G$9-1)),CONCATENATE(LEFT(J461,3),LEFT(K461,3),L461,"_",A461,TEXT(MONTH(DATEVALUE(B461&amp;"1")),"00"),TEXT(C461,"00"),"_",TEXT(D461,"00"),"_",TEXT(E461,"00")),H460))</f>
        <v>#VALUE!</v>
      </c>
      <c r="I461" s="64">
        <f t="shared" ref="I461:N476" si="156">I460</f>
        <v>1</v>
      </c>
      <c r="J461" s="71" t="str">
        <f t="shared" si="156"/>
        <v>Lavandula</v>
      </c>
      <c r="K461" s="71" t="str">
        <f t="shared" si="156"/>
        <v>stoechas</v>
      </c>
      <c r="L461" s="72">
        <f t="shared" si="156"/>
        <v>2</v>
      </c>
      <c r="M461" s="72">
        <f t="shared" si="156"/>
        <v>12</v>
      </c>
      <c r="N461" s="66">
        <f t="shared" si="156"/>
        <v>0</v>
      </c>
      <c r="O461" s="42"/>
      <c r="P461" s="43" t="e">
        <f>TEXT(IF(#REF!=1,D461,""),"00")</f>
        <v>#REF!</v>
      </c>
      <c r="Q461" s="44"/>
      <c r="R461" s="45"/>
      <c r="S461" s="46" t="e">
        <f>IF(O461=0,TEXT(TIME(P461,Q461,R461)-TIME(D461,E461,RIGHT(F461,2))+TIME(0,LEFT(#REF!,2),RIGHT(#REF!,2)),"mm:ss"),TEXT(TIME(P461,Q461,R461)-TIME(D461,E461,RIGHT(F461,2))+TIME(0,LEFT(#REF!,2),RIGHT(#REF!,2))-TIME(0,($G$10*O461),0),"mm:ss"))</f>
        <v>#REF!</v>
      </c>
      <c r="T461" s="47"/>
      <c r="U461" s="43" t="e">
        <f>INDEX(VISITORS[INSECT ORDER], MATCH(T461,VISITORS[NAME USED],0))</f>
        <v>#N/A</v>
      </c>
      <c r="V461" s="43" t="e">
        <f t="shared" si="152"/>
        <v>#N/A</v>
      </c>
      <c r="W461" s="48" t="e">
        <f>IF(SUM(AB461,AD461,AF461,AH461,AJ461,AL461)=#REF!,,"")</f>
        <v>#REF!</v>
      </c>
      <c r="X461" s="49" t="e">
        <f>IF(#REF!=1,1,"")</f>
        <v>#REF!</v>
      </c>
      <c r="Y461" s="49"/>
      <c r="Z461" s="49"/>
      <c r="AA461" s="50" t="str">
        <f t="shared" si="153"/>
        <v/>
      </c>
      <c r="AB461" s="51" t="str">
        <f>IF(AA461=1,#REF!,"")</f>
        <v/>
      </c>
      <c r="AC461" s="50"/>
      <c r="AD461" s="51" t="str">
        <f>IF(AC461=1,#REF!,"")</f>
        <v/>
      </c>
      <c r="AE461" s="50"/>
      <c r="AF461" s="51" t="str">
        <f>IF(AE461=1,#REF!,"")</f>
        <v/>
      </c>
      <c r="AG461" s="50"/>
      <c r="AH461" s="51" t="str">
        <f>IF(AG461=1,#REF!,"")</f>
        <v/>
      </c>
      <c r="AI461" s="50"/>
      <c r="AJ461" s="51" t="str">
        <f>IF(AI461=1,#REF!,"")</f>
        <v/>
      </c>
      <c r="AK461" s="50"/>
      <c r="AL461" s="51" t="str">
        <f>IF(AK461=1,#REF!,"")</f>
        <v/>
      </c>
      <c r="AM461" s="52"/>
      <c r="AN461" s="53"/>
      <c r="AO461" s="53"/>
      <c r="AP461" s="54"/>
      <c r="AQ461" s="55" t="e">
        <f>IF(#REF!=1,0,"")</f>
        <v>#REF!</v>
      </c>
      <c r="AR461" s="56" t="e">
        <f t="shared" si="146"/>
        <v>#REF!</v>
      </c>
      <c r="AS461" s="55" t="e">
        <f>IF(#REF!=1,0,"")</f>
        <v>#REF!</v>
      </c>
      <c r="AT461" s="56" t="e">
        <f t="shared" si="147"/>
        <v>#REF!</v>
      </c>
    </row>
    <row r="462" spans="1:46" s="3" customFormat="1" x14ac:dyDescent="0.25">
      <c r="A462" s="67">
        <f t="shared" si="148"/>
        <v>2022</v>
      </c>
      <c r="B462" s="67" t="str">
        <f t="shared" si="149"/>
        <v>May</v>
      </c>
      <c r="C462" s="68">
        <f t="shared" si="154"/>
        <v>24</v>
      </c>
      <c r="D462" s="69">
        <f t="shared" si="150"/>
        <v>16</v>
      </c>
      <c r="E462" s="60">
        <f t="shared" si="151"/>
        <v>14</v>
      </c>
      <c r="F462" s="74"/>
      <c r="G462" s="77"/>
      <c r="H462" s="63" t="e">
        <f t="shared" si="155"/>
        <v>#VALUE!</v>
      </c>
      <c r="I462" s="64">
        <f t="shared" si="156"/>
        <v>1</v>
      </c>
      <c r="J462" s="71" t="str">
        <f t="shared" si="156"/>
        <v>Lavandula</v>
      </c>
      <c r="K462" s="71" t="str">
        <f t="shared" si="156"/>
        <v>stoechas</v>
      </c>
      <c r="L462" s="66">
        <f t="shared" si="156"/>
        <v>2</v>
      </c>
      <c r="M462" s="66">
        <f t="shared" si="156"/>
        <v>12</v>
      </c>
      <c r="N462" s="66">
        <f t="shared" si="156"/>
        <v>0</v>
      </c>
      <c r="O462" s="42"/>
      <c r="P462" s="43" t="e">
        <f>TEXT(IF(#REF!=1,D462,""),"00")</f>
        <v>#REF!</v>
      </c>
      <c r="Q462" s="44"/>
      <c r="R462" s="45"/>
      <c r="S462" s="46" t="e">
        <f>IF(O462=0,TEXT(TIME(P462,Q462,R462)-TIME(D462,E462,RIGHT(F462,2))+TIME(0,LEFT(#REF!,2),RIGHT(#REF!,2)),"mm:ss"),TEXT(TIME(P462,Q462,R462)-TIME(D462,E462,RIGHT(F462,2))+TIME(0,LEFT(#REF!,2),RIGHT(#REF!,2))-TIME(0,($G$10*O462),0),"mm:ss"))</f>
        <v>#REF!</v>
      </c>
      <c r="T462" s="47"/>
      <c r="U462" s="43" t="e">
        <f>INDEX(VISITORS[INSECT ORDER], MATCH(T462,VISITORS[NAME USED],0))</f>
        <v>#N/A</v>
      </c>
      <c r="V462" s="43" t="e">
        <f t="shared" si="152"/>
        <v>#N/A</v>
      </c>
      <c r="W462" s="48" t="e">
        <f>IF(SUM(AB462,AD462,AF462,AH462,AJ462,AL462)=#REF!,,"")</f>
        <v>#REF!</v>
      </c>
      <c r="X462" s="49" t="e">
        <f>IF(#REF!=1,1,"")</f>
        <v>#REF!</v>
      </c>
      <c r="Y462" s="49"/>
      <c r="Z462" s="49"/>
      <c r="AA462" s="50" t="str">
        <f t="shared" si="153"/>
        <v/>
      </c>
      <c r="AB462" s="51" t="str">
        <f>IF(AA462=1,#REF!,"")</f>
        <v/>
      </c>
      <c r="AC462" s="50"/>
      <c r="AD462" s="51" t="str">
        <f>IF(AC462=1,#REF!,"")</f>
        <v/>
      </c>
      <c r="AE462" s="50"/>
      <c r="AF462" s="51" t="str">
        <f>IF(AE462=1,#REF!,"")</f>
        <v/>
      </c>
      <c r="AG462" s="50"/>
      <c r="AH462" s="51" t="str">
        <f>IF(AG462=1,#REF!,"")</f>
        <v/>
      </c>
      <c r="AI462" s="50"/>
      <c r="AJ462" s="51" t="str">
        <f>IF(AI462=1,#REF!,"")</f>
        <v/>
      </c>
      <c r="AK462" s="50"/>
      <c r="AL462" s="51" t="str">
        <f>IF(AK462=1,#REF!,"")</f>
        <v/>
      </c>
      <c r="AM462" s="52"/>
      <c r="AN462" s="53"/>
      <c r="AO462" s="53"/>
      <c r="AP462" s="54"/>
      <c r="AQ462" s="55" t="e">
        <f>IF(#REF!=1,0,"")</f>
        <v>#REF!</v>
      </c>
      <c r="AR462" s="56" t="e">
        <f t="shared" si="146"/>
        <v>#REF!</v>
      </c>
      <c r="AS462" s="55" t="e">
        <f>IF(#REF!=1,0,"")</f>
        <v>#REF!</v>
      </c>
      <c r="AT462" s="56" t="e">
        <f t="shared" si="147"/>
        <v>#REF!</v>
      </c>
    </row>
    <row r="463" spans="1:46" s="3" customFormat="1" x14ac:dyDescent="0.25">
      <c r="A463" s="67">
        <f t="shared" si="148"/>
        <v>2022</v>
      </c>
      <c r="B463" s="67" t="str">
        <f t="shared" si="149"/>
        <v>May</v>
      </c>
      <c r="C463" s="68">
        <f t="shared" si="154"/>
        <v>24</v>
      </c>
      <c r="D463" s="69">
        <f t="shared" si="150"/>
        <v>16</v>
      </c>
      <c r="E463" s="70">
        <f t="shared" si="151"/>
        <v>15</v>
      </c>
      <c r="F463" s="74"/>
      <c r="G463" s="77"/>
      <c r="H463" s="63" t="e">
        <f t="shared" si="155"/>
        <v>#VALUE!</v>
      </c>
      <c r="I463" s="64">
        <f t="shared" si="156"/>
        <v>1</v>
      </c>
      <c r="J463" s="71" t="str">
        <f t="shared" si="156"/>
        <v>Lavandula</v>
      </c>
      <c r="K463" s="71" t="str">
        <f t="shared" si="156"/>
        <v>stoechas</v>
      </c>
      <c r="L463" s="72">
        <f t="shared" si="156"/>
        <v>2</v>
      </c>
      <c r="M463" s="72">
        <f t="shared" si="156"/>
        <v>12</v>
      </c>
      <c r="N463" s="66">
        <f t="shared" si="156"/>
        <v>0</v>
      </c>
      <c r="O463" s="42"/>
      <c r="P463" s="43" t="e">
        <f>TEXT(IF(#REF!=1,D463,""),"00")</f>
        <v>#REF!</v>
      </c>
      <c r="Q463" s="44"/>
      <c r="R463" s="45"/>
      <c r="S463" s="46" t="e">
        <f>IF(O463=0,TEXT(TIME(P463,Q463,R463)-TIME(D463,E463,RIGHT(F463,2))+TIME(0,LEFT(#REF!,2),RIGHT(#REF!,2)),"mm:ss"),TEXT(TIME(P463,Q463,R463)-TIME(D463,E463,RIGHT(F463,2))+TIME(0,LEFT(#REF!,2),RIGHT(#REF!,2))-TIME(0,($G$10*O463),0),"mm:ss"))</f>
        <v>#REF!</v>
      </c>
      <c r="T463" s="47"/>
      <c r="U463" s="43" t="e">
        <f>INDEX(VISITORS[INSECT ORDER], MATCH(T463,VISITORS[NAME USED],0))</f>
        <v>#N/A</v>
      </c>
      <c r="V463" s="43" t="e">
        <f t="shared" si="152"/>
        <v>#N/A</v>
      </c>
      <c r="W463" s="48" t="e">
        <f>IF(SUM(AB463,AD463,AF463,AH463,AJ463,AL463)=#REF!,,"")</f>
        <v>#REF!</v>
      </c>
      <c r="X463" s="49" t="e">
        <f>IF(#REF!=1,1,"")</f>
        <v>#REF!</v>
      </c>
      <c r="Y463" s="49"/>
      <c r="Z463" s="49"/>
      <c r="AA463" s="50" t="str">
        <f t="shared" si="153"/>
        <v/>
      </c>
      <c r="AB463" s="51" t="str">
        <f>IF(AA463=1,#REF!,"")</f>
        <v/>
      </c>
      <c r="AC463" s="50"/>
      <c r="AD463" s="51" t="str">
        <f>IF(AC463=1,#REF!,"")</f>
        <v/>
      </c>
      <c r="AE463" s="50"/>
      <c r="AF463" s="51" t="str">
        <f>IF(AE463=1,#REF!,"")</f>
        <v/>
      </c>
      <c r="AG463" s="50"/>
      <c r="AH463" s="51" t="str">
        <f>IF(AG463=1,#REF!,"")</f>
        <v/>
      </c>
      <c r="AI463" s="50"/>
      <c r="AJ463" s="51" t="str">
        <f>IF(AI463=1,#REF!,"")</f>
        <v/>
      </c>
      <c r="AK463" s="50"/>
      <c r="AL463" s="51" t="str">
        <f>IF(AK463=1,#REF!,"")</f>
        <v/>
      </c>
      <c r="AM463" s="52"/>
      <c r="AN463" s="53"/>
      <c r="AO463" s="53"/>
      <c r="AP463" s="54"/>
      <c r="AQ463" s="55" t="e">
        <f>IF(#REF!=1,0,"")</f>
        <v>#REF!</v>
      </c>
      <c r="AR463" s="56" t="e">
        <f t="shared" si="146"/>
        <v>#REF!</v>
      </c>
      <c r="AS463" s="55" t="e">
        <f>IF(#REF!=1,0,"")</f>
        <v>#REF!</v>
      </c>
      <c r="AT463" s="56" t="e">
        <f t="shared" si="147"/>
        <v>#REF!</v>
      </c>
    </row>
    <row r="464" spans="1:46" s="3" customFormat="1" x14ac:dyDescent="0.25">
      <c r="A464" s="67">
        <f t="shared" si="148"/>
        <v>2022</v>
      </c>
      <c r="B464" s="67" t="str">
        <f t="shared" si="149"/>
        <v>May</v>
      </c>
      <c r="C464" s="68">
        <f t="shared" si="154"/>
        <v>24</v>
      </c>
      <c r="D464" s="69">
        <f t="shared" si="150"/>
        <v>16</v>
      </c>
      <c r="E464" s="70">
        <f t="shared" si="151"/>
        <v>16</v>
      </c>
      <c r="F464" s="74"/>
      <c r="G464" s="77"/>
      <c r="H464" s="63" t="e">
        <f t="shared" si="155"/>
        <v>#VALUE!</v>
      </c>
      <c r="I464" s="64">
        <f t="shared" si="156"/>
        <v>1</v>
      </c>
      <c r="J464" s="71" t="str">
        <f t="shared" si="156"/>
        <v>Lavandula</v>
      </c>
      <c r="K464" s="71" t="str">
        <f t="shared" si="156"/>
        <v>stoechas</v>
      </c>
      <c r="L464" s="72">
        <f t="shared" si="156"/>
        <v>2</v>
      </c>
      <c r="M464" s="72">
        <f t="shared" si="156"/>
        <v>12</v>
      </c>
      <c r="N464" s="66">
        <f t="shared" si="156"/>
        <v>0</v>
      </c>
      <c r="O464" s="42"/>
      <c r="P464" s="43" t="e">
        <f>TEXT(IF(#REF!=1,D464,""),"00")</f>
        <v>#REF!</v>
      </c>
      <c r="Q464" s="44"/>
      <c r="R464" s="45"/>
      <c r="S464" s="46" t="e">
        <f>IF(O464=0,TEXT(TIME(P464,Q464,R464)-TIME(D464,E464,RIGHT(F464,2))+TIME(0,LEFT(#REF!,2),RIGHT(#REF!,2)),"mm:ss"),TEXT(TIME(P464,Q464,R464)-TIME(D464,E464,RIGHT(F464,2))+TIME(0,LEFT(#REF!,2),RIGHT(#REF!,2))-TIME(0,($G$10*O464),0),"mm:ss"))</f>
        <v>#REF!</v>
      </c>
      <c r="T464" s="47"/>
      <c r="U464" s="43" t="e">
        <f>INDEX(VISITORS[INSECT ORDER], MATCH(T464,VISITORS[NAME USED],0))</f>
        <v>#N/A</v>
      </c>
      <c r="V464" s="43" t="e">
        <f t="shared" si="152"/>
        <v>#N/A</v>
      </c>
      <c r="W464" s="48" t="e">
        <f>IF(SUM(AB464,AD464,AF464,AH464,AJ464,AL464)=#REF!,,"")</f>
        <v>#REF!</v>
      </c>
      <c r="X464" s="49" t="e">
        <f>IF(#REF!=1,1,"")</f>
        <v>#REF!</v>
      </c>
      <c r="Y464" s="49"/>
      <c r="Z464" s="49"/>
      <c r="AA464" s="50" t="str">
        <f t="shared" si="153"/>
        <v/>
      </c>
      <c r="AB464" s="51" t="str">
        <f>IF(AA464=1,#REF!,"")</f>
        <v/>
      </c>
      <c r="AC464" s="50"/>
      <c r="AD464" s="51" t="str">
        <f>IF(AC464=1,#REF!,"")</f>
        <v/>
      </c>
      <c r="AE464" s="50"/>
      <c r="AF464" s="51" t="str">
        <f>IF(AE464=1,#REF!,"")</f>
        <v/>
      </c>
      <c r="AG464" s="50"/>
      <c r="AH464" s="51" t="str">
        <f>IF(AG464=1,#REF!,"")</f>
        <v/>
      </c>
      <c r="AI464" s="50"/>
      <c r="AJ464" s="51" t="str">
        <f>IF(AI464=1,#REF!,"")</f>
        <v/>
      </c>
      <c r="AK464" s="50"/>
      <c r="AL464" s="51" t="str">
        <f>IF(AK464=1,#REF!,"")</f>
        <v/>
      </c>
      <c r="AM464" s="52"/>
      <c r="AN464" s="53"/>
      <c r="AO464" s="53"/>
      <c r="AP464" s="54"/>
      <c r="AQ464" s="55" t="e">
        <f>IF(#REF!=1,0,"")</f>
        <v>#REF!</v>
      </c>
      <c r="AR464" s="56" t="e">
        <f t="shared" si="146"/>
        <v>#REF!</v>
      </c>
      <c r="AS464" s="55" t="e">
        <f>IF(#REF!=1,0,"")</f>
        <v>#REF!</v>
      </c>
      <c r="AT464" s="56" t="e">
        <f t="shared" si="147"/>
        <v>#REF!</v>
      </c>
    </row>
    <row r="465" spans="1:46" s="3" customFormat="1" x14ac:dyDescent="0.25">
      <c r="A465" s="67">
        <f t="shared" si="148"/>
        <v>2022</v>
      </c>
      <c r="B465" s="67" t="str">
        <f t="shared" si="149"/>
        <v>May</v>
      </c>
      <c r="C465" s="68">
        <f t="shared" si="154"/>
        <v>24</v>
      </c>
      <c r="D465" s="69">
        <f t="shared" si="150"/>
        <v>16</v>
      </c>
      <c r="E465" s="70">
        <f t="shared" si="151"/>
        <v>17</v>
      </c>
      <c r="F465" s="74"/>
      <c r="G465" s="77"/>
      <c r="H465" s="63" t="e">
        <f t="shared" si="155"/>
        <v>#VALUE!</v>
      </c>
      <c r="I465" s="64">
        <f t="shared" si="156"/>
        <v>1</v>
      </c>
      <c r="J465" s="71" t="str">
        <f t="shared" si="156"/>
        <v>Lavandula</v>
      </c>
      <c r="K465" s="71" t="str">
        <f t="shared" si="156"/>
        <v>stoechas</v>
      </c>
      <c r="L465" s="72">
        <f t="shared" si="156"/>
        <v>2</v>
      </c>
      <c r="M465" s="72">
        <f t="shared" si="156"/>
        <v>12</v>
      </c>
      <c r="N465" s="66">
        <f t="shared" si="156"/>
        <v>0</v>
      </c>
      <c r="O465" s="42"/>
      <c r="P465" s="43" t="e">
        <f>TEXT(IF(#REF!=1,D465,""),"00")</f>
        <v>#REF!</v>
      </c>
      <c r="Q465" s="44"/>
      <c r="R465" s="45"/>
      <c r="S465" s="46" t="e">
        <f>IF(O465=0,TEXT(TIME(P465,Q465,R465)-TIME(D465,E465,RIGHT(F465,2))+TIME(0,LEFT(#REF!,2),RIGHT(#REF!,2)),"mm:ss"),TEXT(TIME(P465,Q465,R465)-TIME(D465,E465,RIGHT(F465,2))+TIME(0,LEFT(#REF!,2),RIGHT(#REF!,2))-TIME(0,($G$10*O465),0),"mm:ss"))</f>
        <v>#REF!</v>
      </c>
      <c r="T465" s="47"/>
      <c r="U465" s="43" t="e">
        <f>INDEX(VISITORS[INSECT ORDER], MATCH(T465,VISITORS[NAME USED],0))</f>
        <v>#N/A</v>
      </c>
      <c r="V465" s="43" t="e">
        <f t="shared" si="152"/>
        <v>#N/A</v>
      </c>
      <c r="W465" s="48" t="e">
        <f>IF(SUM(AB465,AD465,AF465,AH465,AJ465,AL465)=#REF!,,"")</f>
        <v>#REF!</v>
      </c>
      <c r="X465" s="49" t="e">
        <f>IF(#REF!=1,1,"")</f>
        <v>#REF!</v>
      </c>
      <c r="Y465" s="49"/>
      <c r="Z465" s="49"/>
      <c r="AA465" s="50" t="str">
        <f t="shared" si="153"/>
        <v/>
      </c>
      <c r="AB465" s="51" t="str">
        <f>IF(AA465=1,#REF!,"")</f>
        <v/>
      </c>
      <c r="AC465" s="50"/>
      <c r="AD465" s="51" t="str">
        <f>IF(AC465=1,#REF!,"")</f>
        <v/>
      </c>
      <c r="AE465" s="50"/>
      <c r="AF465" s="51" t="str">
        <f>IF(AE465=1,#REF!,"")</f>
        <v/>
      </c>
      <c r="AG465" s="50"/>
      <c r="AH465" s="51" t="str">
        <f>IF(AG465=1,#REF!,"")</f>
        <v/>
      </c>
      <c r="AI465" s="50"/>
      <c r="AJ465" s="51" t="str">
        <f>IF(AI465=1,#REF!,"")</f>
        <v/>
      </c>
      <c r="AK465" s="50"/>
      <c r="AL465" s="51" t="str">
        <f>IF(AK465=1,#REF!,"")</f>
        <v/>
      </c>
      <c r="AM465" s="52"/>
      <c r="AN465" s="53"/>
      <c r="AO465" s="53"/>
      <c r="AP465" s="54"/>
      <c r="AQ465" s="55" t="e">
        <f>IF(#REF!=1,0,"")</f>
        <v>#REF!</v>
      </c>
      <c r="AR465" s="56" t="e">
        <f t="shared" si="146"/>
        <v>#REF!</v>
      </c>
      <c r="AS465" s="55" t="e">
        <f>IF(#REF!=1,0,"")</f>
        <v>#REF!</v>
      </c>
      <c r="AT465" s="56" t="e">
        <f t="shared" si="147"/>
        <v>#REF!</v>
      </c>
    </row>
    <row r="466" spans="1:46" s="3" customFormat="1" x14ac:dyDescent="0.25">
      <c r="A466" s="67">
        <f t="shared" si="148"/>
        <v>2022</v>
      </c>
      <c r="B466" s="67" t="str">
        <f t="shared" si="149"/>
        <v>May</v>
      </c>
      <c r="C466" s="68">
        <f t="shared" si="154"/>
        <v>24</v>
      </c>
      <c r="D466" s="69">
        <f t="shared" si="150"/>
        <v>16</v>
      </c>
      <c r="E466" s="70">
        <f t="shared" si="151"/>
        <v>18</v>
      </c>
      <c r="F466" s="74"/>
      <c r="G466" s="77"/>
      <c r="H466" s="63" t="e">
        <f t="shared" si="155"/>
        <v>#VALUE!</v>
      </c>
      <c r="I466" s="64">
        <f t="shared" si="156"/>
        <v>1</v>
      </c>
      <c r="J466" s="71" t="str">
        <f t="shared" si="156"/>
        <v>Lavandula</v>
      </c>
      <c r="K466" s="71" t="str">
        <f t="shared" si="156"/>
        <v>stoechas</v>
      </c>
      <c r="L466" s="72">
        <f t="shared" si="156"/>
        <v>2</v>
      </c>
      <c r="M466" s="72">
        <f t="shared" si="156"/>
        <v>12</v>
      </c>
      <c r="N466" s="66">
        <f t="shared" si="156"/>
        <v>0</v>
      </c>
      <c r="O466" s="42"/>
      <c r="P466" s="43" t="e">
        <f>TEXT(IF(#REF!=1,D466,""),"00")</f>
        <v>#REF!</v>
      </c>
      <c r="Q466" s="44"/>
      <c r="R466" s="45"/>
      <c r="S466" s="46" t="e">
        <f>IF(O466=0,TEXT(TIME(P466,Q466,R466)-TIME(D466,E466,RIGHT(F466,2))+TIME(0,LEFT(#REF!,2),RIGHT(#REF!,2)),"mm:ss"),TEXT(TIME(P466,Q466,R466)-TIME(D466,E466,RIGHT(F466,2))+TIME(0,LEFT(#REF!,2),RIGHT(#REF!,2))-TIME(0,($G$10*O466),0),"mm:ss"))</f>
        <v>#REF!</v>
      </c>
      <c r="T466" s="47"/>
      <c r="U466" s="43" t="e">
        <f>INDEX(VISITORS[INSECT ORDER], MATCH(T466,VISITORS[NAME USED],0))</f>
        <v>#N/A</v>
      </c>
      <c r="V466" s="43" t="e">
        <f t="shared" si="152"/>
        <v>#N/A</v>
      </c>
      <c r="W466" s="48" t="e">
        <f>IF(SUM(AB466,AD466,AF466,AH466,AJ466,AL466)=#REF!,,"")</f>
        <v>#REF!</v>
      </c>
      <c r="X466" s="49" t="e">
        <f>IF(#REF!=1,1,"")</f>
        <v>#REF!</v>
      </c>
      <c r="Y466" s="49"/>
      <c r="Z466" s="49"/>
      <c r="AA466" s="50" t="str">
        <f t="shared" si="153"/>
        <v/>
      </c>
      <c r="AB466" s="51" t="str">
        <f>IF(AA466=1,#REF!,"")</f>
        <v/>
      </c>
      <c r="AC466" s="50"/>
      <c r="AD466" s="51" t="str">
        <f>IF(AC466=1,#REF!,"")</f>
        <v/>
      </c>
      <c r="AE466" s="50"/>
      <c r="AF466" s="51" t="str">
        <f>IF(AE466=1,#REF!,"")</f>
        <v/>
      </c>
      <c r="AG466" s="50"/>
      <c r="AH466" s="51" t="str">
        <f>IF(AG466=1,#REF!,"")</f>
        <v/>
      </c>
      <c r="AI466" s="50"/>
      <c r="AJ466" s="51" t="str">
        <f>IF(AI466=1,#REF!,"")</f>
        <v/>
      </c>
      <c r="AK466" s="50"/>
      <c r="AL466" s="51" t="str">
        <f>IF(AK466=1,#REF!,"")</f>
        <v/>
      </c>
      <c r="AM466" s="52"/>
      <c r="AN466" s="53"/>
      <c r="AO466" s="53"/>
      <c r="AP466" s="54"/>
      <c r="AQ466" s="55" t="e">
        <f>IF(#REF!=1,0,"")</f>
        <v>#REF!</v>
      </c>
      <c r="AR466" s="56" t="e">
        <f t="shared" si="146"/>
        <v>#REF!</v>
      </c>
      <c r="AS466" s="55" t="e">
        <f>IF(#REF!=1,0,"")</f>
        <v>#REF!</v>
      </c>
      <c r="AT466" s="56" t="e">
        <f t="shared" si="147"/>
        <v>#REF!</v>
      </c>
    </row>
    <row r="467" spans="1:46" s="3" customFormat="1" x14ac:dyDescent="0.25">
      <c r="A467" s="67">
        <f t="shared" si="148"/>
        <v>2022</v>
      </c>
      <c r="B467" s="67" t="str">
        <f t="shared" si="149"/>
        <v>May</v>
      </c>
      <c r="C467" s="68">
        <f t="shared" si="154"/>
        <v>24</v>
      </c>
      <c r="D467" s="69">
        <f t="shared" si="150"/>
        <v>16</v>
      </c>
      <c r="E467" s="60">
        <f t="shared" si="151"/>
        <v>19</v>
      </c>
      <c r="F467" s="74"/>
      <c r="G467" s="77"/>
      <c r="H467" s="63" t="e">
        <f t="shared" si="155"/>
        <v>#VALUE!</v>
      </c>
      <c r="I467" s="64">
        <f t="shared" si="156"/>
        <v>1</v>
      </c>
      <c r="J467" s="71" t="str">
        <f t="shared" si="156"/>
        <v>Lavandula</v>
      </c>
      <c r="K467" s="71" t="str">
        <f t="shared" si="156"/>
        <v>stoechas</v>
      </c>
      <c r="L467" s="72">
        <f t="shared" si="156"/>
        <v>2</v>
      </c>
      <c r="M467" s="66">
        <f t="shared" si="156"/>
        <v>12</v>
      </c>
      <c r="N467" s="66">
        <f t="shared" si="156"/>
        <v>0</v>
      </c>
      <c r="O467" s="42"/>
      <c r="P467" s="43" t="e">
        <f>TEXT(IF(#REF!=1,D467,""),"00")</f>
        <v>#REF!</v>
      </c>
      <c r="Q467" s="44"/>
      <c r="R467" s="45"/>
      <c r="S467" s="46" t="e">
        <f>IF(O467=0,TEXT(TIME(P467,Q467,R467)-TIME(D467,E467,RIGHT(F467,2))+TIME(0,LEFT(#REF!,2),RIGHT(#REF!,2)),"mm:ss"),TEXT(TIME(P467,Q467,R467)-TIME(D467,E467,RIGHT(F467,2))+TIME(0,LEFT(#REF!,2),RIGHT(#REF!,2))-TIME(0,($G$10*O467),0),"mm:ss"))</f>
        <v>#REF!</v>
      </c>
      <c r="T467" s="47"/>
      <c r="U467" s="43" t="e">
        <f>INDEX(VISITORS[INSECT ORDER], MATCH(T467,VISITORS[NAME USED],0))</f>
        <v>#N/A</v>
      </c>
      <c r="V467" s="43" t="e">
        <f t="shared" si="152"/>
        <v>#N/A</v>
      </c>
      <c r="W467" s="48" t="e">
        <f>IF(SUM(AB467,AD467,AF467,AH467,AJ467,AL467)=#REF!,,"")</f>
        <v>#REF!</v>
      </c>
      <c r="X467" s="49" t="e">
        <f>IF(#REF!=1,1,"")</f>
        <v>#REF!</v>
      </c>
      <c r="Y467" s="49"/>
      <c r="Z467" s="49"/>
      <c r="AA467" s="50" t="str">
        <f t="shared" si="153"/>
        <v/>
      </c>
      <c r="AB467" s="51" t="str">
        <f>IF(AA467=1,#REF!,"")</f>
        <v/>
      </c>
      <c r="AC467" s="50"/>
      <c r="AD467" s="51" t="str">
        <f>IF(AC467=1,#REF!,"")</f>
        <v/>
      </c>
      <c r="AE467" s="50"/>
      <c r="AF467" s="51" t="str">
        <f>IF(AE467=1,#REF!,"")</f>
        <v/>
      </c>
      <c r="AG467" s="50"/>
      <c r="AH467" s="51" t="str">
        <f>IF(AG467=1,#REF!,"")</f>
        <v/>
      </c>
      <c r="AI467" s="50"/>
      <c r="AJ467" s="51" t="str">
        <f>IF(AI467=1,#REF!,"")</f>
        <v/>
      </c>
      <c r="AK467" s="50"/>
      <c r="AL467" s="51" t="str">
        <f>IF(AK467=1,#REF!,"")</f>
        <v/>
      </c>
      <c r="AM467" s="52"/>
      <c r="AN467" s="53"/>
      <c r="AO467" s="53"/>
      <c r="AP467" s="54"/>
      <c r="AQ467" s="55" t="e">
        <f>IF(#REF!=1,0,"")</f>
        <v>#REF!</v>
      </c>
      <c r="AR467" s="56" t="e">
        <f t="shared" si="146"/>
        <v>#REF!</v>
      </c>
      <c r="AS467" s="55" t="e">
        <f>IF(#REF!=1,0,"")</f>
        <v>#REF!</v>
      </c>
      <c r="AT467" s="56" t="e">
        <f t="shared" si="147"/>
        <v>#REF!</v>
      </c>
    </row>
    <row r="468" spans="1:46" s="3" customFormat="1" x14ac:dyDescent="0.25">
      <c r="A468" s="67">
        <f t="shared" si="148"/>
        <v>2022</v>
      </c>
      <c r="B468" s="67" t="str">
        <f t="shared" si="149"/>
        <v>May</v>
      </c>
      <c r="C468" s="68">
        <f t="shared" si="154"/>
        <v>24</v>
      </c>
      <c r="D468" s="69">
        <f t="shared" si="150"/>
        <v>16</v>
      </c>
      <c r="E468" s="70">
        <f t="shared" si="151"/>
        <v>20</v>
      </c>
      <c r="F468" s="74"/>
      <c r="G468" s="77"/>
      <c r="H468" s="63" t="e">
        <f t="shared" si="155"/>
        <v>#VALUE!</v>
      </c>
      <c r="I468" s="64">
        <f t="shared" si="156"/>
        <v>1</v>
      </c>
      <c r="J468" s="71" t="str">
        <f t="shared" si="156"/>
        <v>Lavandula</v>
      </c>
      <c r="K468" s="71" t="str">
        <f t="shared" si="156"/>
        <v>stoechas</v>
      </c>
      <c r="L468" s="66">
        <f t="shared" si="156"/>
        <v>2</v>
      </c>
      <c r="M468" s="72">
        <f t="shared" si="156"/>
        <v>12</v>
      </c>
      <c r="N468" s="66">
        <f t="shared" si="156"/>
        <v>0</v>
      </c>
      <c r="O468" s="42"/>
      <c r="P468" s="43" t="e">
        <f>TEXT(IF(#REF!=1,D468,""),"00")</f>
        <v>#REF!</v>
      </c>
      <c r="Q468" s="44"/>
      <c r="R468" s="45"/>
      <c r="S468" s="46" t="e">
        <f>IF(O468=0,TEXT(TIME(P468,Q468,R468)-TIME(D468,E468,RIGHT(F468,2))+TIME(0,LEFT(#REF!,2),RIGHT(#REF!,2)),"mm:ss"),TEXT(TIME(P468,Q468,R468)-TIME(D468,E468,RIGHT(F468,2))+TIME(0,LEFT(#REF!,2),RIGHT(#REF!,2))-TIME(0,($G$10*O468),0),"mm:ss"))</f>
        <v>#REF!</v>
      </c>
      <c r="T468" s="47"/>
      <c r="U468" s="43" t="e">
        <f>INDEX(VISITORS[INSECT ORDER], MATCH(T468,VISITORS[NAME USED],0))</f>
        <v>#N/A</v>
      </c>
      <c r="V468" s="43" t="e">
        <f t="shared" si="152"/>
        <v>#N/A</v>
      </c>
      <c r="W468" s="48" t="e">
        <f>IF(SUM(AB468,AD468,AF468,AH468,AJ468,AL468)=#REF!,,"")</f>
        <v>#REF!</v>
      </c>
      <c r="X468" s="49" t="e">
        <f>IF(#REF!=1,1,"")</f>
        <v>#REF!</v>
      </c>
      <c r="Y468" s="49"/>
      <c r="Z468" s="49"/>
      <c r="AA468" s="50" t="str">
        <f t="shared" si="153"/>
        <v/>
      </c>
      <c r="AB468" s="51" t="str">
        <f>IF(AA468=1,#REF!,"")</f>
        <v/>
      </c>
      <c r="AC468" s="50"/>
      <c r="AD468" s="51" t="str">
        <f>IF(AC468=1,#REF!,"")</f>
        <v/>
      </c>
      <c r="AE468" s="50"/>
      <c r="AF468" s="51" t="str">
        <f>IF(AE468=1,#REF!,"")</f>
        <v/>
      </c>
      <c r="AG468" s="50"/>
      <c r="AH468" s="51" t="str">
        <f>IF(AG468=1,#REF!,"")</f>
        <v/>
      </c>
      <c r="AI468" s="50"/>
      <c r="AJ468" s="51" t="str">
        <f>IF(AI468=1,#REF!,"")</f>
        <v/>
      </c>
      <c r="AK468" s="50"/>
      <c r="AL468" s="51" t="str">
        <f>IF(AK468=1,#REF!,"")</f>
        <v/>
      </c>
      <c r="AM468" s="52"/>
      <c r="AN468" s="53"/>
      <c r="AO468" s="53"/>
      <c r="AP468" s="54"/>
      <c r="AQ468" s="55" t="e">
        <f>IF(#REF!=1,0,"")</f>
        <v>#REF!</v>
      </c>
      <c r="AR468" s="56" t="e">
        <f t="shared" si="146"/>
        <v>#REF!</v>
      </c>
      <c r="AS468" s="55" t="e">
        <f>IF(#REF!=1,0,"")</f>
        <v>#REF!</v>
      </c>
      <c r="AT468" s="56" t="e">
        <f t="shared" si="147"/>
        <v>#REF!</v>
      </c>
    </row>
    <row r="469" spans="1:46" s="3" customFormat="1" x14ac:dyDescent="0.25">
      <c r="A469" s="67">
        <f t="shared" si="148"/>
        <v>2022</v>
      </c>
      <c r="B469" s="67" t="str">
        <f t="shared" si="149"/>
        <v>May</v>
      </c>
      <c r="C469" s="68">
        <f t="shared" si="154"/>
        <v>24</v>
      </c>
      <c r="D469" s="69">
        <f t="shared" si="150"/>
        <v>16</v>
      </c>
      <c r="E469" s="70">
        <f t="shared" si="151"/>
        <v>21</v>
      </c>
      <c r="F469" s="74">
        <v>43</v>
      </c>
      <c r="G469" s="77"/>
      <c r="H469" s="63" t="e">
        <f t="shared" si="155"/>
        <v>#VALUE!</v>
      </c>
      <c r="I469" s="64">
        <f t="shared" si="156"/>
        <v>1</v>
      </c>
      <c r="J469" s="71" t="str">
        <f t="shared" si="156"/>
        <v>Lavandula</v>
      </c>
      <c r="K469" s="71" t="str">
        <f t="shared" si="156"/>
        <v>stoechas</v>
      </c>
      <c r="L469" s="72">
        <f t="shared" si="156"/>
        <v>2</v>
      </c>
      <c r="M469" s="72">
        <f t="shared" si="156"/>
        <v>12</v>
      </c>
      <c r="N469" s="66">
        <f t="shared" si="156"/>
        <v>0</v>
      </c>
      <c r="O469" s="42"/>
      <c r="P469" s="43" t="e">
        <f>TEXT(IF(#REF!=1,D469,""),"00")</f>
        <v>#REF!</v>
      </c>
      <c r="Q469" s="44">
        <v>21</v>
      </c>
      <c r="R469" s="45">
        <v>58</v>
      </c>
      <c r="S469" s="46" t="e">
        <f>IF(O469=0,TEXT(TIME(P469,Q469,R469)-TIME(D469,E469,RIGHT(F469,2))+TIME(0,LEFT(#REF!,2),RIGHT(#REF!,2)),"mm:ss"),TEXT(TIME(P469,Q469,R469)-TIME(D469,E469,RIGHT(F469,2))+TIME(0,LEFT(#REF!,2),RIGHT(#REF!,2))-TIME(0,($G$10*O469),0),"mm:ss"))</f>
        <v>#REF!</v>
      </c>
      <c r="T469" s="47" t="s">
        <v>370</v>
      </c>
      <c r="U469" s="43" t="e">
        <f>INDEX(VISITORS[INSECT ORDER], MATCH(T469,VISITORS[NAME USED],0))</f>
        <v>#N/A</v>
      </c>
      <c r="V469" s="43" t="e">
        <f t="shared" si="152"/>
        <v>#N/A</v>
      </c>
      <c r="W469" s="48" t="e">
        <f>IF(SUM(AB469,AD469,AF469,AH469,AJ469,AL469)=#REF!,,"")</f>
        <v>#REF!</v>
      </c>
      <c r="X469" s="49">
        <v>2</v>
      </c>
      <c r="Y469" s="49"/>
      <c r="Z469" s="49"/>
      <c r="AA469" s="50" t="str">
        <f t="shared" si="153"/>
        <v/>
      </c>
      <c r="AB469" s="51" t="str">
        <f>IF(AA469=1,#REF!,"")</f>
        <v/>
      </c>
      <c r="AC469" s="50"/>
      <c r="AD469" s="51" t="str">
        <f>IF(AC469=1,#REF!,"")</f>
        <v/>
      </c>
      <c r="AE469" s="50"/>
      <c r="AF469" s="51" t="str">
        <f>IF(AE469=1,#REF!,"")</f>
        <v/>
      </c>
      <c r="AG469" s="50"/>
      <c r="AH469" s="51" t="str">
        <f>IF(AG469=1,#REF!,"")</f>
        <v/>
      </c>
      <c r="AI469" s="50"/>
      <c r="AJ469" s="51" t="str">
        <f>IF(AI469=1,#REF!,"")</f>
        <v/>
      </c>
      <c r="AK469" s="50"/>
      <c r="AL469" s="51" t="str">
        <f>IF(AK469=1,#REF!,"")</f>
        <v/>
      </c>
      <c r="AM469" s="52"/>
      <c r="AN469" s="53"/>
      <c r="AO469" s="53"/>
      <c r="AP469" s="54"/>
      <c r="AQ469" s="55" t="e">
        <f>IF(#REF!=1,0,"")</f>
        <v>#REF!</v>
      </c>
      <c r="AR469" s="56" t="e">
        <f t="shared" si="146"/>
        <v>#REF!</v>
      </c>
      <c r="AS469" s="55" t="e">
        <f>IF(#REF!=1,0,"")</f>
        <v>#REF!</v>
      </c>
      <c r="AT469" s="56" t="e">
        <f t="shared" si="147"/>
        <v>#REF!</v>
      </c>
    </row>
    <row r="470" spans="1:46" s="3" customFormat="1" x14ac:dyDescent="0.25">
      <c r="A470" s="67">
        <f t="shared" si="148"/>
        <v>2022</v>
      </c>
      <c r="B470" s="67" t="str">
        <f t="shared" si="149"/>
        <v>May</v>
      </c>
      <c r="C470" s="68">
        <f t="shared" si="154"/>
        <v>24</v>
      </c>
      <c r="D470" s="69">
        <f t="shared" si="150"/>
        <v>16</v>
      </c>
      <c r="E470" s="70">
        <f t="shared" si="151"/>
        <v>22</v>
      </c>
      <c r="F470" s="74"/>
      <c r="G470" s="77"/>
      <c r="H470" s="63" t="e">
        <f>IF(AND(OR(E469=$G$3,E469=$G$4,E469=$G$5,E469=$G$6,E469=$G$7,E469=$G$8),E469&lt;&gt;RIGHT(H469,2)),CONCATENATE(LEFT(J470,3),LEFT(K470,3),L470,"_",A470,TEXT(MONTH(DATEVALUE(B470&amp;"1")),"00"),TEXT(C470,"00"),"_",TEXT(D470,"00"),"_",TEXT(E469,"00")),IF(AND(OR(E470=$G$3,E470=$G$4,E470=$G$5,E470=$G$6,E470=$G$7,E470=$G$8),OR(F470="",F470&gt;$G$9-1)),CONCATENATE(LEFT(J470,3),LEFT(K470,3),L470,"_",A470,TEXT(MONTH(DATEVALUE(B470&amp;"1")),"00"),TEXT(C470,"00"),"_",TEXT(D470,"00"),"_",TEXT(E470,"00")),H469))</f>
        <v>#VALUE!</v>
      </c>
      <c r="I470" s="64">
        <f t="shared" si="156"/>
        <v>1</v>
      </c>
      <c r="J470" s="71" t="str">
        <f t="shared" si="156"/>
        <v>Lavandula</v>
      </c>
      <c r="K470" s="71" t="str">
        <f t="shared" si="156"/>
        <v>stoechas</v>
      </c>
      <c r="L470" s="72">
        <f t="shared" si="156"/>
        <v>2</v>
      </c>
      <c r="M470" s="72">
        <f t="shared" si="156"/>
        <v>12</v>
      </c>
      <c r="N470" s="66">
        <f t="shared" si="156"/>
        <v>0</v>
      </c>
      <c r="O470" s="42"/>
      <c r="P470" s="43" t="e">
        <f>TEXT(IF(#REF!=1,D470,""),"00")</f>
        <v>#REF!</v>
      </c>
      <c r="Q470" s="44"/>
      <c r="R470" s="45"/>
      <c r="S470" s="46" t="e">
        <f>IF(O470=0,TEXT(TIME(P470,Q470,R470)-TIME(D470,E470,RIGHT(F470,2))+TIME(0,LEFT(#REF!,2),RIGHT(#REF!,2)),"mm:ss"),TEXT(TIME(P470,Q470,R470)-TIME(D470,E470,RIGHT(F470,2))+TIME(0,LEFT(#REF!,2),RIGHT(#REF!,2))-TIME(0,($G$10*O470),0),"mm:ss"))</f>
        <v>#REF!</v>
      </c>
      <c r="T470" s="47"/>
      <c r="U470" s="43" t="e">
        <f>INDEX(VISITORS[INSECT ORDER], MATCH(T470,VISITORS[NAME USED],0))</f>
        <v>#N/A</v>
      </c>
      <c r="V470" s="43" t="e">
        <f t="shared" si="152"/>
        <v>#N/A</v>
      </c>
      <c r="W470" s="48" t="e">
        <f>IF(SUM(AB470,AD470,AF470,AH470,AJ470,AL470)=#REF!,,"")</f>
        <v>#REF!</v>
      </c>
      <c r="X470" s="49" t="e">
        <f>IF(#REF!=1,1,"")</f>
        <v>#REF!</v>
      </c>
      <c r="Y470" s="49"/>
      <c r="Z470" s="49"/>
      <c r="AA470" s="50" t="str">
        <f t="shared" si="153"/>
        <v/>
      </c>
      <c r="AB470" s="51" t="str">
        <f>IF(AA470=1,#REF!,"")</f>
        <v/>
      </c>
      <c r="AC470" s="50"/>
      <c r="AD470" s="51" t="str">
        <f>IF(AC470=1,#REF!,"")</f>
        <v/>
      </c>
      <c r="AE470" s="50"/>
      <c r="AF470" s="51" t="str">
        <f>IF(AE470=1,#REF!,"")</f>
        <v/>
      </c>
      <c r="AG470" s="50"/>
      <c r="AH470" s="51" t="str">
        <f>IF(AG470=1,#REF!,"")</f>
        <v/>
      </c>
      <c r="AI470" s="50"/>
      <c r="AJ470" s="51" t="str">
        <f>IF(AI470=1,#REF!,"")</f>
        <v/>
      </c>
      <c r="AK470" s="50"/>
      <c r="AL470" s="51" t="str">
        <f>IF(AK470=1,#REF!,"")</f>
        <v/>
      </c>
      <c r="AM470" s="52"/>
      <c r="AN470" s="53"/>
      <c r="AO470" s="53"/>
      <c r="AP470" s="54"/>
      <c r="AQ470" s="55" t="e">
        <f>IF(#REF!=1,0,"")</f>
        <v>#REF!</v>
      </c>
      <c r="AR470" s="56" t="e">
        <f t="shared" si="146"/>
        <v>#REF!</v>
      </c>
      <c r="AS470" s="55" t="e">
        <f>IF(#REF!=1,0,"")</f>
        <v>#REF!</v>
      </c>
      <c r="AT470" s="56" t="e">
        <f t="shared" si="147"/>
        <v>#REF!</v>
      </c>
    </row>
    <row r="471" spans="1:46" s="3" customFormat="1" x14ac:dyDescent="0.25">
      <c r="A471" s="67">
        <f t="shared" si="148"/>
        <v>2022</v>
      </c>
      <c r="B471" s="67" t="str">
        <f t="shared" si="149"/>
        <v>May</v>
      </c>
      <c r="C471" s="68">
        <f t="shared" si="154"/>
        <v>24</v>
      </c>
      <c r="D471" s="69">
        <f t="shared" si="150"/>
        <v>16</v>
      </c>
      <c r="E471" s="70">
        <f t="shared" si="151"/>
        <v>23</v>
      </c>
      <c r="F471" s="74"/>
      <c r="G471" s="77"/>
      <c r="H471" s="63" t="e">
        <f t="shared" si="155"/>
        <v>#VALUE!</v>
      </c>
      <c r="I471" s="64">
        <f t="shared" si="156"/>
        <v>1</v>
      </c>
      <c r="J471" s="71" t="str">
        <f t="shared" si="156"/>
        <v>Lavandula</v>
      </c>
      <c r="K471" s="71" t="str">
        <f t="shared" si="156"/>
        <v>stoechas</v>
      </c>
      <c r="L471" s="72">
        <f t="shared" si="156"/>
        <v>2</v>
      </c>
      <c r="M471" s="72">
        <f t="shared" si="156"/>
        <v>12</v>
      </c>
      <c r="N471" s="66">
        <f t="shared" si="156"/>
        <v>0</v>
      </c>
      <c r="O471" s="42"/>
      <c r="P471" s="43" t="e">
        <f>TEXT(IF(#REF!=1,D471,""),"00")</f>
        <v>#REF!</v>
      </c>
      <c r="Q471" s="44"/>
      <c r="R471" s="45"/>
      <c r="S471" s="46" t="e">
        <f>IF(O471=0,TEXT(TIME(P471,Q471,R471)-TIME(D471,E471,RIGHT(F471,2))+TIME(0,LEFT(#REF!,2),RIGHT(#REF!,2)),"mm:ss"),TEXT(TIME(P471,Q471,R471)-TIME(D471,E471,RIGHT(F471,2))+TIME(0,LEFT(#REF!,2),RIGHT(#REF!,2))-TIME(0,($G$10*O471),0),"mm:ss"))</f>
        <v>#REF!</v>
      </c>
      <c r="T471" s="47"/>
      <c r="U471" s="43" t="e">
        <f>INDEX(VISITORS[INSECT ORDER], MATCH(T471,VISITORS[NAME USED],0))</f>
        <v>#N/A</v>
      </c>
      <c r="V471" s="43" t="e">
        <f t="shared" si="152"/>
        <v>#N/A</v>
      </c>
      <c r="W471" s="48" t="e">
        <f>IF(SUM(AB471,AD471,AF471,AH471,AJ471,AL471)=#REF!,,"")</f>
        <v>#REF!</v>
      </c>
      <c r="X471" s="49" t="e">
        <f>IF(#REF!=1,1,"")</f>
        <v>#REF!</v>
      </c>
      <c r="Y471" s="49"/>
      <c r="Z471" s="49"/>
      <c r="AA471" s="50" t="str">
        <f t="shared" si="153"/>
        <v/>
      </c>
      <c r="AB471" s="51" t="str">
        <f>IF(AA471=1,#REF!,"")</f>
        <v/>
      </c>
      <c r="AC471" s="50"/>
      <c r="AD471" s="51" t="str">
        <f>IF(AC471=1,#REF!,"")</f>
        <v/>
      </c>
      <c r="AE471" s="50"/>
      <c r="AF471" s="51" t="str">
        <f>IF(AE471=1,#REF!,"")</f>
        <v/>
      </c>
      <c r="AG471" s="50"/>
      <c r="AH471" s="51" t="str">
        <f>IF(AG471=1,#REF!,"")</f>
        <v/>
      </c>
      <c r="AI471" s="50"/>
      <c r="AJ471" s="51" t="str">
        <f>IF(AI471=1,#REF!,"")</f>
        <v/>
      </c>
      <c r="AK471" s="50"/>
      <c r="AL471" s="51" t="str">
        <f>IF(AK471=1,#REF!,"")</f>
        <v/>
      </c>
      <c r="AM471" s="52"/>
      <c r="AN471" s="53"/>
      <c r="AO471" s="53"/>
      <c r="AP471" s="54"/>
      <c r="AQ471" s="55" t="e">
        <f>IF(#REF!=1,0,"")</f>
        <v>#REF!</v>
      </c>
      <c r="AR471" s="56" t="e">
        <f t="shared" si="146"/>
        <v>#REF!</v>
      </c>
      <c r="AS471" s="55" t="e">
        <f>IF(#REF!=1,0,"")</f>
        <v>#REF!</v>
      </c>
      <c r="AT471" s="56" t="e">
        <f t="shared" si="147"/>
        <v>#REF!</v>
      </c>
    </row>
    <row r="472" spans="1:46" s="3" customFormat="1" x14ac:dyDescent="0.25">
      <c r="A472" s="67">
        <f t="shared" si="148"/>
        <v>2022</v>
      </c>
      <c r="B472" s="67" t="str">
        <f t="shared" si="149"/>
        <v>May</v>
      </c>
      <c r="C472" s="68">
        <f t="shared" si="154"/>
        <v>24</v>
      </c>
      <c r="D472" s="69">
        <f t="shared" si="150"/>
        <v>16</v>
      </c>
      <c r="E472" s="60">
        <f t="shared" si="151"/>
        <v>24</v>
      </c>
      <c r="F472" s="74"/>
      <c r="G472" s="77"/>
      <c r="H472" s="63" t="e">
        <f t="shared" si="155"/>
        <v>#VALUE!</v>
      </c>
      <c r="I472" s="64">
        <f t="shared" si="156"/>
        <v>1</v>
      </c>
      <c r="J472" s="71" t="str">
        <f t="shared" si="156"/>
        <v>Lavandula</v>
      </c>
      <c r="K472" s="71" t="str">
        <f t="shared" si="156"/>
        <v>stoechas</v>
      </c>
      <c r="L472" s="72">
        <f t="shared" si="156"/>
        <v>2</v>
      </c>
      <c r="M472" s="66">
        <f t="shared" si="156"/>
        <v>12</v>
      </c>
      <c r="N472" s="66">
        <f t="shared" si="156"/>
        <v>0</v>
      </c>
      <c r="O472" s="42"/>
      <c r="P472" s="43" t="e">
        <f>TEXT(IF(#REF!=1,D472,""),"00")</f>
        <v>#REF!</v>
      </c>
      <c r="Q472" s="44"/>
      <c r="R472" s="45"/>
      <c r="S472" s="46" t="e">
        <f>IF(O472=0,TEXT(TIME(P472,Q472,R472)-TIME(D472,E472,RIGHT(F472,2))+TIME(0,LEFT(#REF!,2),RIGHT(#REF!,2)),"mm:ss"),TEXT(TIME(P472,Q472,R472)-TIME(D472,E472,RIGHT(F472,2))+TIME(0,LEFT(#REF!,2),RIGHT(#REF!,2))-TIME(0,($G$10*O472),0),"mm:ss"))</f>
        <v>#REF!</v>
      </c>
      <c r="T472" s="47"/>
      <c r="U472" s="43" t="e">
        <f>INDEX(VISITORS[INSECT ORDER], MATCH(T472,VISITORS[NAME USED],0))</f>
        <v>#N/A</v>
      </c>
      <c r="V472" s="43" t="e">
        <f t="shared" si="152"/>
        <v>#N/A</v>
      </c>
      <c r="W472" s="48" t="e">
        <f>IF(SUM(AB472,AD472,AF472,AH472,AJ472,AL472)=#REF!,,"")</f>
        <v>#REF!</v>
      </c>
      <c r="X472" s="49" t="e">
        <f>IF(#REF!=1,1,"")</f>
        <v>#REF!</v>
      </c>
      <c r="Y472" s="49"/>
      <c r="Z472" s="49"/>
      <c r="AA472" s="50" t="str">
        <f t="shared" si="153"/>
        <v/>
      </c>
      <c r="AB472" s="51" t="str">
        <f>IF(AA472=1,#REF!,"")</f>
        <v/>
      </c>
      <c r="AC472" s="50"/>
      <c r="AD472" s="51" t="str">
        <f>IF(AC472=1,#REF!,"")</f>
        <v/>
      </c>
      <c r="AE472" s="50"/>
      <c r="AF472" s="51" t="str">
        <f>IF(AE472=1,#REF!,"")</f>
        <v/>
      </c>
      <c r="AG472" s="50"/>
      <c r="AH472" s="51" t="str">
        <f>IF(AG472=1,#REF!,"")</f>
        <v/>
      </c>
      <c r="AI472" s="50"/>
      <c r="AJ472" s="51" t="str">
        <f>IF(AI472=1,#REF!,"")</f>
        <v/>
      </c>
      <c r="AK472" s="50"/>
      <c r="AL472" s="51" t="str">
        <f>IF(AK472=1,#REF!,"")</f>
        <v/>
      </c>
      <c r="AM472" s="52"/>
      <c r="AN472" s="53"/>
      <c r="AO472" s="53"/>
      <c r="AP472" s="54"/>
      <c r="AQ472" s="55" t="e">
        <f>IF(#REF!=1,0,"")</f>
        <v>#REF!</v>
      </c>
      <c r="AR472" s="56" t="e">
        <f t="shared" si="146"/>
        <v>#REF!</v>
      </c>
      <c r="AS472" s="55" t="e">
        <f>IF(#REF!=1,0,"")</f>
        <v>#REF!</v>
      </c>
      <c r="AT472" s="56" t="e">
        <f t="shared" si="147"/>
        <v>#REF!</v>
      </c>
    </row>
    <row r="473" spans="1:46" s="3" customFormat="1" x14ac:dyDescent="0.25">
      <c r="A473" s="67">
        <f t="shared" si="148"/>
        <v>2022</v>
      </c>
      <c r="B473" s="67" t="str">
        <f t="shared" si="149"/>
        <v>May</v>
      </c>
      <c r="C473" s="68">
        <f t="shared" si="154"/>
        <v>24</v>
      </c>
      <c r="D473" s="69">
        <f t="shared" si="150"/>
        <v>16</v>
      </c>
      <c r="E473" s="70">
        <f t="shared" si="151"/>
        <v>25</v>
      </c>
      <c r="F473" s="74">
        <v>50</v>
      </c>
      <c r="G473" s="77"/>
      <c r="H473" s="63" t="e">
        <f t="shared" si="155"/>
        <v>#VALUE!</v>
      </c>
      <c r="I473" s="64">
        <f t="shared" si="156"/>
        <v>1</v>
      </c>
      <c r="J473" s="71" t="str">
        <f t="shared" si="156"/>
        <v>Lavandula</v>
      </c>
      <c r="K473" s="71" t="str">
        <f t="shared" si="156"/>
        <v>stoechas</v>
      </c>
      <c r="L473" s="72">
        <f t="shared" si="156"/>
        <v>2</v>
      </c>
      <c r="M473" s="72">
        <f t="shared" si="156"/>
        <v>12</v>
      </c>
      <c r="N473" s="66">
        <f t="shared" si="156"/>
        <v>0</v>
      </c>
      <c r="O473" s="42"/>
      <c r="P473" s="43" t="e">
        <f>TEXT(IF(#REF!=1,D473,""),"00")</f>
        <v>#REF!</v>
      </c>
      <c r="Q473" s="44">
        <v>25</v>
      </c>
      <c r="R473" s="45">
        <v>59</v>
      </c>
      <c r="S473" s="46" t="e">
        <f>IF(O473=0,TEXT(TIME(P473,Q473,R473)-TIME(D473,E473,RIGHT(F473,2))+TIME(0,LEFT(#REF!,2),RIGHT(#REF!,2)),"mm:ss"),TEXT(TIME(P473,Q473,R473)-TIME(D473,E473,RIGHT(F473,2))+TIME(0,LEFT(#REF!,2),RIGHT(#REF!,2))-TIME(0,($G$10*O473),0),"mm:ss"))</f>
        <v>#REF!</v>
      </c>
      <c r="T473" s="47" t="s">
        <v>369</v>
      </c>
      <c r="U473" s="43" t="e">
        <f>INDEX(VISITORS[INSECT ORDER], MATCH(T473,VISITORS[NAME USED],0))</f>
        <v>#N/A</v>
      </c>
      <c r="V473" s="43" t="e">
        <f t="shared" si="152"/>
        <v>#N/A</v>
      </c>
      <c r="W473" s="48" t="e">
        <f>IF(SUM(AB473,AD473,AF473,AH473,AJ473,AL473)=#REF!,,"")</f>
        <v>#REF!</v>
      </c>
      <c r="X473" s="49">
        <v>9</v>
      </c>
      <c r="Y473" s="49"/>
      <c r="Z473" s="49"/>
      <c r="AA473" s="50" t="str">
        <f t="shared" si="153"/>
        <v/>
      </c>
      <c r="AB473" s="51" t="str">
        <f>IF(AA473=1,#REF!,"")</f>
        <v/>
      </c>
      <c r="AC473" s="50"/>
      <c r="AD473" s="51" t="str">
        <f>IF(AC473=1,#REF!,"")</f>
        <v/>
      </c>
      <c r="AE473" s="50"/>
      <c r="AF473" s="51" t="str">
        <f>IF(AE473=1,#REF!,"")</f>
        <v/>
      </c>
      <c r="AG473" s="50"/>
      <c r="AH473" s="51" t="str">
        <f>IF(AG473=1,#REF!,"")</f>
        <v/>
      </c>
      <c r="AI473" s="50"/>
      <c r="AJ473" s="51" t="str">
        <f>IF(AI473=1,#REF!,"")</f>
        <v/>
      </c>
      <c r="AK473" s="50"/>
      <c r="AL473" s="51" t="str">
        <f>IF(AK473=1,#REF!,"")</f>
        <v/>
      </c>
      <c r="AM473" s="52"/>
      <c r="AN473" s="53"/>
      <c r="AO473" s="53"/>
      <c r="AP473" s="54"/>
      <c r="AQ473" s="55" t="e">
        <f>IF(#REF!=1,0,"")</f>
        <v>#REF!</v>
      </c>
      <c r="AR473" s="56" t="e">
        <f t="shared" si="146"/>
        <v>#REF!</v>
      </c>
      <c r="AS473" s="55" t="e">
        <f>IF(#REF!=1,0,"")</f>
        <v>#REF!</v>
      </c>
      <c r="AT473" s="56" t="e">
        <f t="shared" si="147"/>
        <v>#REF!</v>
      </c>
    </row>
    <row r="474" spans="1:46" s="3" customFormat="1" x14ac:dyDescent="0.25">
      <c r="A474" s="67">
        <f t="shared" si="148"/>
        <v>2022</v>
      </c>
      <c r="B474" s="67" t="str">
        <f t="shared" si="149"/>
        <v>May</v>
      </c>
      <c r="C474" s="68">
        <f t="shared" si="154"/>
        <v>24</v>
      </c>
      <c r="D474" s="69">
        <f t="shared" si="150"/>
        <v>16</v>
      </c>
      <c r="E474" s="70">
        <f t="shared" si="151"/>
        <v>26</v>
      </c>
      <c r="F474" s="74"/>
      <c r="G474" s="77"/>
      <c r="H474" s="63" t="e">
        <f t="shared" si="155"/>
        <v>#VALUE!</v>
      </c>
      <c r="I474" s="64">
        <f t="shared" si="156"/>
        <v>1</v>
      </c>
      <c r="J474" s="71" t="str">
        <f t="shared" si="156"/>
        <v>Lavandula</v>
      </c>
      <c r="K474" s="71" t="str">
        <f t="shared" si="156"/>
        <v>stoechas</v>
      </c>
      <c r="L474" s="66">
        <f t="shared" si="156"/>
        <v>2</v>
      </c>
      <c r="M474" s="72">
        <f t="shared" si="156"/>
        <v>12</v>
      </c>
      <c r="N474" s="66">
        <f t="shared" si="156"/>
        <v>0</v>
      </c>
      <c r="O474" s="42"/>
      <c r="P474" s="43" t="e">
        <f>TEXT(IF(#REF!=1,D474,""),"00")</f>
        <v>#REF!</v>
      </c>
      <c r="Q474" s="44"/>
      <c r="R474" s="45"/>
      <c r="S474" s="46" t="e">
        <f>IF(O474=0,TEXT(TIME(P474,Q474,R474)-TIME(D474,E474,RIGHT(F474,2))+TIME(0,LEFT(#REF!,2),RIGHT(#REF!,2)),"mm:ss"),TEXT(TIME(P474,Q474,R474)-TIME(D474,E474,RIGHT(F474,2))+TIME(0,LEFT(#REF!,2),RIGHT(#REF!,2))-TIME(0,($G$10*O474),0),"mm:ss"))</f>
        <v>#REF!</v>
      </c>
      <c r="T474" s="47"/>
      <c r="U474" s="43" t="e">
        <f>INDEX(VISITORS[INSECT ORDER], MATCH(T474,VISITORS[NAME USED],0))</f>
        <v>#N/A</v>
      </c>
      <c r="V474" s="43" t="e">
        <f t="shared" si="152"/>
        <v>#N/A</v>
      </c>
      <c r="W474" s="48" t="e">
        <f>IF(SUM(AB474,AD474,AF474,AH474,AJ474,AL474)=#REF!,,"")</f>
        <v>#REF!</v>
      </c>
      <c r="X474" s="49" t="e">
        <f>IF(#REF!=1,1,"")</f>
        <v>#REF!</v>
      </c>
      <c r="Y474" s="49"/>
      <c r="Z474" s="49"/>
      <c r="AA474" s="50" t="str">
        <f t="shared" si="153"/>
        <v/>
      </c>
      <c r="AB474" s="51" t="str">
        <f>IF(AA474=1,#REF!,"")</f>
        <v/>
      </c>
      <c r="AC474" s="50"/>
      <c r="AD474" s="51" t="str">
        <f>IF(AC474=1,#REF!,"")</f>
        <v/>
      </c>
      <c r="AE474" s="50"/>
      <c r="AF474" s="51" t="str">
        <f>IF(AE474=1,#REF!,"")</f>
        <v/>
      </c>
      <c r="AG474" s="50"/>
      <c r="AH474" s="51" t="str">
        <f>IF(AG474=1,#REF!,"")</f>
        <v/>
      </c>
      <c r="AI474" s="50"/>
      <c r="AJ474" s="51" t="str">
        <f>IF(AI474=1,#REF!,"")</f>
        <v/>
      </c>
      <c r="AK474" s="50"/>
      <c r="AL474" s="51" t="str">
        <f>IF(AK474=1,#REF!,"")</f>
        <v/>
      </c>
      <c r="AM474" s="52"/>
      <c r="AN474" s="53"/>
      <c r="AO474" s="53"/>
      <c r="AP474" s="54"/>
      <c r="AQ474" s="55" t="e">
        <f>IF(#REF!=1,0,"")</f>
        <v>#REF!</v>
      </c>
      <c r="AR474" s="56" t="e">
        <f t="shared" si="146"/>
        <v>#REF!</v>
      </c>
      <c r="AS474" s="55" t="e">
        <f>IF(#REF!=1,0,"")</f>
        <v>#REF!</v>
      </c>
      <c r="AT474" s="56" t="e">
        <f t="shared" si="147"/>
        <v>#REF!</v>
      </c>
    </row>
    <row r="475" spans="1:46" s="3" customFormat="1" x14ac:dyDescent="0.25">
      <c r="A475" s="67">
        <f t="shared" si="148"/>
        <v>2022</v>
      </c>
      <c r="B475" s="67" t="str">
        <f t="shared" si="149"/>
        <v>May</v>
      </c>
      <c r="C475" s="68">
        <f t="shared" si="154"/>
        <v>24</v>
      </c>
      <c r="D475" s="69">
        <f t="shared" si="150"/>
        <v>16</v>
      </c>
      <c r="E475" s="70">
        <f t="shared" si="151"/>
        <v>27</v>
      </c>
      <c r="F475" s="74"/>
      <c r="G475" s="77"/>
      <c r="H475" s="63" t="e">
        <f t="shared" si="155"/>
        <v>#VALUE!</v>
      </c>
      <c r="I475" s="64">
        <f t="shared" si="156"/>
        <v>1</v>
      </c>
      <c r="J475" s="71" t="str">
        <f t="shared" si="156"/>
        <v>Lavandula</v>
      </c>
      <c r="K475" s="71" t="str">
        <f t="shared" si="156"/>
        <v>stoechas</v>
      </c>
      <c r="L475" s="72">
        <f t="shared" si="156"/>
        <v>2</v>
      </c>
      <c r="M475" s="72">
        <f t="shared" si="156"/>
        <v>12</v>
      </c>
      <c r="N475" s="66">
        <f t="shared" si="156"/>
        <v>0</v>
      </c>
      <c r="O475" s="42"/>
      <c r="P475" s="43" t="e">
        <f>TEXT(IF(#REF!=1,D475,""),"00")</f>
        <v>#REF!</v>
      </c>
      <c r="Q475" s="44"/>
      <c r="R475" s="45"/>
      <c r="S475" s="46" t="e">
        <f>IF(O475=0,TEXT(TIME(P475,Q475,R475)-TIME(D475,E475,RIGHT(F475,2))+TIME(0,LEFT(#REF!,2),RIGHT(#REF!,2)),"mm:ss"),TEXT(TIME(P475,Q475,R475)-TIME(D475,E475,RIGHT(F475,2))+TIME(0,LEFT(#REF!,2),RIGHT(#REF!,2))-TIME(0,($G$10*O475),0),"mm:ss"))</f>
        <v>#REF!</v>
      </c>
      <c r="T475" s="47"/>
      <c r="U475" s="43" t="e">
        <f>INDEX(VISITORS[INSECT ORDER], MATCH(T475,VISITORS[NAME USED],0))</f>
        <v>#N/A</v>
      </c>
      <c r="V475" s="43" t="e">
        <f t="shared" si="152"/>
        <v>#N/A</v>
      </c>
      <c r="W475" s="48" t="e">
        <f>IF(SUM(AB475,AD475,AF475,AH475,AJ475,AL475)=#REF!,,"")</f>
        <v>#REF!</v>
      </c>
      <c r="X475" s="49" t="e">
        <f>IF(#REF!=1,1,"")</f>
        <v>#REF!</v>
      </c>
      <c r="Y475" s="49"/>
      <c r="Z475" s="49"/>
      <c r="AA475" s="50" t="str">
        <f t="shared" si="153"/>
        <v/>
      </c>
      <c r="AB475" s="51" t="str">
        <f>IF(AA475=1,#REF!,"")</f>
        <v/>
      </c>
      <c r="AC475" s="50"/>
      <c r="AD475" s="51" t="str">
        <f>IF(AC475=1,#REF!,"")</f>
        <v/>
      </c>
      <c r="AE475" s="50"/>
      <c r="AF475" s="51" t="str">
        <f>IF(AE475=1,#REF!,"")</f>
        <v/>
      </c>
      <c r="AG475" s="50"/>
      <c r="AH475" s="51" t="str">
        <f>IF(AG475=1,#REF!,"")</f>
        <v/>
      </c>
      <c r="AI475" s="50"/>
      <c r="AJ475" s="51" t="str">
        <f>IF(AI475=1,#REF!,"")</f>
        <v/>
      </c>
      <c r="AK475" s="50"/>
      <c r="AL475" s="51" t="str">
        <f>IF(AK475=1,#REF!,"")</f>
        <v/>
      </c>
      <c r="AM475" s="52"/>
      <c r="AN475" s="53"/>
      <c r="AO475" s="53"/>
      <c r="AP475" s="54"/>
      <c r="AQ475" s="55" t="e">
        <f>IF(#REF!=1,0,"")</f>
        <v>#REF!</v>
      </c>
      <c r="AR475" s="56" t="e">
        <f t="shared" si="146"/>
        <v>#REF!</v>
      </c>
      <c r="AS475" s="55" t="e">
        <f>IF(#REF!=1,0,"")</f>
        <v>#REF!</v>
      </c>
      <c r="AT475" s="56" t="e">
        <f t="shared" si="147"/>
        <v>#REF!</v>
      </c>
    </row>
    <row r="476" spans="1:46" s="3" customFormat="1" x14ac:dyDescent="0.25">
      <c r="A476" s="67">
        <f t="shared" si="148"/>
        <v>2022</v>
      </c>
      <c r="B476" s="67" t="str">
        <f t="shared" si="149"/>
        <v>May</v>
      </c>
      <c r="C476" s="68">
        <f t="shared" si="154"/>
        <v>24</v>
      </c>
      <c r="D476" s="69">
        <f t="shared" si="150"/>
        <v>16</v>
      </c>
      <c r="E476" s="70">
        <f t="shared" si="151"/>
        <v>28</v>
      </c>
      <c r="F476" s="74"/>
      <c r="G476" s="77"/>
      <c r="H476" s="63" t="e">
        <f t="shared" si="155"/>
        <v>#VALUE!</v>
      </c>
      <c r="I476" s="64">
        <f t="shared" si="156"/>
        <v>1</v>
      </c>
      <c r="J476" s="71" t="str">
        <f t="shared" si="156"/>
        <v>Lavandula</v>
      </c>
      <c r="K476" s="71" t="str">
        <f t="shared" si="156"/>
        <v>stoechas</v>
      </c>
      <c r="L476" s="72">
        <f t="shared" si="156"/>
        <v>2</v>
      </c>
      <c r="M476" s="72">
        <f t="shared" si="156"/>
        <v>12</v>
      </c>
      <c r="N476" s="66">
        <f t="shared" si="156"/>
        <v>0</v>
      </c>
      <c r="O476" s="42"/>
      <c r="P476" s="43" t="e">
        <f>TEXT(IF(#REF!=1,D476,""),"00")</f>
        <v>#REF!</v>
      </c>
      <c r="Q476" s="44"/>
      <c r="R476" s="45"/>
      <c r="S476" s="46" t="e">
        <f>IF(O476=0,TEXT(TIME(P476,Q476,R476)-TIME(D476,E476,RIGHT(F476,2))+TIME(0,LEFT(#REF!,2),RIGHT(#REF!,2)),"mm:ss"),TEXT(TIME(P476,Q476,R476)-TIME(D476,E476,RIGHT(F476,2))+TIME(0,LEFT(#REF!,2),RIGHT(#REF!,2))-TIME(0,($G$10*O476),0),"mm:ss"))</f>
        <v>#REF!</v>
      </c>
      <c r="T476" s="47"/>
      <c r="U476" s="43" t="e">
        <f>INDEX(VISITORS[INSECT ORDER], MATCH(T476,VISITORS[NAME USED],0))</f>
        <v>#N/A</v>
      </c>
      <c r="V476" s="43" t="e">
        <f t="shared" si="152"/>
        <v>#N/A</v>
      </c>
      <c r="W476" s="48" t="e">
        <f>IF(SUM(AB476,AD476,AF476,AH476,AJ476,AL476)=#REF!,,"")</f>
        <v>#REF!</v>
      </c>
      <c r="X476" s="49" t="e">
        <f>IF(#REF!=1,1,"")</f>
        <v>#REF!</v>
      </c>
      <c r="Y476" s="49"/>
      <c r="Z476" s="49"/>
      <c r="AA476" s="50" t="str">
        <f t="shared" si="153"/>
        <v/>
      </c>
      <c r="AB476" s="51" t="str">
        <f>IF(AA476=1,#REF!,"")</f>
        <v/>
      </c>
      <c r="AC476" s="50"/>
      <c r="AD476" s="51" t="str">
        <f>IF(AC476=1,#REF!,"")</f>
        <v/>
      </c>
      <c r="AE476" s="50"/>
      <c r="AF476" s="51" t="str">
        <f>IF(AE476=1,#REF!,"")</f>
        <v/>
      </c>
      <c r="AG476" s="50"/>
      <c r="AH476" s="51" t="str">
        <f>IF(AG476=1,#REF!,"")</f>
        <v/>
      </c>
      <c r="AI476" s="50"/>
      <c r="AJ476" s="51" t="str">
        <f>IF(AI476=1,#REF!,"")</f>
        <v/>
      </c>
      <c r="AK476" s="50"/>
      <c r="AL476" s="51" t="str">
        <f>IF(AK476=1,#REF!,"")</f>
        <v/>
      </c>
      <c r="AM476" s="52"/>
      <c r="AN476" s="53"/>
      <c r="AO476" s="53"/>
      <c r="AP476" s="54"/>
      <c r="AQ476" s="55" t="e">
        <f>IF(#REF!=1,0,"")</f>
        <v>#REF!</v>
      </c>
      <c r="AR476" s="56" t="e">
        <f t="shared" si="146"/>
        <v>#REF!</v>
      </c>
      <c r="AS476" s="55" t="e">
        <f>IF(#REF!=1,0,"")</f>
        <v>#REF!</v>
      </c>
      <c r="AT476" s="56" t="e">
        <f t="shared" si="147"/>
        <v>#REF!</v>
      </c>
    </row>
    <row r="477" spans="1:46" s="3" customFormat="1" x14ac:dyDescent="0.25">
      <c r="A477" s="67">
        <f t="shared" si="148"/>
        <v>2022</v>
      </c>
      <c r="B477" s="67" t="str">
        <f t="shared" si="149"/>
        <v>May</v>
      </c>
      <c r="C477" s="68">
        <f t="shared" si="154"/>
        <v>24</v>
      </c>
      <c r="D477" s="69">
        <f t="shared" si="150"/>
        <v>16</v>
      </c>
      <c r="E477" s="60">
        <f t="shared" si="151"/>
        <v>29</v>
      </c>
      <c r="F477" s="74"/>
      <c r="G477" s="77"/>
      <c r="H477" s="63" t="e">
        <f t="shared" si="155"/>
        <v>#VALUE!</v>
      </c>
      <c r="I477" s="64">
        <f t="shared" ref="I477:N492" si="157">I476</f>
        <v>1</v>
      </c>
      <c r="J477" s="71" t="str">
        <f t="shared" si="157"/>
        <v>Lavandula</v>
      </c>
      <c r="K477" s="71" t="str">
        <f t="shared" si="157"/>
        <v>stoechas</v>
      </c>
      <c r="L477" s="72">
        <f t="shared" si="157"/>
        <v>2</v>
      </c>
      <c r="M477" s="66">
        <f t="shared" si="157"/>
        <v>12</v>
      </c>
      <c r="N477" s="66">
        <f t="shared" si="157"/>
        <v>0</v>
      </c>
      <c r="O477" s="42"/>
      <c r="P477" s="43" t="e">
        <f>TEXT(IF(#REF!=1,D477,""),"00")</f>
        <v>#REF!</v>
      </c>
      <c r="Q477" s="44"/>
      <c r="R477" s="45"/>
      <c r="S477" s="46" t="e">
        <f>IF(O477=0,TEXT(TIME(P477,Q477,R477)-TIME(D477,E477,RIGHT(F477,2))+TIME(0,LEFT(#REF!,2),RIGHT(#REF!,2)),"mm:ss"),TEXT(TIME(P477,Q477,R477)-TIME(D477,E477,RIGHT(F477,2))+TIME(0,LEFT(#REF!,2),RIGHT(#REF!,2))-TIME(0,($G$10*O477),0),"mm:ss"))</f>
        <v>#REF!</v>
      </c>
      <c r="T477" s="47"/>
      <c r="U477" s="43" t="e">
        <f>INDEX(VISITORS[INSECT ORDER], MATCH(T477,VISITORS[NAME USED],0))</f>
        <v>#N/A</v>
      </c>
      <c r="V477" s="43" t="e">
        <f t="shared" si="152"/>
        <v>#N/A</v>
      </c>
      <c r="W477" s="48" t="e">
        <f>IF(SUM(AB477,AD477,AF477,AH477,AJ477,AL477)=#REF!,,"")</f>
        <v>#REF!</v>
      </c>
      <c r="X477" s="49" t="e">
        <f>IF(#REF!=1,1,"")</f>
        <v>#REF!</v>
      </c>
      <c r="Y477" s="49"/>
      <c r="Z477" s="49"/>
      <c r="AA477" s="50" t="str">
        <f t="shared" si="153"/>
        <v/>
      </c>
      <c r="AB477" s="51" t="str">
        <f>IF(AA477=1,#REF!,"")</f>
        <v/>
      </c>
      <c r="AC477" s="50"/>
      <c r="AD477" s="51" t="str">
        <f>IF(AC477=1,#REF!,"")</f>
        <v/>
      </c>
      <c r="AE477" s="50"/>
      <c r="AF477" s="51" t="str">
        <f>IF(AE477=1,#REF!,"")</f>
        <v/>
      </c>
      <c r="AG477" s="50"/>
      <c r="AH477" s="51" t="str">
        <f>IF(AG477=1,#REF!,"")</f>
        <v/>
      </c>
      <c r="AI477" s="50"/>
      <c r="AJ477" s="51" t="str">
        <f>IF(AI477=1,#REF!,"")</f>
        <v/>
      </c>
      <c r="AK477" s="50"/>
      <c r="AL477" s="51" t="str">
        <f>IF(AK477=1,#REF!,"")</f>
        <v/>
      </c>
      <c r="AM477" s="52"/>
      <c r="AN477" s="53"/>
      <c r="AO477" s="53"/>
      <c r="AP477" s="54"/>
      <c r="AQ477" s="55" t="e">
        <f>IF(#REF!=1,0,"")</f>
        <v>#REF!</v>
      </c>
      <c r="AR477" s="56" t="e">
        <f t="shared" si="146"/>
        <v>#REF!</v>
      </c>
      <c r="AS477" s="55" t="e">
        <f>IF(#REF!=1,0,"")</f>
        <v>#REF!</v>
      </c>
      <c r="AT477" s="56" t="e">
        <f t="shared" si="147"/>
        <v>#REF!</v>
      </c>
    </row>
    <row r="478" spans="1:46" s="3" customFormat="1" x14ac:dyDescent="0.25">
      <c r="A478" s="67">
        <f t="shared" si="148"/>
        <v>2022</v>
      </c>
      <c r="B478" s="67" t="str">
        <f t="shared" si="149"/>
        <v>May</v>
      </c>
      <c r="C478" s="68">
        <f t="shared" si="154"/>
        <v>24</v>
      </c>
      <c r="D478" s="69">
        <f t="shared" si="150"/>
        <v>16</v>
      </c>
      <c r="E478" s="70">
        <f t="shared" si="151"/>
        <v>30</v>
      </c>
      <c r="F478" s="74"/>
      <c r="G478" s="77"/>
      <c r="H478" s="63" t="e">
        <f t="shared" si="155"/>
        <v>#VALUE!</v>
      </c>
      <c r="I478" s="64">
        <f t="shared" si="157"/>
        <v>1</v>
      </c>
      <c r="J478" s="71" t="str">
        <f t="shared" si="157"/>
        <v>Lavandula</v>
      </c>
      <c r="K478" s="71" t="str">
        <f t="shared" si="157"/>
        <v>stoechas</v>
      </c>
      <c r="L478" s="72">
        <f t="shared" si="157"/>
        <v>2</v>
      </c>
      <c r="M478" s="72">
        <f t="shared" si="157"/>
        <v>12</v>
      </c>
      <c r="N478" s="66">
        <f t="shared" si="157"/>
        <v>0</v>
      </c>
      <c r="O478" s="42"/>
      <c r="P478" s="43" t="e">
        <f>TEXT(IF(#REF!=1,D478,""),"00")</f>
        <v>#REF!</v>
      </c>
      <c r="Q478" s="44"/>
      <c r="R478" s="45"/>
      <c r="S478" s="46" t="e">
        <f>IF(O478=0,TEXT(TIME(P478,Q478,R478)-TIME(D478,E478,RIGHT(F478,2))+TIME(0,LEFT(#REF!,2),RIGHT(#REF!,2)),"mm:ss"),TEXT(TIME(P478,Q478,R478)-TIME(D478,E478,RIGHT(F478,2))+TIME(0,LEFT(#REF!,2),RIGHT(#REF!,2))-TIME(0,($G$10*O478),0),"mm:ss"))</f>
        <v>#REF!</v>
      </c>
      <c r="T478" s="47"/>
      <c r="U478" s="43" t="e">
        <f>INDEX(VISITORS[INSECT ORDER], MATCH(T478,VISITORS[NAME USED],0))</f>
        <v>#N/A</v>
      </c>
      <c r="V478" s="43" t="e">
        <f t="shared" si="152"/>
        <v>#N/A</v>
      </c>
      <c r="W478" s="48" t="e">
        <f>IF(SUM(AB478,AD478,AF478,AH478,AJ478,AL478)=#REF!,,"")</f>
        <v>#REF!</v>
      </c>
      <c r="X478" s="49" t="e">
        <f>IF(#REF!=1,1,"")</f>
        <v>#REF!</v>
      </c>
      <c r="Y478" s="49"/>
      <c r="Z478" s="49"/>
      <c r="AA478" s="50" t="str">
        <f t="shared" si="153"/>
        <v/>
      </c>
      <c r="AB478" s="51" t="str">
        <f>IF(AA478=1,#REF!,"")</f>
        <v/>
      </c>
      <c r="AC478" s="50"/>
      <c r="AD478" s="51" t="str">
        <f>IF(AC478=1,#REF!,"")</f>
        <v/>
      </c>
      <c r="AE478" s="50"/>
      <c r="AF478" s="51" t="str">
        <f>IF(AE478=1,#REF!,"")</f>
        <v/>
      </c>
      <c r="AG478" s="50"/>
      <c r="AH478" s="51" t="str">
        <f>IF(AG478=1,#REF!,"")</f>
        <v/>
      </c>
      <c r="AI478" s="50"/>
      <c r="AJ478" s="51" t="str">
        <f>IF(AI478=1,#REF!,"")</f>
        <v/>
      </c>
      <c r="AK478" s="50"/>
      <c r="AL478" s="51" t="str">
        <f>IF(AK478=1,#REF!,"")</f>
        <v/>
      </c>
      <c r="AM478" s="52"/>
      <c r="AN478" s="53"/>
      <c r="AO478" s="53"/>
      <c r="AP478" s="54"/>
      <c r="AQ478" s="55" t="e">
        <f>IF(#REF!=1,0,"")</f>
        <v>#REF!</v>
      </c>
      <c r="AR478" s="56" t="e">
        <f t="shared" si="146"/>
        <v>#REF!</v>
      </c>
      <c r="AS478" s="55" t="e">
        <f>IF(#REF!=1,0,"")</f>
        <v>#REF!</v>
      </c>
      <c r="AT478" s="56" t="e">
        <f t="shared" si="147"/>
        <v>#REF!</v>
      </c>
    </row>
    <row r="479" spans="1:46" s="3" customFormat="1" x14ac:dyDescent="0.25">
      <c r="A479" s="67">
        <f t="shared" si="148"/>
        <v>2022</v>
      </c>
      <c r="B479" s="67" t="str">
        <f t="shared" si="149"/>
        <v>May</v>
      </c>
      <c r="C479" s="68">
        <f t="shared" si="154"/>
        <v>24</v>
      </c>
      <c r="D479" s="69">
        <f t="shared" si="150"/>
        <v>16</v>
      </c>
      <c r="E479" s="70">
        <f t="shared" si="151"/>
        <v>31</v>
      </c>
      <c r="F479" s="74">
        <v>50</v>
      </c>
      <c r="G479" s="77"/>
      <c r="H479" s="63" t="e">
        <f t="shared" si="155"/>
        <v>#VALUE!</v>
      </c>
      <c r="I479" s="64">
        <f t="shared" si="157"/>
        <v>1</v>
      </c>
      <c r="J479" s="71" t="str">
        <f t="shared" si="157"/>
        <v>Lavandula</v>
      </c>
      <c r="K479" s="71" t="str">
        <f t="shared" si="157"/>
        <v>stoechas</v>
      </c>
      <c r="L479" s="72">
        <f t="shared" si="157"/>
        <v>2</v>
      </c>
      <c r="M479" s="72">
        <f t="shared" si="157"/>
        <v>12</v>
      </c>
      <c r="N479" s="66">
        <f t="shared" si="157"/>
        <v>0</v>
      </c>
      <c r="O479" s="42"/>
      <c r="P479" s="43" t="e">
        <f>TEXT(IF(#REF!=1,D479,""),"00")</f>
        <v>#REF!</v>
      </c>
      <c r="Q479" s="44">
        <v>32</v>
      </c>
      <c r="R479" s="45">
        <v>48</v>
      </c>
      <c r="S479" s="46" t="e">
        <f>IF(O479=0,TEXT(TIME(P479,Q479,R479)-TIME(D479,E479,RIGHT(F479,2))+TIME(0,LEFT(#REF!,2),RIGHT(#REF!,2)),"mm:ss"),TEXT(TIME(P479,Q479,R479)-TIME(D479,E479,RIGHT(F479,2))+TIME(0,LEFT(#REF!,2),RIGHT(#REF!,2))-TIME(0,($G$10*O479),0),"mm:ss"))</f>
        <v>#REF!</v>
      </c>
      <c r="T479" s="47" t="s">
        <v>370</v>
      </c>
      <c r="U479" s="43" t="e">
        <f>INDEX(VISITORS[INSECT ORDER], MATCH(T479,VISITORS[NAME USED],0))</f>
        <v>#N/A</v>
      </c>
      <c r="V479" s="43" t="e">
        <f t="shared" si="152"/>
        <v>#N/A</v>
      </c>
      <c r="W479" s="48" t="e">
        <f>IF(SUM(AB479,AD479,AF479,AH479,AJ479,AL479)=#REF!,,"")</f>
        <v>#REF!</v>
      </c>
      <c r="X479" s="49">
        <v>3</v>
      </c>
      <c r="Y479" s="49"/>
      <c r="Z479" s="49"/>
      <c r="AA479" s="50" t="str">
        <f t="shared" si="153"/>
        <v/>
      </c>
      <c r="AB479" s="51" t="str">
        <f>IF(AA479=1,#REF!,"")</f>
        <v/>
      </c>
      <c r="AC479" s="50"/>
      <c r="AD479" s="51" t="str">
        <f>IF(AC479=1,#REF!,"")</f>
        <v/>
      </c>
      <c r="AE479" s="50"/>
      <c r="AF479" s="51" t="str">
        <f>IF(AE479=1,#REF!,"")</f>
        <v/>
      </c>
      <c r="AG479" s="50"/>
      <c r="AH479" s="51" t="str">
        <f>IF(AG479=1,#REF!,"")</f>
        <v/>
      </c>
      <c r="AI479" s="50"/>
      <c r="AJ479" s="51" t="str">
        <f>IF(AI479=1,#REF!,"")</f>
        <v/>
      </c>
      <c r="AK479" s="50"/>
      <c r="AL479" s="51" t="str">
        <f>IF(AK479=1,#REF!,"")</f>
        <v/>
      </c>
      <c r="AM479" s="52"/>
      <c r="AN479" s="53"/>
      <c r="AO479" s="53"/>
      <c r="AP479" s="54"/>
      <c r="AQ479" s="55" t="e">
        <f>IF(#REF!=1,0,"")</f>
        <v>#REF!</v>
      </c>
      <c r="AR479" s="56" t="e">
        <f t="shared" si="146"/>
        <v>#REF!</v>
      </c>
      <c r="AS479" s="55" t="e">
        <f>IF(#REF!=1,0,"")</f>
        <v>#REF!</v>
      </c>
      <c r="AT479" s="56" t="e">
        <f t="shared" si="147"/>
        <v>#REF!</v>
      </c>
    </row>
    <row r="480" spans="1:46" s="3" customFormat="1" x14ac:dyDescent="0.25">
      <c r="A480" s="67">
        <f t="shared" si="148"/>
        <v>2022</v>
      </c>
      <c r="B480" s="67" t="str">
        <f t="shared" si="149"/>
        <v>May</v>
      </c>
      <c r="C480" s="68">
        <f t="shared" si="154"/>
        <v>24</v>
      </c>
      <c r="D480" s="69">
        <f t="shared" si="150"/>
        <v>16</v>
      </c>
      <c r="E480" s="70">
        <f t="shared" si="151"/>
        <v>32</v>
      </c>
      <c r="F480" s="74"/>
      <c r="G480" s="77"/>
      <c r="H480" s="63" t="e">
        <f t="shared" si="155"/>
        <v>#VALUE!</v>
      </c>
      <c r="I480" s="64">
        <f t="shared" si="157"/>
        <v>1</v>
      </c>
      <c r="J480" s="71" t="str">
        <f t="shared" si="157"/>
        <v>Lavandula</v>
      </c>
      <c r="K480" s="71" t="str">
        <f t="shared" si="157"/>
        <v>stoechas</v>
      </c>
      <c r="L480" s="66">
        <f t="shared" si="157"/>
        <v>2</v>
      </c>
      <c r="M480" s="72">
        <f t="shared" si="157"/>
        <v>12</v>
      </c>
      <c r="N480" s="66">
        <f t="shared" si="157"/>
        <v>0</v>
      </c>
      <c r="O480" s="42"/>
      <c r="P480" s="43" t="e">
        <f>TEXT(IF(#REF!=1,D480,""),"00")</f>
        <v>#REF!</v>
      </c>
      <c r="Q480" s="44"/>
      <c r="R480" s="45"/>
      <c r="S480" s="46" t="e">
        <f>IF(O480=0,TEXT(TIME(P480,Q480,R480)-TIME(D480,E480,RIGHT(F480,2))+TIME(0,LEFT(#REF!,2),RIGHT(#REF!,2)),"mm:ss"),TEXT(TIME(P480,Q480,R480)-TIME(D480,E480,RIGHT(F480,2))+TIME(0,LEFT(#REF!,2),RIGHT(#REF!,2))-TIME(0,($G$10*O480),0),"mm:ss"))</f>
        <v>#REF!</v>
      </c>
      <c r="T480" s="47"/>
      <c r="U480" s="43" t="e">
        <f>INDEX(VISITORS[INSECT ORDER], MATCH(T480,VISITORS[NAME USED],0))</f>
        <v>#N/A</v>
      </c>
      <c r="V480" s="43" t="e">
        <f t="shared" si="152"/>
        <v>#N/A</v>
      </c>
      <c r="W480" s="48" t="e">
        <f>IF(SUM(AB480,AD480,AF480,AH480,AJ480,AL480)=#REF!,,"")</f>
        <v>#REF!</v>
      </c>
      <c r="X480" s="49" t="e">
        <f>IF(#REF!=1,1,"")</f>
        <v>#REF!</v>
      </c>
      <c r="Y480" s="49"/>
      <c r="Z480" s="49"/>
      <c r="AA480" s="50" t="str">
        <f t="shared" si="153"/>
        <v/>
      </c>
      <c r="AB480" s="51" t="str">
        <f>IF(AA480=1,#REF!,"")</f>
        <v/>
      </c>
      <c r="AC480" s="50"/>
      <c r="AD480" s="51" t="str">
        <f>IF(AC480=1,#REF!,"")</f>
        <v/>
      </c>
      <c r="AE480" s="50"/>
      <c r="AF480" s="51" t="str">
        <f>IF(AE480=1,#REF!,"")</f>
        <v/>
      </c>
      <c r="AG480" s="50"/>
      <c r="AH480" s="51" t="str">
        <f>IF(AG480=1,#REF!,"")</f>
        <v/>
      </c>
      <c r="AI480" s="50"/>
      <c r="AJ480" s="51" t="str">
        <f>IF(AI480=1,#REF!,"")</f>
        <v/>
      </c>
      <c r="AK480" s="50"/>
      <c r="AL480" s="51" t="str">
        <f>IF(AK480=1,#REF!,"")</f>
        <v/>
      </c>
      <c r="AM480" s="52"/>
      <c r="AN480" s="53"/>
      <c r="AO480" s="53"/>
      <c r="AP480" s="54"/>
      <c r="AQ480" s="55" t="e">
        <f>IF(#REF!=1,0,"")</f>
        <v>#REF!</v>
      </c>
      <c r="AR480" s="56" t="e">
        <f t="shared" si="146"/>
        <v>#REF!</v>
      </c>
      <c r="AS480" s="55" t="e">
        <f>IF(#REF!=1,0,"")</f>
        <v>#REF!</v>
      </c>
      <c r="AT480" s="56" t="e">
        <f t="shared" si="147"/>
        <v>#REF!</v>
      </c>
    </row>
    <row r="481" spans="1:46" s="3" customFormat="1" x14ac:dyDescent="0.25">
      <c r="A481" s="67">
        <f t="shared" si="148"/>
        <v>2022</v>
      </c>
      <c r="B481" s="67" t="str">
        <f t="shared" si="149"/>
        <v>May</v>
      </c>
      <c r="C481" s="68">
        <f t="shared" si="154"/>
        <v>24</v>
      </c>
      <c r="D481" s="69">
        <f t="shared" si="150"/>
        <v>16</v>
      </c>
      <c r="E481" s="70">
        <f t="shared" si="151"/>
        <v>33</v>
      </c>
      <c r="F481" s="74"/>
      <c r="G481" s="77"/>
      <c r="H481" s="63" t="e">
        <f t="shared" si="155"/>
        <v>#VALUE!</v>
      </c>
      <c r="I481" s="64">
        <f t="shared" si="157"/>
        <v>1</v>
      </c>
      <c r="J481" s="71" t="str">
        <f t="shared" si="157"/>
        <v>Lavandula</v>
      </c>
      <c r="K481" s="71" t="str">
        <f t="shared" si="157"/>
        <v>stoechas</v>
      </c>
      <c r="L481" s="72">
        <f t="shared" si="157"/>
        <v>2</v>
      </c>
      <c r="M481" s="72">
        <f t="shared" si="157"/>
        <v>12</v>
      </c>
      <c r="N481" s="66">
        <f t="shared" si="157"/>
        <v>0</v>
      </c>
      <c r="O481" s="42"/>
      <c r="P481" s="43" t="e">
        <f>TEXT(IF(#REF!=1,D481,""),"00")</f>
        <v>#REF!</v>
      </c>
      <c r="Q481" s="44"/>
      <c r="R481" s="45"/>
      <c r="S481" s="46" t="e">
        <f>IF(O481=0,TEXT(TIME(P481,Q481,R481)-TIME(D481,E481,RIGHT(F481,2))+TIME(0,LEFT(#REF!,2),RIGHT(#REF!,2)),"mm:ss"),TEXT(TIME(P481,Q481,R481)-TIME(D481,E481,RIGHT(F481,2))+TIME(0,LEFT(#REF!,2),RIGHT(#REF!,2))-TIME(0,($G$10*O481),0),"mm:ss"))</f>
        <v>#REF!</v>
      </c>
      <c r="T481" s="47"/>
      <c r="U481" s="43" t="e">
        <f>INDEX(VISITORS[INSECT ORDER], MATCH(T481,VISITORS[NAME USED],0))</f>
        <v>#N/A</v>
      </c>
      <c r="V481" s="43" t="e">
        <f t="shared" si="152"/>
        <v>#N/A</v>
      </c>
      <c r="W481" s="48" t="e">
        <f>IF(SUM(AB481,AD481,AF481,AH481,AJ481,AL481)=#REF!,,"")</f>
        <v>#REF!</v>
      </c>
      <c r="X481" s="49" t="e">
        <f>IF(#REF!=1,1,"")</f>
        <v>#REF!</v>
      </c>
      <c r="Y481" s="49"/>
      <c r="Z481" s="49"/>
      <c r="AA481" s="50" t="str">
        <f t="shared" si="153"/>
        <v/>
      </c>
      <c r="AB481" s="51" t="str">
        <f>IF(AA481=1,#REF!,"")</f>
        <v/>
      </c>
      <c r="AC481" s="50"/>
      <c r="AD481" s="51" t="str">
        <f>IF(AC481=1,#REF!,"")</f>
        <v/>
      </c>
      <c r="AE481" s="50"/>
      <c r="AF481" s="51" t="str">
        <f>IF(AE481=1,#REF!,"")</f>
        <v/>
      </c>
      <c r="AG481" s="50"/>
      <c r="AH481" s="51" t="str">
        <f>IF(AG481=1,#REF!,"")</f>
        <v/>
      </c>
      <c r="AI481" s="50"/>
      <c r="AJ481" s="51" t="str">
        <f>IF(AI481=1,#REF!,"")</f>
        <v/>
      </c>
      <c r="AK481" s="50"/>
      <c r="AL481" s="51" t="str">
        <f>IF(AK481=1,#REF!,"")</f>
        <v/>
      </c>
      <c r="AM481" s="52"/>
      <c r="AN481" s="53"/>
      <c r="AO481" s="53"/>
      <c r="AP481" s="54"/>
      <c r="AQ481" s="55" t="e">
        <f>IF(#REF!=1,0,"")</f>
        <v>#REF!</v>
      </c>
      <c r="AR481" s="56" t="e">
        <f t="shared" si="146"/>
        <v>#REF!</v>
      </c>
      <c r="AS481" s="55" t="e">
        <f>IF(#REF!=1,0,"")</f>
        <v>#REF!</v>
      </c>
      <c r="AT481" s="56" t="e">
        <f t="shared" si="147"/>
        <v>#REF!</v>
      </c>
    </row>
    <row r="482" spans="1:46" s="3" customFormat="1" x14ac:dyDescent="0.25">
      <c r="A482" s="67">
        <f t="shared" si="148"/>
        <v>2022</v>
      </c>
      <c r="B482" s="67" t="str">
        <f t="shared" si="149"/>
        <v>May</v>
      </c>
      <c r="C482" s="68">
        <f t="shared" si="154"/>
        <v>24</v>
      </c>
      <c r="D482" s="69">
        <f t="shared" si="150"/>
        <v>16</v>
      </c>
      <c r="E482" s="60">
        <f t="shared" si="151"/>
        <v>34</v>
      </c>
      <c r="F482" s="74"/>
      <c r="G482" s="77"/>
      <c r="H482" s="63" t="e">
        <f t="shared" si="155"/>
        <v>#VALUE!</v>
      </c>
      <c r="I482" s="64">
        <f t="shared" si="157"/>
        <v>1</v>
      </c>
      <c r="J482" s="71" t="str">
        <f t="shared" si="157"/>
        <v>Lavandula</v>
      </c>
      <c r="K482" s="71" t="str">
        <f t="shared" si="157"/>
        <v>stoechas</v>
      </c>
      <c r="L482" s="72">
        <f t="shared" si="157"/>
        <v>2</v>
      </c>
      <c r="M482" s="66">
        <f t="shared" si="157"/>
        <v>12</v>
      </c>
      <c r="N482" s="66">
        <f t="shared" si="157"/>
        <v>0</v>
      </c>
      <c r="O482" s="42"/>
      <c r="P482" s="43" t="e">
        <f>TEXT(IF(#REF!=1,D482,""),"00")</f>
        <v>#REF!</v>
      </c>
      <c r="Q482" s="44"/>
      <c r="R482" s="45"/>
      <c r="S482" s="46" t="e">
        <f>IF(O482=0,TEXT(TIME(P482,Q482,R482)-TIME(D482,E482,RIGHT(F482,2))+TIME(0,LEFT(#REF!,2),RIGHT(#REF!,2)),"mm:ss"),TEXT(TIME(P482,Q482,R482)-TIME(D482,E482,RIGHT(F482,2))+TIME(0,LEFT(#REF!,2),RIGHT(#REF!,2))-TIME(0,($G$10*O482),0),"mm:ss"))</f>
        <v>#REF!</v>
      </c>
      <c r="T482" s="47"/>
      <c r="U482" s="43" t="e">
        <f>INDEX(VISITORS[INSECT ORDER], MATCH(T482,VISITORS[NAME USED],0))</f>
        <v>#N/A</v>
      </c>
      <c r="V482" s="43" t="e">
        <f t="shared" si="152"/>
        <v>#N/A</v>
      </c>
      <c r="W482" s="48" t="e">
        <f>IF(SUM(AB482,AD482,AF482,AH482,AJ482,AL482)=#REF!,,"")</f>
        <v>#REF!</v>
      </c>
      <c r="X482" s="49" t="e">
        <f>IF(#REF!=1,1,"")</f>
        <v>#REF!</v>
      </c>
      <c r="Y482" s="49"/>
      <c r="Z482" s="49"/>
      <c r="AA482" s="50" t="str">
        <f t="shared" si="153"/>
        <v/>
      </c>
      <c r="AB482" s="51" t="str">
        <f>IF(AA482=1,#REF!,"")</f>
        <v/>
      </c>
      <c r="AC482" s="50"/>
      <c r="AD482" s="51" t="str">
        <f>IF(AC482=1,#REF!,"")</f>
        <v/>
      </c>
      <c r="AE482" s="50"/>
      <c r="AF482" s="51" t="str">
        <f>IF(AE482=1,#REF!,"")</f>
        <v/>
      </c>
      <c r="AG482" s="50"/>
      <c r="AH482" s="51" t="str">
        <f>IF(AG482=1,#REF!,"")</f>
        <v/>
      </c>
      <c r="AI482" s="50"/>
      <c r="AJ482" s="51" t="str">
        <f>IF(AI482=1,#REF!,"")</f>
        <v/>
      </c>
      <c r="AK482" s="50"/>
      <c r="AL482" s="51" t="str">
        <f>IF(AK482=1,#REF!,"")</f>
        <v/>
      </c>
      <c r="AM482" s="52"/>
      <c r="AN482" s="53"/>
      <c r="AO482" s="53"/>
      <c r="AP482" s="54"/>
      <c r="AQ482" s="55" t="e">
        <f>IF(#REF!=1,0,"")</f>
        <v>#REF!</v>
      </c>
      <c r="AR482" s="56" t="e">
        <f t="shared" si="146"/>
        <v>#REF!</v>
      </c>
      <c r="AS482" s="55" t="e">
        <f>IF(#REF!=1,0,"")</f>
        <v>#REF!</v>
      </c>
      <c r="AT482" s="56" t="e">
        <f t="shared" si="147"/>
        <v>#REF!</v>
      </c>
    </row>
    <row r="483" spans="1:46" s="3" customFormat="1" x14ac:dyDescent="0.25">
      <c r="A483" s="67">
        <f t="shared" si="148"/>
        <v>2022</v>
      </c>
      <c r="B483" s="67" t="str">
        <f t="shared" si="149"/>
        <v>May</v>
      </c>
      <c r="C483" s="68">
        <f t="shared" si="154"/>
        <v>24</v>
      </c>
      <c r="D483" s="69">
        <f t="shared" si="150"/>
        <v>16</v>
      </c>
      <c r="E483" s="70">
        <f t="shared" si="151"/>
        <v>35</v>
      </c>
      <c r="F483" s="74"/>
      <c r="G483" s="77"/>
      <c r="H483" s="63" t="e">
        <f t="shared" si="155"/>
        <v>#VALUE!</v>
      </c>
      <c r="I483" s="64">
        <f t="shared" si="157"/>
        <v>1</v>
      </c>
      <c r="J483" s="71" t="str">
        <f t="shared" si="157"/>
        <v>Lavandula</v>
      </c>
      <c r="K483" s="71" t="str">
        <f t="shared" si="157"/>
        <v>stoechas</v>
      </c>
      <c r="L483" s="72">
        <f t="shared" si="157"/>
        <v>2</v>
      </c>
      <c r="M483" s="72">
        <f t="shared" si="157"/>
        <v>12</v>
      </c>
      <c r="N483" s="66">
        <f t="shared" si="157"/>
        <v>0</v>
      </c>
      <c r="O483" s="42"/>
      <c r="P483" s="43" t="e">
        <f>TEXT(IF(#REF!=1,D483,""),"00")</f>
        <v>#REF!</v>
      </c>
      <c r="Q483" s="44"/>
      <c r="R483" s="45"/>
      <c r="S483" s="46" t="e">
        <f>IF(O483=0,TEXT(TIME(P483,Q483,R483)-TIME(D483,E483,RIGHT(F483,2))+TIME(0,LEFT(#REF!,2),RIGHT(#REF!,2)),"mm:ss"),TEXT(TIME(P483,Q483,R483)-TIME(D483,E483,RIGHT(F483,2))+TIME(0,LEFT(#REF!,2),RIGHT(#REF!,2))-TIME(0,($G$10*O483),0),"mm:ss"))</f>
        <v>#REF!</v>
      </c>
      <c r="T483" s="47"/>
      <c r="U483" s="43" t="e">
        <f>INDEX(VISITORS[INSECT ORDER], MATCH(T483,VISITORS[NAME USED],0))</f>
        <v>#N/A</v>
      </c>
      <c r="V483" s="43" t="e">
        <f t="shared" si="152"/>
        <v>#N/A</v>
      </c>
      <c r="W483" s="48" t="e">
        <f>IF(SUM(AB483,AD483,AF483,AH483,AJ483,AL483)=#REF!,,"")</f>
        <v>#REF!</v>
      </c>
      <c r="X483" s="49" t="e">
        <f>IF(#REF!=1,1,"")</f>
        <v>#REF!</v>
      </c>
      <c r="Y483" s="49"/>
      <c r="Z483" s="49"/>
      <c r="AA483" s="50" t="str">
        <f t="shared" si="153"/>
        <v/>
      </c>
      <c r="AB483" s="51" t="str">
        <f>IF(AA483=1,#REF!,"")</f>
        <v/>
      </c>
      <c r="AC483" s="50"/>
      <c r="AD483" s="51" t="str">
        <f>IF(AC483=1,#REF!,"")</f>
        <v/>
      </c>
      <c r="AE483" s="50"/>
      <c r="AF483" s="51" t="str">
        <f>IF(AE483=1,#REF!,"")</f>
        <v/>
      </c>
      <c r="AG483" s="50"/>
      <c r="AH483" s="51" t="str">
        <f>IF(AG483=1,#REF!,"")</f>
        <v/>
      </c>
      <c r="AI483" s="50"/>
      <c r="AJ483" s="51" t="str">
        <f>IF(AI483=1,#REF!,"")</f>
        <v/>
      </c>
      <c r="AK483" s="50"/>
      <c r="AL483" s="51" t="str">
        <f>IF(AK483=1,#REF!,"")</f>
        <v/>
      </c>
      <c r="AM483" s="52"/>
      <c r="AN483" s="53"/>
      <c r="AO483" s="53"/>
      <c r="AP483" s="54"/>
      <c r="AQ483" s="55" t="e">
        <f>IF(#REF!=1,0,"")</f>
        <v>#REF!</v>
      </c>
      <c r="AR483" s="56" t="e">
        <f t="shared" si="146"/>
        <v>#REF!</v>
      </c>
      <c r="AS483" s="55" t="e">
        <f>IF(#REF!=1,0,"")</f>
        <v>#REF!</v>
      </c>
      <c r="AT483" s="56" t="e">
        <f t="shared" si="147"/>
        <v>#REF!</v>
      </c>
    </row>
    <row r="484" spans="1:46" s="3" customFormat="1" x14ac:dyDescent="0.25">
      <c r="A484" s="67">
        <f t="shared" si="148"/>
        <v>2022</v>
      </c>
      <c r="B484" s="67" t="str">
        <f t="shared" si="149"/>
        <v>May</v>
      </c>
      <c r="C484" s="68">
        <f t="shared" si="154"/>
        <v>24</v>
      </c>
      <c r="D484" s="69">
        <f t="shared" si="150"/>
        <v>16</v>
      </c>
      <c r="E484" s="70">
        <f t="shared" si="151"/>
        <v>36</v>
      </c>
      <c r="F484" s="74"/>
      <c r="G484" s="77"/>
      <c r="H484" s="63" t="e">
        <f t="shared" si="155"/>
        <v>#VALUE!</v>
      </c>
      <c r="I484" s="64">
        <f t="shared" si="157"/>
        <v>1</v>
      </c>
      <c r="J484" s="71" t="str">
        <f t="shared" si="157"/>
        <v>Lavandula</v>
      </c>
      <c r="K484" s="71" t="str">
        <f t="shared" si="157"/>
        <v>stoechas</v>
      </c>
      <c r="L484" s="72">
        <f t="shared" si="157"/>
        <v>2</v>
      </c>
      <c r="M484" s="72">
        <f t="shared" si="157"/>
        <v>12</v>
      </c>
      <c r="N484" s="66">
        <f t="shared" si="157"/>
        <v>0</v>
      </c>
      <c r="O484" s="42"/>
      <c r="P484" s="43" t="e">
        <f>TEXT(IF(#REF!=1,D484,""),"00")</f>
        <v>#REF!</v>
      </c>
      <c r="Q484" s="44"/>
      <c r="R484" s="45"/>
      <c r="S484" s="46" t="e">
        <f>IF(O484=0,TEXT(TIME(P484,Q484,R484)-TIME(D484,E484,RIGHT(F484,2))+TIME(0,LEFT(#REF!,2),RIGHT(#REF!,2)),"mm:ss"),TEXT(TIME(P484,Q484,R484)-TIME(D484,E484,RIGHT(F484,2))+TIME(0,LEFT(#REF!,2),RIGHT(#REF!,2))-TIME(0,($G$10*O484),0),"mm:ss"))</f>
        <v>#REF!</v>
      </c>
      <c r="T484" s="47"/>
      <c r="U484" s="43" t="e">
        <f>INDEX(VISITORS[INSECT ORDER], MATCH(T484,VISITORS[NAME USED],0))</f>
        <v>#N/A</v>
      </c>
      <c r="V484" s="43" t="e">
        <f t="shared" si="152"/>
        <v>#N/A</v>
      </c>
      <c r="W484" s="48" t="e">
        <f>IF(SUM(AB484,AD484,AF484,AH484,AJ484,AL484)=#REF!,,"")</f>
        <v>#REF!</v>
      </c>
      <c r="X484" s="49" t="e">
        <f>IF(#REF!=1,1,"")</f>
        <v>#REF!</v>
      </c>
      <c r="Y484" s="49"/>
      <c r="Z484" s="49"/>
      <c r="AA484" s="50" t="str">
        <f t="shared" si="153"/>
        <v/>
      </c>
      <c r="AB484" s="51" t="str">
        <f>IF(AA484=1,#REF!,"")</f>
        <v/>
      </c>
      <c r="AC484" s="50"/>
      <c r="AD484" s="51" t="str">
        <f>IF(AC484=1,#REF!,"")</f>
        <v/>
      </c>
      <c r="AE484" s="50"/>
      <c r="AF484" s="51" t="str">
        <f>IF(AE484=1,#REF!,"")</f>
        <v/>
      </c>
      <c r="AG484" s="50"/>
      <c r="AH484" s="51" t="str">
        <f>IF(AG484=1,#REF!,"")</f>
        <v/>
      </c>
      <c r="AI484" s="50"/>
      <c r="AJ484" s="51" t="str">
        <f>IF(AI484=1,#REF!,"")</f>
        <v/>
      </c>
      <c r="AK484" s="50"/>
      <c r="AL484" s="51" t="str">
        <f>IF(AK484=1,#REF!,"")</f>
        <v/>
      </c>
      <c r="AM484" s="52"/>
      <c r="AN484" s="53"/>
      <c r="AO484" s="53"/>
      <c r="AP484" s="54"/>
      <c r="AQ484" s="55" t="e">
        <f>IF(#REF!=1,0,"")</f>
        <v>#REF!</v>
      </c>
      <c r="AR484" s="56" t="e">
        <f t="shared" si="146"/>
        <v>#REF!</v>
      </c>
      <c r="AS484" s="55" t="e">
        <f>IF(#REF!=1,0,"")</f>
        <v>#REF!</v>
      </c>
      <c r="AT484" s="56" t="e">
        <f t="shared" si="147"/>
        <v>#REF!</v>
      </c>
    </row>
    <row r="485" spans="1:46" s="3" customFormat="1" x14ac:dyDescent="0.25">
      <c r="A485" s="67">
        <f t="shared" si="148"/>
        <v>2022</v>
      </c>
      <c r="B485" s="67" t="str">
        <f t="shared" si="149"/>
        <v>May</v>
      </c>
      <c r="C485" s="68">
        <f t="shared" si="154"/>
        <v>24</v>
      </c>
      <c r="D485" s="69">
        <f t="shared" si="150"/>
        <v>16</v>
      </c>
      <c r="E485" s="70">
        <f t="shared" si="151"/>
        <v>37</v>
      </c>
      <c r="F485" s="74"/>
      <c r="G485" s="77"/>
      <c r="H485" s="63" t="e">
        <f t="shared" si="155"/>
        <v>#VALUE!</v>
      </c>
      <c r="I485" s="64">
        <f t="shared" si="157"/>
        <v>1</v>
      </c>
      <c r="J485" s="71" t="str">
        <f t="shared" si="157"/>
        <v>Lavandula</v>
      </c>
      <c r="K485" s="71" t="str">
        <f t="shared" si="157"/>
        <v>stoechas</v>
      </c>
      <c r="L485" s="72">
        <f t="shared" si="157"/>
        <v>2</v>
      </c>
      <c r="M485" s="72">
        <f t="shared" si="157"/>
        <v>12</v>
      </c>
      <c r="N485" s="66">
        <f t="shared" si="157"/>
        <v>0</v>
      </c>
      <c r="O485" s="42"/>
      <c r="P485" s="43" t="e">
        <f>TEXT(IF(#REF!=1,D485,""),"00")</f>
        <v>#REF!</v>
      </c>
      <c r="Q485" s="44"/>
      <c r="R485" s="45"/>
      <c r="S485" s="46" t="e">
        <f>IF(O485=0,TEXT(TIME(P485,Q485,R485)-TIME(D485,E485,RIGHT(F485,2))+TIME(0,LEFT(#REF!,2),RIGHT(#REF!,2)),"mm:ss"),TEXT(TIME(P485,Q485,R485)-TIME(D485,E485,RIGHT(F485,2))+TIME(0,LEFT(#REF!,2),RIGHT(#REF!,2))-TIME(0,($G$10*O485),0),"mm:ss"))</f>
        <v>#REF!</v>
      </c>
      <c r="T485" s="47"/>
      <c r="U485" s="43" t="e">
        <f>INDEX(VISITORS[INSECT ORDER], MATCH(T485,VISITORS[NAME USED],0))</f>
        <v>#N/A</v>
      </c>
      <c r="V485" s="43" t="e">
        <f t="shared" si="152"/>
        <v>#N/A</v>
      </c>
      <c r="W485" s="48" t="e">
        <f>IF(SUM(AB485,AD485,AF485,AH485,AJ485,AL485)=#REF!,,"")</f>
        <v>#REF!</v>
      </c>
      <c r="X485" s="49" t="e">
        <f>IF(#REF!=1,1,"")</f>
        <v>#REF!</v>
      </c>
      <c r="Y485" s="49"/>
      <c r="Z485" s="49"/>
      <c r="AA485" s="50" t="str">
        <f t="shared" si="153"/>
        <v/>
      </c>
      <c r="AB485" s="51" t="str">
        <f>IF(AA485=1,#REF!,"")</f>
        <v/>
      </c>
      <c r="AC485" s="50"/>
      <c r="AD485" s="51" t="str">
        <f>IF(AC485=1,#REF!,"")</f>
        <v/>
      </c>
      <c r="AE485" s="50"/>
      <c r="AF485" s="51" t="str">
        <f>IF(AE485=1,#REF!,"")</f>
        <v/>
      </c>
      <c r="AG485" s="50"/>
      <c r="AH485" s="51" t="str">
        <f>IF(AG485=1,#REF!,"")</f>
        <v/>
      </c>
      <c r="AI485" s="50"/>
      <c r="AJ485" s="51" t="str">
        <f>IF(AI485=1,#REF!,"")</f>
        <v/>
      </c>
      <c r="AK485" s="50"/>
      <c r="AL485" s="51" t="str">
        <f>IF(AK485=1,#REF!,"")</f>
        <v/>
      </c>
      <c r="AM485" s="52"/>
      <c r="AN485" s="53"/>
      <c r="AO485" s="53"/>
      <c r="AP485" s="54"/>
      <c r="AQ485" s="55" t="e">
        <f>IF(#REF!=1,0,"")</f>
        <v>#REF!</v>
      </c>
      <c r="AR485" s="56" t="e">
        <f t="shared" si="146"/>
        <v>#REF!</v>
      </c>
      <c r="AS485" s="55" t="e">
        <f>IF(#REF!=1,0,"")</f>
        <v>#REF!</v>
      </c>
      <c r="AT485" s="56" t="e">
        <f t="shared" si="147"/>
        <v>#REF!</v>
      </c>
    </row>
    <row r="486" spans="1:46" s="3" customFormat="1" x14ac:dyDescent="0.25">
      <c r="A486" s="67">
        <f t="shared" si="148"/>
        <v>2022</v>
      </c>
      <c r="B486" s="67" t="str">
        <f t="shared" si="149"/>
        <v>May</v>
      </c>
      <c r="C486" s="68">
        <f t="shared" si="154"/>
        <v>24</v>
      </c>
      <c r="D486" s="69">
        <f t="shared" si="150"/>
        <v>16</v>
      </c>
      <c r="E486" s="70">
        <f t="shared" si="151"/>
        <v>38</v>
      </c>
      <c r="F486" s="74"/>
      <c r="G486" s="77"/>
      <c r="H486" s="63" t="e">
        <f t="shared" si="155"/>
        <v>#VALUE!</v>
      </c>
      <c r="I486" s="64">
        <f t="shared" si="157"/>
        <v>1</v>
      </c>
      <c r="J486" s="71" t="str">
        <f t="shared" si="157"/>
        <v>Lavandula</v>
      </c>
      <c r="K486" s="71" t="str">
        <f t="shared" si="157"/>
        <v>stoechas</v>
      </c>
      <c r="L486" s="66">
        <f t="shared" si="157"/>
        <v>2</v>
      </c>
      <c r="M486" s="72">
        <f t="shared" si="157"/>
        <v>12</v>
      </c>
      <c r="N486" s="66">
        <f t="shared" si="157"/>
        <v>0</v>
      </c>
      <c r="O486" s="42"/>
      <c r="P486" s="43" t="e">
        <f>TEXT(IF(#REF!=1,D486,""),"00")</f>
        <v>#REF!</v>
      </c>
      <c r="Q486" s="44"/>
      <c r="R486" s="45"/>
      <c r="S486" s="46" t="e">
        <f>IF(O486=0,TEXT(TIME(P486,Q486,R486)-TIME(D486,E486,RIGHT(F486,2))+TIME(0,LEFT(#REF!,2),RIGHT(#REF!,2)),"mm:ss"),TEXT(TIME(P486,Q486,R486)-TIME(D486,E486,RIGHT(F486,2))+TIME(0,LEFT(#REF!,2),RIGHT(#REF!,2))-TIME(0,($G$10*O486),0),"mm:ss"))</f>
        <v>#REF!</v>
      </c>
      <c r="T486" s="47"/>
      <c r="U486" s="43" t="e">
        <f>INDEX(VISITORS[INSECT ORDER], MATCH(T486,VISITORS[NAME USED],0))</f>
        <v>#N/A</v>
      </c>
      <c r="V486" s="43" t="e">
        <f t="shared" si="152"/>
        <v>#N/A</v>
      </c>
      <c r="W486" s="48" t="e">
        <f>IF(SUM(AB486,AD486,AF486,AH486,AJ486,AL486)=#REF!,,"")</f>
        <v>#REF!</v>
      </c>
      <c r="X486" s="49" t="e">
        <f>IF(#REF!=1,1,"")</f>
        <v>#REF!</v>
      </c>
      <c r="Y486" s="49"/>
      <c r="Z486" s="49"/>
      <c r="AA486" s="50" t="str">
        <f t="shared" si="153"/>
        <v/>
      </c>
      <c r="AB486" s="51" t="str">
        <f>IF(AA486=1,#REF!,"")</f>
        <v/>
      </c>
      <c r="AC486" s="50"/>
      <c r="AD486" s="51" t="str">
        <f>IF(AC486=1,#REF!,"")</f>
        <v/>
      </c>
      <c r="AE486" s="50"/>
      <c r="AF486" s="51" t="str">
        <f>IF(AE486=1,#REF!,"")</f>
        <v/>
      </c>
      <c r="AG486" s="50"/>
      <c r="AH486" s="51" t="str">
        <f>IF(AG486=1,#REF!,"")</f>
        <v/>
      </c>
      <c r="AI486" s="50"/>
      <c r="AJ486" s="51" t="str">
        <f>IF(AI486=1,#REF!,"")</f>
        <v/>
      </c>
      <c r="AK486" s="50"/>
      <c r="AL486" s="51" t="str">
        <f>IF(AK486=1,#REF!,"")</f>
        <v/>
      </c>
      <c r="AM486" s="52"/>
      <c r="AN486" s="53"/>
      <c r="AO486" s="53"/>
      <c r="AP486" s="54"/>
      <c r="AQ486" s="55" t="e">
        <f>IF(#REF!=1,0,"")</f>
        <v>#REF!</v>
      </c>
      <c r="AR486" s="56" t="e">
        <f t="shared" si="146"/>
        <v>#REF!</v>
      </c>
      <c r="AS486" s="55" t="e">
        <f>IF(#REF!=1,0,"")</f>
        <v>#REF!</v>
      </c>
      <c r="AT486" s="56" t="e">
        <f t="shared" si="147"/>
        <v>#REF!</v>
      </c>
    </row>
    <row r="487" spans="1:46" s="3" customFormat="1" x14ac:dyDescent="0.25">
      <c r="A487" s="67">
        <f t="shared" si="148"/>
        <v>2022</v>
      </c>
      <c r="B487" s="67" t="str">
        <f t="shared" si="149"/>
        <v>May</v>
      </c>
      <c r="C487" s="68">
        <f t="shared" si="154"/>
        <v>24</v>
      </c>
      <c r="D487" s="69">
        <f t="shared" si="150"/>
        <v>16</v>
      </c>
      <c r="E487" s="60">
        <f t="shared" si="151"/>
        <v>39</v>
      </c>
      <c r="F487" s="74"/>
      <c r="G487" s="77"/>
      <c r="H487" s="63" t="e">
        <f t="shared" si="155"/>
        <v>#VALUE!</v>
      </c>
      <c r="I487" s="64">
        <f t="shared" si="157"/>
        <v>1</v>
      </c>
      <c r="J487" s="71" t="str">
        <f t="shared" si="157"/>
        <v>Lavandula</v>
      </c>
      <c r="K487" s="71" t="str">
        <f t="shared" si="157"/>
        <v>stoechas</v>
      </c>
      <c r="L487" s="72">
        <f t="shared" si="157"/>
        <v>2</v>
      </c>
      <c r="M487" s="66">
        <f t="shared" si="157"/>
        <v>12</v>
      </c>
      <c r="N487" s="66">
        <f t="shared" si="157"/>
        <v>0</v>
      </c>
      <c r="O487" s="42"/>
      <c r="P487" s="43" t="e">
        <f>TEXT(IF(#REF!=1,D487,""),"00")</f>
        <v>#REF!</v>
      </c>
      <c r="Q487" s="44"/>
      <c r="R487" s="45"/>
      <c r="S487" s="46" t="e">
        <f>IF(O487=0,TEXT(TIME(P487,Q487,R487)-TIME(D487,E487,RIGHT(F487,2))+TIME(0,LEFT(#REF!,2),RIGHT(#REF!,2)),"mm:ss"),TEXT(TIME(P487,Q487,R487)-TIME(D487,E487,RIGHT(F487,2))+TIME(0,LEFT(#REF!,2),RIGHT(#REF!,2))-TIME(0,($G$10*O487),0),"mm:ss"))</f>
        <v>#REF!</v>
      </c>
      <c r="T487" s="47"/>
      <c r="U487" s="43" t="e">
        <f>INDEX(VISITORS[INSECT ORDER], MATCH(T487,VISITORS[NAME USED],0))</f>
        <v>#N/A</v>
      </c>
      <c r="V487" s="43" t="e">
        <f t="shared" si="152"/>
        <v>#N/A</v>
      </c>
      <c r="W487" s="48" t="e">
        <f>IF(SUM(AB487,AD487,AF487,AH487,AJ487,AL487)=#REF!,,"")</f>
        <v>#REF!</v>
      </c>
      <c r="X487" s="49" t="e">
        <f>IF(#REF!=1,1,"")</f>
        <v>#REF!</v>
      </c>
      <c r="Y487" s="49"/>
      <c r="Z487" s="49"/>
      <c r="AA487" s="50" t="str">
        <f t="shared" si="153"/>
        <v/>
      </c>
      <c r="AB487" s="51" t="str">
        <f>IF(AA487=1,#REF!,"")</f>
        <v/>
      </c>
      <c r="AC487" s="50"/>
      <c r="AD487" s="51" t="str">
        <f>IF(AC487=1,#REF!,"")</f>
        <v/>
      </c>
      <c r="AE487" s="50"/>
      <c r="AF487" s="51" t="str">
        <f>IF(AE487=1,#REF!,"")</f>
        <v/>
      </c>
      <c r="AG487" s="50"/>
      <c r="AH487" s="51" t="str">
        <f>IF(AG487=1,#REF!,"")</f>
        <v/>
      </c>
      <c r="AI487" s="50"/>
      <c r="AJ487" s="51" t="str">
        <f>IF(AI487=1,#REF!,"")</f>
        <v/>
      </c>
      <c r="AK487" s="50"/>
      <c r="AL487" s="51" t="str">
        <f>IF(AK487=1,#REF!,"")</f>
        <v/>
      </c>
      <c r="AM487" s="52"/>
      <c r="AN487" s="53"/>
      <c r="AO487" s="53"/>
      <c r="AP487" s="54"/>
      <c r="AQ487" s="55" t="e">
        <f>IF(#REF!=1,0,"")</f>
        <v>#REF!</v>
      </c>
      <c r="AR487" s="56" t="e">
        <f t="shared" si="146"/>
        <v>#REF!</v>
      </c>
      <c r="AS487" s="55" t="e">
        <f>IF(#REF!=1,0,"")</f>
        <v>#REF!</v>
      </c>
      <c r="AT487" s="56" t="e">
        <f t="shared" si="147"/>
        <v>#REF!</v>
      </c>
    </row>
    <row r="488" spans="1:46" s="3" customFormat="1" x14ac:dyDescent="0.25">
      <c r="A488" s="67">
        <f t="shared" si="148"/>
        <v>2022</v>
      </c>
      <c r="B488" s="67" t="str">
        <f t="shared" si="149"/>
        <v>May</v>
      </c>
      <c r="C488" s="68">
        <f t="shared" si="154"/>
        <v>24</v>
      </c>
      <c r="D488" s="69">
        <f t="shared" si="150"/>
        <v>16</v>
      </c>
      <c r="E488" s="70">
        <f t="shared" si="151"/>
        <v>40</v>
      </c>
      <c r="F488" s="74"/>
      <c r="G488" s="77"/>
      <c r="H488" s="63" t="e">
        <f t="shared" si="155"/>
        <v>#VALUE!</v>
      </c>
      <c r="I488" s="64">
        <f t="shared" si="157"/>
        <v>1</v>
      </c>
      <c r="J488" s="71" t="str">
        <f t="shared" si="157"/>
        <v>Lavandula</v>
      </c>
      <c r="K488" s="71" t="str">
        <f t="shared" si="157"/>
        <v>stoechas</v>
      </c>
      <c r="L488" s="72">
        <f t="shared" si="157"/>
        <v>2</v>
      </c>
      <c r="M488" s="72">
        <f t="shared" si="157"/>
        <v>12</v>
      </c>
      <c r="N488" s="66">
        <f t="shared" si="157"/>
        <v>0</v>
      </c>
      <c r="O488" s="42"/>
      <c r="P488" s="43" t="e">
        <f>TEXT(IF(#REF!=1,D488,""),"00")</f>
        <v>#REF!</v>
      </c>
      <c r="Q488" s="44"/>
      <c r="R488" s="45"/>
      <c r="S488" s="46" t="e">
        <f>IF(O488=0,TEXT(TIME(P488,Q488,R488)-TIME(D488,E488,RIGHT(F488,2))+TIME(0,LEFT(#REF!,2),RIGHT(#REF!,2)),"mm:ss"),TEXT(TIME(P488,Q488,R488)-TIME(D488,E488,RIGHT(F488,2))+TIME(0,LEFT(#REF!,2),RIGHT(#REF!,2))-TIME(0,($G$10*O488),0),"mm:ss"))</f>
        <v>#REF!</v>
      </c>
      <c r="T488" s="47"/>
      <c r="U488" s="43" t="e">
        <f>INDEX(VISITORS[INSECT ORDER], MATCH(T488,VISITORS[NAME USED],0))</f>
        <v>#N/A</v>
      </c>
      <c r="V488" s="43" t="e">
        <f t="shared" si="152"/>
        <v>#N/A</v>
      </c>
      <c r="W488" s="48" t="e">
        <f>IF(SUM(AB488,AD488,AF488,AH488,AJ488,AL488)=#REF!,,"")</f>
        <v>#REF!</v>
      </c>
      <c r="X488" s="49" t="e">
        <f>IF(#REF!=1,1,"")</f>
        <v>#REF!</v>
      </c>
      <c r="Y488" s="49"/>
      <c r="Z488" s="49"/>
      <c r="AA488" s="50" t="str">
        <f t="shared" si="153"/>
        <v/>
      </c>
      <c r="AB488" s="51" t="str">
        <f>IF(AA488=1,#REF!,"")</f>
        <v/>
      </c>
      <c r="AC488" s="50"/>
      <c r="AD488" s="51" t="str">
        <f>IF(AC488=1,#REF!,"")</f>
        <v/>
      </c>
      <c r="AE488" s="50"/>
      <c r="AF488" s="51" t="str">
        <f>IF(AE488=1,#REF!,"")</f>
        <v/>
      </c>
      <c r="AG488" s="50"/>
      <c r="AH488" s="51" t="str">
        <f>IF(AG488=1,#REF!,"")</f>
        <v/>
      </c>
      <c r="AI488" s="50"/>
      <c r="AJ488" s="51" t="str">
        <f>IF(AI488=1,#REF!,"")</f>
        <v/>
      </c>
      <c r="AK488" s="50"/>
      <c r="AL488" s="51" t="str">
        <f>IF(AK488=1,#REF!,"")</f>
        <v/>
      </c>
      <c r="AM488" s="52"/>
      <c r="AN488" s="53"/>
      <c r="AO488" s="53"/>
      <c r="AP488" s="54"/>
      <c r="AQ488" s="55" t="e">
        <f>IF(#REF!=1,0,"")</f>
        <v>#REF!</v>
      </c>
      <c r="AR488" s="56" t="e">
        <f t="shared" si="146"/>
        <v>#REF!</v>
      </c>
      <c r="AS488" s="55" t="e">
        <f>IF(#REF!=1,0,"")</f>
        <v>#REF!</v>
      </c>
      <c r="AT488" s="56" t="e">
        <f t="shared" si="147"/>
        <v>#REF!</v>
      </c>
    </row>
    <row r="489" spans="1:46" s="3" customFormat="1" x14ac:dyDescent="0.25">
      <c r="A489" s="67">
        <f t="shared" si="148"/>
        <v>2022</v>
      </c>
      <c r="B489" s="67" t="str">
        <f t="shared" si="149"/>
        <v>May</v>
      </c>
      <c r="C489" s="68">
        <f t="shared" si="154"/>
        <v>24</v>
      </c>
      <c r="D489" s="69">
        <f t="shared" si="150"/>
        <v>16</v>
      </c>
      <c r="E489" s="70">
        <f t="shared" si="151"/>
        <v>41</v>
      </c>
      <c r="F489" s="74"/>
      <c r="G489" s="77"/>
      <c r="H489" s="63" t="e">
        <f t="shared" si="155"/>
        <v>#VALUE!</v>
      </c>
      <c r="I489" s="64">
        <f t="shared" si="157"/>
        <v>1</v>
      </c>
      <c r="J489" s="71" t="str">
        <f t="shared" si="157"/>
        <v>Lavandula</v>
      </c>
      <c r="K489" s="71" t="str">
        <f t="shared" si="157"/>
        <v>stoechas</v>
      </c>
      <c r="L489" s="72">
        <f t="shared" si="157"/>
        <v>2</v>
      </c>
      <c r="M489" s="72">
        <f t="shared" si="157"/>
        <v>12</v>
      </c>
      <c r="N489" s="66">
        <f t="shared" si="157"/>
        <v>0</v>
      </c>
      <c r="O489" s="42"/>
      <c r="P489" s="43" t="e">
        <f>TEXT(IF(#REF!=1,D489,""),"00")</f>
        <v>#REF!</v>
      </c>
      <c r="Q489" s="44"/>
      <c r="R489" s="45"/>
      <c r="S489" s="46" t="e">
        <f>IF(O489=0,TEXT(TIME(P489,Q489,R489)-TIME(D489,E489,RIGHT(F489,2))+TIME(0,LEFT(#REF!,2),RIGHT(#REF!,2)),"mm:ss"),TEXT(TIME(P489,Q489,R489)-TIME(D489,E489,RIGHT(F489,2))+TIME(0,LEFT(#REF!,2),RIGHT(#REF!,2))-TIME(0,($G$10*O489),0),"mm:ss"))</f>
        <v>#REF!</v>
      </c>
      <c r="T489" s="47"/>
      <c r="U489" s="43" t="e">
        <f>INDEX(VISITORS[INSECT ORDER], MATCH(T489,VISITORS[NAME USED],0))</f>
        <v>#N/A</v>
      </c>
      <c r="V489" s="43" t="e">
        <f t="shared" si="152"/>
        <v>#N/A</v>
      </c>
      <c r="W489" s="48" t="e">
        <f>IF(SUM(AB489,AD489,AF489,AH489,AJ489,AL489)=#REF!,,"")</f>
        <v>#REF!</v>
      </c>
      <c r="X489" s="49" t="e">
        <f>IF(#REF!=1,1,"")</f>
        <v>#REF!</v>
      </c>
      <c r="Y489" s="49"/>
      <c r="Z489" s="49"/>
      <c r="AA489" s="50" t="str">
        <f t="shared" si="153"/>
        <v/>
      </c>
      <c r="AB489" s="51" t="str">
        <f>IF(AA489=1,#REF!,"")</f>
        <v/>
      </c>
      <c r="AC489" s="50"/>
      <c r="AD489" s="51" t="str">
        <f>IF(AC489=1,#REF!,"")</f>
        <v/>
      </c>
      <c r="AE489" s="50"/>
      <c r="AF489" s="51" t="str">
        <f>IF(AE489=1,#REF!,"")</f>
        <v/>
      </c>
      <c r="AG489" s="50"/>
      <c r="AH489" s="51" t="str">
        <f>IF(AG489=1,#REF!,"")</f>
        <v/>
      </c>
      <c r="AI489" s="50"/>
      <c r="AJ489" s="51" t="str">
        <f>IF(AI489=1,#REF!,"")</f>
        <v/>
      </c>
      <c r="AK489" s="50"/>
      <c r="AL489" s="51" t="str">
        <f>IF(AK489=1,#REF!,"")</f>
        <v/>
      </c>
      <c r="AM489" s="52"/>
      <c r="AN489" s="53"/>
      <c r="AO489" s="53"/>
      <c r="AP489" s="54"/>
      <c r="AQ489" s="55" t="e">
        <f>IF(#REF!=1,0,"")</f>
        <v>#REF!</v>
      </c>
      <c r="AR489" s="56" t="e">
        <f t="shared" si="146"/>
        <v>#REF!</v>
      </c>
      <c r="AS489" s="55" t="e">
        <f>IF(#REF!=1,0,"")</f>
        <v>#REF!</v>
      </c>
      <c r="AT489" s="56" t="e">
        <f t="shared" si="147"/>
        <v>#REF!</v>
      </c>
    </row>
    <row r="490" spans="1:46" s="3" customFormat="1" x14ac:dyDescent="0.25">
      <c r="A490" s="67">
        <f t="shared" si="148"/>
        <v>2022</v>
      </c>
      <c r="B490" s="67" t="str">
        <f t="shared" si="149"/>
        <v>May</v>
      </c>
      <c r="C490" s="68">
        <f t="shared" si="154"/>
        <v>24</v>
      </c>
      <c r="D490" s="69">
        <f t="shared" si="150"/>
        <v>16</v>
      </c>
      <c r="E490" s="70">
        <f t="shared" si="151"/>
        <v>42</v>
      </c>
      <c r="F490" s="74"/>
      <c r="G490" s="77"/>
      <c r="H490" s="63" t="e">
        <f t="shared" si="155"/>
        <v>#VALUE!</v>
      </c>
      <c r="I490" s="64">
        <f t="shared" si="157"/>
        <v>1</v>
      </c>
      <c r="J490" s="71" t="str">
        <f t="shared" si="157"/>
        <v>Lavandula</v>
      </c>
      <c r="K490" s="71" t="str">
        <f t="shared" si="157"/>
        <v>stoechas</v>
      </c>
      <c r="L490" s="72">
        <f t="shared" si="157"/>
        <v>2</v>
      </c>
      <c r="M490" s="72">
        <f t="shared" si="157"/>
        <v>12</v>
      </c>
      <c r="N490" s="66">
        <f t="shared" si="157"/>
        <v>0</v>
      </c>
      <c r="O490" s="42"/>
      <c r="P490" s="43" t="e">
        <f>TEXT(IF(#REF!=1,D490,""),"00")</f>
        <v>#REF!</v>
      </c>
      <c r="Q490" s="44"/>
      <c r="R490" s="45"/>
      <c r="S490" s="46" t="e">
        <f>IF(O490=0,TEXT(TIME(P490,Q490,R490)-TIME(D490,E490,RIGHT(F490,2))+TIME(0,LEFT(#REF!,2),RIGHT(#REF!,2)),"mm:ss"),TEXT(TIME(P490,Q490,R490)-TIME(D490,E490,RIGHT(F490,2))+TIME(0,LEFT(#REF!,2),RIGHT(#REF!,2))-TIME(0,($G$10*O490),0),"mm:ss"))</f>
        <v>#REF!</v>
      </c>
      <c r="T490" s="47"/>
      <c r="U490" s="43" t="e">
        <f>INDEX(VISITORS[INSECT ORDER], MATCH(T490,VISITORS[NAME USED],0))</f>
        <v>#N/A</v>
      </c>
      <c r="V490" s="43" t="e">
        <f t="shared" si="152"/>
        <v>#N/A</v>
      </c>
      <c r="W490" s="48" t="e">
        <f>IF(SUM(AB490,AD490,AF490,AH490,AJ490,AL490)=#REF!,,"")</f>
        <v>#REF!</v>
      </c>
      <c r="X490" s="49" t="e">
        <f>IF(#REF!=1,1,"")</f>
        <v>#REF!</v>
      </c>
      <c r="Y490" s="49"/>
      <c r="Z490" s="49"/>
      <c r="AA490" s="50" t="str">
        <f t="shared" si="153"/>
        <v/>
      </c>
      <c r="AB490" s="51" t="str">
        <f>IF(AA490=1,#REF!,"")</f>
        <v/>
      </c>
      <c r="AC490" s="50"/>
      <c r="AD490" s="51" t="str">
        <f>IF(AC490=1,#REF!,"")</f>
        <v/>
      </c>
      <c r="AE490" s="50"/>
      <c r="AF490" s="51" t="str">
        <f>IF(AE490=1,#REF!,"")</f>
        <v/>
      </c>
      <c r="AG490" s="50"/>
      <c r="AH490" s="51" t="str">
        <f>IF(AG490=1,#REF!,"")</f>
        <v/>
      </c>
      <c r="AI490" s="50"/>
      <c r="AJ490" s="51" t="str">
        <f>IF(AI490=1,#REF!,"")</f>
        <v/>
      </c>
      <c r="AK490" s="50"/>
      <c r="AL490" s="51" t="str">
        <f>IF(AK490=1,#REF!,"")</f>
        <v/>
      </c>
      <c r="AM490" s="52"/>
      <c r="AN490" s="53"/>
      <c r="AO490" s="53"/>
      <c r="AP490" s="54"/>
      <c r="AQ490" s="55" t="e">
        <f>IF(#REF!=1,0,"")</f>
        <v>#REF!</v>
      </c>
      <c r="AR490" s="56" t="e">
        <f t="shared" si="146"/>
        <v>#REF!</v>
      </c>
      <c r="AS490" s="55" t="e">
        <f>IF(#REF!=1,0,"")</f>
        <v>#REF!</v>
      </c>
      <c r="AT490" s="56" t="e">
        <f t="shared" si="147"/>
        <v>#REF!</v>
      </c>
    </row>
    <row r="491" spans="1:46" s="3" customFormat="1" x14ac:dyDescent="0.25">
      <c r="A491" s="67">
        <f t="shared" si="148"/>
        <v>2022</v>
      </c>
      <c r="B491" s="67" t="str">
        <f t="shared" si="149"/>
        <v>May</v>
      </c>
      <c r="C491" s="68">
        <f t="shared" si="154"/>
        <v>24</v>
      </c>
      <c r="D491" s="69">
        <f t="shared" si="150"/>
        <v>16</v>
      </c>
      <c r="E491" s="70">
        <f t="shared" si="151"/>
        <v>43</v>
      </c>
      <c r="F491" s="74"/>
      <c r="G491" s="77"/>
      <c r="H491" s="63" t="e">
        <f t="shared" si="155"/>
        <v>#VALUE!</v>
      </c>
      <c r="I491" s="64">
        <f t="shared" si="157"/>
        <v>1</v>
      </c>
      <c r="J491" s="71" t="str">
        <f t="shared" si="157"/>
        <v>Lavandula</v>
      </c>
      <c r="K491" s="71" t="str">
        <f t="shared" si="157"/>
        <v>stoechas</v>
      </c>
      <c r="L491" s="72">
        <f t="shared" si="157"/>
        <v>2</v>
      </c>
      <c r="M491" s="72">
        <f t="shared" si="157"/>
        <v>12</v>
      </c>
      <c r="N491" s="66">
        <f t="shared" si="157"/>
        <v>0</v>
      </c>
      <c r="O491" s="42"/>
      <c r="P491" s="43" t="e">
        <f>TEXT(IF(#REF!=1,D491,""),"00")</f>
        <v>#REF!</v>
      </c>
      <c r="Q491" s="44"/>
      <c r="R491" s="45"/>
      <c r="S491" s="46" t="e">
        <f>IF(O491=0,TEXT(TIME(P491,Q491,R491)-TIME(D491,E491,RIGHT(F491,2))+TIME(0,LEFT(#REF!,2),RIGHT(#REF!,2)),"mm:ss"),TEXT(TIME(P491,Q491,R491)-TIME(D491,E491,RIGHT(F491,2))+TIME(0,LEFT(#REF!,2),RIGHT(#REF!,2))-TIME(0,($G$10*O491),0),"mm:ss"))</f>
        <v>#REF!</v>
      </c>
      <c r="T491" s="47"/>
      <c r="U491" s="43" t="e">
        <f>INDEX(VISITORS[INSECT ORDER], MATCH(T491,VISITORS[NAME USED],0))</f>
        <v>#N/A</v>
      </c>
      <c r="V491" s="43" t="e">
        <f t="shared" si="152"/>
        <v>#N/A</v>
      </c>
      <c r="W491" s="48" t="e">
        <f>IF(SUM(AB491,AD491,AF491,AH491,AJ491,AL491)=#REF!,,"")</f>
        <v>#REF!</v>
      </c>
      <c r="X491" s="49" t="e">
        <f>IF(#REF!=1,1,"")</f>
        <v>#REF!</v>
      </c>
      <c r="Y491" s="49"/>
      <c r="Z491" s="49"/>
      <c r="AA491" s="50" t="str">
        <f t="shared" si="153"/>
        <v/>
      </c>
      <c r="AB491" s="51" t="str">
        <f>IF(AA491=1,#REF!,"")</f>
        <v/>
      </c>
      <c r="AC491" s="50"/>
      <c r="AD491" s="51" t="str">
        <f>IF(AC491=1,#REF!,"")</f>
        <v/>
      </c>
      <c r="AE491" s="50"/>
      <c r="AF491" s="51" t="str">
        <f>IF(AE491=1,#REF!,"")</f>
        <v/>
      </c>
      <c r="AG491" s="50"/>
      <c r="AH491" s="51" t="str">
        <f>IF(AG491=1,#REF!,"")</f>
        <v/>
      </c>
      <c r="AI491" s="50"/>
      <c r="AJ491" s="51" t="str">
        <f>IF(AI491=1,#REF!,"")</f>
        <v/>
      </c>
      <c r="AK491" s="50"/>
      <c r="AL491" s="51" t="str">
        <f>IF(AK491=1,#REF!,"")</f>
        <v/>
      </c>
      <c r="AM491" s="52"/>
      <c r="AN491" s="53"/>
      <c r="AO491" s="53"/>
      <c r="AP491" s="54"/>
      <c r="AQ491" s="55" t="e">
        <f>IF(#REF!=1,0,"")</f>
        <v>#REF!</v>
      </c>
      <c r="AR491" s="56" t="e">
        <f t="shared" si="146"/>
        <v>#REF!</v>
      </c>
      <c r="AS491" s="55" t="e">
        <f>IF(#REF!=1,0,"")</f>
        <v>#REF!</v>
      </c>
      <c r="AT491" s="56" t="e">
        <f t="shared" si="147"/>
        <v>#REF!</v>
      </c>
    </row>
    <row r="492" spans="1:46" s="3" customFormat="1" x14ac:dyDescent="0.25">
      <c r="A492" s="67">
        <f t="shared" si="148"/>
        <v>2022</v>
      </c>
      <c r="B492" s="67" t="str">
        <f t="shared" si="149"/>
        <v>May</v>
      </c>
      <c r="C492" s="68">
        <f t="shared" si="154"/>
        <v>24</v>
      </c>
      <c r="D492" s="69">
        <f t="shared" si="150"/>
        <v>16</v>
      </c>
      <c r="E492" s="60">
        <f t="shared" si="151"/>
        <v>44</v>
      </c>
      <c r="F492" s="74"/>
      <c r="G492" s="77"/>
      <c r="H492" s="63" t="e">
        <f t="shared" si="155"/>
        <v>#VALUE!</v>
      </c>
      <c r="I492" s="64">
        <f t="shared" si="157"/>
        <v>1</v>
      </c>
      <c r="J492" s="71" t="str">
        <f t="shared" si="157"/>
        <v>Lavandula</v>
      </c>
      <c r="K492" s="71" t="str">
        <f t="shared" si="157"/>
        <v>stoechas</v>
      </c>
      <c r="L492" s="66">
        <f t="shared" si="157"/>
        <v>2</v>
      </c>
      <c r="M492" s="66">
        <f t="shared" si="157"/>
        <v>12</v>
      </c>
      <c r="N492" s="66">
        <f t="shared" si="157"/>
        <v>0</v>
      </c>
      <c r="O492" s="42"/>
      <c r="P492" s="43" t="e">
        <f>TEXT(IF(#REF!=1,D492,""),"00")</f>
        <v>#REF!</v>
      </c>
      <c r="Q492" s="44"/>
      <c r="R492" s="45"/>
      <c r="S492" s="46" t="e">
        <f>IF(O492=0,TEXT(TIME(P492,Q492,R492)-TIME(D492,E492,RIGHT(F492,2))+TIME(0,LEFT(#REF!,2),RIGHT(#REF!,2)),"mm:ss"),TEXT(TIME(P492,Q492,R492)-TIME(D492,E492,RIGHT(F492,2))+TIME(0,LEFT(#REF!,2),RIGHT(#REF!,2))-TIME(0,($G$10*O492),0),"mm:ss"))</f>
        <v>#REF!</v>
      </c>
      <c r="T492" s="47"/>
      <c r="U492" s="43" t="e">
        <f>INDEX(VISITORS[INSECT ORDER], MATCH(T492,VISITORS[NAME USED],0))</f>
        <v>#N/A</v>
      </c>
      <c r="V492" s="43" t="e">
        <f t="shared" si="152"/>
        <v>#N/A</v>
      </c>
      <c r="W492" s="48" t="e">
        <f>IF(SUM(AB492,AD492,AF492,AH492,AJ492,AL492)=#REF!,,"")</f>
        <v>#REF!</v>
      </c>
      <c r="X492" s="49" t="e">
        <f>IF(#REF!=1,1,"")</f>
        <v>#REF!</v>
      </c>
      <c r="Y492" s="49"/>
      <c r="Z492" s="49"/>
      <c r="AA492" s="50" t="str">
        <f t="shared" si="153"/>
        <v/>
      </c>
      <c r="AB492" s="51" t="str">
        <f>IF(AA492=1,#REF!,"")</f>
        <v/>
      </c>
      <c r="AC492" s="50"/>
      <c r="AD492" s="51" t="str">
        <f>IF(AC492=1,#REF!,"")</f>
        <v/>
      </c>
      <c r="AE492" s="50"/>
      <c r="AF492" s="51" t="str">
        <f>IF(AE492=1,#REF!,"")</f>
        <v/>
      </c>
      <c r="AG492" s="50"/>
      <c r="AH492" s="51" t="str">
        <f>IF(AG492=1,#REF!,"")</f>
        <v/>
      </c>
      <c r="AI492" s="50"/>
      <c r="AJ492" s="51" t="str">
        <f>IF(AI492=1,#REF!,"")</f>
        <v/>
      </c>
      <c r="AK492" s="50"/>
      <c r="AL492" s="51" t="str">
        <f>IF(AK492=1,#REF!,"")</f>
        <v/>
      </c>
      <c r="AM492" s="52"/>
      <c r="AN492" s="53"/>
      <c r="AO492" s="53"/>
      <c r="AP492" s="54"/>
      <c r="AQ492" s="55" t="e">
        <f>IF(#REF!=1,0,"")</f>
        <v>#REF!</v>
      </c>
      <c r="AR492" s="56" t="e">
        <f t="shared" si="146"/>
        <v>#REF!</v>
      </c>
      <c r="AS492" s="55" t="e">
        <f>IF(#REF!=1,0,"")</f>
        <v>#REF!</v>
      </c>
      <c r="AT492" s="56" t="e">
        <f t="shared" si="147"/>
        <v>#REF!</v>
      </c>
    </row>
    <row r="493" spans="1:46" s="3" customFormat="1" x14ac:dyDescent="0.25">
      <c r="A493" s="67">
        <f t="shared" si="148"/>
        <v>2022</v>
      </c>
      <c r="B493" s="67" t="str">
        <f t="shared" si="149"/>
        <v>May</v>
      </c>
      <c r="C493" s="68">
        <f t="shared" si="154"/>
        <v>24</v>
      </c>
      <c r="D493" s="69">
        <f t="shared" si="150"/>
        <v>16</v>
      </c>
      <c r="E493" s="70">
        <f t="shared" si="151"/>
        <v>45</v>
      </c>
      <c r="F493" s="74"/>
      <c r="G493" s="77"/>
      <c r="H493" s="63" t="e">
        <f t="shared" si="155"/>
        <v>#VALUE!</v>
      </c>
      <c r="I493" s="64">
        <f t="shared" ref="I493:N508" si="158">I492</f>
        <v>1</v>
      </c>
      <c r="J493" s="71" t="str">
        <f t="shared" si="158"/>
        <v>Lavandula</v>
      </c>
      <c r="K493" s="71" t="str">
        <f t="shared" si="158"/>
        <v>stoechas</v>
      </c>
      <c r="L493" s="72">
        <f t="shared" si="158"/>
        <v>2</v>
      </c>
      <c r="M493" s="72">
        <f t="shared" si="158"/>
        <v>12</v>
      </c>
      <c r="N493" s="66">
        <f t="shared" si="158"/>
        <v>0</v>
      </c>
      <c r="O493" s="42"/>
      <c r="P493" s="43" t="e">
        <f>TEXT(IF(#REF!=1,D493,""),"00")</f>
        <v>#REF!</v>
      </c>
      <c r="Q493" s="44"/>
      <c r="R493" s="45"/>
      <c r="S493" s="46" t="e">
        <f>IF(O493=0,TEXT(TIME(P493,Q493,R493)-TIME(D493,E493,RIGHT(F493,2))+TIME(0,LEFT(#REF!,2),RIGHT(#REF!,2)),"mm:ss"),TEXT(TIME(P493,Q493,R493)-TIME(D493,E493,RIGHT(F493,2))+TIME(0,LEFT(#REF!,2),RIGHT(#REF!,2))-TIME(0,($G$10*O493),0),"mm:ss"))</f>
        <v>#REF!</v>
      </c>
      <c r="T493" s="47"/>
      <c r="U493" s="43" t="e">
        <f>INDEX(VISITORS[INSECT ORDER], MATCH(T493,VISITORS[NAME USED],0))</f>
        <v>#N/A</v>
      </c>
      <c r="V493" s="43" t="e">
        <f t="shared" si="152"/>
        <v>#N/A</v>
      </c>
      <c r="W493" s="48" t="e">
        <f>IF(SUM(AB493,AD493,AF493,AH493,AJ493,AL493)=#REF!,,"")</f>
        <v>#REF!</v>
      </c>
      <c r="X493" s="49" t="e">
        <f>IF(#REF!=1,1,"")</f>
        <v>#REF!</v>
      </c>
      <c r="Y493" s="49"/>
      <c r="Z493" s="49"/>
      <c r="AA493" s="50" t="str">
        <f t="shared" si="153"/>
        <v/>
      </c>
      <c r="AB493" s="51" t="str">
        <f>IF(AA493=1,#REF!,"")</f>
        <v/>
      </c>
      <c r="AC493" s="50"/>
      <c r="AD493" s="51" t="str">
        <f>IF(AC493=1,#REF!,"")</f>
        <v/>
      </c>
      <c r="AE493" s="50"/>
      <c r="AF493" s="51" t="str">
        <f>IF(AE493=1,#REF!,"")</f>
        <v/>
      </c>
      <c r="AG493" s="50"/>
      <c r="AH493" s="51" t="str">
        <f>IF(AG493=1,#REF!,"")</f>
        <v/>
      </c>
      <c r="AI493" s="50"/>
      <c r="AJ493" s="51" t="str">
        <f>IF(AI493=1,#REF!,"")</f>
        <v/>
      </c>
      <c r="AK493" s="50"/>
      <c r="AL493" s="51" t="str">
        <f>IF(AK493=1,#REF!,"")</f>
        <v/>
      </c>
      <c r="AM493" s="52"/>
      <c r="AN493" s="53"/>
      <c r="AO493" s="53"/>
      <c r="AP493" s="54"/>
      <c r="AQ493" s="55" t="e">
        <f>IF(#REF!=1,0,"")</f>
        <v>#REF!</v>
      </c>
      <c r="AR493" s="56" t="e">
        <f t="shared" si="146"/>
        <v>#REF!</v>
      </c>
      <c r="AS493" s="55" t="e">
        <f>IF(#REF!=1,0,"")</f>
        <v>#REF!</v>
      </c>
      <c r="AT493" s="56" t="e">
        <f t="shared" si="147"/>
        <v>#REF!</v>
      </c>
    </row>
    <row r="494" spans="1:46" s="3" customFormat="1" x14ac:dyDescent="0.25">
      <c r="A494" s="67">
        <f t="shared" si="148"/>
        <v>2022</v>
      </c>
      <c r="B494" s="67" t="str">
        <f t="shared" si="149"/>
        <v>May</v>
      </c>
      <c r="C494" s="68">
        <f t="shared" si="154"/>
        <v>24</v>
      </c>
      <c r="D494" s="69">
        <f t="shared" si="150"/>
        <v>16</v>
      </c>
      <c r="E494" s="70">
        <f t="shared" si="151"/>
        <v>46</v>
      </c>
      <c r="F494" s="74"/>
      <c r="G494" s="77"/>
      <c r="H494" s="63" t="e">
        <f t="shared" si="155"/>
        <v>#VALUE!</v>
      </c>
      <c r="I494" s="64">
        <f t="shared" si="158"/>
        <v>1</v>
      </c>
      <c r="J494" s="71" t="str">
        <f t="shared" si="158"/>
        <v>Lavandula</v>
      </c>
      <c r="K494" s="71" t="str">
        <f t="shared" si="158"/>
        <v>stoechas</v>
      </c>
      <c r="L494" s="72">
        <f t="shared" si="158"/>
        <v>2</v>
      </c>
      <c r="M494" s="72">
        <f t="shared" si="158"/>
        <v>12</v>
      </c>
      <c r="N494" s="66">
        <f t="shared" si="158"/>
        <v>0</v>
      </c>
      <c r="O494" s="42"/>
      <c r="P494" s="43" t="e">
        <f>TEXT(IF(#REF!=1,D494,""),"00")</f>
        <v>#REF!</v>
      </c>
      <c r="Q494" s="44"/>
      <c r="R494" s="45"/>
      <c r="S494" s="46" t="e">
        <f>IF(O494=0,TEXT(TIME(P494,Q494,R494)-TIME(D494,E494,RIGHT(F494,2))+TIME(0,LEFT(#REF!,2),RIGHT(#REF!,2)),"mm:ss"),TEXT(TIME(P494,Q494,R494)-TIME(D494,E494,RIGHT(F494,2))+TIME(0,LEFT(#REF!,2),RIGHT(#REF!,2))-TIME(0,($G$10*O494),0),"mm:ss"))</f>
        <v>#REF!</v>
      </c>
      <c r="T494" s="47"/>
      <c r="U494" s="43" t="e">
        <f>INDEX(VISITORS[INSECT ORDER], MATCH(T494,VISITORS[NAME USED],0))</f>
        <v>#N/A</v>
      </c>
      <c r="V494" s="43" t="e">
        <f t="shared" si="152"/>
        <v>#N/A</v>
      </c>
      <c r="W494" s="48" t="e">
        <f>IF(SUM(AB494,AD494,AF494,AH494,AJ494,AL494)=#REF!,,"")</f>
        <v>#REF!</v>
      </c>
      <c r="X494" s="49" t="e">
        <f>IF(#REF!=1,1,"")</f>
        <v>#REF!</v>
      </c>
      <c r="Y494" s="49"/>
      <c r="Z494" s="49"/>
      <c r="AA494" s="50" t="str">
        <f t="shared" si="153"/>
        <v/>
      </c>
      <c r="AB494" s="51" t="str">
        <f>IF(AA494=1,#REF!,"")</f>
        <v/>
      </c>
      <c r="AC494" s="50"/>
      <c r="AD494" s="51" t="str">
        <f>IF(AC494=1,#REF!,"")</f>
        <v/>
      </c>
      <c r="AE494" s="50"/>
      <c r="AF494" s="51" t="str">
        <f>IF(AE494=1,#REF!,"")</f>
        <v/>
      </c>
      <c r="AG494" s="50"/>
      <c r="AH494" s="51" t="str">
        <f>IF(AG494=1,#REF!,"")</f>
        <v/>
      </c>
      <c r="AI494" s="50"/>
      <c r="AJ494" s="51" t="str">
        <f>IF(AI494=1,#REF!,"")</f>
        <v/>
      </c>
      <c r="AK494" s="50"/>
      <c r="AL494" s="51" t="str">
        <f>IF(AK494=1,#REF!,"")</f>
        <v/>
      </c>
      <c r="AM494" s="52"/>
      <c r="AN494" s="53"/>
      <c r="AO494" s="53"/>
      <c r="AP494" s="54"/>
      <c r="AQ494" s="55" t="e">
        <f>IF(#REF!=1,0,"")</f>
        <v>#REF!</v>
      </c>
      <c r="AR494" s="56" t="e">
        <f t="shared" si="146"/>
        <v>#REF!</v>
      </c>
      <c r="AS494" s="55" t="e">
        <f>IF(#REF!=1,0,"")</f>
        <v>#REF!</v>
      </c>
      <c r="AT494" s="56" t="e">
        <f t="shared" si="147"/>
        <v>#REF!</v>
      </c>
    </row>
    <row r="495" spans="1:46" s="3" customFormat="1" x14ac:dyDescent="0.25">
      <c r="A495" s="67">
        <f t="shared" si="148"/>
        <v>2022</v>
      </c>
      <c r="B495" s="67" t="str">
        <f t="shared" si="149"/>
        <v>May</v>
      </c>
      <c r="C495" s="68">
        <f t="shared" si="154"/>
        <v>24</v>
      </c>
      <c r="D495" s="69">
        <f t="shared" si="150"/>
        <v>16</v>
      </c>
      <c r="E495" s="70">
        <f t="shared" si="151"/>
        <v>47</v>
      </c>
      <c r="F495" s="74"/>
      <c r="G495" s="77"/>
      <c r="H495" s="63" t="e">
        <f t="shared" si="155"/>
        <v>#VALUE!</v>
      </c>
      <c r="I495" s="64">
        <f t="shared" si="158"/>
        <v>1</v>
      </c>
      <c r="J495" s="71" t="str">
        <f t="shared" si="158"/>
        <v>Lavandula</v>
      </c>
      <c r="K495" s="71" t="str">
        <f t="shared" si="158"/>
        <v>stoechas</v>
      </c>
      <c r="L495" s="72">
        <f t="shared" si="158"/>
        <v>2</v>
      </c>
      <c r="M495" s="72">
        <f t="shared" si="158"/>
        <v>12</v>
      </c>
      <c r="N495" s="66">
        <f t="shared" si="158"/>
        <v>0</v>
      </c>
      <c r="O495" s="42"/>
      <c r="P495" s="43" t="e">
        <f>TEXT(IF(#REF!=1,D495,""),"00")</f>
        <v>#REF!</v>
      </c>
      <c r="Q495" s="44"/>
      <c r="R495" s="45"/>
      <c r="S495" s="46" t="e">
        <f>IF(O495=0,TEXT(TIME(P495,Q495,R495)-TIME(D495,E495,RIGHT(F495,2))+TIME(0,LEFT(#REF!,2),RIGHT(#REF!,2)),"mm:ss"),TEXT(TIME(P495,Q495,R495)-TIME(D495,E495,RIGHT(F495,2))+TIME(0,LEFT(#REF!,2),RIGHT(#REF!,2))-TIME(0,($G$10*O495),0),"mm:ss"))</f>
        <v>#REF!</v>
      </c>
      <c r="T495" s="47"/>
      <c r="U495" s="43" t="e">
        <f>INDEX(VISITORS[INSECT ORDER], MATCH(T495,VISITORS[NAME USED],0))</f>
        <v>#N/A</v>
      </c>
      <c r="V495" s="43" t="e">
        <f t="shared" si="152"/>
        <v>#N/A</v>
      </c>
      <c r="W495" s="48" t="e">
        <f>IF(SUM(AB495,AD495,AF495,AH495,AJ495,AL495)=#REF!,,"")</f>
        <v>#REF!</v>
      </c>
      <c r="X495" s="49" t="e">
        <f>IF(#REF!=1,1,"")</f>
        <v>#REF!</v>
      </c>
      <c r="Y495" s="49"/>
      <c r="Z495" s="49"/>
      <c r="AA495" s="50" t="str">
        <f t="shared" si="153"/>
        <v/>
      </c>
      <c r="AB495" s="51" t="str">
        <f>IF(AA495=1,#REF!,"")</f>
        <v/>
      </c>
      <c r="AC495" s="50"/>
      <c r="AD495" s="51" t="str">
        <f>IF(AC495=1,#REF!,"")</f>
        <v/>
      </c>
      <c r="AE495" s="50"/>
      <c r="AF495" s="51" t="str">
        <f>IF(AE495=1,#REF!,"")</f>
        <v/>
      </c>
      <c r="AG495" s="50"/>
      <c r="AH495" s="51" t="str">
        <f>IF(AG495=1,#REF!,"")</f>
        <v/>
      </c>
      <c r="AI495" s="50"/>
      <c r="AJ495" s="51" t="str">
        <f>IF(AI495=1,#REF!,"")</f>
        <v/>
      </c>
      <c r="AK495" s="50"/>
      <c r="AL495" s="51" t="str">
        <f>IF(AK495=1,#REF!,"")</f>
        <v/>
      </c>
      <c r="AM495" s="52"/>
      <c r="AN495" s="53"/>
      <c r="AO495" s="53"/>
      <c r="AP495" s="54"/>
      <c r="AQ495" s="55" t="e">
        <f>IF(#REF!=1,0,"")</f>
        <v>#REF!</v>
      </c>
      <c r="AR495" s="56" t="e">
        <f t="shared" si="146"/>
        <v>#REF!</v>
      </c>
      <c r="AS495" s="55" t="e">
        <f>IF(#REF!=1,0,"")</f>
        <v>#REF!</v>
      </c>
      <c r="AT495" s="56" t="e">
        <f t="shared" si="147"/>
        <v>#REF!</v>
      </c>
    </row>
    <row r="496" spans="1:46" s="3" customFormat="1" x14ac:dyDescent="0.25">
      <c r="A496" s="67">
        <f t="shared" si="148"/>
        <v>2022</v>
      </c>
      <c r="B496" s="67" t="str">
        <f t="shared" si="149"/>
        <v>May</v>
      </c>
      <c r="C496" s="68">
        <f t="shared" si="154"/>
        <v>24</v>
      </c>
      <c r="D496" s="69">
        <f t="shared" si="150"/>
        <v>16</v>
      </c>
      <c r="E496" s="70">
        <f t="shared" si="151"/>
        <v>48</v>
      </c>
      <c r="F496" s="74"/>
      <c r="G496" s="77"/>
      <c r="H496" s="63" t="e">
        <f t="shared" si="155"/>
        <v>#VALUE!</v>
      </c>
      <c r="I496" s="64">
        <f t="shared" si="158"/>
        <v>1</v>
      </c>
      <c r="J496" s="71" t="str">
        <f t="shared" si="158"/>
        <v>Lavandula</v>
      </c>
      <c r="K496" s="71" t="str">
        <f t="shared" si="158"/>
        <v>stoechas</v>
      </c>
      <c r="L496" s="72">
        <f t="shared" si="158"/>
        <v>2</v>
      </c>
      <c r="M496" s="72">
        <f t="shared" si="158"/>
        <v>12</v>
      </c>
      <c r="N496" s="66">
        <f t="shared" si="158"/>
        <v>0</v>
      </c>
      <c r="O496" s="42"/>
      <c r="P496" s="43" t="e">
        <f>TEXT(IF(#REF!=1,D496,""),"00")</f>
        <v>#REF!</v>
      </c>
      <c r="Q496" s="44"/>
      <c r="R496" s="45"/>
      <c r="S496" s="46" t="e">
        <f>IF(O496=0,TEXT(TIME(P496,Q496,R496)-TIME(D496,E496,RIGHT(F496,2))+TIME(0,LEFT(#REF!,2),RIGHT(#REF!,2)),"mm:ss"),TEXT(TIME(P496,Q496,R496)-TIME(D496,E496,RIGHT(F496,2))+TIME(0,LEFT(#REF!,2),RIGHT(#REF!,2))-TIME(0,($G$10*O496),0),"mm:ss"))</f>
        <v>#REF!</v>
      </c>
      <c r="T496" s="47"/>
      <c r="U496" s="43" t="e">
        <f>INDEX(VISITORS[INSECT ORDER], MATCH(T496,VISITORS[NAME USED],0))</f>
        <v>#N/A</v>
      </c>
      <c r="V496" s="43" t="e">
        <f t="shared" si="152"/>
        <v>#N/A</v>
      </c>
      <c r="W496" s="48" t="e">
        <f>IF(SUM(AB496,AD496,AF496,AH496,AJ496,AL496)=#REF!,,"")</f>
        <v>#REF!</v>
      </c>
      <c r="X496" s="49" t="e">
        <f>IF(#REF!=1,1,"")</f>
        <v>#REF!</v>
      </c>
      <c r="Y496" s="49"/>
      <c r="Z496" s="49"/>
      <c r="AA496" s="50" t="str">
        <f t="shared" si="153"/>
        <v/>
      </c>
      <c r="AB496" s="51" t="str">
        <f>IF(AA496=1,#REF!,"")</f>
        <v/>
      </c>
      <c r="AC496" s="50"/>
      <c r="AD496" s="51" t="str">
        <f>IF(AC496=1,#REF!,"")</f>
        <v/>
      </c>
      <c r="AE496" s="50"/>
      <c r="AF496" s="51" t="str">
        <f>IF(AE496=1,#REF!,"")</f>
        <v/>
      </c>
      <c r="AG496" s="50"/>
      <c r="AH496" s="51" t="str">
        <f>IF(AG496=1,#REF!,"")</f>
        <v/>
      </c>
      <c r="AI496" s="50"/>
      <c r="AJ496" s="51" t="str">
        <f>IF(AI496=1,#REF!,"")</f>
        <v/>
      </c>
      <c r="AK496" s="50"/>
      <c r="AL496" s="51" t="str">
        <f>IF(AK496=1,#REF!,"")</f>
        <v/>
      </c>
      <c r="AM496" s="52"/>
      <c r="AN496" s="53"/>
      <c r="AO496" s="53"/>
      <c r="AP496" s="54"/>
      <c r="AQ496" s="55" t="e">
        <f>IF(#REF!=1,0,"")</f>
        <v>#REF!</v>
      </c>
      <c r="AR496" s="56" t="e">
        <f t="shared" si="146"/>
        <v>#REF!</v>
      </c>
      <c r="AS496" s="55" t="e">
        <f>IF(#REF!=1,0,"")</f>
        <v>#REF!</v>
      </c>
      <c r="AT496" s="56" t="e">
        <f t="shared" si="147"/>
        <v>#REF!</v>
      </c>
    </row>
    <row r="497" spans="1:46" s="3" customFormat="1" x14ac:dyDescent="0.25">
      <c r="A497" s="67">
        <f t="shared" si="148"/>
        <v>2022</v>
      </c>
      <c r="B497" s="67" t="str">
        <f t="shared" si="149"/>
        <v>May</v>
      </c>
      <c r="C497" s="68">
        <f t="shared" si="154"/>
        <v>24</v>
      </c>
      <c r="D497" s="69">
        <f t="shared" si="150"/>
        <v>16</v>
      </c>
      <c r="E497" s="60">
        <f t="shared" si="151"/>
        <v>49</v>
      </c>
      <c r="F497" s="74"/>
      <c r="G497" s="77"/>
      <c r="H497" s="63" t="e">
        <f t="shared" si="155"/>
        <v>#VALUE!</v>
      </c>
      <c r="I497" s="64">
        <f t="shared" si="158"/>
        <v>1</v>
      </c>
      <c r="J497" s="71" t="str">
        <f t="shared" si="158"/>
        <v>Lavandula</v>
      </c>
      <c r="K497" s="71" t="str">
        <f t="shared" si="158"/>
        <v>stoechas</v>
      </c>
      <c r="L497" s="72">
        <f t="shared" si="158"/>
        <v>2</v>
      </c>
      <c r="M497" s="66">
        <f t="shared" si="158"/>
        <v>12</v>
      </c>
      <c r="N497" s="66">
        <f t="shared" si="158"/>
        <v>0</v>
      </c>
      <c r="O497" s="42"/>
      <c r="P497" s="43" t="e">
        <f>TEXT(IF(#REF!=1,D497,""),"00")</f>
        <v>#REF!</v>
      </c>
      <c r="Q497" s="44"/>
      <c r="R497" s="45"/>
      <c r="S497" s="46" t="e">
        <f>IF(O497=0,TEXT(TIME(P497,Q497,R497)-TIME(D497,E497,RIGHT(F497,2))+TIME(0,LEFT(#REF!,2),RIGHT(#REF!,2)),"mm:ss"),TEXT(TIME(P497,Q497,R497)-TIME(D497,E497,RIGHT(F497,2))+TIME(0,LEFT(#REF!,2),RIGHT(#REF!,2))-TIME(0,($G$10*O497),0),"mm:ss"))</f>
        <v>#REF!</v>
      </c>
      <c r="T497" s="47"/>
      <c r="U497" s="43" t="e">
        <f>INDEX(VISITORS[INSECT ORDER], MATCH(T497,VISITORS[NAME USED],0))</f>
        <v>#N/A</v>
      </c>
      <c r="V497" s="43" t="e">
        <f t="shared" si="152"/>
        <v>#N/A</v>
      </c>
      <c r="W497" s="48" t="e">
        <f>IF(SUM(AB497,AD497,AF497,AH497,AJ497,AL497)=#REF!,,"")</f>
        <v>#REF!</v>
      </c>
      <c r="X497" s="49" t="e">
        <f>IF(#REF!=1,1,"")</f>
        <v>#REF!</v>
      </c>
      <c r="Y497" s="49"/>
      <c r="Z497" s="49"/>
      <c r="AA497" s="50" t="str">
        <f t="shared" si="153"/>
        <v/>
      </c>
      <c r="AB497" s="51" t="str">
        <f>IF(AA497=1,#REF!,"")</f>
        <v/>
      </c>
      <c r="AC497" s="50"/>
      <c r="AD497" s="51" t="str">
        <f>IF(AC497=1,#REF!,"")</f>
        <v/>
      </c>
      <c r="AE497" s="50"/>
      <c r="AF497" s="51" t="str">
        <f>IF(AE497=1,#REF!,"")</f>
        <v/>
      </c>
      <c r="AG497" s="50"/>
      <c r="AH497" s="51" t="str">
        <f>IF(AG497=1,#REF!,"")</f>
        <v/>
      </c>
      <c r="AI497" s="50"/>
      <c r="AJ497" s="51" t="str">
        <f>IF(AI497=1,#REF!,"")</f>
        <v/>
      </c>
      <c r="AK497" s="50"/>
      <c r="AL497" s="51" t="str">
        <f>IF(AK497=1,#REF!,"")</f>
        <v/>
      </c>
      <c r="AM497" s="52"/>
      <c r="AN497" s="53"/>
      <c r="AO497" s="53"/>
      <c r="AP497" s="54"/>
      <c r="AQ497" s="55" t="e">
        <f>IF(#REF!=1,0,"")</f>
        <v>#REF!</v>
      </c>
      <c r="AR497" s="56" t="e">
        <f t="shared" si="146"/>
        <v>#REF!</v>
      </c>
      <c r="AS497" s="55" t="e">
        <f>IF(#REF!=1,0,"")</f>
        <v>#REF!</v>
      </c>
      <c r="AT497" s="56" t="e">
        <f t="shared" si="147"/>
        <v>#REF!</v>
      </c>
    </row>
    <row r="498" spans="1:46" s="3" customFormat="1" x14ac:dyDescent="0.25">
      <c r="A498" s="67">
        <f t="shared" si="148"/>
        <v>2022</v>
      </c>
      <c r="B498" s="67" t="str">
        <f t="shared" si="149"/>
        <v>May</v>
      </c>
      <c r="C498" s="68">
        <f t="shared" si="154"/>
        <v>24</v>
      </c>
      <c r="D498" s="69">
        <f t="shared" si="150"/>
        <v>16</v>
      </c>
      <c r="E498" s="70">
        <f t="shared" si="151"/>
        <v>50</v>
      </c>
      <c r="F498" s="74"/>
      <c r="G498" s="77"/>
      <c r="H498" s="63" t="e">
        <f t="shared" si="155"/>
        <v>#VALUE!</v>
      </c>
      <c r="I498" s="64">
        <f t="shared" si="158"/>
        <v>1</v>
      </c>
      <c r="J498" s="71" t="str">
        <f t="shared" si="158"/>
        <v>Lavandula</v>
      </c>
      <c r="K498" s="71" t="str">
        <f t="shared" si="158"/>
        <v>stoechas</v>
      </c>
      <c r="L498" s="66">
        <f t="shared" si="158"/>
        <v>2</v>
      </c>
      <c r="M498" s="72">
        <f t="shared" si="158"/>
        <v>12</v>
      </c>
      <c r="N498" s="66">
        <f t="shared" si="158"/>
        <v>0</v>
      </c>
      <c r="O498" s="42"/>
      <c r="P498" s="43" t="e">
        <f>TEXT(IF(#REF!=1,D498,""),"00")</f>
        <v>#REF!</v>
      </c>
      <c r="Q498" s="44"/>
      <c r="R498" s="45"/>
      <c r="S498" s="46" t="e">
        <f>IF(O498=0,TEXT(TIME(P498,Q498,R498)-TIME(D498,E498,RIGHT(F498,2))+TIME(0,LEFT(#REF!,2),RIGHT(#REF!,2)),"mm:ss"),TEXT(TIME(P498,Q498,R498)-TIME(D498,E498,RIGHT(F498,2))+TIME(0,LEFT(#REF!,2),RIGHT(#REF!,2))-TIME(0,($G$10*O498),0),"mm:ss"))</f>
        <v>#REF!</v>
      </c>
      <c r="T498" s="47"/>
      <c r="U498" s="43" t="e">
        <f>INDEX(VISITORS[INSECT ORDER], MATCH(T498,VISITORS[NAME USED],0))</f>
        <v>#N/A</v>
      </c>
      <c r="V498" s="43" t="e">
        <f t="shared" si="152"/>
        <v>#N/A</v>
      </c>
      <c r="W498" s="48" t="e">
        <f>IF(SUM(AB498,AD498,AF498,AH498,AJ498,AL498)=#REF!,,"")</f>
        <v>#REF!</v>
      </c>
      <c r="X498" s="49" t="e">
        <f>IF(#REF!=1,1,"")</f>
        <v>#REF!</v>
      </c>
      <c r="Y498" s="49"/>
      <c r="Z498" s="49"/>
      <c r="AA498" s="50" t="str">
        <f t="shared" si="153"/>
        <v/>
      </c>
      <c r="AB498" s="51" t="str">
        <f>IF(AA498=1,#REF!,"")</f>
        <v/>
      </c>
      <c r="AC498" s="50"/>
      <c r="AD498" s="51" t="str">
        <f>IF(AC498=1,#REF!,"")</f>
        <v/>
      </c>
      <c r="AE498" s="50"/>
      <c r="AF498" s="51" t="str">
        <f>IF(AE498=1,#REF!,"")</f>
        <v/>
      </c>
      <c r="AG498" s="50"/>
      <c r="AH498" s="51" t="str">
        <f>IF(AG498=1,#REF!,"")</f>
        <v/>
      </c>
      <c r="AI498" s="50"/>
      <c r="AJ498" s="51" t="str">
        <f>IF(AI498=1,#REF!,"")</f>
        <v/>
      </c>
      <c r="AK498" s="50"/>
      <c r="AL498" s="51" t="str">
        <f>IF(AK498=1,#REF!,"")</f>
        <v/>
      </c>
      <c r="AM498" s="52"/>
      <c r="AN498" s="53"/>
      <c r="AO498" s="53"/>
      <c r="AP498" s="54"/>
      <c r="AQ498" s="55" t="e">
        <f>IF(#REF!=1,0,"")</f>
        <v>#REF!</v>
      </c>
      <c r="AR498" s="56" t="e">
        <f t="shared" si="146"/>
        <v>#REF!</v>
      </c>
      <c r="AS498" s="55" t="e">
        <f>IF(#REF!=1,0,"")</f>
        <v>#REF!</v>
      </c>
      <c r="AT498" s="56" t="e">
        <f t="shared" si="147"/>
        <v>#REF!</v>
      </c>
    </row>
    <row r="499" spans="1:46" s="3" customFormat="1" x14ac:dyDescent="0.25">
      <c r="A499" s="67">
        <f t="shared" si="148"/>
        <v>2022</v>
      </c>
      <c r="B499" s="67" t="str">
        <f t="shared" si="149"/>
        <v>May</v>
      </c>
      <c r="C499" s="68">
        <f t="shared" si="154"/>
        <v>24</v>
      </c>
      <c r="D499" s="69">
        <f t="shared" si="150"/>
        <v>16</v>
      </c>
      <c r="E499" s="70">
        <f t="shared" si="151"/>
        <v>51</v>
      </c>
      <c r="F499" s="74"/>
      <c r="G499" s="77"/>
      <c r="H499" s="63" t="e">
        <f t="shared" si="155"/>
        <v>#VALUE!</v>
      </c>
      <c r="I499" s="64">
        <f t="shared" si="158"/>
        <v>1</v>
      </c>
      <c r="J499" s="71" t="str">
        <f t="shared" si="158"/>
        <v>Lavandula</v>
      </c>
      <c r="K499" s="71" t="str">
        <f t="shared" si="158"/>
        <v>stoechas</v>
      </c>
      <c r="L499" s="72">
        <f t="shared" si="158"/>
        <v>2</v>
      </c>
      <c r="M499" s="72">
        <f t="shared" si="158"/>
        <v>12</v>
      </c>
      <c r="N499" s="66">
        <f t="shared" si="158"/>
        <v>0</v>
      </c>
      <c r="O499" s="42"/>
      <c r="P499" s="43" t="e">
        <f>TEXT(IF(#REF!=1,D499,""),"00")</f>
        <v>#REF!</v>
      </c>
      <c r="Q499" s="44"/>
      <c r="R499" s="45"/>
      <c r="S499" s="46" t="e">
        <f>IF(O499=0,TEXT(TIME(P499,Q499,R499)-TIME(D499,E499,RIGHT(F499,2))+TIME(0,LEFT(#REF!,2),RIGHT(#REF!,2)),"mm:ss"),TEXT(TIME(P499,Q499,R499)-TIME(D499,E499,RIGHT(F499,2))+TIME(0,LEFT(#REF!,2),RIGHT(#REF!,2))-TIME(0,($G$10*O499),0),"mm:ss"))</f>
        <v>#REF!</v>
      </c>
      <c r="T499" s="47"/>
      <c r="U499" s="43" t="e">
        <f>INDEX(VISITORS[INSECT ORDER], MATCH(T499,VISITORS[NAME USED],0))</f>
        <v>#N/A</v>
      </c>
      <c r="V499" s="43" t="e">
        <f t="shared" si="152"/>
        <v>#N/A</v>
      </c>
      <c r="W499" s="48" t="e">
        <f>IF(SUM(AB499,AD499,AF499,AH499,AJ499,AL499)=#REF!,,"")</f>
        <v>#REF!</v>
      </c>
      <c r="X499" s="49" t="e">
        <f>IF(#REF!=1,1,"")</f>
        <v>#REF!</v>
      </c>
      <c r="Y499" s="49"/>
      <c r="Z499" s="49"/>
      <c r="AA499" s="50" t="str">
        <f t="shared" si="153"/>
        <v/>
      </c>
      <c r="AB499" s="51" t="str">
        <f>IF(AA499=1,#REF!,"")</f>
        <v/>
      </c>
      <c r="AC499" s="50"/>
      <c r="AD499" s="51" t="str">
        <f>IF(AC499=1,#REF!,"")</f>
        <v/>
      </c>
      <c r="AE499" s="50"/>
      <c r="AF499" s="51" t="str">
        <f>IF(AE499=1,#REF!,"")</f>
        <v/>
      </c>
      <c r="AG499" s="50"/>
      <c r="AH499" s="51" t="str">
        <f>IF(AG499=1,#REF!,"")</f>
        <v/>
      </c>
      <c r="AI499" s="50"/>
      <c r="AJ499" s="51" t="str">
        <f>IF(AI499=1,#REF!,"")</f>
        <v/>
      </c>
      <c r="AK499" s="50"/>
      <c r="AL499" s="51" t="str">
        <f>IF(AK499=1,#REF!,"")</f>
        <v/>
      </c>
      <c r="AM499" s="52"/>
      <c r="AN499" s="53"/>
      <c r="AO499" s="53"/>
      <c r="AP499" s="54"/>
      <c r="AQ499" s="55" t="e">
        <f>IF(#REF!=1,0,"")</f>
        <v>#REF!</v>
      </c>
      <c r="AR499" s="56" t="e">
        <f t="shared" si="146"/>
        <v>#REF!</v>
      </c>
      <c r="AS499" s="55" t="e">
        <f>IF(#REF!=1,0,"")</f>
        <v>#REF!</v>
      </c>
      <c r="AT499" s="56" t="e">
        <f t="shared" si="147"/>
        <v>#REF!</v>
      </c>
    </row>
    <row r="500" spans="1:46" s="3" customFormat="1" x14ac:dyDescent="0.25">
      <c r="A500" s="67">
        <f t="shared" si="148"/>
        <v>2022</v>
      </c>
      <c r="B500" s="67" t="str">
        <f t="shared" si="149"/>
        <v>May</v>
      </c>
      <c r="C500" s="68">
        <f t="shared" si="154"/>
        <v>24</v>
      </c>
      <c r="D500" s="69">
        <f t="shared" si="150"/>
        <v>16</v>
      </c>
      <c r="E500" s="70">
        <f t="shared" si="151"/>
        <v>52</v>
      </c>
      <c r="F500" s="74"/>
      <c r="G500" s="77"/>
      <c r="H500" s="63" t="e">
        <f t="shared" si="155"/>
        <v>#VALUE!</v>
      </c>
      <c r="I500" s="64">
        <f t="shared" si="158"/>
        <v>1</v>
      </c>
      <c r="J500" s="71" t="str">
        <f t="shared" si="158"/>
        <v>Lavandula</v>
      </c>
      <c r="K500" s="71" t="str">
        <f t="shared" si="158"/>
        <v>stoechas</v>
      </c>
      <c r="L500" s="72">
        <f t="shared" si="158"/>
        <v>2</v>
      </c>
      <c r="M500" s="72">
        <f t="shared" si="158"/>
        <v>12</v>
      </c>
      <c r="N500" s="66">
        <f t="shared" si="158"/>
        <v>0</v>
      </c>
      <c r="O500" s="42"/>
      <c r="P500" s="43" t="e">
        <f>TEXT(IF(#REF!=1,D500,""),"00")</f>
        <v>#REF!</v>
      </c>
      <c r="Q500" s="44"/>
      <c r="R500" s="45"/>
      <c r="S500" s="46" t="e">
        <f>IF(O500=0,TEXT(TIME(P500,Q500,R500)-TIME(D500,E500,RIGHT(F500,2))+TIME(0,LEFT(#REF!,2),RIGHT(#REF!,2)),"mm:ss"),TEXT(TIME(P500,Q500,R500)-TIME(D500,E500,RIGHT(F500,2))+TIME(0,LEFT(#REF!,2),RIGHT(#REF!,2))-TIME(0,($G$10*O500),0),"mm:ss"))</f>
        <v>#REF!</v>
      </c>
      <c r="T500" s="47"/>
      <c r="U500" s="43" t="e">
        <f>INDEX(VISITORS[INSECT ORDER], MATCH(T500,VISITORS[NAME USED],0))</f>
        <v>#N/A</v>
      </c>
      <c r="V500" s="43" t="e">
        <f t="shared" si="152"/>
        <v>#N/A</v>
      </c>
      <c r="W500" s="48" t="e">
        <f>IF(SUM(AB500,AD500,AF500,AH500,AJ500,AL500)=#REF!,,"")</f>
        <v>#REF!</v>
      </c>
      <c r="X500" s="49" t="e">
        <f>IF(#REF!=1,1,"")</f>
        <v>#REF!</v>
      </c>
      <c r="Y500" s="49"/>
      <c r="Z500" s="49"/>
      <c r="AA500" s="50" t="str">
        <f t="shared" si="153"/>
        <v/>
      </c>
      <c r="AB500" s="51" t="str">
        <f>IF(AA500=1,#REF!,"")</f>
        <v/>
      </c>
      <c r="AC500" s="50"/>
      <c r="AD500" s="51" t="str">
        <f>IF(AC500=1,#REF!,"")</f>
        <v/>
      </c>
      <c r="AE500" s="50"/>
      <c r="AF500" s="51" t="str">
        <f>IF(AE500=1,#REF!,"")</f>
        <v/>
      </c>
      <c r="AG500" s="50"/>
      <c r="AH500" s="51" t="str">
        <f>IF(AG500=1,#REF!,"")</f>
        <v/>
      </c>
      <c r="AI500" s="50"/>
      <c r="AJ500" s="51" t="str">
        <f>IF(AI500=1,#REF!,"")</f>
        <v/>
      </c>
      <c r="AK500" s="50"/>
      <c r="AL500" s="51" t="str">
        <f>IF(AK500=1,#REF!,"")</f>
        <v/>
      </c>
      <c r="AM500" s="52"/>
      <c r="AN500" s="53"/>
      <c r="AO500" s="53"/>
      <c r="AP500" s="54"/>
      <c r="AQ500" s="55" t="e">
        <f>IF(#REF!=1,0,"")</f>
        <v>#REF!</v>
      </c>
      <c r="AR500" s="56" t="e">
        <f t="shared" si="146"/>
        <v>#REF!</v>
      </c>
      <c r="AS500" s="55" t="e">
        <f>IF(#REF!=1,0,"")</f>
        <v>#REF!</v>
      </c>
      <c r="AT500" s="56" t="e">
        <f t="shared" si="147"/>
        <v>#REF!</v>
      </c>
    </row>
    <row r="501" spans="1:46" s="3" customFormat="1" x14ac:dyDescent="0.25">
      <c r="A501" s="67">
        <f t="shared" si="148"/>
        <v>2022</v>
      </c>
      <c r="B501" s="67" t="str">
        <f t="shared" si="149"/>
        <v>May</v>
      </c>
      <c r="C501" s="68">
        <f t="shared" si="154"/>
        <v>24</v>
      </c>
      <c r="D501" s="69">
        <f t="shared" si="150"/>
        <v>16</v>
      </c>
      <c r="E501" s="70">
        <f t="shared" si="151"/>
        <v>53</v>
      </c>
      <c r="F501" s="74"/>
      <c r="G501" s="77"/>
      <c r="H501" s="63" t="e">
        <f t="shared" si="155"/>
        <v>#VALUE!</v>
      </c>
      <c r="I501" s="64">
        <f t="shared" si="158"/>
        <v>1</v>
      </c>
      <c r="J501" s="71" t="str">
        <f t="shared" si="158"/>
        <v>Lavandula</v>
      </c>
      <c r="K501" s="71" t="str">
        <f t="shared" si="158"/>
        <v>stoechas</v>
      </c>
      <c r="L501" s="72">
        <f t="shared" si="158"/>
        <v>2</v>
      </c>
      <c r="M501" s="72">
        <f t="shared" si="158"/>
        <v>12</v>
      </c>
      <c r="N501" s="66">
        <f t="shared" si="158"/>
        <v>0</v>
      </c>
      <c r="O501" s="42"/>
      <c r="P501" s="43" t="e">
        <f>TEXT(IF(#REF!=1,D501,""),"00")</f>
        <v>#REF!</v>
      </c>
      <c r="Q501" s="44"/>
      <c r="R501" s="45"/>
      <c r="S501" s="46" t="e">
        <f>IF(O501=0,TEXT(TIME(P501,Q501,R501)-TIME(D501,E501,RIGHT(F501,2))+TIME(0,LEFT(#REF!,2),RIGHT(#REF!,2)),"mm:ss"),TEXT(TIME(P501,Q501,R501)-TIME(D501,E501,RIGHT(F501,2))+TIME(0,LEFT(#REF!,2),RIGHT(#REF!,2))-TIME(0,($G$10*O501),0),"mm:ss"))</f>
        <v>#REF!</v>
      </c>
      <c r="T501" s="47"/>
      <c r="U501" s="43" t="e">
        <f>INDEX(VISITORS[INSECT ORDER], MATCH(T501,VISITORS[NAME USED],0))</f>
        <v>#N/A</v>
      </c>
      <c r="V501" s="43" t="e">
        <f t="shared" si="152"/>
        <v>#N/A</v>
      </c>
      <c r="W501" s="48" t="e">
        <f>IF(SUM(AB501,AD501,AF501,AH501,AJ501,AL501)=#REF!,,"")</f>
        <v>#REF!</v>
      </c>
      <c r="X501" s="49" t="e">
        <f>IF(#REF!=1,1,"")</f>
        <v>#REF!</v>
      </c>
      <c r="Y501" s="49"/>
      <c r="Z501" s="49"/>
      <c r="AA501" s="50" t="str">
        <f t="shared" si="153"/>
        <v/>
      </c>
      <c r="AB501" s="51" t="str">
        <f>IF(AA501=1,#REF!,"")</f>
        <v/>
      </c>
      <c r="AC501" s="50"/>
      <c r="AD501" s="51" t="str">
        <f>IF(AC501=1,#REF!,"")</f>
        <v/>
      </c>
      <c r="AE501" s="50"/>
      <c r="AF501" s="51" t="str">
        <f>IF(AE501=1,#REF!,"")</f>
        <v/>
      </c>
      <c r="AG501" s="50"/>
      <c r="AH501" s="51" t="str">
        <f>IF(AG501=1,#REF!,"")</f>
        <v/>
      </c>
      <c r="AI501" s="50"/>
      <c r="AJ501" s="51" t="str">
        <f>IF(AI501=1,#REF!,"")</f>
        <v/>
      </c>
      <c r="AK501" s="50"/>
      <c r="AL501" s="51" t="str">
        <f>IF(AK501=1,#REF!,"")</f>
        <v/>
      </c>
      <c r="AM501" s="52"/>
      <c r="AN501" s="53"/>
      <c r="AO501" s="53"/>
      <c r="AP501" s="54"/>
      <c r="AQ501" s="55" t="e">
        <f>IF(#REF!=1,0,"")</f>
        <v>#REF!</v>
      </c>
      <c r="AR501" s="56" t="e">
        <f t="shared" si="146"/>
        <v>#REF!</v>
      </c>
      <c r="AS501" s="55" t="e">
        <f>IF(#REF!=1,0,"")</f>
        <v>#REF!</v>
      </c>
      <c r="AT501" s="56" t="e">
        <f t="shared" si="147"/>
        <v>#REF!</v>
      </c>
    </row>
    <row r="502" spans="1:46" s="3" customFormat="1" x14ac:dyDescent="0.25">
      <c r="A502" s="67">
        <f t="shared" si="148"/>
        <v>2022</v>
      </c>
      <c r="B502" s="67" t="str">
        <f t="shared" si="149"/>
        <v>May</v>
      </c>
      <c r="C502" s="68">
        <f t="shared" si="154"/>
        <v>24</v>
      </c>
      <c r="D502" s="69">
        <f t="shared" si="150"/>
        <v>16</v>
      </c>
      <c r="E502" s="60">
        <f t="shared" si="151"/>
        <v>54</v>
      </c>
      <c r="F502" s="74">
        <v>36</v>
      </c>
      <c r="G502" s="77"/>
      <c r="H502" s="63" t="e">
        <f t="shared" si="155"/>
        <v>#VALUE!</v>
      </c>
      <c r="I502" s="64">
        <f t="shared" si="158"/>
        <v>1</v>
      </c>
      <c r="J502" s="71" t="str">
        <f t="shared" si="158"/>
        <v>Lavandula</v>
      </c>
      <c r="K502" s="71" t="str">
        <f t="shared" si="158"/>
        <v>stoechas</v>
      </c>
      <c r="L502" s="72">
        <f t="shared" si="158"/>
        <v>2</v>
      </c>
      <c r="M502" s="66">
        <f t="shared" si="158"/>
        <v>12</v>
      </c>
      <c r="N502" s="66">
        <f t="shared" si="158"/>
        <v>0</v>
      </c>
      <c r="O502" s="42"/>
      <c r="P502" s="43" t="e">
        <f>TEXT(IF(#REF!=1,D502,""),"00")</f>
        <v>#REF!</v>
      </c>
      <c r="Q502" s="44">
        <v>55</v>
      </c>
      <c r="R502" s="45">
        <v>6</v>
      </c>
      <c r="S502" s="46" t="e">
        <f>IF(O502=0,TEXT(TIME(P502,Q502,R502)-TIME(D502,E502,RIGHT(F502,2))+TIME(0,LEFT(#REF!,2),RIGHT(#REF!,2)),"mm:ss"),TEXT(TIME(P502,Q502,R502)-TIME(D502,E502,RIGHT(F502,2))+TIME(0,LEFT(#REF!,2),RIGHT(#REF!,2))-TIME(0,($G$10*O502),0),"mm:ss"))</f>
        <v>#REF!</v>
      </c>
      <c r="T502" s="47" t="s">
        <v>369</v>
      </c>
      <c r="U502" s="43" t="e">
        <f>INDEX(VISITORS[INSECT ORDER], MATCH(T502,VISITORS[NAME USED],0))</f>
        <v>#N/A</v>
      </c>
      <c r="V502" s="43" t="e">
        <f t="shared" si="152"/>
        <v>#N/A</v>
      </c>
      <c r="W502" s="48" t="e">
        <f>IF(SUM(AB502,AD502,AF502,AH502,AJ502,AL502)=#REF!,,"")</f>
        <v>#REF!</v>
      </c>
      <c r="X502" s="49">
        <v>12</v>
      </c>
      <c r="Y502" s="49"/>
      <c r="Z502" s="49"/>
      <c r="AA502" s="50" t="str">
        <f t="shared" si="153"/>
        <v/>
      </c>
      <c r="AB502" s="51" t="str">
        <f>IF(AA502=1,#REF!,"")</f>
        <v/>
      </c>
      <c r="AC502" s="50"/>
      <c r="AD502" s="51" t="str">
        <f>IF(AC502=1,#REF!,"")</f>
        <v/>
      </c>
      <c r="AE502" s="50"/>
      <c r="AF502" s="51" t="str">
        <f>IF(AE502=1,#REF!,"")</f>
        <v/>
      </c>
      <c r="AG502" s="50"/>
      <c r="AH502" s="51" t="str">
        <f>IF(AG502=1,#REF!,"")</f>
        <v/>
      </c>
      <c r="AI502" s="50"/>
      <c r="AJ502" s="51" t="str">
        <f>IF(AI502=1,#REF!,"")</f>
        <v/>
      </c>
      <c r="AK502" s="50"/>
      <c r="AL502" s="51" t="str">
        <f>IF(AK502=1,#REF!,"")</f>
        <v/>
      </c>
      <c r="AM502" s="52"/>
      <c r="AN502" s="53"/>
      <c r="AO502" s="53"/>
      <c r="AP502" s="54"/>
      <c r="AQ502" s="55" t="e">
        <f>IF(#REF!=1,0,"")</f>
        <v>#REF!</v>
      </c>
      <c r="AR502" s="56" t="e">
        <f t="shared" si="146"/>
        <v>#REF!</v>
      </c>
      <c r="AS502" s="55" t="e">
        <f>IF(#REF!=1,0,"")</f>
        <v>#REF!</v>
      </c>
      <c r="AT502" s="56" t="e">
        <f t="shared" si="147"/>
        <v>#REF!</v>
      </c>
    </row>
    <row r="503" spans="1:46" s="3" customFormat="1" x14ac:dyDescent="0.25">
      <c r="A503" s="67">
        <f t="shared" si="148"/>
        <v>2022</v>
      </c>
      <c r="B503" s="67" t="str">
        <f t="shared" si="149"/>
        <v>May</v>
      </c>
      <c r="C503" s="68">
        <f t="shared" si="154"/>
        <v>24</v>
      </c>
      <c r="D503" s="69">
        <f t="shared" si="150"/>
        <v>16</v>
      </c>
      <c r="E503" s="70">
        <f t="shared" si="151"/>
        <v>55</v>
      </c>
      <c r="F503" s="74"/>
      <c r="G503" s="77"/>
      <c r="H503" s="63" t="e">
        <f t="shared" si="155"/>
        <v>#VALUE!</v>
      </c>
      <c r="I503" s="64">
        <f t="shared" si="158"/>
        <v>1</v>
      </c>
      <c r="J503" s="71" t="str">
        <f t="shared" si="158"/>
        <v>Lavandula</v>
      </c>
      <c r="K503" s="71" t="str">
        <f t="shared" si="158"/>
        <v>stoechas</v>
      </c>
      <c r="L503" s="72">
        <f t="shared" si="158"/>
        <v>2</v>
      </c>
      <c r="M503" s="72">
        <f t="shared" si="158"/>
        <v>12</v>
      </c>
      <c r="N503" s="66">
        <f t="shared" si="158"/>
        <v>0</v>
      </c>
      <c r="O503" s="42"/>
      <c r="P503" s="43" t="e">
        <f>TEXT(IF(#REF!=1,D503,""),"00")</f>
        <v>#REF!</v>
      </c>
      <c r="Q503" s="44"/>
      <c r="R503" s="45"/>
      <c r="S503" s="46" t="e">
        <f>IF(O503=0,TEXT(TIME(P503,Q503,R503)-TIME(D503,E503,RIGHT(F503,2))+TIME(0,LEFT(#REF!,2),RIGHT(#REF!,2)),"mm:ss"),TEXT(TIME(P503,Q503,R503)-TIME(D503,E503,RIGHT(F503,2))+TIME(0,LEFT(#REF!,2),RIGHT(#REF!,2))-TIME(0,($G$10*O503),0),"mm:ss"))</f>
        <v>#REF!</v>
      </c>
      <c r="T503" s="47"/>
      <c r="U503" s="43" t="e">
        <f>INDEX(VISITORS[INSECT ORDER], MATCH(T503,VISITORS[NAME USED],0))</f>
        <v>#N/A</v>
      </c>
      <c r="V503" s="43" t="e">
        <f t="shared" si="152"/>
        <v>#N/A</v>
      </c>
      <c r="W503" s="48" t="e">
        <f>IF(SUM(AB503,AD503,AF503,AH503,AJ503,AL503)=#REF!,,"")</f>
        <v>#REF!</v>
      </c>
      <c r="X503" s="49" t="e">
        <f>IF(#REF!=1,1,"")</f>
        <v>#REF!</v>
      </c>
      <c r="Y503" s="49"/>
      <c r="Z503" s="49"/>
      <c r="AA503" s="50" t="str">
        <f t="shared" si="153"/>
        <v/>
      </c>
      <c r="AB503" s="51" t="str">
        <f>IF(AA503=1,#REF!,"")</f>
        <v/>
      </c>
      <c r="AC503" s="50"/>
      <c r="AD503" s="51" t="str">
        <f>IF(AC503=1,#REF!,"")</f>
        <v/>
      </c>
      <c r="AE503" s="50"/>
      <c r="AF503" s="51" t="str">
        <f>IF(AE503=1,#REF!,"")</f>
        <v/>
      </c>
      <c r="AG503" s="50"/>
      <c r="AH503" s="51" t="str">
        <f>IF(AG503=1,#REF!,"")</f>
        <v/>
      </c>
      <c r="AI503" s="50"/>
      <c r="AJ503" s="51" t="str">
        <f>IF(AI503=1,#REF!,"")</f>
        <v/>
      </c>
      <c r="AK503" s="50"/>
      <c r="AL503" s="51" t="str">
        <f>IF(AK503=1,#REF!,"")</f>
        <v/>
      </c>
      <c r="AM503" s="52"/>
      <c r="AN503" s="53"/>
      <c r="AO503" s="53"/>
      <c r="AP503" s="54"/>
      <c r="AQ503" s="55" t="e">
        <f>IF(#REF!=1,0,"")</f>
        <v>#REF!</v>
      </c>
      <c r="AR503" s="56" t="e">
        <f t="shared" si="146"/>
        <v>#REF!</v>
      </c>
      <c r="AS503" s="55" t="e">
        <f>IF(#REF!=1,0,"")</f>
        <v>#REF!</v>
      </c>
      <c r="AT503" s="56" t="e">
        <f t="shared" si="147"/>
        <v>#REF!</v>
      </c>
    </row>
    <row r="504" spans="1:46" s="3" customFormat="1" x14ac:dyDescent="0.25">
      <c r="A504" s="67">
        <f t="shared" si="148"/>
        <v>2022</v>
      </c>
      <c r="B504" s="67" t="str">
        <f t="shared" si="149"/>
        <v>May</v>
      </c>
      <c r="C504" s="68">
        <f t="shared" si="154"/>
        <v>24</v>
      </c>
      <c r="D504" s="69">
        <f t="shared" si="150"/>
        <v>16</v>
      </c>
      <c r="E504" s="70">
        <f t="shared" si="151"/>
        <v>56</v>
      </c>
      <c r="F504" s="74"/>
      <c r="G504" s="77"/>
      <c r="H504" s="63" t="e">
        <f t="shared" si="155"/>
        <v>#VALUE!</v>
      </c>
      <c r="I504" s="64">
        <f t="shared" si="158"/>
        <v>1</v>
      </c>
      <c r="J504" s="71" t="str">
        <f t="shared" si="158"/>
        <v>Lavandula</v>
      </c>
      <c r="K504" s="71" t="str">
        <f t="shared" si="158"/>
        <v>stoechas</v>
      </c>
      <c r="L504" s="66">
        <f t="shared" si="158"/>
        <v>2</v>
      </c>
      <c r="M504" s="72">
        <f t="shared" si="158"/>
        <v>12</v>
      </c>
      <c r="N504" s="66">
        <f t="shared" si="158"/>
        <v>0</v>
      </c>
      <c r="O504" s="42"/>
      <c r="P504" s="43" t="e">
        <f>TEXT(IF(#REF!=1,D504,""),"00")</f>
        <v>#REF!</v>
      </c>
      <c r="Q504" s="44"/>
      <c r="R504" s="45"/>
      <c r="S504" s="46" t="e">
        <f>IF(O504=0,TEXT(TIME(P504,Q504,R504)-TIME(D504,E504,RIGHT(F504,2))+TIME(0,LEFT(#REF!,2),RIGHT(#REF!,2)),"mm:ss"),TEXT(TIME(P504,Q504,R504)-TIME(D504,E504,RIGHT(F504,2))+TIME(0,LEFT(#REF!,2),RIGHT(#REF!,2))-TIME(0,($G$10*O504),0),"mm:ss"))</f>
        <v>#REF!</v>
      </c>
      <c r="T504" s="47"/>
      <c r="U504" s="43" t="e">
        <f>INDEX(VISITORS[INSECT ORDER], MATCH(T504,VISITORS[NAME USED],0))</f>
        <v>#N/A</v>
      </c>
      <c r="V504" s="43" t="e">
        <f t="shared" si="152"/>
        <v>#N/A</v>
      </c>
      <c r="W504" s="48" t="e">
        <f>IF(SUM(AB504,AD504,AF504,AH504,AJ504,AL504)=#REF!,,"")</f>
        <v>#REF!</v>
      </c>
      <c r="X504" s="49" t="e">
        <f>IF(#REF!=1,1,"")</f>
        <v>#REF!</v>
      </c>
      <c r="Y504" s="49"/>
      <c r="Z504" s="49"/>
      <c r="AA504" s="50" t="str">
        <f t="shared" si="153"/>
        <v/>
      </c>
      <c r="AB504" s="51" t="str">
        <f>IF(AA504=1,#REF!,"")</f>
        <v/>
      </c>
      <c r="AC504" s="50"/>
      <c r="AD504" s="51" t="str">
        <f>IF(AC504=1,#REF!,"")</f>
        <v/>
      </c>
      <c r="AE504" s="50"/>
      <c r="AF504" s="51" t="str">
        <f>IF(AE504=1,#REF!,"")</f>
        <v/>
      </c>
      <c r="AG504" s="50"/>
      <c r="AH504" s="51" t="str">
        <f>IF(AG504=1,#REF!,"")</f>
        <v/>
      </c>
      <c r="AI504" s="50"/>
      <c r="AJ504" s="51" t="str">
        <f>IF(AI504=1,#REF!,"")</f>
        <v/>
      </c>
      <c r="AK504" s="50"/>
      <c r="AL504" s="51" t="str">
        <f>IF(AK504=1,#REF!,"")</f>
        <v/>
      </c>
      <c r="AM504" s="52"/>
      <c r="AN504" s="53"/>
      <c r="AO504" s="53"/>
      <c r="AP504" s="54"/>
      <c r="AQ504" s="55" t="e">
        <f>IF(#REF!=1,0,"")</f>
        <v>#REF!</v>
      </c>
      <c r="AR504" s="56" t="e">
        <f t="shared" si="146"/>
        <v>#REF!</v>
      </c>
      <c r="AS504" s="55" t="e">
        <f>IF(#REF!=1,0,"")</f>
        <v>#REF!</v>
      </c>
      <c r="AT504" s="56" t="e">
        <f t="shared" si="147"/>
        <v>#REF!</v>
      </c>
    </row>
    <row r="505" spans="1:46" s="3" customFormat="1" x14ac:dyDescent="0.25">
      <c r="A505" s="67">
        <f t="shared" si="148"/>
        <v>2022</v>
      </c>
      <c r="B505" s="67" t="str">
        <f t="shared" si="149"/>
        <v>May</v>
      </c>
      <c r="C505" s="68">
        <f t="shared" si="154"/>
        <v>24</v>
      </c>
      <c r="D505" s="69">
        <f t="shared" si="150"/>
        <v>16</v>
      </c>
      <c r="E505" s="70">
        <f t="shared" si="151"/>
        <v>57</v>
      </c>
      <c r="F505" s="74"/>
      <c r="G505" s="77"/>
      <c r="H505" s="63" t="e">
        <f t="shared" si="155"/>
        <v>#VALUE!</v>
      </c>
      <c r="I505" s="64">
        <f t="shared" si="158"/>
        <v>1</v>
      </c>
      <c r="J505" s="71" t="str">
        <f t="shared" si="158"/>
        <v>Lavandula</v>
      </c>
      <c r="K505" s="71" t="str">
        <f t="shared" si="158"/>
        <v>stoechas</v>
      </c>
      <c r="L505" s="72">
        <f t="shared" si="158"/>
        <v>2</v>
      </c>
      <c r="M505" s="72">
        <f t="shared" si="158"/>
        <v>12</v>
      </c>
      <c r="N505" s="66">
        <f t="shared" si="158"/>
        <v>0</v>
      </c>
      <c r="O505" s="42"/>
      <c r="P505" s="43" t="e">
        <f>TEXT(IF(#REF!=1,D505,""),"00")</f>
        <v>#REF!</v>
      </c>
      <c r="Q505" s="44"/>
      <c r="R505" s="45"/>
      <c r="S505" s="46" t="e">
        <f>IF(O505=0,TEXT(TIME(P505,Q505,R505)-TIME(D505,E505,RIGHT(F505,2))+TIME(0,LEFT(#REF!,2),RIGHT(#REF!,2)),"mm:ss"),TEXT(TIME(P505,Q505,R505)-TIME(D505,E505,RIGHT(F505,2))+TIME(0,LEFT(#REF!,2),RIGHT(#REF!,2))-TIME(0,($G$10*O505),0),"mm:ss"))</f>
        <v>#REF!</v>
      </c>
      <c r="T505" s="47"/>
      <c r="U505" s="43" t="e">
        <f>INDEX(VISITORS[INSECT ORDER], MATCH(T505,VISITORS[NAME USED],0))</f>
        <v>#N/A</v>
      </c>
      <c r="V505" s="43" t="e">
        <f t="shared" si="152"/>
        <v>#N/A</v>
      </c>
      <c r="W505" s="48" t="e">
        <f>IF(SUM(AB505,AD505,AF505,AH505,AJ505,AL505)=#REF!,,"")</f>
        <v>#REF!</v>
      </c>
      <c r="X505" s="49" t="e">
        <f>IF(#REF!=1,1,"")</f>
        <v>#REF!</v>
      </c>
      <c r="Y505" s="49"/>
      <c r="Z505" s="49"/>
      <c r="AA505" s="50" t="str">
        <f t="shared" si="153"/>
        <v/>
      </c>
      <c r="AB505" s="51" t="str">
        <f>IF(AA505=1,#REF!,"")</f>
        <v/>
      </c>
      <c r="AC505" s="50"/>
      <c r="AD505" s="51" t="str">
        <f>IF(AC505=1,#REF!,"")</f>
        <v/>
      </c>
      <c r="AE505" s="50"/>
      <c r="AF505" s="51" t="str">
        <f>IF(AE505=1,#REF!,"")</f>
        <v/>
      </c>
      <c r="AG505" s="50"/>
      <c r="AH505" s="51" t="str">
        <f>IF(AG505=1,#REF!,"")</f>
        <v/>
      </c>
      <c r="AI505" s="50"/>
      <c r="AJ505" s="51" t="str">
        <f>IF(AI505=1,#REF!,"")</f>
        <v/>
      </c>
      <c r="AK505" s="50"/>
      <c r="AL505" s="51" t="str">
        <f>IF(AK505=1,#REF!,"")</f>
        <v/>
      </c>
      <c r="AM505" s="52"/>
      <c r="AN505" s="53"/>
      <c r="AO505" s="53"/>
      <c r="AP505" s="54"/>
      <c r="AQ505" s="55" t="e">
        <f>IF(#REF!=1,0,"")</f>
        <v>#REF!</v>
      </c>
      <c r="AR505" s="56" t="e">
        <f t="shared" si="146"/>
        <v>#REF!</v>
      </c>
      <c r="AS505" s="55" t="e">
        <f>IF(#REF!=1,0,"")</f>
        <v>#REF!</v>
      </c>
      <c r="AT505" s="56" t="e">
        <f t="shared" si="147"/>
        <v>#REF!</v>
      </c>
    </row>
    <row r="506" spans="1:46" s="3" customFormat="1" x14ac:dyDescent="0.25">
      <c r="A506" s="67">
        <f t="shared" si="148"/>
        <v>2022</v>
      </c>
      <c r="B506" s="67" t="str">
        <f t="shared" si="149"/>
        <v>May</v>
      </c>
      <c r="C506" s="68">
        <f t="shared" si="154"/>
        <v>24</v>
      </c>
      <c r="D506" s="69">
        <f t="shared" si="150"/>
        <v>16</v>
      </c>
      <c r="E506" s="70">
        <f t="shared" si="151"/>
        <v>58</v>
      </c>
      <c r="F506" s="74"/>
      <c r="G506" s="77"/>
      <c r="H506" s="63" t="e">
        <f t="shared" si="155"/>
        <v>#VALUE!</v>
      </c>
      <c r="I506" s="64">
        <f t="shared" si="158"/>
        <v>1</v>
      </c>
      <c r="J506" s="71" t="str">
        <f t="shared" si="158"/>
        <v>Lavandula</v>
      </c>
      <c r="K506" s="71" t="str">
        <f t="shared" si="158"/>
        <v>stoechas</v>
      </c>
      <c r="L506" s="72">
        <f t="shared" si="158"/>
        <v>2</v>
      </c>
      <c r="M506" s="72">
        <f t="shared" si="158"/>
        <v>12</v>
      </c>
      <c r="N506" s="66">
        <f t="shared" si="158"/>
        <v>0</v>
      </c>
      <c r="O506" s="42"/>
      <c r="P506" s="43" t="e">
        <f>TEXT(IF(#REF!=1,D506,""),"00")</f>
        <v>#REF!</v>
      </c>
      <c r="Q506" s="44"/>
      <c r="R506" s="45"/>
      <c r="S506" s="46" t="e">
        <f>IF(O506=0,TEXT(TIME(P506,Q506,R506)-TIME(D506,E506,RIGHT(F506,2))+TIME(0,LEFT(#REF!,2),RIGHT(#REF!,2)),"mm:ss"),TEXT(TIME(P506,Q506,R506)-TIME(D506,E506,RIGHT(F506,2))+TIME(0,LEFT(#REF!,2),RIGHT(#REF!,2))-TIME(0,($G$10*O506),0),"mm:ss"))</f>
        <v>#REF!</v>
      </c>
      <c r="T506" s="47"/>
      <c r="U506" s="43" t="e">
        <f>INDEX(VISITORS[INSECT ORDER], MATCH(T506,VISITORS[NAME USED],0))</f>
        <v>#N/A</v>
      </c>
      <c r="V506" s="43" t="e">
        <f t="shared" si="152"/>
        <v>#N/A</v>
      </c>
      <c r="W506" s="48" t="e">
        <f>IF(SUM(AB506,AD506,AF506,AH506,AJ506,AL506)=#REF!,,"")</f>
        <v>#REF!</v>
      </c>
      <c r="X506" s="49" t="e">
        <f>IF(#REF!=1,1,"")</f>
        <v>#REF!</v>
      </c>
      <c r="Y506" s="49"/>
      <c r="Z506" s="49"/>
      <c r="AA506" s="50" t="str">
        <f t="shared" si="153"/>
        <v/>
      </c>
      <c r="AB506" s="51" t="str">
        <f>IF(AA506=1,#REF!,"")</f>
        <v/>
      </c>
      <c r="AC506" s="50"/>
      <c r="AD506" s="51" t="str">
        <f>IF(AC506=1,#REF!,"")</f>
        <v/>
      </c>
      <c r="AE506" s="50"/>
      <c r="AF506" s="51" t="str">
        <f>IF(AE506=1,#REF!,"")</f>
        <v/>
      </c>
      <c r="AG506" s="50"/>
      <c r="AH506" s="51" t="str">
        <f>IF(AG506=1,#REF!,"")</f>
        <v/>
      </c>
      <c r="AI506" s="50"/>
      <c r="AJ506" s="51" t="str">
        <f>IF(AI506=1,#REF!,"")</f>
        <v/>
      </c>
      <c r="AK506" s="50"/>
      <c r="AL506" s="51" t="str">
        <f>IF(AK506=1,#REF!,"")</f>
        <v/>
      </c>
      <c r="AM506" s="52"/>
      <c r="AN506" s="53"/>
      <c r="AO506" s="53"/>
      <c r="AP506" s="54"/>
      <c r="AQ506" s="55" t="e">
        <f>IF(#REF!=1,0,"")</f>
        <v>#REF!</v>
      </c>
      <c r="AR506" s="56" t="e">
        <f t="shared" si="146"/>
        <v>#REF!</v>
      </c>
      <c r="AS506" s="55" t="e">
        <f>IF(#REF!=1,0,"")</f>
        <v>#REF!</v>
      </c>
      <c r="AT506" s="56" t="e">
        <f t="shared" si="147"/>
        <v>#REF!</v>
      </c>
    </row>
    <row r="507" spans="1:46" s="3" customFormat="1" x14ac:dyDescent="0.25">
      <c r="A507" s="67">
        <f t="shared" si="148"/>
        <v>2022</v>
      </c>
      <c r="B507" s="67" t="str">
        <f t="shared" si="149"/>
        <v>May</v>
      </c>
      <c r="C507" s="68">
        <f t="shared" si="154"/>
        <v>24</v>
      </c>
      <c r="D507" s="69">
        <f t="shared" si="150"/>
        <v>16</v>
      </c>
      <c r="E507" s="60">
        <f t="shared" si="151"/>
        <v>59</v>
      </c>
      <c r="F507" s="74"/>
      <c r="G507" s="77"/>
      <c r="H507" s="63" t="e">
        <f t="shared" si="155"/>
        <v>#VALUE!</v>
      </c>
      <c r="I507" s="64">
        <f t="shared" si="158"/>
        <v>1</v>
      </c>
      <c r="J507" s="71" t="str">
        <f t="shared" si="158"/>
        <v>Lavandula</v>
      </c>
      <c r="K507" s="71" t="str">
        <f t="shared" si="158"/>
        <v>stoechas</v>
      </c>
      <c r="L507" s="72">
        <f t="shared" si="158"/>
        <v>2</v>
      </c>
      <c r="M507" s="66">
        <f t="shared" si="158"/>
        <v>12</v>
      </c>
      <c r="N507" s="66">
        <f t="shared" si="158"/>
        <v>0</v>
      </c>
      <c r="O507" s="42"/>
      <c r="P507" s="43" t="e">
        <f>TEXT(IF(#REF!=1,D507,""),"00")</f>
        <v>#REF!</v>
      </c>
      <c r="Q507" s="44"/>
      <c r="R507" s="45"/>
      <c r="S507" s="46" t="e">
        <f>IF(O507=0,TEXT(TIME(P507,Q507,R507)-TIME(D507,E507,RIGHT(F507,2))+TIME(0,LEFT(#REF!,2),RIGHT(#REF!,2)),"mm:ss"),TEXT(TIME(P507,Q507,R507)-TIME(D507,E507,RIGHT(F507,2))+TIME(0,LEFT(#REF!,2),RIGHT(#REF!,2))-TIME(0,($G$10*O507),0),"mm:ss"))</f>
        <v>#REF!</v>
      </c>
      <c r="T507" s="47"/>
      <c r="U507" s="43" t="e">
        <f>INDEX(VISITORS[INSECT ORDER], MATCH(T507,VISITORS[NAME USED],0))</f>
        <v>#N/A</v>
      </c>
      <c r="V507" s="43" t="e">
        <f t="shared" si="152"/>
        <v>#N/A</v>
      </c>
      <c r="W507" s="48" t="e">
        <f>IF(SUM(AB507,AD507,AF507,AH507,AJ507,AL507)=#REF!,,"")</f>
        <v>#REF!</v>
      </c>
      <c r="X507" s="49" t="e">
        <f>IF(#REF!=1,1,"")</f>
        <v>#REF!</v>
      </c>
      <c r="Y507" s="49"/>
      <c r="Z507" s="49"/>
      <c r="AA507" s="50" t="str">
        <f t="shared" si="153"/>
        <v/>
      </c>
      <c r="AB507" s="51" t="str">
        <f>IF(AA507=1,#REF!,"")</f>
        <v/>
      </c>
      <c r="AC507" s="50"/>
      <c r="AD507" s="51" t="str">
        <f>IF(AC507=1,#REF!,"")</f>
        <v/>
      </c>
      <c r="AE507" s="50"/>
      <c r="AF507" s="51" t="str">
        <f>IF(AE507=1,#REF!,"")</f>
        <v/>
      </c>
      <c r="AG507" s="50"/>
      <c r="AH507" s="51" t="str">
        <f>IF(AG507=1,#REF!,"")</f>
        <v/>
      </c>
      <c r="AI507" s="50"/>
      <c r="AJ507" s="51" t="str">
        <f>IF(AI507=1,#REF!,"")</f>
        <v/>
      </c>
      <c r="AK507" s="50"/>
      <c r="AL507" s="51" t="str">
        <f>IF(AK507=1,#REF!,"")</f>
        <v/>
      </c>
      <c r="AM507" s="52"/>
      <c r="AN507" s="53"/>
      <c r="AO507" s="53"/>
      <c r="AP507" s="54"/>
      <c r="AQ507" s="55" t="e">
        <f>IF(#REF!=1,0,"")</f>
        <v>#REF!</v>
      </c>
      <c r="AR507" s="56" t="e">
        <f t="shared" si="146"/>
        <v>#REF!</v>
      </c>
      <c r="AS507" s="55" t="e">
        <f>IF(#REF!=1,0,"")</f>
        <v>#REF!</v>
      </c>
      <c r="AT507" s="56" t="e">
        <f t="shared" si="147"/>
        <v>#REF!</v>
      </c>
    </row>
    <row r="508" spans="1:46" s="3" customFormat="1" x14ac:dyDescent="0.25">
      <c r="A508" s="67">
        <f t="shared" si="148"/>
        <v>2022</v>
      </c>
      <c r="B508" s="67" t="str">
        <f t="shared" si="149"/>
        <v>May</v>
      </c>
      <c r="C508" s="68">
        <f t="shared" si="154"/>
        <v>24</v>
      </c>
      <c r="D508" s="69">
        <f t="shared" si="150"/>
        <v>17</v>
      </c>
      <c r="E508" s="70">
        <f t="shared" si="151"/>
        <v>0</v>
      </c>
      <c r="F508" s="74"/>
      <c r="G508" s="77"/>
      <c r="H508" s="63" t="e">
        <f t="shared" si="155"/>
        <v>#VALUE!</v>
      </c>
      <c r="I508" s="64">
        <f t="shared" si="158"/>
        <v>1</v>
      </c>
      <c r="J508" s="71" t="str">
        <f t="shared" si="158"/>
        <v>Lavandula</v>
      </c>
      <c r="K508" s="71" t="str">
        <f t="shared" si="158"/>
        <v>stoechas</v>
      </c>
      <c r="L508" s="72">
        <f t="shared" si="158"/>
        <v>2</v>
      </c>
      <c r="M508" s="72">
        <f t="shared" si="158"/>
        <v>12</v>
      </c>
      <c r="N508" s="66">
        <f t="shared" si="158"/>
        <v>0</v>
      </c>
      <c r="O508" s="42"/>
      <c r="P508" s="43" t="e">
        <f>TEXT(IF(#REF!=1,D508,""),"00")</f>
        <v>#REF!</v>
      </c>
      <c r="Q508" s="44"/>
      <c r="R508" s="45"/>
      <c r="S508" s="46" t="e">
        <f>IF(O508=0,TEXT(TIME(P508,Q508,R508)-TIME(D508,E508,RIGHT(F508,2))+TIME(0,LEFT(#REF!,2),RIGHT(#REF!,2)),"mm:ss"),TEXT(TIME(P508,Q508,R508)-TIME(D508,E508,RIGHT(F508,2))+TIME(0,LEFT(#REF!,2),RIGHT(#REF!,2))-TIME(0,($G$10*O508),0),"mm:ss"))</f>
        <v>#REF!</v>
      </c>
      <c r="T508" s="47"/>
      <c r="U508" s="43" t="e">
        <f>INDEX(VISITORS[INSECT ORDER], MATCH(T508,VISITORS[NAME USED],0))</f>
        <v>#N/A</v>
      </c>
      <c r="V508" s="43" t="e">
        <f t="shared" si="152"/>
        <v>#N/A</v>
      </c>
      <c r="W508" s="48" t="e">
        <f>IF(SUM(AB508,AD508,AF508,AH508,AJ508,AL508)=#REF!,,"")</f>
        <v>#REF!</v>
      </c>
      <c r="X508" s="49" t="e">
        <f>IF(#REF!=1,1,"")</f>
        <v>#REF!</v>
      </c>
      <c r="Y508" s="49"/>
      <c r="Z508" s="49"/>
      <c r="AA508" s="50" t="str">
        <f t="shared" si="153"/>
        <v/>
      </c>
      <c r="AB508" s="51" t="str">
        <f>IF(AA508=1,#REF!,"")</f>
        <v/>
      </c>
      <c r="AC508" s="50"/>
      <c r="AD508" s="51" t="str">
        <f>IF(AC508=1,#REF!,"")</f>
        <v/>
      </c>
      <c r="AE508" s="50"/>
      <c r="AF508" s="51" t="str">
        <f>IF(AE508=1,#REF!,"")</f>
        <v/>
      </c>
      <c r="AG508" s="50"/>
      <c r="AH508" s="51" t="str">
        <f>IF(AG508=1,#REF!,"")</f>
        <v/>
      </c>
      <c r="AI508" s="50"/>
      <c r="AJ508" s="51" t="str">
        <f>IF(AI508=1,#REF!,"")</f>
        <v/>
      </c>
      <c r="AK508" s="50"/>
      <c r="AL508" s="51" t="str">
        <f>IF(AK508=1,#REF!,"")</f>
        <v/>
      </c>
      <c r="AM508" s="52"/>
      <c r="AN508" s="53"/>
      <c r="AO508" s="53"/>
      <c r="AP508" s="54"/>
      <c r="AQ508" s="55" t="e">
        <f>IF(#REF!=1,0,"")</f>
        <v>#REF!</v>
      </c>
      <c r="AR508" s="56" t="e">
        <f t="shared" si="146"/>
        <v>#REF!</v>
      </c>
      <c r="AS508" s="55" t="e">
        <f>IF(#REF!=1,0,"")</f>
        <v>#REF!</v>
      </c>
      <c r="AT508" s="56" t="e">
        <f t="shared" si="147"/>
        <v>#REF!</v>
      </c>
    </row>
    <row r="509" spans="1:46" s="3" customFormat="1" x14ac:dyDescent="0.25">
      <c r="A509" s="67">
        <f t="shared" si="148"/>
        <v>2022</v>
      </c>
      <c r="B509" s="67" t="str">
        <f t="shared" si="149"/>
        <v>May</v>
      </c>
      <c r="C509" s="68">
        <f t="shared" si="154"/>
        <v>24</v>
      </c>
      <c r="D509" s="69">
        <f t="shared" si="150"/>
        <v>17</v>
      </c>
      <c r="E509" s="70">
        <f t="shared" si="151"/>
        <v>1</v>
      </c>
      <c r="F509" s="74"/>
      <c r="G509" s="77"/>
      <c r="H509" s="63" t="e">
        <f t="shared" si="155"/>
        <v>#VALUE!</v>
      </c>
      <c r="I509" s="64">
        <f t="shared" ref="I509:N524" si="159">I508</f>
        <v>1</v>
      </c>
      <c r="J509" s="71" t="str">
        <f t="shared" si="159"/>
        <v>Lavandula</v>
      </c>
      <c r="K509" s="71" t="str">
        <f t="shared" si="159"/>
        <v>stoechas</v>
      </c>
      <c r="L509" s="72">
        <f t="shared" si="159"/>
        <v>2</v>
      </c>
      <c r="M509" s="72">
        <f t="shared" si="159"/>
        <v>12</v>
      </c>
      <c r="N509" s="66">
        <f t="shared" si="159"/>
        <v>0</v>
      </c>
      <c r="O509" s="42"/>
      <c r="P509" s="43" t="e">
        <f>TEXT(IF(#REF!=1,D509,""),"00")</f>
        <v>#REF!</v>
      </c>
      <c r="Q509" s="44"/>
      <c r="R509" s="45"/>
      <c r="S509" s="46" t="e">
        <f>IF(O509=0,TEXT(TIME(P509,Q509,R509)-TIME(D509,E509,RIGHT(F509,2))+TIME(0,LEFT(#REF!,2),RIGHT(#REF!,2)),"mm:ss"),TEXT(TIME(P509,Q509,R509)-TIME(D509,E509,RIGHT(F509,2))+TIME(0,LEFT(#REF!,2),RIGHT(#REF!,2))-TIME(0,($G$10*O509),0),"mm:ss"))</f>
        <v>#REF!</v>
      </c>
      <c r="T509" s="47"/>
      <c r="U509" s="43" t="e">
        <f>INDEX(VISITORS[INSECT ORDER], MATCH(T509,VISITORS[NAME USED],0))</f>
        <v>#N/A</v>
      </c>
      <c r="V509" s="43" t="e">
        <f t="shared" si="152"/>
        <v>#N/A</v>
      </c>
      <c r="W509" s="48" t="e">
        <f>IF(SUM(AB509,AD509,AF509,AH509,AJ509,AL509)=#REF!,,"")</f>
        <v>#REF!</v>
      </c>
      <c r="X509" s="49" t="e">
        <f>IF(#REF!=1,1,"")</f>
        <v>#REF!</v>
      </c>
      <c r="Y509" s="49"/>
      <c r="Z509" s="49"/>
      <c r="AA509" s="50" t="str">
        <f t="shared" si="153"/>
        <v/>
      </c>
      <c r="AB509" s="51" t="str">
        <f>IF(AA509=1,#REF!,"")</f>
        <v/>
      </c>
      <c r="AC509" s="50"/>
      <c r="AD509" s="51" t="str">
        <f>IF(AC509=1,#REF!,"")</f>
        <v/>
      </c>
      <c r="AE509" s="50"/>
      <c r="AF509" s="51" t="str">
        <f>IF(AE509=1,#REF!,"")</f>
        <v/>
      </c>
      <c r="AG509" s="50"/>
      <c r="AH509" s="51" t="str">
        <f>IF(AG509=1,#REF!,"")</f>
        <v/>
      </c>
      <c r="AI509" s="50"/>
      <c r="AJ509" s="51" t="str">
        <f>IF(AI509=1,#REF!,"")</f>
        <v/>
      </c>
      <c r="AK509" s="50"/>
      <c r="AL509" s="51" t="str">
        <f>IF(AK509=1,#REF!,"")</f>
        <v/>
      </c>
      <c r="AM509" s="52"/>
      <c r="AN509" s="53"/>
      <c r="AO509" s="53"/>
      <c r="AP509" s="54"/>
      <c r="AQ509" s="55" t="e">
        <f>IF(#REF!=1,0,"")</f>
        <v>#REF!</v>
      </c>
      <c r="AR509" s="56" t="e">
        <f t="shared" si="146"/>
        <v>#REF!</v>
      </c>
      <c r="AS509" s="55" t="e">
        <f>IF(#REF!=1,0,"")</f>
        <v>#REF!</v>
      </c>
      <c r="AT509" s="56" t="e">
        <f t="shared" si="147"/>
        <v>#REF!</v>
      </c>
    </row>
    <row r="510" spans="1:46" s="3" customFormat="1" x14ac:dyDescent="0.25">
      <c r="A510" s="67">
        <f t="shared" si="148"/>
        <v>2022</v>
      </c>
      <c r="B510" s="67" t="str">
        <f t="shared" si="149"/>
        <v>May</v>
      </c>
      <c r="C510" s="68">
        <f t="shared" si="154"/>
        <v>24</v>
      </c>
      <c r="D510" s="69">
        <f t="shared" si="150"/>
        <v>17</v>
      </c>
      <c r="E510" s="70">
        <f t="shared" si="151"/>
        <v>2</v>
      </c>
      <c r="F510" s="74"/>
      <c r="G510" s="77"/>
      <c r="H510" s="63" t="e">
        <f t="shared" si="155"/>
        <v>#VALUE!</v>
      </c>
      <c r="I510" s="64">
        <f t="shared" si="159"/>
        <v>1</v>
      </c>
      <c r="J510" s="71" t="str">
        <f t="shared" si="159"/>
        <v>Lavandula</v>
      </c>
      <c r="K510" s="71" t="str">
        <f t="shared" si="159"/>
        <v>stoechas</v>
      </c>
      <c r="L510" s="66">
        <f t="shared" si="159"/>
        <v>2</v>
      </c>
      <c r="M510" s="72">
        <f t="shared" si="159"/>
        <v>12</v>
      </c>
      <c r="N510" s="66">
        <f t="shared" si="159"/>
        <v>0</v>
      </c>
      <c r="O510" s="42"/>
      <c r="P510" s="43" t="e">
        <f>TEXT(IF(#REF!=1,D510,""),"00")</f>
        <v>#REF!</v>
      </c>
      <c r="Q510" s="44"/>
      <c r="R510" s="45"/>
      <c r="S510" s="46" t="e">
        <f>IF(O510=0,TEXT(TIME(P510,Q510,R510)-TIME(D510,E510,RIGHT(F510,2))+TIME(0,LEFT(#REF!,2),RIGHT(#REF!,2)),"mm:ss"),TEXT(TIME(P510,Q510,R510)-TIME(D510,E510,RIGHT(F510,2))+TIME(0,LEFT(#REF!,2),RIGHT(#REF!,2))-TIME(0,($G$10*O510),0),"mm:ss"))</f>
        <v>#REF!</v>
      </c>
      <c r="T510" s="47"/>
      <c r="U510" s="43" t="e">
        <f>INDEX(VISITORS[INSECT ORDER], MATCH(T510,VISITORS[NAME USED],0))</f>
        <v>#N/A</v>
      </c>
      <c r="V510" s="43" t="e">
        <f t="shared" si="152"/>
        <v>#N/A</v>
      </c>
      <c r="W510" s="48" t="e">
        <f>IF(SUM(AB510,AD510,AF510,AH510,AJ510,AL510)=#REF!,,"")</f>
        <v>#REF!</v>
      </c>
      <c r="X510" s="49" t="e">
        <f>IF(#REF!=1,1,"")</f>
        <v>#REF!</v>
      </c>
      <c r="Y510" s="49"/>
      <c r="Z510" s="49"/>
      <c r="AA510" s="50" t="str">
        <f t="shared" si="153"/>
        <v/>
      </c>
      <c r="AB510" s="51" t="str">
        <f>IF(AA510=1,#REF!,"")</f>
        <v/>
      </c>
      <c r="AC510" s="50"/>
      <c r="AD510" s="51" t="str">
        <f>IF(AC510=1,#REF!,"")</f>
        <v/>
      </c>
      <c r="AE510" s="50"/>
      <c r="AF510" s="51" t="str">
        <f>IF(AE510=1,#REF!,"")</f>
        <v/>
      </c>
      <c r="AG510" s="50"/>
      <c r="AH510" s="51" t="str">
        <f>IF(AG510=1,#REF!,"")</f>
        <v/>
      </c>
      <c r="AI510" s="50"/>
      <c r="AJ510" s="51" t="str">
        <f>IF(AI510=1,#REF!,"")</f>
        <v/>
      </c>
      <c r="AK510" s="50"/>
      <c r="AL510" s="51" t="str">
        <f>IF(AK510=1,#REF!,"")</f>
        <v/>
      </c>
      <c r="AM510" s="52"/>
      <c r="AN510" s="53"/>
      <c r="AO510" s="53"/>
      <c r="AP510" s="54"/>
      <c r="AQ510" s="55" t="e">
        <f>IF(#REF!=1,0,"")</f>
        <v>#REF!</v>
      </c>
      <c r="AR510" s="56" t="e">
        <f t="shared" si="146"/>
        <v>#REF!</v>
      </c>
      <c r="AS510" s="55" t="e">
        <f>IF(#REF!=1,0,"")</f>
        <v>#REF!</v>
      </c>
      <c r="AT510" s="56" t="e">
        <f t="shared" si="147"/>
        <v>#REF!</v>
      </c>
    </row>
    <row r="511" spans="1:46" s="3" customFormat="1" x14ac:dyDescent="0.25">
      <c r="A511" s="67">
        <f t="shared" si="148"/>
        <v>2022</v>
      </c>
      <c r="B511" s="67" t="str">
        <f t="shared" si="149"/>
        <v>May</v>
      </c>
      <c r="C511" s="68">
        <f t="shared" si="154"/>
        <v>24</v>
      </c>
      <c r="D511" s="69">
        <f t="shared" si="150"/>
        <v>17</v>
      </c>
      <c r="E511" s="70">
        <f t="shared" si="151"/>
        <v>3</v>
      </c>
      <c r="F511" s="74"/>
      <c r="G511" s="77"/>
      <c r="H511" s="63" t="e">
        <f t="shared" si="155"/>
        <v>#VALUE!</v>
      </c>
      <c r="I511" s="64">
        <f t="shared" si="159"/>
        <v>1</v>
      </c>
      <c r="J511" s="71" t="str">
        <f t="shared" si="159"/>
        <v>Lavandula</v>
      </c>
      <c r="K511" s="71" t="str">
        <f t="shared" si="159"/>
        <v>stoechas</v>
      </c>
      <c r="L511" s="72">
        <f t="shared" si="159"/>
        <v>2</v>
      </c>
      <c r="M511" s="72">
        <f t="shared" si="159"/>
        <v>12</v>
      </c>
      <c r="N511" s="66">
        <f t="shared" si="159"/>
        <v>0</v>
      </c>
      <c r="O511" s="42"/>
      <c r="P511" s="43" t="e">
        <f>TEXT(IF(#REF!=1,D511,""),"00")</f>
        <v>#REF!</v>
      </c>
      <c r="Q511" s="44"/>
      <c r="R511" s="45"/>
      <c r="S511" s="46" t="e">
        <f>IF(O511=0,TEXT(TIME(P511,Q511,R511)-TIME(D511,E511,RIGHT(F511,2))+TIME(0,LEFT(#REF!,2),RIGHT(#REF!,2)),"mm:ss"),TEXT(TIME(P511,Q511,R511)-TIME(D511,E511,RIGHT(F511,2))+TIME(0,LEFT(#REF!,2),RIGHT(#REF!,2))-TIME(0,($G$10*O511),0),"mm:ss"))</f>
        <v>#REF!</v>
      </c>
      <c r="T511" s="47"/>
      <c r="U511" s="43" t="e">
        <f>INDEX(VISITORS[INSECT ORDER], MATCH(T511,VISITORS[NAME USED],0))</f>
        <v>#N/A</v>
      </c>
      <c r="V511" s="43" t="e">
        <f t="shared" si="152"/>
        <v>#N/A</v>
      </c>
      <c r="W511" s="48" t="e">
        <f>IF(SUM(AB511,AD511,AF511,AH511,AJ511,AL511)=#REF!,,"")</f>
        <v>#REF!</v>
      </c>
      <c r="X511" s="49" t="e">
        <f>IF(#REF!=1,1,"")</f>
        <v>#REF!</v>
      </c>
      <c r="Y511" s="49"/>
      <c r="Z511" s="49"/>
      <c r="AA511" s="50" t="str">
        <f t="shared" si="153"/>
        <v/>
      </c>
      <c r="AB511" s="51" t="str">
        <f>IF(AA511=1,#REF!,"")</f>
        <v/>
      </c>
      <c r="AC511" s="50"/>
      <c r="AD511" s="51" t="str">
        <f>IF(AC511=1,#REF!,"")</f>
        <v/>
      </c>
      <c r="AE511" s="50"/>
      <c r="AF511" s="51" t="str">
        <f>IF(AE511=1,#REF!,"")</f>
        <v/>
      </c>
      <c r="AG511" s="50"/>
      <c r="AH511" s="51" t="str">
        <f>IF(AG511=1,#REF!,"")</f>
        <v/>
      </c>
      <c r="AI511" s="50"/>
      <c r="AJ511" s="51" t="str">
        <f>IF(AI511=1,#REF!,"")</f>
        <v/>
      </c>
      <c r="AK511" s="50"/>
      <c r="AL511" s="51" t="str">
        <f>IF(AK511=1,#REF!,"")</f>
        <v/>
      </c>
      <c r="AM511" s="52"/>
      <c r="AN511" s="53"/>
      <c r="AO511" s="53"/>
      <c r="AP511" s="54"/>
      <c r="AQ511" s="55" t="e">
        <f>IF(#REF!=1,0,"")</f>
        <v>#REF!</v>
      </c>
      <c r="AR511" s="56" t="e">
        <f t="shared" si="146"/>
        <v>#REF!</v>
      </c>
      <c r="AS511" s="55" t="e">
        <f>IF(#REF!=1,0,"")</f>
        <v>#REF!</v>
      </c>
      <c r="AT511" s="56" t="e">
        <f t="shared" si="147"/>
        <v>#REF!</v>
      </c>
    </row>
    <row r="512" spans="1:46" s="3" customFormat="1" x14ac:dyDescent="0.25">
      <c r="A512" s="67">
        <f t="shared" si="148"/>
        <v>2022</v>
      </c>
      <c r="B512" s="67" t="str">
        <f t="shared" si="149"/>
        <v>May</v>
      </c>
      <c r="C512" s="68">
        <f t="shared" si="154"/>
        <v>24</v>
      </c>
      <c r="D512" s="69">
        <f t="shared" si="150"/>
        <v>17</v>
      </c>
      <c r="E512" s="60">
        <f t="shared" si="151"/>
        <v>4</v>
      </c>
      <c r="F512" s="74"/>
      <c r="G512" s="77"/>
      <c r="H512" s="63" t="e">
        <f t="shared" si="155"/>
        <v>#VALUE!</v>
      </c>
      <c r="I512" s="64">
        <f t="shared" si="159"/>
        <v>1</v>
      </c>
      <c r="J512" s="71" t="str">
        <f t="shared" si="159"/>
        <v>Lavandula</v>
      </c>
      <c r="K512" s="71" t="str">
        <f t="shared" si="159"/>
        <v>stoechas</v>
      </c>
      <c r="L512" s="72">
        <f t="shared" si="159"/>
        <v>2</v>
      </c>
      <c r="M512" s="66">
        <f t="shared" si="159"/>
        <v>12</v>
      </c>
      <c r="N512" s="66">
        <f t="shared" si="159"/>
        <v>0</v>
      </c>
      <c r="O512" s="42"/>
      <c r="P512" s="43" t="e">
        <f>TEXT(IF(#REF!=1,D512,""),"00")</f>
        <v>#REF!</v>
      </c>
      <c r="Q512" s="44"/>
      <c r="R512" s="45"/>
      <c r="S512" s="46" t="e">
        <f>IF(O512=0,TEXT(TIME(P512,Q512,R512)-TIME(D512,E512,RIGHT(F512,2))+TIME(0,LEFT(#REF!,2),RIGHT(#REF!,2)),"mm:ss"),TEXT(TIME(P512,Q512,R512)-TIME(D512,E512,RIGHT(F512,2))+TIME(0,LEFT(#REF!,2),RIGHT(#REF!,2))-TIME(0,($G$10*O512),0),"mm:ss"))</f>
        <v>#REF!</v>
      </c>
      <c r="T512" s="47"/>
      <c r="U512" s="43" t="e">
        <f>INDEX(VISITORS[INSECT ORDER], MATCH(T512,VISITORS[NAME USED],0))</f>
        <v>#N/A</v>
      </c>
      <c r="V512" s="43" t="e">
        <f t="shared" si="152"/>
        <v>#N/A</v>
      </c>
      <c r="W512" s="48" t="e">
        <f>IF(SUM(AB512,AD512,AF512,AH512,AJ512,AL512)=#REF!,,"")</f>
        <v>#REF!</v>
      </c>
      <c r="X512" s="49" t="e">
        <f>IF(#REF!=1,1,"")</f>
        <v>#REF!</v>
      </c>
      <c r="Y512" s="49"/>
      <c r="Z512" s="49"/>
      <c r="AA512" s="50" t="str">
        <f t="shared" si="153"/>
        <v/>
      </c>
      <c r="AB512" s="51" t="str">
        <f>IF(AA512=1,#REF!,"")</f>
        <v/>
      </c>
      <c r="AC512" s="50"/>
      <c r="AD512" s="51" t="str">
        <f>IF(AC512=1,#REF!,"")</f>
        <v/>
      </c>
      <c r="AE512" s="50"/>
      <c r="AF512" s="51" t="str">
        <f>IF(AE512=1,#REF!,"")</f>
        <v/>
      </c>
      <c r="AG512" s="50"/>
      <c r="AH512" s="51" t="str">
        <f>IF(AG512=1,#REF!,"")</f>
        <v/>
      </c>
      <c r="AI512" s="50"/>
      <c r="AJ512" s="51" t="str">
        <f>IF(AI512=1,#REF!,"")</f>
        <v/>
      </c>
      <c r="AK512" s="50"/>
      <c r="AL512" s="51" t="str">
        <f>IF(AK512=1,#REF!,"")</f>
        <v/>
      </c>
      <c r="AM512" s="52"/>
      <c r="AN512" s="53"/>
      <c r="AO512" s="53"/>
      <c r="AP512" s="54"/>
      <c r="AQ512" s="55" t="e">
        <f>IF(#REF!=1,0,"")</f>
        <v>#REF!</v>
      </c>
      <c r="AR512" s="56" t="e">
        <f t="shared" si="146"/>
        <v>#REF!</v>
      </c>
      <c r="AS512" s="55" t="e">
        <f>IF(#REF!=1,0,"")</f>
        <v>#REF!</v>
      </c>
      <c r="AT512" s="56" t="e">
        <f t="shared" si="147"/>
        <v>#REF!</v>
      </c>
    </row>
    <row r="513" spans="1:46" s="3" customFormat="1" x14ac:dyDescent="0.25">
      <c r="A513" s="67">
        <f t="shared" si="148"/>
        <v>2022</v>
      </c>
      <c r="B513" s="67" t="str">
        <f t="shared" si="149"/>
        <v>May</v>
      </c>
      <c r="C513" s="68">
        <f t="shared" si="154"/>
        <v>24</v>
      </c>
      <c r="D513" s="69">
        <f t="shared" si="150"/>
        <v>17</v>
      </c>
      <c r="E513" s="70">
        <f t="shared" si="151"/>
        <v>5</v>
      </c>
      <c r="F513" s="74">
        <v>33</v>
      </c>
      <c r="G513" s="77"/>
      <c r="H513" s="63" t="e">
        <f t="shared" si="155"/>
        <v>#VALUE!</v>
      </c>
      <c r="I513" s="64">
        <f t="shared" si="159"/>
        <v>1</v>
      </c>
      <c r="J513" s="71" t="str">
        <f t="shared" si="159"/>
        <v>Lavandula</v>
      </c>
      <c r="K513" s="71" t="str">
        <f t="shared" si="159"/>
        <v>stoechas</v>
      </c>
      <c r="L513" s="72">
        <f t="shared" si="159"/>
        <v>2</v>
      </c>
      <c r="M513" s="72">
        <f t="shared" si="159"/>
        <v>12</v>
      </c>
      <c r="N513" s="66">
        <f t="shared" si="159"/>
        <v>0</v>
      </c>
      <c r="O513" s="42"/>
      <c r="P513" s="43" t="e">
        <f>TEXT(IF(#REF!=1,D513,""),"00")</f>
        <v>#REF!</v>
      </c>
      <c r="Q513" s="44">
        <v>5</v>
      </c>
      <c r="R513" s="45">
        <v>41</v>
      </c>
      <c r="S513" s="46" t="e">
        <f>IF(O513=0,TEXT(TIME(P513,Q513,R513)-TIME(D513,E513,RIGHT(F513,2))+TIME(0,LEFT(#REF!,2),RIGHT(#REF!,2)),"mm:ss"),TEXT(TIME(P513,Q513,R513)-TIME(D513,E513,RIGHT(F513,2))+TIME(0,LEFT(#REF!,2),RIGHT(#REF!,2))-TIME(0,($G$10*O513),0),"mm:ss"))</f>
        <v>#REF!</v>
      </c>
      <c r="T513" s="47" t="s">
        <v>369</v>
      </c>
      <c r="U513" s="43" t="e">
        <f>INDEX(VISITORS[INSECT ORDER], MATCH(T513,VISITORS[NAME USED],0))</f>
        <v>#N/A</v>
      </c>
      <c r="V513" s="43" t="e">
        <f t="shared" si="152"/>
        <v>#N/A</v>
      </c>
      <c r="W513" s="48" t="e">
        <f>IF(SUM(AB513,AD513,AF513,AH513,AJ513,AL513)=#REF!,,"")</f>
        <v>#REF!</v>
      </c>
      <c r="X513" s="49">
        <v>12</v>
      </c>
      <c r="Y513" s="49"/>
      <c r="Z513" s="49"/>
      <c r="AA513" s="50" t="str">
        <f t="shared" si="153"/>
        <v/>
      </c>
      <c r="AB513" s="51" t="str">
        <f>IF(AA513=1,#REF!,"")</f>
        <v/>
      </c>
      <c r="AC513" s="50"/>
      <c r="AD513" s="51" t="str">
        <f>IF(AC513=1,#REF!,"")</f>
        <v/>
      </c>
      <c r="AE513" s="50"/>
      <c r="AF513" s="51" t="str">
        <f>IF(AE513=1,#REF!,"")</f>
        <v/>
      </c>
      <c r="AG513" s="50"/>
      <c r="AH513" s="51" t="str">
        <f>IF(AG513=1,#REF!,"")</f>
        <v/>
      </c>
      <c r="AI513" s="50"/>
      <c r="AJ513" s="51" t="str">
        <f>IF(AI513=1,#REF!,"")</f>
        <v/>
      </c>
      <c r="AK513" s="50"/>
      <c r="AL513" s="51" t="str">
        <f>IF(AK513=1,#REF!,"")</f>
        <v/>
      </c>
      <c r="AM513" s="52"/>
      <c r="AN513" s="53"/>
      <c r="AO513" s="53"/>
      <c r="AP513" s="54"/>
      <c r="AQ513" s="55" t="e">
        <f>IF(#REF!=1,0,"")</f>
        <v>#REF!</v>
      </c>
      <c r="AR513" s="56" t="e">
        <f t="shared" si="146"/>
        <v>#REF!</v>
      </c>
      <c r="AS513" s="55" t="e">
        <f>IF(#REF!=1,0,"")</f>
        <v>#REF!</v>
      </c>
      <c r="AT513" s="56" t="e">
        <f t="shared" si="147"/>
        <v>#REF!</v>
      </c>
    </row>
    <row r="514" spans="1:46" s="3" customFormat="1" x14ac:dyDescent="0.25">
      <c r="A514" s="67">
        <f t="shared" si="148"/>
        <v>2022</v>
      </c>
      <c r="B514" s="67" t="str">
        <f t="shared" si="149"/>
        <v>May</v>
      </c>
      <c r="C514" s="68">
        <f t="shared" si="154"/>
        <v>24</v>
      </c>
      <c r="D514" s="69">
        <f t="shared" si="150"/>
        <v>17</v>
      </c>
      <c r="E514" s="70">
        <f t="shared" si="151"/>
        <v>6</v>
      </c>
      <c r="F514" s="74"/>
      <c r="G514" s="77"/>
      <c r="H514" s="63" t="e">
        <f t="shared" si="155"/>
        <v>#VALUE!</v>
      </c>
      <c r="I514" s="64">
        <f t="shared" si="159"/>
        <v>1</v>
      </c>
      <c r="J514" s="71" t="str">
        <f t="shared" si="159"/>
        <v>Lavandula</v>
      </c>
      <c r="K514" s="71" t="str">
        <f t="shared" si="159"/>
        <v>stoechas</v>
      </c>
      <c r="L514" s="72">
        <f t="shared" si="159"/>
        <v>2</v>
      </c>
      <c r="M514" s="72">
        <f t="shared" si="159"/>
        <v>12</v>
      </c>
      <c r="N514" s="66">
        <f t="shared" si="159"/>
        <v>0</v>
      </c>
      <c r="O514" s="42"/>
      <c r="P514" s="43" t="e">
        <f>TEXT(IF(#REF!=1,D514,""),"00")</f>
        <v>#REF!</v>
      </c>
      <c r="Q514" s="44"/>
      <c r="R514" s="45"/>
      <c r="S514" s="46" t="e">
        <f>IF(O514=0,TEXT(TIME(P514,Q514,R514)-TIME(D514,E514,RIGHT(F514,2))+TIME(0,LEFT(#REF!,2),RIGHT(#REF!,2)),"mm:ss"),TEXT(TIME(P514,Q514,R514)-TIME(D514,E514,RIGHT(F514,2))+TIME(0,LEFT(#REF!,2),RIGHT(#REF!,2))-TIME(0,($G$10*O514),0),"mm:ss"))</f>
        <v>#REF!</v>
      </c>
      <c r="T514" s="47"/>
      <c r="U514" s="43" t="e">
        <f>INDEX(VISITORS[INSECT ORDER], MATCH(T514,VISITORS[NAME USED],0))</f>
        <v>#N/A</v>
      </c>
      <c r="V514" s="43" t="e">
        <f t="shared" si="152"/>
        <v>#N/A</v>
      </c>
      <c r="W514" s="48" t="e">
        <f>IF(SUM(AB514,AD514,AF514,AH514,AJ514,AL514)=#REF!,,"")</f>
        <v>#REF!</v>
      </c>
      <c r="X514" s="49" t="e">
        <f>IF(#REF!=1,1,"")</f>
        <v>#REF!</v>
      </c>
      <c r="Y514" s="49"/>
      <c r="Z514" s="49"/>
      <c r="AA514" s="50" t="str">
        <f t="shared" si="153"/>
        <v/>
      </c>
      <c r="AB514" s="51" t="str">
        <f>IF(AA514=1,#REF!,"")</f>
        <v/>
      </c>
      <c r="AC514" s="50"/>
      <c r="AD514" s="51" t="str">
        <f>IF(AC514=1,#REF!,"")</f>
        <v/>
      </c>
      <c r="AE514" s="50"/>
      <c r="AF514" s="51" t="str">
        <f>IF(AE514=1,#REF!,"")</f>
        <v/>
      </c>
      <c r="AG514" s="50"/>
      <c r="AH514" s="51" t="str">
        <f>IF(AG514=1,#REF!,"")</f>
        <v/>
      </c>
      <c r="AI514" s="50"/>
      <c r="AJ514" s="51" t="str">
        <f>IF(AI514=1,#REF!,"")</f>
        <v/>
      </c>
      <c r="AK514" s="50"/>
      <c r="AL514" s="51" t="str">
        <f>IF(AK514=1,#REF!,"")</f>
        <v/>
      </c>
      <c r="AM514" s="52"/>
      <c r="AN514" s="53"/>
      <c r="AO514" s="53"/>
      <c r="AP514" s="54"/>
      <c r="AQ514" s="55" t="e">
        <f>IF(#REF!=1,0,"")</f>
        <v>#REF!</v>
      </c>
      <c r="AR514" s="56" t="e">
        <f t="shared" si="146"/>
        <v>#REF!</v>
      </c>
      <c r="AS514" s="55" t="e">
        <f>IF(#REF!=1,0,"")</f>
        <v>#REF!</v>
      </c>
      <c r="AT514" s="56" t="e">
        <f t="shared" si="147"/>
        <v>#REF!</v>
      </c>
    </row>
    <row r="515" spans="1:46" s="3" customFormat="1" x14ac:dyDescent="0.25">
      <c r="A515" s="67">
        <f t="shared" si="148"/>
        <v>2022</v>
      </c>
      <c r="B515" s="67" t="str">
        <f t="shared" si="149"/>
        <v>May</v>
      </c>
      <c r="C515" s="68">
        <f t="shared" si="154"/>
        <v>24</v>
      </c>
      <c r="D515" s="69">
        <f t="shared" si="150"/>
        <v>17</v>
      </c>
      <c r="E515" s="70">
        <f t="shared" si="151"/>
        <v>7</v>
      </c>
      <c r="F515" s="74"/>
      <c r="G515" s="77"/>
      <c r="H515" s="63" t="e">
        <f t="shared" si="155"/>
        <v>#VALUE!</v>
      </c>
      <c r="I515" s="64">
        <f t="shared" si="159"/>
        <v>1</v>
      </c>
      <c r="J515" s="71" t="str">
        <f t="shared" si="159"/>
        <v>Lavandula</v>
      </c>
      <c r="K515" s="71" t="str">
        <f t="shared" si="159"/>
        <v>stoechas</v>
      </c>
      <c r="L515" s="72">
        <f t="shared" si="159"/>
        <v>2</v>
      </c>
      <c r="M515" s="72">
        <f t="shared" si="159"/>
        <v>12</v>
      </c>
      <c r="N515" s="66">
        <f t="shared" si="159"/>
        <v>0</v>
      </c>
      <c r="O515" s="42"/>
      <c r="P515" s="43" t="e">
        <f>TEXT(IF(#REF!=1,D515,""),"00")</f>
        <v>#REF!</v>
      </c>
      <c r="Q515" s="44"/>
      <c r="R515" s="45"/>
      <c r="S515" s="46" t="e">
        <f>IF(O515=0,TEXT(TIME(P515,Q515,R515)-TIME(D515,E515,RIGHT(F515,2))+TIME(0,LEFT(#REF!,2),RIGHT(#REF!,2)),"mm:ss"),TEXT(TIME(P515,Q515,R515)-TIME(D515,E515,RIGHT(F515,2))+TIME(0,LEFT(#REF!,2),RIGHT(#REF!,2))-TIME(0,($G$10*O515),0),"mm:ss"))</f>
        <v>#REF!</v>
      </c>
      <c r="T515" s="47"/>
      <c r="U515" s="43" t="e">
        <f>INDEX(VISITORS[INSECT ORDER], MATCH(T515,VISITORS[NAME USED],0))</f>
        <v>#N/A</v>
      </c>
      <c r="V515" s="43" t="e">
        <f t="shared" si="152"/>
        <v>#N/A</v>
      </c>
      <c r="W515" s="48" t="e">
        <f>IF(SUM(AB515,AD515,AF515,AH515,AJ515,AL515)=#REF!,,"")</f>
        <v>#REF!</v>
      </c>
      <c r="X515" s="49" t="e">
        <f>IF(#REF!=1,1,"")</f>
        <v>#REF!</v>
      </c>
      <c r="Y515" s="49"/>
      <c r="Z515" s="49"/>
      <c r="AA515" s="50" t="str">
        <f t="shared" si="153"/>
        <v/>
      </c>
      <c r="AB515" s="51" t="str">
        <f>IF(AA515=1,#REF!,"")</f>
        <v/>
      </c>
      <c r="AC515" s="50"/>
      <c r="AD515" s="51" t="str">
        <f>IF(AC515=1,#REF!,"")</f>
        <v/>
      </c>
      <c r="AE515" s="50"/>
      <c r="AF515" s="51" t="str">
        <f>IF(AE515=1,#REF!,"")</f>
        <v/>
      </c>
      <c r="AG515" s="50"/>
      <c r="AH515" s="51" t="str">
        <f>IF(AG515=1,#REF!,"")</f>
        <v/>
      </c>
      <c r="AI515" s="50"/>
      <c r="AJ515" s="51" t="str">
        <f>IF(AI515=1,#REF!,"")</f>
        <v/>
      </c>
      <c r="AK515" s="50"/>
      <c r="AL515" s="51" t="str">
        <f>IF(AK515=1,#REF!,"")</f>
        <v/>
      </c>
      <c r="AM515" s="52"/>
      <c r="AN515" s="53"/>
      <c r="AO515" s="53"/>
      <c r="AP515" s="54"/>
      <c r="AQ515" s="55" t="e">
        <f>IF(#REF!=1,0,"")</f>
        <v>#REF!</v>
      </c>
      <c r="AR515" s="56" t="e">
        <f t="shared" si="146"/>
        <v>#REF!</v>
      </c>
      <c r="AS515" s="55" t="e">
        <f>IF(#REF!=1,0,"")</f>
        <v>#REF!</v>
      </c>
      <c r="AT515" s="56" t="e">
        <f t="shared" si="147"/>
        <v>#REF!</v>
      </c>
    </row>
    <row r="516" spans="1:46" s="3" customFormat="1" x14ac:dyDescent="0.25">
      <c r="A516" s="67">
        <f t="shared" si="148"/>
        <v>2022</v>
      </c>
      <c r="B516" s="67" t="str">
        <f t="shared" si="149"/>
        <v>May</v>
      </c>
      <c r="C516" s="68">
        <f t="shared" si="154"/>
        <v>24</v>
      </c>
      <c r="D516" s="69">
        <f t="shared" si="150"/>
        <v>17</v>
      </c>
      <c r="E516" s="70">
        <f t="shared" si="151"/>
        <v>8</v>
      </c>
      <c r="F516" s="74"/>
      <c r="G516" s="77"/>
      <c r="H516" s="63" t="e">
        <f t="shared" si="155"/>
        <v>#VALUE!</v>
      </c>
      <c r="I516" s="64">
        <f t="shared" si="159"/>
        <v>1</v>
      </c>
      <c r="J516" s="71" t="str">
        <f t="shared" si="159"/>
        <v>Lavandula</v>
      </c>
      <c r="K516" s="71" t="str">
        <f t="shared" si="159"/>
        <v>stoechas</v>
      </c>
      <c r="L516" s="66">
        <f t="shared" si="159"/>
        <v>2</v>
      </c>
      <c r="M516" s="72">
        <f t="shared" si="159"/>
        <v>12</v>
      </c>
      <c r="N516" s="66">
        <f t="shared" si="159"/>
        <v>0</v>
      </c>
      <c r="O516" s="42"/>
      <c r="P516" s="43" t="e">
        <f>TEXT(IF(#REF!=1,D516,""),"00")</f>
        <v>#REF!</v>
      </c>
      <c r="Q516" s="44"/>
      <c r="R516" s="45"/>
      <c r="S516" s="46" t="e">
        <f>IF(O516=0,TEXT(TIME(P516,Q516,R516)-TIME(D516,E516,RIGHT(F516,2))+TIME(0,LEFT(#REF!,2),RIGHT(#REF!,2)),"mm:ss"),TEXT(TIME(P516,Q516,R516)-TIME(D516,E516,RIGHT(F516,2))+TIME(0,LEFT(#REF!,2),RIGHT(#REF!,2))-TIME(0,($G$10*O516),0),"mm:ss"))</f>
        <v>#REF!</v>
      </c>
      <c r="T516" s="47"/>
      <c r="U516" s="43" t="e">
        <f>INDEX(VISITORS[INSECT ORDER], MATCH(T516,VISITORS[NAME USED],0))</f>
        <v>#N/A</v>
      </c>
      <c r="V516" s="43" t="e">
        <f t="shared" si="152"/>
        <v>#N/A</v>
      </c>
      <c r="W516" s="48" t="e">
        <f>IF(SUM(AB516,AD516,AF516,AH516,AJ516,AL516)=#REF!,,"")</f>
        <v>#REF!</v>
      </c>
      <c r="X516" s="49" t="e">
        <f>IF(#REF!=1,1,"")</f>
        <v>#REF!</v>
      </c>
      <c r="Y516" s="49"/>
      <c r="Z516" s="49"/>
      <c r="AA516" s="50" t="str">
        <f t="shared" si="153"/>
        <v/>
      </c>
      <c r="AB516" s="51" t="str">
        <f>IF(AA516=1,#REF!,"")</f>
        <v/>
      </c>
      <c r="AC516" s="50"/>
      <c r="AD516" s="51" t="str">
        <f>IF(AC516=1,#REF!,"")</f>
        <v/>
      </c>
      <c r="AE516" s="50"/>
      <c r="AF516" s="51" t="str">
        <f>IF(AE516=1,#REF!,"")</f>
        <v/>
      </c>
      <c r="AG516" s="50"/>
      <c r="AH516" s="51" t="str">
        <f>IF(AG516=1,#REF!,"")</f>
        <v/>
      </c>
      <c r="AI516" s="50"/>
      <c r="AJ516" s="51" t="str">
        <f>IF(AI516=1,#REF!,"")</f>
        <v/>
      </c>
      <c r="AK516" s="50"/>
      <c r="AL516" s="51" t="str">
        <f>IF(AK516=1,#REF!,"")</f>
        <v/>
      </c>
      <c r="AM516" s="52"/>
      <c r="AN516" s="53"/>
      <c r="AO516" s="53"/>
      <c r="AP516" s="54"/>
      <c r="AQ516" s="55" t="e">
        <f>IF(#REF!=1,0,"")</f>
        <v>#REF!</v>
      </c>
      <c r="AR516" s="56" t="e">
        <f t="shared" si="146"/>
        <v>#REF!</v>
      </c>
      <c r="AS516" s="55" t="e">
        <f>IF(#REF!=1,0,"")</f>
        <v>#REF!</v>
      </c>
      <c r="AT516" s="56" t="e">
        <f t="shared" si="147"/>
        <v>#REF!</v>
      </c>
    </row>
    <row r="517" spans="1:46" s="3" customFormat="1" x14ac:dyDescent="0.25">
      <c r="A517" s="67">
        <f t="shared" si="148"/>
        <v>2022</v>
      </c>
      <c r="B517" s="67" t="str">
        <f t="shared" si="149"/>
        <v>May</v>
      </c>
      <c r="C517" s="68">
        <f t="shared" si="154"/>
        <v>24</v>
      </c>
      <c r="D517" s="69">
        <f t="shared" si="150"/>
        <v>17</v>
      </c>
      <c r="E517" s="60">
        <f t="shared" si="151"/>
        <v>9</v>
      </c>
      <c r="F517" s="74"/>
      <c r="G517" s="77"/>
      <c r="H517" s="63" t="e">
        <f t="shared" si="155"/>
        <v>#VALUE!</v>
      </c>
      <c r="I517" s="64">
        <f t="shared" si="159"/>
        <v>1</v>
      </c>
      <c r="J517" s="71" t="str">
        <f t="shared" si="159"/>
        <v>Lavandula</v>
      </c>
      <c r="K517" s="71" t="str">
        <f t="shared" si="159"/>
        <v>stoechas</v>
      </c>
      <c r="L517" s="72">
        <f t="shared" si="159"/>
        <v>2</v>
      </c>
      <c r="M517" s="66">
        <f t="shared" si="159"/>
        <v>12</v>
      </c>
      <c r="N517" s="66">
        <f t="shared" si="159"/>
        <v>0</v>
      </c>
      <c r="O517" s="42"/>
      <c r="P517" s="43" t="e">
        <f>TEXT(IF(#REF!=1,D517,""),"00")</f>
        <v>#REF!</v>
      </c>
      <c r="Q517" s="44"/>
      <c r="R517" s="45"/>
      <c r="S517" s="46" t="e">
        <f>IF(O517=0,TEXT(TIME(P517,Q517,R517)-TIME(D517,E517,RIGHT(F517,2))+TIME(0,LEFT(#REF!,2),RIGHT(#REF!,2)),"mm:ss"),TEXT(TIME(P517,Q517,R517)-TIME(D517,E517,RIGHT(F517,2))+TIME(0,LEFT(#REF!,2),RIGHT(#REF!,2))-TIME(0,($G$10*O517),0),"mm:ss"))</f>
        <v>#REF!</v>
      </c>
      <c r="T517" s="47"/>
      <c r="U517" s="43" t="e">
        <f>INDEX(VISITORS[INSECT ORDER], MATCH(T517,VISITORS[NAME USED],0))</f>
        <v>#N/A</v>
      </c>
      <c r="V517" s="43" t="e">
        <f t="shared" si="152"/>
        <v>#N/A</v>
      </c>
      <c r="W517" s="48" t="e">
        <f>IF(SUM(AB517,AD517,AF517,AH517,AJ517,AL517)=#REF!,,"")</f>
        <v>#REF!</v>
      </c>
      <c r="X517" s="49" t="e">
        <f>IF(#REF!=1,1,"")</f>
        <v>#REF!</v>
      </c>
      <c r="Y517" s="49"/>
      <c r="Z517" s="49"/>
      <c r="AA517" s="50" t="str">
        <f t="shared" si="153"/>
        <v/>
      </c>
      <c r="AB517" s="51" t="str">
        <f>IF(AA517=1,#REF!,"")</f>
        <v/>
      </c>
      <c r="AC517" s="50"/>
      <c r="AD517" s="51" t="str">
        <f>IF(AC517=1,#REF!,"")</f>
        <v/>
      </c>
      <c r="AE517" s="50"/>
      <c r="AF517" s="51" t="str">
        <f>IF(AE517=1,#REF!,"")</f>
        <v/>
      </c>
      <c r="AG517" s="50"/>
      <c r="AH517" s="51" t="str">
        <f>IF(AG517=1,#REF!,"")</f>
        <v/>
      </c>
      <c r="AI517" s="50"/>
      <c r="AJ517" s="51" t="str">
        <f>IF(AI517=1,#REF!,"")</f>
        <v/>
      </c>
      <c r="AK517" s="50"/>
      <c r="AL517" s="51" t="str">
        <f>IF(AK517=1,#REF!,"")</f>
        <v/>
      </c>
      <c r="AM517" s="52"/>
      <c r="AN517" s="53"/>
      <c r="AO517" s="53"/>
      <c r="AP517" s="54"/>
      <c r="AQ517" s="55" t="e">
        <f>IF(#REF!=1,0,"")</f>
        <v>#REF!</v>
      </c>
      <c r="AR517" s="56" t="e">
        <f t="shared" si="146"/>
        <v>#REF!</v>
      </c>
      <c r="AS517" s="55" t="e">
        <f>IF(#REF!=1,0,"")</f>
        <v>#REF!</v>
      </c>
      <c r="AT517" s="56" t="e">
        <f t="shared" si="147"/>
        <v>#REF!</v>
      </c>
    </row>
    <row r="518" spans="1:46" s="3" customFormat="1" x14ac:dyDescent="0.25">
      <c r="A518" s="67">
        <f t="shared" si="148"/>
        <v>2022</v>
      </c>
      <c r="B518" s="67" t="str">
        <f t="shared" si="149"/>
        <v>May</v>
      </c>
      <c r="C518" s="68">
        <f t="shared" si="154"/>
        <v>24</v>
      </c>
      <c r="D518" s="69">
        <f t="shared" si="150"/>
        <v>17</v>
      </c>
      <c r="E518" s="70">
        <f t="shared" si="151"/>
        <v>10</v>
      </c>
      <c r="F518" s="74"/>
      <c r="G518" s="77"/>
      <c r="H518" s="63" t="e">
        <f t="shared" si="155"/>
        <v>#VALUE!</v>
      </c>
      <c r="I518" s="64">
        <f t="shared" si="159"/>
        <v>1</v>
      </c>
      <c r="J518" s="71" t="str">
        <f t="shared" si="159"/>
        <v>Lavandula</v>
      </c>
      <c r="K518" s="71" t="str">
        <f t="shared" si="159"/>
        <v>stoechas</v>
      </c>
      <c r="L518" s="72">
        <f t="shared" si="159"/>
        <v>2</v>
      </c>
      <c r="M518" s="72">
        <f t="shared" si="159"/>
        <v>12</v>
      </c>
      <c r="N518" s="66">
        <f t="shared" si="159"/>
        <v>0</v>
      </c>
      <c r="O518" s="42"/>
      <c r="P518" s="43" t="e">
        <f>TEXT(IF(#REF!=1,D518,""),"00")</f>
        <v>#REF!</v>
      </c>
      <c r="Q518" s="44"/>
      <c r="R518" s="45"/>
      <c r="S518" s="46" t="e">
        <f>IF(O518=0,TEXT(TIME(P518,Q518,R518)-TIME(D518,E518,RIGHT(F518,2))+TIME(0,LEFT(#REF!,2),RIGHT(#REF!,2)),"mm:ss"),TEXT(TIME(P518,Q518,R518)-TIME(D518,E518,RIGHT(F518,2))+TIME(0,LEFT(#REF!,2),RIGHT(#REF!,2))-TIME(0,($G$10*O518),0),"mm:ss"))</f>
        <v>#REF!</v>
      </c>
      <c r="T518" s="47"/>
      <c r="U518" s="43" t="e">
        <f>INDEX(VISITORS[INSECT ORDER], MATCH(T518,VISITORS[NAME USED],0))</f>
        <v>#N/A</v>
      </c>
      <c r="V518" s="43" t="e">
        <f t="shared" si="152"/>
        <v>#N/A</v>
      </c>
      <c r="W518" s="48" t="e">
        <f>IF(SUM(AB518,AD518,AF518,AH518,AJ518,AL518)=#REF!,,"")</f>
        <v>#REF!</v>
      </c>
      <c r="X518" s="49" t="e">
        <f>IF(#REF!=1,1,"")</f>
        <v>#REF!</v>
      </c>
      <c r="Y518" s="49"/>
      <c r="Z518" s="49"/>
      <c r="AA518" s="50" t="str">
        <f t="shared" si="153"/>
        <v/>
      </c>
      <c r="AB518" s="51" t="str">
        <f>IF(AA518=1,#REF!,"")</f>
        <v/>
      </c>
      <c r="AC518" s="50"/>
      <c r="AD518" s="51" t="str">
        <f>IF(AC518=1,#REF!,"")</f>
        <v/>
      </c>
      <c r="AE518" s="50"/>
      <c r="AF518" s="51" t="str">
        <f>IF(AE518=1,#REF!,"")</f>
        <v/>
      </c>
      <c r="AG518" s="50"/>
      <c r="AH518" s="51" t="str">
        <f>IF(AG518=1,#REF!,"")</f>
        <v/>
      </c>
      <c r="AI518" s="50"/>
      <c r="AJ518" s="51" t="str">
        <f>IF(AI518=1,#REF!,"")</f>
        <v/>
      </c>
      <c r="AK518" s="50"/>
      <c r="AL518" s="51" t="str">
        <f>IF(AK518=1,#REF!,"")</f>
        <v/>
      </c>
      <c r="AM518" s="52"/>
      <c r="AN518" s="53"/>
      <c r="AO518" s="53"/>
      <c r="AP518" s="54"/>
      <c r="AQ518" s="55" t="e">
        <f>IF(#REF!=1,0,"")</f>
        <v>#REF!</v>
      </c>
      <c r="AR518" s="56" t="e">
        <f t="shared" si="146"/>
        <v>#REF!</v>
      </c>
      <c r="AS518" s="55" t="e">
        <f>IF(#REF!=1,0,"")</f>
        <v>#REF!</v>
      </c>
      <c r="AT518" s="56" t="e">
        <f t="shared" si="147"/>
        <v>#REF!</v>
      </c>
    </row>
    <row r="519" spans="1:46" s="3" customFormat="1" x14ac:dyDescent="0.25">
      <c r="A519" s="67">
        <f t="shared" si="148"/>
        <v>2022</v>
      </c>
      <c r="B519" s="67" t="str">
        <f t="shared" si="149"/>
        <v>May</v>
      </c>
      <c r="C519" s="68">
        <f t="shared" si="154"/>
        <v>24</v>
      </c>
      <c r="D519" s="69">
        <f t="shared" si="150"/>
        <v>17</v>
      </c>
      <c r="E519" s="70">
        <f t="shared" si="151"/>
        <v>11</v>
      </c>
      <c r="F519" s="74"/>
      <c r="G519" s="77"/>
      <c r="H519" s="63" t="e">
        <f t="shared" si="155"/>
        <v>#VALUE!</v>
      </c>
      <c r="I519" s="64">
        <f t="shared" si="159"/>
        <v>1</v>
      </c>
      <c r="J519" s="71" t="str">
        <f t="shared" si="159"/>
        <v>Lavandula</v>
      </c>
      <c r="K519" s="71" t="str">
        <f t="shared" si="159"/>
        <v>stoechas</v>
      </c>
      <c r="L519" s="72">
        <f t="shared" si="159"/>
        <v>2</v>
      </c>
      <c r="M519" s="72">
        <f t="shared" si="159"/>
        <v>12</v>
      </c>
      <c r="N519" s="66">
        <f t="shared" si="159"/>
        <v>0</v>
      </c>
      <c r="O519" s="42"/>
      <c r="P519" s="43" t="e">
        <f>TEXT(IF(#REF!=1,D519,""),"00")</f>
        <v>#REF!</v>
      </c>
      <c r="Q519" s="44"/>
      <c r="R519" s="45"/>
      <c r="S519" s="46" t="e">
        <f>IF(O519=0,TEXT(TIME(P519,Q519,R519)-TIME(D519,E519,RIGHT(F519,2))+TIME(0,LEFT(#REF!,2),RIGHT(#REF!,2)),"mm:ss"),TEXT(TIME(P519,Q519,R519)-TIME(D519,E519,RIGHT(F519,2))+TIME(0,LEFT(#REF!,2),RIGHT(#REF!,2))-TIME(0,($G$10*O519),0),"mm:ss"))</f>
        <v>#REF!</v>
      </c>
      <c r="T519" s="47"/>
      <c r="U519" s="43" t="e">
        <f>INDEX(VISITORS[INSECT ORDER], MATCH(T519,VISITORS[NAME USED],0))</f>
        <v>#N/A</v>
      </c>
      <c r="V519" s="43" t="e">
        <f t="shared" si="152"/>
        <v>#N/A</v>
      </c>
      <c r="W519" s="48" t="e">
        <f>IF(SUM(AB519,AD519,AF519,AH519,AJ519,AL519)=#REF!,,"")</f>
        <v>#REF!</v>
      </c>
      <c r="X519" s="49" t="e">
        <f>IF(#REF!=1,1,"")</f>
        <v>#REF!</v>
      </c>
      <c r="Y519" s="49"/>
      <c r="Z519" s="49"/>
      <c r="AA519" s="50" t="str">
        <f t="shared" si="153"/>
        <v/>
      </c>
      <c r="AB519" s="51" t="str">
        <f>IF(AA519=1,#REF!,"")</f>
        <v/>
      </c>
      <c r="AC519" s="50"/>
      <c r="AD519" s="51" t="str">
        <f>IF(AC519=1,#REF!,"")</f>
        <v/>
      </c>
      <c r="AE519" s="50"/>
      <c r="AF519" s="51" t="str">
        <f>IF(AE519=1,#REF!,"")</f>
        <v/>
      </c>
      <c r="AG519" s="50"/>
      <c r="AH519" s="51" t="str">
        <f>IF(AG519=1,#REF!,"")</f>
        <v/>
      </c>
      <c r="AI519" s="50"/>
      <c r="AJ519" s="51" t="str">
        <f>IF(AI519=1,#REF!,"")</f>
        <v/>
      </c>
      <c r="AK519" s="50"/>
      <c r="AL519" s="51" t="str">
        <f>IF(AK519=1,#REF!,"")</f>
        <v/>
      </c>
      <c r="AM519" s="52"/>
      <c r="AN519" s="53"/>
      <c r="AO519" s="53"/>
      <c r="AP519" s="54"/>
      <c r="AQ519" s="55" t="e">
        <f>IF(#REF!=1,0,"")</f>
        <v>#REF!</v>
      </c>
      <c r="AR519" s="56" t="e">
        <f t="shared" si="146"/>
        <v>#REF!</v>
      </c>
      <c r="AS519" s="55" t="e">
        <f>IF(#REF!=1,0,"")</f>
        <v>#REF!</v>
      </c>
      <c r="AT519" s="56" t="e">
        <f t="shared" si="147"/>
        <v>#REF!</v>
      </c>
    </row>
    <row r="520" spans="1:46" s="3" customFormat="1" x14ac:dyDescent="0.25">
      <c r="A520" s="67">
        <f t="shared" si="148"/>
        <v>2022</v>
      </c>
      <c r="B520" s="67" t="str">
        <f t="shared" si="149"/>
        <v>May</v>
      </c>
      <c r="C520" s="68">
        <f t="shared" si="154"/>
        <v>24</v>
      </c>
      <c r="D520" s="69">
        <f t="shared" si="150"/>
        <v>17</v>
      </c>
      <c r="E520" s="70">
        <f t="shared" si="151"/>
        <v>12</v>
      </c>
      <c r="F520" s="74"/>
      <c r="G520" s="77"/>
      <c r="H520" s="63" t="e">
        <f t="shared" si="155"/>
        <v>#VALUE!</v>
      </c>
      <c r="I520" s="64">
        <f t="shared" si="159"/>
        <v>1</v>
      </c>
      <c r="J520" s="71" t="str">
        <f t="shared" si="159"/>
        <v>Lavandula</v>
      </c>
      <c r="K520" s="71" t="str">
        <f t="shared" si="159"/>
        <v>stoechas</v>
      </c>
      <c r="L520" s="72">
        <f t="shared" si="159"/>
        <v>2</v>
      </c>
      <c r="M520" s="72">
        <f t="shared" si="159"/>
        <v>12</v>
      </c>
      <c r="N520" s="66">
        <f t="shared" si="159"/>
        <v>0</v>
      </c>
      <c r="O520" s="42"/>
      <c r="P520" s="43" t="e">
        <f>TEXT(IF(#REF!=1,D520,""),"00")</f>
        <v>#REF!</v>
      </c>
      <c r="Q520" s="44"/>
      <c r="R520" s="45"/>
      <c r="S520" s="46" t="e">
        <f>IF(O520=0,TEXT(TIME(P520,Q520,R520)-TIME(D520,E520,RIGHT(F520,2))+TIME(0,LEFT(#REF!,2),RIGHT(#REF!,2)),"mm:ss"),TEXT(TIME(P520,Q520,R520)-TIME(D520,E520,RIGHT(F520,2))+TIME(0,LEFT(#REF!,2),RIGHT(#REF!,2))-TIME(0,($G$10*O520),0),"mm:ss"))</f>
        <v>#REF!</v>
      </c>
      <c r="T520" s="47"/>
      <c r="U520" s="43" t="e">
        <f>INDEX(VISITORS[INSECT ORDER], MATCH(T520,VISITORS[NAME USED],0))</f>
        <v>#N/A</v>
      </c>
      <c r="V520" s="43" t="e">
        <f t="shared" si="152"/>
        <v>#N/A</v>
      </c>
      <c r="W520" s="48" t="e">
        <f>IF(SUM(AB520,AD520,AF520,AH520,AJ520,AL520)=#REF!,,"")</f>
        <v>#REF!</v>
      </c>
      <c r="X520" s="49" t="e">
        <f>IF(#REF!=1,1,"")</f>
        <v>#REF!</v>
      </c>
      <c r="Y520" s="49"/>
      <c r="Z520" s="49"/>
      <c r="AA520" s="50" t="str">
        <f t="shared" si="153"/>
        <v/>
      </c>
      <c r="AB520" s="51" t="str">
        <f>IF(AA520=1,#REF!,"")</f>
        <v/>
      </c>
      <c r="AC520" s="50"/>
      <c r="AD520" s="51" t="str">
        <f>IF(AC520=1,#REF!,"")</f>
        <v/>
      </c>
      <c r="AE520" s="50"/>
      <c r="AF520" s="51" t="str">
        <f>IF(AE520=1,#REF!,"")</f>
        <v/>
      </c>
      <c r="AG520" s="50"/>
      <c r="AH520" s="51" t="str">
        <f>IF(AG520=1,#REF!,"")</f>
        <v/>
      </c>
      <c r="AI520" s="50"/>
      <c r="AJ520" s="51" t="str">
        <f>IF(AI520=1,#REF!,"")</f>
        <v/>
      </c>
      <c r="AK520" s="50"/>
      <c r="AL520" s="51" t="str">
        <f>IF(AK520=1,#REF!,"")</f>
        <v/>
      </c>
      <c r="AM520" s="52"/>
      <c r="AN520" s="53"/>
      <c r="AO520" s="53"/>
      <c r="AP520" s="54"/>
      <c r="AQ520" s="55" t="e">
        <f>IF(#REF!=1,0,"")</f>
        <v>#REF!</v>
      </c>
      <c r="AR520" s="56" t="e">
        <f t="shared" si="146"/>
        <v>#REF!</v>
      </c>
      <c r="AS520" s="55" t="e">
        <f>IF(#REF!=1,0,"")</f>
        <v>#REF!</v>
      </c>
      <c r="AT520" s="56" t="e">
        <f t="shared" si="147"/>
        <v>#REF!</v>
      </c>
    </row>
    <row r="521" spans="1:46" s="3" customFormat="1" x14ac:dyDescent="0.25">
      <c r="A521" s="67">
        <f t="shared" si="148"/>
        <v>2022</v>
      </c>
      <c r="B521" s="67" t="str">
        <f t="shared" si="149"/>
        <v>May</v>
      </c>
      <c r="C521" s="68">
        <f t="shared" si="154"/>
        <v>24</v>
      </c>
      <c r="D521" s="69">
        <f t="shared" si="150"/>
        <v>17</v>
      </c>
      <c r="E521" s="70">
        <f t="shared" si="151"/>
        <v>13</v>
      </c>
      <c r="F521" s="74"/>
      <c r="G521" s="77"/>
      <c r="H521" s="63" t="e">
        <f t="shared" si="155"/>
        <v>#VALUE!</v>
      </c>
      <c r="I521" s="64">
        <f t="shared" si="159"/>
        <v>1</v>
      </c>
      <c r="J521" s="71" t="str">
        <f t="shared" si="159"/>
        <v>Lavandula</v>
      </c>
      <c r="K521" s="71" t="str">
        <f t="shared" si="159"/>
        <v>stoechas</v>
      </c>
      <c r="L521" s="72">
        <f t="shared" si="159"/>
        <v>2</v>
      </c>
      <c r="M521" s="72">
        <f t="shared" si="159"/>
        <v>12</v>
      </c>
      <c r="N521" s="66">
        <f t="shared" si="159"/>
        <v>0</v>
      </c>
      <c r="O521" s="42"/>
      <c r="P521" s="43" t="e">
        <f>TEXT(IF(#REF!=1,D521,""),"00")</f>
        <v>#REF!</v>
      </c>
      <c r="Q521" s="44"/>
      <c r="R521" s="45"/>
      <c r="S521" s="46" t="e">
        <f>IF(O521=0,TEXT(TIME(P521,Q521,R521)-TIME(D521,E521,RIGHT(F521,2))+TIME(0,LEFT(#REF!,2),RIGHT(#REF!,2)),"mm:ss"),TEXT(TIME(P521,Q521,R521)-TIME(D521,E521,RIGHT(F521,2))+TIME(0,LEFT(#REF!,2),RIGHT(#REF!,2))-TIME(0,($G$10*O521),0),"mm:ss"))</f>
        <v>#REF!</v>
      </c>
      <c r="T521" s="47"/>
      <c r="U521" s="43" t="e">
        <f>INDEX(VISITORS[INSECT ORDER], MATCH(T521,VISITORS[NAME USED],0))</f>
        <v>#N/A</v>
      </c>
      <c r="V521" s="43" t="e">
        <f t="shared" si="152"/>
        <v>#N/A</v>
      </c>
      <c r="W521" s="48" t="e">
        <f>IF(SUM(AB521,AD521,AF521,AH521,AJ521,AL521)=#REF!,,"")</f>
        <v>#REF!</v>
      </c>
      <c r="X521" s="49" t="e">
        <f>IF(#REF!=1,1,"")</f>
        <v>#REF!</v>
      </c>
      <c r="Y521" s="49"/>
      <c r="Z521" s="49"/>
      <c r="AA521" s="50" t="str">
        <f t="shared" si="153"/>
        <v/>
      </c>
      <c r="AB521" s="51" t="str">
        <f>IF(AA521=1,#REF!,"")</f>
        <v/>
      </c>
      <c r="AC521" s="50"/>
      <c r="AD521" s="51" t="str">
        <f>IF(AC521=1,#REF!,"")</f>
        <v/>
      </c>
      <c r="AE521" s="50"/>
      <c r="AF521" s="51" t="str">
        <f>IF(AE521=1,#REF!,"")</f>
        <v/>
      </c>
      <c r="AG521" s="50"/>
      <c r="AH521" s="51" t="str">
        <f>IF(AG521=1,#REF!,"")</f>
        <v/>
      </c>
      <c r="AI521" s="50"/>
      <c r="AJ521" s="51" t="str">
        <f>IF(AI521=1,#REF!,"")</f>
        <v/>
      </c>
      <c r="AK521" s="50"/>
      <c r="AL521" s="51" t="str">
        <f>IF(AK521=1,#REF!,"")</f>
        <v/>
      </c>
      <c r="AM521" s="52"/>
      <c r="AN521" s="53"/>
      <c r="AO521" s="53"/>
      <c r="AP521" s="54"/>
      <c r="AQ521" s="55" t="e">
        <f>IF(#REF!=1,0,"")</f>
        <v>#REF!</v>
      </c>
      <c r="AR521" s="56" t="e">
        <f t="shared" si="146"/>
        <v>#REF!</v>
      </c>
      <c r="AS521" s="55" t="e">
        <f>IF(#REF!=1,0,"")</f>
        <v>#REF!</v>
      </c>
      <c r="AT521" s="56" t="e">
        <f t="shared" si="147"/>
        <v>#REF!</v>
      </c>
    </row>
    <row r="522" spans="1:46" s="3" customFormat="1" x14ac:dyDescent="0.25">
      <c r="A522" s="67">
        <f t="shared" si="148"/>
        <v>2022</v>
      </c>
      <c r="B522" s="67" t="str">
        <f t="shared" si="149"/>
        <v>May</v>
      </c>
      <c r="C522" s="68">
        <f t="shared" si="154"/>
        <v>24</v>
      </c>
      <c r="D522" s="69">
        <f t="shared" si="150"/>
        <v>17</v>
      </c>
      <c r="E522" s="60">
        <f t="shared" si="151"/>
        <v>14</v>
      </c>
      <c r="F522" s="74">
        <v>32</v>
      </c>
      <c r="G522" s="77"/>
      <c r="H522" s="63" t="e">
        <f t="shared" si="155"/>
        <v>#VALUE!</v>
      </c>
      <c r="I522" s="64">
        <f t="shared" si="159"/>
        <v>1</v>
      </c>
      <c r="J522" s="71" t="str">
        <f t="shared" si="159"/>
        <v>Lavandula</v>
      </c>
      <c r="K522" s="71" t="str">
        <f t="shared" si="159"/>
        <v>stoechas</v>
      </c>
      <c r="L522" s="66">
        <f t="shared" si="159"/>
        <v>2</v>
      </c>
      <c r="M522" s="66">
        <f t="shared" si="159"/>
        <v>12</v>
      </c>
      <c r="N522" s="66">
        <f t="shared" si="159"/>
        <v>0</v>
      </c>
      <c r="O522" s="42"/>
      <c r="P522" s="43" t="e">
        <f>TEXT(IF(#REF!=1,D522,""),"00")</f>
        <v>#REF!</v>
      </c>
      <c r="Q522" s="44">
        <v>14</v>
      </c>
      <c r="R522" s="45">
        <v>43</v>
      </c>
      <c r="S522" s="46" t="e">
        <f>IF(O522=0,TEXT(TIME(P522,Q522,R522)-TIME(D522,E522,RIGHT(F522,2))+TIME(0,LEFT(#REF!,2),RIGHT(#REF!,2)),"mm:ss"),TEXT(TIME(P522,Q522,R522)-TIME(D522,E522,RIGHT(F522,2))+TIME(0,LEFT(#REF!,2),RIGHT(#REF!,2))-TIME(0,($G$10*O522),0),"mm:ss"))</f>
        <v>#REF!</v>
      </c>
      <c r="T522" s="47" t="s">
        <v>369</v>
      </c>
      <c r="U522" s="43" t="e">
        <f>INDEX(VISITORS[INSECT ORDER], MATCH(T522,VISITORS[NAME USED],0))</f>
        <v>#N/A</v>
      </c>
      <c r="V522" s="43" t="e">
        <f t="shared" si="152"/>
        <v>#N/A</v>
      </c>
      <c r="W522" s="48" t="e">
        <f>IF(SUM(AB522,AD522,AF522,AH522,AJ522,AL522)=#REF!,,"")</f>
        <v>#REF!</v>
      </c>
      <c r="X522" s="49">
        <v>9</v>
      </c>
      <c r="Y522" s="49"/>
      <c r="Z522" s="49"/>
      <c r="AA522" s="50" t="str">
        <f t="shared" si="153"/>
        <v/>
      </c>
      <c r="AB522" s="51" t="str">
        <f>IF(AA522=1,#REF!,"")</f>
        <v/>
      </c>
      <c r="AC522" s="50"/>
      <c r="AD522" s="51" t="str">
        <f>IF(AC522=1,#REF!,"")</f>
        <v/>
      </c>
      <c r="AE522" s="50"/>
      <c r="AF522" s="51" t="str">
        <f>IF(AE522=1,#REF!,"")</f>
        <v/>
      </c>
      <c r="AG522" s="50"/>
      <c r="AH522" s="51" t="str">
        <f>IF(AG522=1,#REF!,"")</f>
        <v/>
      </c>
      <c r="AI522" s="50"/>
      <c r="AJ522" s="51" t="str">
        <f>IF(AI522=1,#REF!,"")</f>
        <v/>
      </c>
      <c r="AK522" s="50"/>
      <c r="AL522" s="51" t="str">
        <f>IF(AK522=1,#REF!,"")</f>
        <v/>
      </c>
      <c r="AM522" s="52"/>
      <c r="AN522" s="53"/>
      <c r="AO522" s="53"/>
      <c r="AP522" s="54"/>
      <c r="AQ522" s="55" t="e">
        <f>IF(#REF!=1,0,"")</f>
        <v>#REF!</v>
      </c>
      <c r="AR522" s="56" t="e">
        <f t="shared" si="146"/>
        <v>#REF!</v>
      </c>
      <c r="AS522" s="55" t="e">
        <f>IF(#REF!=1,0,"")</f>
        <v>#REF!</v>
      </c>
      <c r="AT522" s="56" t="e">
        <f t="shared" si="147"/>
        <v>#REF!</v>
      </c>
    </row>
    <row r="523" spans="1:46" s="3" customFormat="1" x14ac:dyDescent="0.25">
      <c r="A523" s="67">
        <f t="shared" si="148"/>
        <v>2022</v>
      </c>
      <c r="B523" s="67" t="str">
        <f t="shared" si="149"/>
        <v>May</v>
      </c>
      <c r="C523" s="68">
        <f t="shared" si="154"/>
        <v>24</v>
      </c>
      <c r="D523" s="69">
        <f t="shared" si="150"/>
        <v>17</v>
      </c>
      <c r="E523" s="70">
        <f t="shared" si="151"/>
        <v>15</v>
      </c>
      <c r="F523" s="74"/>
      <c r="G523" s="77"/>
      <c r="H523" s="63" t="e">
        <f t="shared" si="155"/>
        <v>#VALUE!</v>
      </c>
      <c r="I523" s="64">
        <f t="shared" si="159"/>
        <v>1</v>
      </c>
      <c r="J523" s="71" t="str">
        <f t="shared" si="159"/>
        <v>Lavandula</v>
      </c>
      <c r="K523" s="71" t="str">
        <f t="shared" si="159"/>
        <v>stoechas</v>
      </c>
      <c r="L523" s="72">
        <f t="shared" si="159"/>
        <v>2</v>
      </c>
      <c r="M523" s="72">
        <f t="shared" si="159"/>
        <v>12</v>
      </c>
      <c r="N523" s="66">
        <f t="shared" si="159"/>
        <v>0</v>
      </c>
      <c r="O523" s="42"/>
      <c r="P523" s="43" t="e">
        <f>TEXT(IF(#REF!=1,D523,""),"00")</f>
        <v>#REF!</v>
      </c>
      <c r="Q523" s="44"/>
      <c r="R523" s="45"/>
      <c r="S523" s="46" t="e">
        <f>IF(O523=0,TEXT(TIME(P523,Q523,R523)-TIME(D523,E523,RIGHT(F523,2))+TIME(0,LEFT(#REF!,2),RIGHT(#REF!,2)),"mm:ss"),TEXT(TIME(P523,Q523,R523)-TIME(D523,E523,RIGHT(F523,2))+TIME(0,LEFT(#REF!,2),RIGHT(#REF!,2))-TIME(0,($G$10*O523),0),"mm:ss"))</f>
        <v>#REF!</v>
      </c>
      <c r="T523" s="47"/>
      <c r="U523" s="43" t="e">
        <f>INDEX(VISITORS[INSECT ORDER], MATCH(T523,VISITORS[NAME USED],0))</f>
        <v>#N/A</v>
      </c>
      <c r="V523" s="43" t="e">
        <f t="shared" si="152"/>
        <v>#N/A</v>
      </c>
      <c r="W523" s="48" t="e">
        <f>IF(SUM(AB523,AD523,AF523,AH523,AJ523,AL523)=#REF!,,"")</f>
        <v>#REF!</v>
      </c>
      <c r="X523" s="49" t="e">
        <f>IF(#REF!=1,1,"")</f>
        <v>#REF!</v>
      </c>
      <c r="Y523" s="49"/>
      <c r="Z523" s="49"/>
      <c r="AA523" s="50" t="str">
        <f t="shared" si="153"/>
        <v/>
      </c>
      <c r="AB523" s="51" t="str">
        <f>IF(AA523=1,#REF!,"")</f>
        <v/>
      </c>
      <c r="AC523" s="50"/>
      <c r="AD523" s="51" t="str">
        <f>IF(AC523=1,#REF!,"")</f>
        <v/>
      </c>
      <c r="AE523" s="50"/>
      <c r="AF523" s="51" t="str">
        <f>IF(AE523=1,#REF!,"")</f>
        <v/>
      </c>
      <c r="AG523" s="50"/>
      <c r="AH523" s="51" t="str">
        <f>IF(AG523=1,#REF!,"")</f>
        <v/>
      </c>
      <c r="AI523" s="50"/>
      <c r="AJ523" s="51" t="str">
        <f>IF(AI523=1,#REF!,"")</f>
        <v/>
      </c>
      <c r="AK523" s="50"/>
      <c r="AL523" s="51" t="str">
        <f>IF(AK523=1,#REF!,"")</f>
        <v/>
      </c>
      <c r="AM523" s="52"/>
      <c r="AN523" s="53"/>
      <c r="AO523" s="53"/>
      <c r="AP523" s="54"/>
      <c r="AQ523" s="55" t="e">
        <f>IF(#REF!=1,0,"")</f>
        <v>#REF!</v>
      </c>
      <c r="AR523" s="56" t="e">
        <f t="shared" ref="AR523:AR586" si="160">IF(AQ523=1,X523,"")</f>
        <v>#REF!</v>
      </c>
      <c r="AS523" s="55" t="e">
        <f>IF(#REF!=1,0,"")</f>
        <v>#REF!</v>
      </c>
      <c r="AT523" s="56" t="e">
        <f t="shared" ref="AT523:AT586" si="161">IF(AS523=1,X523,"")</f>
        <v>#REF!</v>
      </c>
    </row>
    <row r="524" spans="1:46" s="3" customFormat="1" x14ac:dyDescent="0.25">
      <c r="A524" s="67">
        <f t="shared" ref="A524:A587" si="162">A523</f>
        <v>2022</v>
      </c>
      <c r="B524" s="67" t="str">
        <f t="shared" ref="B524:B587" si="163">IF(C523-C524&gt;0, TEXT(DATE(2016,(MONTH(DATEVALUE(B523&amp;"1"))+1),1),"mmm"), B523)</f>
        <v>May</v>
      </c>
      <c r="C524" s="68">
        <f t="shared" si="154"/>
        <v>24</v>
      </c>
      <c r="D524" s="69">
        <f t="shared" ref="D524:D587" si="164">IF(IF(E523=59,D523+1,D523)=24,0,IF(E523=59,D523+1,D523))</f>
        <v>17</v>
      </c>
      <c r="E524" s="70">
        <f t="shared" ref="E524:E587" si="165">IF(E523&lt;59,E523+1,0)</f>
        <v>16</v>
      </c>
      <c r="F524" s="74"/>
      <c r="G524" s="77"/>
      <c r="H524" s="63" t="e">
        <f t="shared" si="155"/>
        <v>#VALUE!</v>
      </c>
      <c r="I524" s="64">
        <f t="shared" si="159"/>
        <v>1</v>
      </c>
      <c r="J524" s="71" t="str">
        <f t="shared" si="159"/>
        <v>Lavandula</v>
      </c>
      <c r="K524" s="71" t="str">
        <f t="shared" si="159"/>
        <v>stoechas</v>
      </c>
      <c r="L524" s="72">
        <f t="shared" si="159"/>
        <v>2</v>
      </c>
      <c r="M524" s="72">
        <f t="shared" si="159"/>
        <v>12</v>
      </c>
      <c r="N524" s="66">
        <f t="shared" si="159"/>
        <v>0</v>
      </c>
      <c r="O524" s="42"/>
      <c r="P524" s="43" t="e">
        <f>TEXT(IF(#REF!=1,D524,""),"00")</f>
        <v>#REF!</v>
      </c>
      <c r="Q524" s="44"/>
      <c r="R524" s="45"/>
      <c r="S524" s="46" t="e">
        <f>IF(O524=0,TEXT(TIME(P524,Q524,R524)-TIME(D524,E524,RIGHT(F524,2))+TIME(0,LEFT(#REF!,2),RIGHT(#REF!,2)),"mm:ss"),TEXT(TIME(P524,Q524,R524)-TIME(D524,E524,RIGHT(F524,2))+TIME(0,LEFT(#REF!,2),RIGHT(#REF!,2))-TIME(0,($G$10*O524),0),"mm:ss"))</f>
        <v>#REF!</v>
      </c>
      <c r="T524" s="47"/>
      <c r="U524" s="43" t="e">
        <f>INDEX(VISITORS[INSECT ORDER], MATCH(T524,VISITORS[NAME USED],0))</f>
        <v>#N/A</v>
      </c>
      <c r="V524" s="43" t="e">
        <f t="shared" ref="V524:V587" si="166">IF(U524&lt;&gt;0,"NA","")</f>
        <v>#N/A</v>
      </c>
      <c r="W524" s="48" t="e">
        <f>IF(SUM(AB524,AD524,AF524,AH524,AJ524,AL524)=#REF!,,"")</f>
        <v>#REF!</v>
      </c>
      <c r="X524" s="49" t="e">
        <f>IF(#REF!=1,1,"")</f>
        <v>#REF!</v>
      </c>
      <c r="Y524" s="49"/>
      <c r="Z524" s="49"/>
      <c r="AA524" s="50" t="str">
        <f t="shared" ref="AA524:AA587" si="167">IF(OR(T524="Something small"),1,"")</f>
        <v/>
      </c>
      <c r="AB524" s="51" t="str">
        <f>IF(AA524=1,#REF!,"")</f>
        <v/>
      </c>
      <c r="AC524" s="50"/>
      <c r="AD524" s="51" t="str">
        <f>IF(AC524=1,#REF!,"")</f>
        <v/>
      </c>
      <c r="AE524" s="50"/>
      <c r="AF524" s="51" t="str">
        <f>IF(AE524=1,#REF!,"")</f>
        <v/>
      </c>
      <c r="AG524" s="50"/>
      <c r="AH524" s="51" t="str">
        <f>IF(AG524=1,#REF!,"")</f>
        <v/>
      </c>
      <c r="AI524" s="50"/>
      <c r="AJ524" s="51" t="str">
        <f>IF(AI524=1,#REF!,"")</f>
        <v/>
      </c>
      <c r="AK524" s="50"/>
      <c r="AL524" s="51" t="str">
        <f>IF(AK524=1,#REF!,"")</f>
        <v/>
      </c>
      <c r="AM524" s="52"/>
      <c r="AN524" s="53"/>
      <c r="AO524" s="53"/>
      <c r="AP524" s="54"/>
      <c r="AQ524" s="55" t="e">
        <f>IF(#REF!=1,0,"")</f>
        <v>#REF!</v>
      </c>
      <c r="AR524" s="56" t="e">
        <f t="shared" si="160"/>
        <v>#REF!</v>
      </c>
      <c r="AS524" s="55" t="e">
        <f>IF(#REF!=1,0,"")</f>
        <v>#REF!</v>
      </c>
      <c r="AT524" s="56" t="e">
        <f t="shared" si="161"/>
        <v>#REF!</v>
      </c>
    </row>
    <row r="525" spans="1:46" s="3" customFormat="1" x14ac:dyDescent="0.25">
      <c r="A525" s="67">
        <f t="shared" si="162"/>
        <v>2022</v>
      </c>
      <c r="B525" s="67" t="str">
        <f t="shared" si="163"/>
        <v>May</v>
      </c>
      <c r="C525" s="68">
        <f t="shared" ref="C525:C588" si="168">IF(AND(D525=0, E525=0), IF(TEXT(C524,"dd")=TEXT(EOMONTH(DATE(A524,MONTH(DATEVALUE(B524&amp;"1")),C524),0), "dd"), 1, C524+1), C524)</f>
        <v>24</v>
      </c>
      <c r="D525" s="69">
        <f t="shared" si="164"/>
        <v>17</v>
      </c>
      <c r="E525" s="70">
        <f t="shared" si="165"/>
        <v>17</v>
      </c>
      <c r="F525" s="74"/>
      <c r="G525" s="77"/>
      <c r="H525" s="63" t="e">
        <f t="shared" ref="H525:H588" si="169">IF(AND(OR(E524=$G$3,E524=$G$4,E524=$G$5,E524=$G$6,E524=$G$7,E524=$G$8),E524&lt;&gt;RIGHT(H524,2)),CONCATENATE(LEFT(J525,3),LEFT(K525,3),L525,"_",A525,TEXT(MONTH(DATEVALUE(B525&amp;"1")),"00"),TEXT(C525,"00"),"_",TEXT(D525,"00"),"_",TEXT(E524,"00")),IF(AND(OR(E525=$G$3,E525=$G$4,E525=$G$5,E525=$G$6,E525=$G$7,E525=$G$8),OR(F525="",F525&gt;$G$9-1)),CONCATENATE(LEFT(J525,3),LEFT(K525,3),L525,"_",A525,TEXT(MONTH(DATEVALUE(B525&amp;"1")),"00"),TEXT(C525,"00"),"_",TEXT(D525,"00"),"_",TEXT(E525,"00")),H524))</f>
        <v>#VALUE!</v>
      </c>
      <c r="I525" s="64">
        <f t="shared" ref="I525:N540" si="170">I524</f>
        <v>1</v>
      </c>
      <c r="J525" s="71" t="str">
        <f t="shared" si="170"/>
        <v>Lavandula</v>
      </c>
      <c r="K525" s="71" t="str">
        <f t="shared" si="170"/>
        <v>stoechas</v>
      </c>
      <c r="L525" s="72">
        <f t="shared" si="170"/>
        <v>2</v>
      </c>
      <c r="M525" s="72">
        <f t="shared" si="170"/>
        <v>12</v>
      </c>
      <c r="N525" s="66">
        <f t="shared" si="170"/>
        <v>0</v>
      </c>
      <c r="O525" s="42"/>
      <c r="P525" s="43" t="e">
        <f>TEXT(IF(#REF!=1,D525,""),"00")</f>
        <v>#REF!</v>
      </c>
      <c r="Q525" s="44"/>
      <c r="R525" s="45"/>
      <c r="S525" s="46" t="e">
        <f>IF(O525=0,TEXT(TIME(P525,Q525,R525)-TIME(D525,E525,RIGHT(F525,2))+TIME(0,LEFT(#REF!,2),RIGHT(#REF!,2)),"mm:ss"),TEXT(TIME(P525,Q525,R525)-TIME(D525,E525,RIGHT(F525,2))+TIME(0,LEFT(#REF!,2),RIGHT(#REF!,2))-TIME(0,($G$10*O525),0),"mm:ss"))</f>
        <v>#REF!</v>
      </c>
      <c r="T525" s="47"/>
      <c r="U525" s="43" t="e">
        <f>INDEX(VISITORS[INSECT ORDER], MATCH(T525,VISITORS[NAME USED],0))</f>
        <v>#N/A</v>
      </c>
      <c r="V525" s="43" t="e">
        <f t="shared" si="166"/>
        <v>#N/A</v>
      </c>
      <c r="W525" s="48" t="e">
        <f>IF(SUM(AB525,AD525,AF525,AH525,AJ525,AL525)=#REF!,,"")</f>
        <v>#REF!</v>
      </c>
      <c r="X525" s="49" t="e">
        <f>IF(#REF!=1,1,"")</f>
        <v>#REF!</v>
      </c>
      <c r="Y525" s="49"/>
      <c r="Z525" s="49"/>
      <c r="AA525" s="50" t="str">
        <f t="shared" si="167"/>
        <v/>
      </c>
      <c r="AB525" s="51" t="str">
        <f>IF(AA525=1,#REF!,"")</f>
        <v/>
      </c>
      <c r="AC525" s="50"/>
      <c r="AD525" s="51" t="str">
        <f>IF(AC525=1,#REF!,"")</f>
        <v/>
      </c>
      <c r="AE525" s="50"/>
      <c r="AF525" s="51" t="str">
        <f>IF(AE525=1,#REF!,"")</f>
        <v/>
      </c>
      <c r="AG525" s="50"/>
      <c r="AH525" s="51" t="str">
        <f>IF(AG525=1,#REF!,"")</f>
        <v/>
      </c>
      <c r="AI525" s="50"/>
      <c r="AJ525" s="51" t="str">
        <f>IF(AI525=1,#REF!,"")</f>
        <v/>
      </c>
      <c r="AK525" s="50"/>
      <c r="AL525" s="51" t="str">
        <f>IF(AK525=1,#REF!,"")</f>
        <v/>
      </c>
      <c r="AM525" s="52"/>
      <c r="AN525" s="53"/>
      <c r="AO525" s="53"/>
      <c r="AP525" s="54"/>
      <c r="AQ525" s="55" t="e">
        <f>IF(#REF!=1,0,"")</f>
        <v>#REF!</v>
      </c>
      <c r="AR525" s="56" t="e">
        <f t="shared" si="160"/>
        <v>#REF!</v>
      </c>
      <c r="AS525" s="55" t="e">
        <f>IF(#REF!=1,0,"")</f>
        <v>#REF!</v>
      </c>
      <c r="AT525" s="56" t="e">
        <f t="shared" si="161"/>
        <v>#REF!</v>
      </c>
    </row>
    <row r="526" spans="1:46" s="3" customFormat="1" x14ac:dyDescent="0.25">
      <c r="A526" s="67">
        <f t="shared" si="162"/>
        <v>2022</v>
      </c>
      <c r="B526" s="67" t="str">
        <f t="shared" si="163"/>
        <v>May</v>
      </c>
      <c r="C526" s="68">
        <f t="shared" si="168"/>
        <v>24</v>
      </c>
      <c r="D526" s="69">
        <f t="shared" si="164"/>
        <v>17</v>
      </c>
      <c r="E526" s="70">
        <f t="shared" si="165"/>
        <v>18</v>
      </c>
      <c r="F526" s="74"/>
      <c r="G526" s="77"/>
      <c r="H526" s="63" t="e">
        <f t="shared" si="169"/>
        <v>#VALUE!</v>
      </c>
      <c r="I526" s="64">
        <f t="shared" si="170"/>
        <v>1</v>
      </c>
      <c r="J526" s="71" t="str">
        <f t="shared" si="170"/>
        <v>Lavandula</v>
      </c>
      <c r="K526" s="71" t="str">
        <f t="shared" si="170"/>
        <v>stoechas</v>
      </c>
      <c r="L526" s="72">
        <f t="shared" si="170"/>
        <v>2</v>
      </c>
      <c r="M526" s="72">
        <f t="shared" si="170"/>
        <v>12</v>
      </c>
      <c r="N526" s="66">
        <f t="shared" si="170"/>
        <v>0</v>
      </c>
      <c r="O526" s="42"/>
      <c r="P526" s="43" t="e">
        <f>TEXT(IF(#REF!=1,D526,""),"00")</f>
        <v>#REF!</v>
      </c>
      <c r="Q526" s="44"/>
      <c r="R526" s="45"/>
      <c r="S526" s="46" t="e">
        <f>IF(O526=0,TEXT(TIME(P526,Q526,R526)-TIME(D526,E526,RIGHT(F526,2))+TIME(0,LEFT(#REF!,2),RIGHT(#REF!,2)),"mm:ss"),TEXT(TIME(P526,Q526,R526)-TIME(D526,E526,RIGHT(F526,2))+TIME(0,LEFT(#REF!,2),RIGHT(#REF!,2))-TIME(0,($G$10*O526),0),"mm:ss"))</f>
        <v>#REF!</v>
      </c>
      <c r="T526" s="47"/>
      <c r="U526" s="43" t="e">
        <f>INDEX(VISITORS[INSECT ORDER], MATCH(T526,VISITORS[NAME USED],0))</f>
        <v>#N/A</v>
      </c>
      <c r="V526" s="43" t="e">
        <f t="shared" si="166"/>
        <v>#N/A</v>
      </c>
      <c r="W526" s="48" t="e">
        <f>IF(SUM(AB526,AD526,AF526,AH526,AJ526,AL526)=#REF!,,"")</f>
        <v>#REF!</v>
      </c>
      <c r="X526" s="49" t="e">
        <f>IF(#REF!=1,1,"")</f>
        <v>#REF!</v>
      </c>
      <c r="Y526" s="49"/>
      <c r="Z526" s="49"/>
      <c r="AA526" s="50" t="str">
        <f t="shared" si="167"/>
        <v/>
      </c>
      <c r="AB526" s="51" t="str">
        <f>IF(AA526=1,#REF!,"")</f>
        <v/>
      </c>
      <c r="AC526" s="50"/>
      <c r="AD526" s="51" t="str">
        <f>IF(AC526=1,#REF!,"")</f>
        <v/>
      </c>
      <c r="AE526" s="50"/>
      <c r="AF526" s="51" t="str">
        <f>IF(AE526=1,#REF!,"")</f>
        <v/>
      </c>
      <c r="AG526" s="50"/>
      <c r="AH526" s="51" t="str">
        <f>IF(AG526=1,#REF!,"")</f>
        <v/>
      </c>
      <c r="AI526" s="50"/>
      <c r="AJ526" s="51" t="str">
        <f>IF(AI526=1,#REF!,"")</f>
        <v/>
      </c>
      <c r="AK526" s="50"/>
      <c r="AL526" s="51" t="str">
        <f>IF(AK526=1,#REF!,"")</f>
        <v/>
      </c>
      <c r="AM526" s="52"/>
      <c r="AN526" s="53"/>
      <c r="AO526" s="53"/>
      <c r="AP526" s="54"/>
      <c r="AQ526" s="55" t="e">
        <f>IF(#REF!=1,0,"")</f>
        <v>#REF!</v>
      </c>
      <c r="AR526" s="56" t="e">
        <f t="shared" si="160"/>
        <v>#REF!</v>
      </c>
      <c r="AS526" s="55" t="e">
        <f>IF(#REF!=1,0,"")</f>
        <v>#REF!</v>
      </c>
      <c r="AT526" s="56" t="e">
        <f t="shared" si="161"/>
        <v>#REF!</v>
      </c>
    </row>
    <row r="527" spans="1:46" s="3" customFormat="1" x14ac:dyDescent="0.25">
      <c r="A527" s="67">
        <f t="shared" si="162"/>
        <v>2022</v>
      </c>
      <c r="B527" s="67" t="str">
        <f t="shared" si="163"/>
        <v>May</v>
      </c>
      <c r="C527" s="68">
        <f t="shared" si="168"/>
        <v>24</v>
      </c>
      <c r="D527" s="69">
        <f t="shared" si="164"/>
        <v>17</v>
      </c>
      <c r="E527" s="60">
        <f t="shared" si="165"/>
        <v>19</v>
      </c>
      <c r="F527" s="74"/>
      <c r="G527" s="77"/>
      <c r="H527" s="63" t="e">
        <f t="shared" si="169"/>
        <v>#VALUE!</v>
      </c>
      <c r="I527" s="64">
        <f t="shared" si="170"/>
        <v>1</v>
      </c>
      <c r="J527" s="71" t="str">
        <f t="shared" si="170"/>
        <v>Lavandula</v>
      </c>
      <c r="K527" s="71" t="str">
        <f t="shared" si="170"/>
        <v>stoechas</v>
      </c>
      <c r="L527" s="72">
        <f t="shared" si="170"/>
        <v>2</v>
      </c>
      <c r="M527" s="66">
        <f t="shared" si="170"/>
        <v>12</v>
      </c>
      <c r="N527" s="66">
        <f t="shared" si="170"/>
        <v>0</v>
      </c>
      <c r="O527" s="42"/>
      <c r="P527" s="43" t="e">
        <f>TEXT(IF(#REF!=1,D527,""),"00")</f>
        <v>#REF!</v>
      </c>
      <c r="Q527" s="44"/>
      <c r="R527" s="45"/>
      <c r="S527" s="46" t="e">
        <f>IF(O527=0,TEXT(TIME(P527,Q527,R527)-TIME(D527,E527,RIGHT(F527,2))+TIME(0,LEFT(#REF!,2),RIGHT(#REF!,2)),"mm:ss"),TEXT(TIME(P527,Q527,R527)-TIME(D527,E527,RIGHT(F527,2))+TIME(0,LEFT(#REF!,2),RIGHT(#REF!,2))-TIME(0,($G$10*O527),0),"mm:ss"))</f>
        <v>#REF!</v>
      </c>
      <c r="T527" s="47"/>
      <c r="U527" s="43" t="e">
        <f>INDEX(VISITORS[INSECT ORDER], MATCH(T527,VISITORS[NAME USED],0))</f>
        <v>#N/A</v>
      </c>
      <c r="V527" s="43" t="e">
        <f t="shared" si="166"/>
        <v>#N/A</v>
      </c>
      <c r="W527" s="48" t="e">
        <f>IF(SUM(AB527,AD527,AF527,AH527,AJ527,AL527)=#REF!,,"")</f>
        <v>#REF!</v>
      </c>
      <c r="X527" s="49" t="e">
        <f>IF(#REF!=1,1,"")</f>
        <v>#REF!</v>
      </c>
      <c r="Y527" s="49"/>
      <c r="Z527" s="49"/>
      <c r="AA527" s="50" t="str">
        <f t="shared" si="167"/>
        <v/>
      </c>
      <c r="AB527" s="51" t="str">
        <f>IF(AA527=1,#REF!,"")</f>
        <v/>
      </c>
      <c r="AC527" s="50"/>
      <c r="AD527" s="51" t="str">
        <f>IF(AC527=1,#REF!,"")</f>
        <v/>
      </c>
      <c r="AE527" s="50"/>
      <c r="AF527" s="51" t="str">
        <f>IF(AE527=1,#REF!,"")</f>
        <v/>
      </c>
      <c r="AG527" s="50"/>
      <c r="AH527" s="51" t="str">
        <f>IF(AG527=1,#REF!,"")</f>
        <v/>
      </c>
      <c r="AI527" s="50"/>
      <c r="AJ527" s="51" t="str">
        <f>IF(AI527=1,#REF!,"")</f>
        <v/>
      </c>
      <c r="AK527" s="50"/>
      <c r="AL527" s="51" t="str">
        <f>IF(AK527=1,#REF!,"")</f>
        <v/>
      </c>
      <c r="AM527" s="52"/>
      <c r="AN527" s="53"/>
      <c r="AO527" s="53"/>
      <c r="AP527" s="54"/>
      <c r="AQ527" s="55" t="e">
        <f>IF(#REF!=1,0,"")</f>
        <v>#REF!</v>
      </c>
      <c r="AR527" s="56" t="e">
        <f t="shared" si="160"/>
        <v>#REF!</v>
      </c>
      <c r="AS527" s="55" t="e">
        <f>IF(#REF!=1,0,"")</f>
        <v>#REF!</v>
      </c>
      <c r="AT527" s="56" t="e">
        <f t="shared" si="161"/>
        <v>#REF!</v>
      </c>
    </row>
    <row r="528" spans="1:46" s="3" customFormat="1" x14ac:dyDescent="0.25">
      <c r="A528" s="67">
        <f t="shared" si="162"/>
        <v>2022</v>
      </c>
      <c r="B528" s="67" t="str">
        <f t="shared" si="163"/>
        <v>May</v>
      </c>
      <c r="C528" s="68">
        <f t="shared" si="168"/>
        <v>24</v>
      </c>
      <c r="D528" s="69">
        <f t="shared" si="164"/>
        <v>17</v>
      </c>
      <c r="E528" s="70">
        <f t="shared" si="165"/>
        <v>20</v>
      </c>
      <c r="F528" s="74">
        <v>46</v>
      </c>
      <c r="G528" s="77"/>
      <c r="H528" s="63" t="e">
        <f t="shared" si="169"/>
        <v>#VALUE!</v>
      </c>
      <c r="I528" s="64">
        <f t="shared" si="170"/>
        <v>1</v>
      </c>
      <c r="J528" s="71" t="str">
        <f t="shared" si="170"/>
        <v>Lavandula</v>
      </c>
      <c r="K528" s="71" t="str">
        <f t="shared" si="170"/>
        <v>stoechas</v>
      </c>
      <c r="L528" s="66">
        <f t="shared" si="170"/>
        <v>2</v>
      </c>
      <c r="M528" s="72">
        <f t="shared" si="170"/>
        <v>12</v>
      </c>
      <c r="N528" s="66">
        <f t="shared" si="170"/>
        <v>0</v>
      </c>
      <c r="O528" s="42"/>
      <c r="P528" s="43" t="e">
        <f>TEXT(IF(#REF!=1,D528,""),"00")</f>
        <v>#REF!</v>
      </c>
      <c r="Q528" s="44">
        <v>20</v>
      </c>
      <c r="R528" s="45">
        <v>58</v>
      </c>
      <c r="S528" s="46" t="e">
        <f>IF(O528=0,TEXT(TIME(P528,Q528,R528)-TIME(D528,E528,RIGHT(F528,2))+TIME(0,LEFT(#REF!,2),RIGHT(#REF!,2)),"mm:ss"),TEXT(TIME(P528,Q528,R528)-TIME(D528,E528,RIGHT(F528,2))+TIME(0,LEFT(#REF!,2),RIGHT(#REF!,2))-TIME(0,($G$10*O528),0),"mm:ss"))</f>
        <v>#REF!</v>
      </c>
      <c r="T528" s="47" t="s">
        <v>369</v>
      </c>
      <c r="U528" s="43" t="e">
        <f>INDEX(VISITORS[INSECT ORDER], MATCH(T528,VISITORS[NAME USED],0))</f>
        <v>#N/A</v>
      </c>
      <c r="V528" s="43" t="e">
        <f t="shared" si="166"/>
        <v>#N/A</v>
      </c>
      <c r="W528" s="48" t="e">
        <f>IF(SUM(AB528,AD528,AF528,AH528,AJ528,AL528)=#REF!,,"")</f>
        <v>#REF!</v>
      </c>
      <c r="X528" s="49">
        <v>6</v>
      </c>
      <c r="Y528" s="49"/>
      <c r="Z528" s="49"/>
      <c r="AA528" s="50" t="str">
        <f t="shared" si="167"/>
        <v/>
      </c>
      <c r="AB528" s="51" t="str">
        <f>IF(AA528=1,#REF!,"")</f>
        <v/>
      </c>
      <c r="AC528" s="50"/>
      <c r="AD528" s="51" t="str">
        <f>IF(AC528=1,#REF!,"")</f>
        <v/>
      </c>
      <c r="AE528" s="50"/>
      <c r="AF528" s="51" t="str">
        <f>IF(AE528=1,#REF!,"")</f>
        <v/>
      </c>
      <c r="AG528" s="50"/>
      <c r="AH528" s="51" t="str">
        <f>IF(AG528=1,#REF!,"")</f>
        <v/>
      </c>
      <c r="AI528" s="50"/>
      <c r="AJ528" s="51" t="str">
        <f>IF(AI528=1,#REF!,"")</f>
        <v/>
      </c>
      <c r="AK528" s="50"/>
      <c r="AL528" s="51" t="str">
        <f>IF(AK528=1,#REF!,"")</f>
        <v/>
      </c>
      <c r="AM528" s="52"/>
      <c r="AN528" s="53"/>
      <c r="AO528" s="53"/>
      <c r="AP528" s="54"/>
      <c r="AQ528" s="55" t="e">
        <f>IF(#REF!=1,0,"")</f>
        <v>#REF!</v>
      </c>
      <c r="AR528" s="56" t="e">
        <f t="shared" si="160"/>
        <v>#REF!</v>
      </c>
      <c r="AS528" s="55" t="e">
        <f>IF(#REF!=1,0,"")</f>
        <v>#REF!</v>
      </c>
      <c r="AT528" s="56" t="e">
        <f t="shared" si="161"/>
        <v>#REF!</v>
      </c>
    </row>
    <row r="529" spans="1:46" s="3" customFormat="1" x14ac:dyDescent="0.25">
      <c r="A529" s="67">
        <f t="shared" si="162"/>
        <v>2022</v>
      </c>
      <c r="B529" s="67" t="str">
        <f t="shared" si="163"/>
        <v>May</v>
      </c>
      <c r="C529" s="68">
        <f t="shared" si="168"/>
        <v>24</v>
      </c>
      <c r="D529" s="69">
        <f t="shared" si="164"/>
        <v>17</v>
      </c>
      <c r="E529" s="70">
        <f t="shared" si="165"/>
        <v>21</v>
      </c>
      <c r="F529" s="74"/>
      <c r="G529" s="77"/>
      <c r="H529" s="63" t="e">
        <f t="shared" si="169"/>
        <v>#VALUE!</v>
      </c>
      <c r="I529" s="64">
        <f t="shared" si="170"/>
        <v>1</v>
      </c>
      <c r="J529" s="71" t="str">
        <f t="shared" si="170"/>
        <v>Lavandula</v>
      </c>
      <c r="K529" s="71" t="str">
        <f t="shared" si="170"/>
        <v>stoechas</v>
      </c>
      <c r="L529" s="72">
        <f t="shared" si="170"/>
        <v>2</v>
      </c>
      <c r="M529" s="72">
        <f t="shared" si="170"/>
        <v>12</v>
      </c>
      <c r="N529" s="66">
        <f t="shared" si="170"/>
        <v>0</v>
      </c>
      <c r="O529" s="42"/>
      <c r="P529" s="43" t="e">
        <f>TEXT(IF(#REF!=1,D529,""),"00")</f>
        <v>#REF!</v>
      </c>
      <c r="Q529" s="44"/>
      <c r="R529" s="45"/>
      <c r="S529" s="46" t="e">
        <f>IF(O529=0,TEXT(TIME(P529,Q529,R529)-TIME(D529,E529,RIGHT(F529,2))+TIME(0,LEFT(#REF!,2),RIGHT(#REF!,2)),"mm:ss"),TEXT(TIME(P529,Q529,R529)-TIME(D529,E529,RIGHT(F529,2))+TIME(0,LEFT(#REF!,2),RIGHT(#REF!,2))-TIME(0,($G$10*O529),0),"mm:ss"))</f>
        <v>#REF!</v>
      </c>
      <c r="T529" s="47"/>
      <c r="U529" s="43" t="e">
        <f>INDEX(VISITORS[INSECT ORDER], MATCH(T529,VISITORS[NAME USED],0))</f>
        <v>#N/A</v>
      </c>
      <c r="V529" s="43" t="e">
        <f t="shared" si="166"/>
        <v>#N/A</v>
      </c>
      <c r="W529" s="48" t="e">
        <f>IF(SUM(AB529,AD529,AF529,AH529,AJ529,AL529)=#REF!,,"")</f>
        <v>#REF!</v>
      </c>
      <c r="X529" s="49" t="e">
        <f>IF(#REF!=1,1,"")</f>
        <v>#REF!</v>
      </c>
      <c r="Y529" s="49"/>
      <c r="Z529" s="49"/>
      <c r="AA529" s="50" t="str">
        <f t="shared" si="167"/>
        <v/>
      </c>
      <c r="AB529" s="51" t="str">
        <f>IF(AA529=1,#REF!,"")</f>
        <v/>
      </c>
      <c r="AC529" s="50"/>
      <c r="AD529" s="51" t="str">
        <f>IF(AC529=1,#REF!,"")</f>
        <v/>
      </c>
      <c r="AE529" s="50"/>
      <c r="AF529" s="51" t="str">
        <f>IF(AE529=1,#REF!,"")</f>
        <v/>
      </c>
      <c r="AG529" s="50"/>
      <c r="AH529" s="51" t="str">
        <f>IF(AG529=1,#REF!,"")</f>
        <v/>
      </c>
      <c r="AI529" s="50"/>
      <c r="AJ529" s="51" t="str">
        <f>IF(AI529=1,#REF!,"")</f>
        <v/>
      </c>
      <c r="AK529" s="50"/>
      <c r="AL529" s="51" t="str">
        <f>IF(AK529=1,#REF!,"")</f>
        <v/>
      </c>
      <c r="AM529" s="52"/>
      <c r="AN529" s="53"/>
      <c r="AO529" s="53"/>
      <c r="AP529" s="54"/>
      <c r="AQ529" s="55" t="e">
        <f>IF(#REF!=1,0,"")</f>
        <v>#REF!</v>
      </c>
      <c r="AR529" s="56" t="e">
        <f t="shared" si="160"/>
        <v>#REF!</v>
      </c>
      <c r="AS529" s="55" t="e">
        <f>IF(#REF!=1,0,"")</f>
        <v>#REF!</v>
      </c>
      <c r="AT529" s="56" t="e">
        <f t="shared" si="161"/>
        <v>#REF!</v>
      </c>
    </row>
    <row r="530" spans="1:46" s="3" customFormat="1" x14ac:dyDescent="0.25">
      <c r="A530" s="67">
        <f t="shared" si="162"/>
        <v>2022</v>
      </c>
      <c r="B530" s="67" t="str">
        <f t="shared" si="163"/>
        <v>May</v>
      </c>
      <c r="C530" s="68">
        <f t="shared" si="168"/>
        <v>24</v>
      </c>
      <c r="D530" s="69">
        <f t="shared" si="164"/>
        <v>17</v>
      </c>
      <c r="E530" s="70">
        <f t="shared" si="165"/>
        <v>22</v>
      </c>
      <c r="F530" s="74"/>
      <c r="G530" s="77"/>
      <c r="H530" s="63" t="e">
        <f t="shared" si="169"/>
        <v>#VALUE!</v>
      </c>
      <c r="I530" s="64">
        <f t="shared" si="170"/>
        <v>1</v>
      </c>
      <c r="J530" s="71" t="str">
        <f t="shared" si="170"/>
        <v>Lavandula</v>
      </c>
      <c r="K530" s="71" t="str">
        <f t="shared" si="170"/>
        <v>stoechas</v>
      </c>
      <c r="L530" s="72">
        <f t="shared" si="170"/>
        <v>2</v>
      </c>
      <c r="M530" s="72">
        <f t="shared" si="170"/>
        <v>12</v>
      </c>
      <c r="N530" s="66">
        <f t="shared" si="170"/>
        <v>0</v>
      </c>
      <c r="O530" s="42"/>
      <c r="P530" s="43" t="e">
        <f>TEXT(IF(#REF!=1,D530,""),"00")</f>
        <v>#REF!</v>
      </c>
      <c r="Q530" s="44"/>
      <c r="R530" s="45"/>
      <c r="S530" s="46" t="e">
        <f>IF(O530=0,TEXT(TIME(P530,Q530,R530)-TIME(D530,E530,RIGHT(F530,2))+TIME(0,LEFT(#REF!,2),RIGHT(#REF!,2)),"mm:ss"),TEXT(TIME(P530,Q530,R530)-TIME(D530,E530,RIGHT(F530,2))+TIME(0,LEFT(#REF!,2),RIGHT(#REF!,2))-TIME(0,($G$10*O530),0),"mm:ss"))</f>
        <v>#REF!</v>
      </c>
      <c r="T530" s="47"/>
      <c r="U530" s="43" t="e">
        <f>INDEX(VISITORS[INSECT ORDER], MATCH(T530,VISITORS[NAME USED],0))</f>
        <v>#N/A</v>
      </c>
      <c r="V530" s="43" t="e">
        <f t="shared" si="166"/>
        <v>#N/A</v>
      </c>
      <c r="W530" s="48" t="e">
        <f>IF(SUM(AB530,AD530,AF530,AH530,AJ530,AL530)=#REF!,,"")</f>
        <v>#REF!</v>
      </c>
      <c r="X530" s="49" t="e">
        <f>IF(#REF!=1,1,"")</f>
        <v>#REF!</v>
      </c>
      <c r="Y530" s="49"/>
      <c r="Z530" s="49"/>
      <c r="AA530" s="50" t="str">
        <f t="shared" si="167"/>
        <v/>
      </c>
      <c r="AB530" s="51" t="str">
        <f>IF(AA530=1,#REF!,"")</f>
        <v/>
      </c>
      <c r="AC530" s="50"/>
      <c r="AD530" s="51" t="str">
        <f>IF(AC530=1,#REF!,"")</f>
        <v/>
      </c>
      <c r="AE530" s="50"/>
      <c r="AF530" s="51" t="str">
        <f>IF(AE530=1,#REF!,"")</f>
        <v/>
      </c>
      <c r="AG530" s="50"/>
      <c r="AH530" s="51" t="str">
        <f>IF(AG530=1,#REF!,"")</f>
        <v/>
      </c>
      <c r="AI530" s="50"/>
      <c r="AJ530" s="51" t="str">
        <f>IF(AI530=1,#REF!,"")</f>
        <v/>
      </c>
      <c r="AK530" s="50"/>
      <c r="AL530" s="51" t="str">
        <f>IF(AK530=1,#REF!,"")</f>
        <v/>
      </c>
      <c r="AM530" s="52"/>
      <c r="AN530" s="53"/>
      <c r="AO530" s="53"/>
      <c r="AP530" s="54"/>
      <c r="AQ530" s="55" t="e">
        <f>IF(#REF!=1,0,"")</f>
        <v>#REF!</v>
      </c>
      <c r="AR530" s="56" t="e">
        <f t="shared" si="160"/>
        <v>#REF!</v>
      </c>
      <c r="AS530" s="55" t="e">
        <f>IF(#REF!=1,0,"")</f>
        <v>#REF!</v>
      </c>
      <c r="AT530" s="56" t="e">
        <f t="shared" si="161"/>
        <v>#REF!</v>
      </c>
    </row>
    <row r="531" spans="1:46" s="3" customFormat="1" x14ac:dyDescent="0.25">
      <c r="A531" s="67">
        <f t="shared" si="162"/>
        <v>2022</v>
      </c>
      <c r="B531" s="67" t="str">
        <f t="shared" si="163"/>
        <v>May</v>
      </c>
      <c r="C531" s="68">
        <f t="shared" si="168"/>
        <v>24</v>
      </c>
      <c r="D531" s="69">
        <f t="shared" si="164"/>
        <v>17</v>
      </c>
      <c r="E531" s="70">
        <f t="shared" si="165"/>
        <v>23</v>
      </c>
      <c r="F531" s="74"/>
      <c r="G531" s="77"/>
      <c r="H531" s="63" t="e">
        <f t="shared" si="169"/>
        <v>#VALUE!</v>
      </c>
      <c r="I531" s="64">
        <f t="shared" si="170"/>
        <v>1</v>
      </c>
      <c r="J531" s="71" t="str">
        <f t="shared" si="170"/>
        <v>Lavandula</v>
      </c>
      <c r="K531" s="71" t="str">
        <f t="shared" si="170"/>
        <v>stoechas</v>
      </c>
      <c r="L531" s="72">
        <f t="shared" si="170"/>
        <v>2</v>
      </c>
      <c r="M531" s="72">
        <f t="shared" si="170"/>
        <v>12</v>
      </c>
      <c r="N531" s="66">
        <f t="shared" si="170"/>
        <v>0</v>
      </c>
      <c r="O531" s="42"/>
      <c r="P531" s="43" t="e">
        <f>TEXT(IF(#REF!=1,D531,""),"00")</f>
        <v>#REF!</v>
      </c>
      <c r="Q531" s="44"/>
      <c r="R531" s="45"/>
      <c r="S531" s="46" t="e">
        <f>IF(O531=0,TEXT(TIME(P531,Q531,R531)-TIME(D531,E531,RIGHT(F531,2))+TIME(0,LEFT(#REF!,2),RIGHT(#REF!,2)),"mm:ss"),TEXT(TIME(P531,Q531,R531)-TIME(D531,E531,RIGHT(F531,2))+TIME(0,LEFT(#REF!,2),RIGHT(#REF!,2))-TIME(0,($G$10*O531),0),"mm:ss"))</f>
        <v>#REF!</v>
      </c>
      <c r="T531" s="47"/>
      <c r="U531" s="43" t="e">
        <f>INDEX(VISITORS[INSECT ORDER], MATCH(T531,VISITORS[NAME USED],0))</f>
        <v>#N/A</v>
      </c>
      <c r="V531" s="43" t="e">
        <f t="shared" si="166"/>
        <v>#N/A</v>
      </c>
      <c r="W531" s="48" t="e">
        <f>IF(SUM(AB531,AD531,AF531,AH531,AJ531,AL531)=#REF!,,"")</f>
        <v>#REF!</v>
      </c>
      <c r="X531" s="49" t="e">
        <f>IF(#REF!=1,1,"")</f>
        <v>#REF!</v>
      </c>
      <c r="Y531" s="49"/>
      <c r="Z531" s="49"/>
      <c r="AA531" s="50" t="str">
        <f t="shared" si="167"/>
        <v/>
      </c>
      <c r="AB531" s="51" t="str">
        <f>IF(AA531=1,#REF!,"")</f>
        <v/>
      </c>
      <c r="AC531" s="50"/>
      <c r="AD531" s="51" t="str">
        <f>IF(AC531=1,#REF!,"")</f>
        <v/>
      </c>
      <c r="AE531" s="50"/>
      <c r="AF531" s="51" t="str">
        <f>IF(AE531=1,#REF!,"")</f>
        <v/>
      </c>
      <c r="AG531" s="50"/>
      <c r="AH531" s="51" t="str">
        <f>IF(AG531=1,#REF!,"")</f>
        <v/>
      </c>
      <c r="AI531" s="50"/>
      <c r="AJ531" s="51" t="str">
        <f>IF(AI531=1,#REF!,"")</f>
        <v/>
      </c>
      <c r="AK531" s="50"/>
      <c r="AL531" s="51" t="str">
        <f>IF(AK531=1,#REF!,"")</f>
        <v/>
      </c>
      <c r="AM531" s="52"/>
      <c r="AN531" s="53"/>
      <c r="AO531" s="53"/>
      <c r="AP531" s="54"/>
      <c r="AQ531" s="55" t="e">
        <f>IF(#REF!=1,0,"")</f>
        <v>#REF!</v>
      </c>
      <c r="AR531" s="56" t="e">
        <f t="shared" si="160"/>
        <v>#REF!</v>
      </c>
      <c r="AS531" s="55" t="e">
        <f>IF(#REF!=1,0,"")</f>
        <v>#REF!</v>
      </c>
      <c r="AT531" s="56" t="e">
        <f t="shared" si="161"/>
        <v>#REF!</v>
      </c>
    </row>
    <row r="532" spans="1:46" s="3" customFormat="1" x14ac:dyDescent="0.25">
      <c r="A532" s="67">
        <f t="shared" si="162"/>
        <v>2022</v>
      </c>
      <c r="B532" s="67" t="str">
        <f t="shared" si="163"/>
        <v>May</v>
      </c>
      <c r="C532" s="68">
        <f t="shared" si="168"/>
        <v>24</v>
      </c>
      <c r="D532" s="69">
        <f t="shared" si="164"/>
        <v>17</v>
      </c>
      <c r="E532" s="60">
        <f t="shared" si="165"/>
        <v>24</v>
      </c>
      <c r="F532" s="74"/>
      <c r="G532" s="77"/>
      <c r="H532" s="63" t="e">
        <f t="shared" si="169"/>
        <v>#VALUE!</v>
      </c>
      <c r="I532" s="64">
        <f t="shared" si="170"/>
        <v>1</v>
      </c>
      <c r="J532" s="71" t="str">
        <f t="shared" si="170"/>
        <v>Lavandula</v>
      </c>
      <c r="K532" s="71" t="str">
        <f t="shared" si="170"/>
        <v>stoechas</v>
      </c>
      <c r="L532" s="72">
        <f t="shared" si="170"/>
        <v>2</v>
      </c>
      <c r="M532" s="66">
        <f t="shared" si="170"/>
        <v>12</v>
      </c>
      <c r="N532" s="66">
        <f t="shared" si="170"/>
        <v>0</v>
      </c>
      <c r="O532" s="42"/>
      <c r="P532" s="43" t="e">
        <f>TEXT(IF(#REF!=1,D532,""),"00")</f>
        <v>#REF!</v>
      </c>
      <c r="Q532" s="44"/>
      <c r="R532" s="45"/>
      <c r="S532" s="46" t="e">
        <f>IF(O532=0,TEXT(TIME(P532,Q532,R532)-TIME(D532,E532,RIGHT(F532,2))+TIME(0,LEFT(#REF!,2),RIGHT(#REF!,2)),"mm:ss"),TEXT(TIME(P532,Q532,R532)-TIME(D532,E532,RIGHT(F532,2))+TIME(0,LEFT(#REF!,2),RIGHT(#REF!,2))-TIME(0,($G$10*O532),0),"mm:ss"))</f>
        <v>#REF!</v>
      </c>
      <c r="T532" s="47"/>
      <c r="U532" s="43" t="e">
        <f>INDEX(VISITORS[INSECT ORDER], MATCH(T532,VISITORS[NAME USED],0))</f>
        <v>#N/A</v>
      </c>
      <c r="V532" s="43" t="e">
        <f t="shared" si="166"/>
        <v>#N/A</v>
      </c>
      <c r="W532" s="48" t="e">
        <f>IF(SUM(AB532,AD532,AF532,AH532,AJ532,AL532)=#REF!,,"")</f>
        <v>#REF!</v>
      </c>
      <c r="X532" s="49" t="e">
        <f>IF(#REF!=1,1,"")</f>
        <v>#REF!</v>
      </c>
      <c r="Y532" s="49"/>
      <c r="Z532" s="49"/>
      <c r="AA532" s="50" t="str">
        <f t="shared" si="167"/>
        <v/>
      </c>
      <c r="AB532" s="51" t="str">
        <f>IF(AA532=1,#REF!,"")</f>
        <v/>
      </c>
      <c r="AC532" s="50"/>
      <c r="AD532" s="51" t="str">
        <f>IF(AC532=1,#REF!,"")</f>
        <v/>
      </c>
      <c r="AE532" s="50"/>
      <c r="AF532" s="51" t="str">
        <f>IF(AE532=1,#REF!,"")</f>
        <v/>
      </c>
      <c r="AG532" s="50"/>
      <c r="AH532" s="51" t="str">
        <f>IF(AG532=1,#REF!,"")</f>
        <v/>
      </c>
      <c r="AI532" s="50"/>
      <c r="AJ532" s="51" t="str">
        <f>IF(AI532=1,#REF!,"")</f>
        <v/>
      </c>
      <c r="AK532" s="50"/>
      <c r="AL532" s="51" t="str">
        <f>IF(AK532=1,#REF!,"")</f>
        <v/>
      </c>
      <c r="AM532" s="52"/>
      <c r="AN532" s="53"/>
      <c r="AO532" s="53"/>
      <c r="AP532" s="54"/>
      <c r="AQ532" s="55" t="e">
        <f>IF(#REF!=1,0,"")</f>
        <v>#REF!</v>
      </c>
      <c r="AR532" s="56" t="e">
        <f t="shared" si="160"/>
        <v>#REF!</v>
      </c>
      <c r="AS532" s="55" t="e">
        <f>IF(#REF!=1,0,"")</f>
        <v>#REF!</v>
      </c>
      <c r="AT532" s="56" t="e">
        <f t="shared" si="161"/>
        <v>#REF!</v>
      </c>
    </row>
    <row r="533" spans="1:46" s="3" customFormat="1" x14ac:dyDescent="0.25">
      <c r="A533" s="67">
        <f t="shared" si="162"/>
        <v>2022</v>
      </c>
      <c r="B533" s="67" t="str">
        <f t="shared" si="163"/>
        <v>May</v>
      </c>
      <c r="C533" s="68">
        <f t="shared" si="168"/>
        <v>24</v>
      </c>
      <c r="D533" s="69">
        <f t="shared" si="164"/>
        <v>17</v>
      </c>
      <c r="E533" s="70">
        <f t="shared" si="165"/>
        <v>25</v>
      </c>
      <c r="F533" s="74"/>
      <c r="G533" s="77"/>
      <c r="H533" s="63" t="e">
        <f t="shared" si="169"/>
        <v>#VALUE!</v>
      </c>
      <c r="I533" s="64">
        <f t="shared" si="170"/>
        <v>1</v>
      </c>
      <c r="J533" s="71" t="str">
        <f t="shared" si="170"/>
        <v>Lavandula</v>
      </c>
      <c r="K533" s="71" t="str">
        <f t="shared" si="170"/>
        <v>stoechas</v>
      </c>
      <c r="L533" s="72">
        <f t="shared" si="170"/>
        <v>2</v>
      </c>
      <c r="M533" s="72">
        <f t="shared" si="170"/>
        <v>12</v>
      </c>
      <c r="N533" s="66">
        <f t="shared" si="170"/>
        <v>0</v>
      </c>
      <c r="O533" s="42"/>
      <c r="P533" s="43" t="e">
        <f>TEXT(IF(#REF!=1,D533,""),"00")</f>
        <v>#REF!</v>
      </c>
      <c r="Q533" s="44"/>
      <c r="R533" s="45"/>
      <c r="S533" s="46" t="e">
        <f>IF(O533=0,TEXT(TIME(P533,Q533,R533)-TIME(D533,E533,RIGHT(F533,2))+TIME(0,LEFT(#REF!,2),RIGHT(#REF!,2)),"mm:ss"),TEXT(TIME(P533,Q533,R533)-TIME(D533,E533,RIGHT(F533,2))+TIME(0,LEFT(#REF!,2),RIGHT(#REF!,2))-TIME(0,($G$10*O533),0),"mm:ss"))</f>
        <v>#REF!</v>
      </c>
      <c r="T533" s="47"/>
      <c r="U533" s="43" t="e">
        <f>INDEX(VISITORS[INSECT ORDER], MATCH(T533,VISITORS[NAME USED],0))</f>
        <v>#N/A</v>
      </c>
      <c r="V533" s="43" t="e">
        <f t="shared" si="166"/>
        <v>#N/A</v>
      </c>
      <c r="W533" s="48" t="e">
        <f>IF(SUM(AB533,AD533,AF533,AH533,AJ533,AL533)=#REF!,,"")</f>
        <v>#REF!</v>
      </c>
      <c r="X533" s="49" t="e">
        <f>IF(#REF!=1,1,"")</f>
        <v>#REF!</v>
      </c>
      <c r="Y533" s="49"/>
      <c r="Z533" s="49"/>
      <c r="AA533" s="50" t="str">
        <f t="shared" si="167"/>
        <v/>
      </c>
      <c r="AB533" s="51" t="str">
        <f>IF(AA533=1,#REF!,"")</f>
        <v/>
      </c>
      <c r="AC533" s="50"/>
      <c r="AD533" s="51" t="str">
        <f>IF(AC533=1,#REF!,"")</f>
        <v/>
      </c>
      <c r="AE533" s="50"/>
      <c r="AF533" s="51" t="str">
        <f>IF(AE533=1,#REF!,"")</f>
        <v/>
      </c>
      <c r="AG533" s="50"/>
      <c r="AH533" s="51" t="str">
        <f>IF(AG533=1,#REF!,"")</f>
        <v/>
      </c>
      <c r="AI533" s="50"/>
      <c r="AJ533" s="51" t="str">
        <f>IF(AI533=1,#REF!,"")</f>
        <v/>
      </c>
      <c r="AK533" s="50"/>
      <c r="AL533" s="51" t="str">
        <f>IF(AK533=1,#REF!,"")</f>
        <v/>
      </c>
      <c r="AM533" s="52"/>
      <c r="AN533" s="53"/>
      <c r="AO533" s="53"/>
      <c r="AP533" s="54"/>
      <c r="AQ533" s="55" t="e">
        <f>IF(#REF!=1,0,"")</f>
        <v>#REF!</v>
      </c>
      <c r="AR533" s="56" t="e">
        <f t="shared" si="160"/>
        <v>#REF!</v>
      </c>
      <c r="AS533" s="55" t="e">
        <f>IF(#REF!=1,0,"")</f>
        <v>#REF!</v>
      </c>
      <c r="AT533" s="56" t="e">
        <f t="shared" si="161"/>
        <v>#REF!</v>
      </c>
    </row>
    <row r="534" spans="1:46" s="3" customFormat="1" x14ac:dyDescent="0.25">
      <c r="A534" s="67">
        <f t="shared" si="162"/>
        <v>2022</v>
      </c>
      <c r="B534" s="67" t="str">
        <f t="shared" si="163"/>
        <v>May</v>
      </c>
      <c r="C534" s="68">
        <f t="shared" si="168"/>
        <v>24</v>
      </c>
      <c r="D534" s="69">
        <f t="shared" si="164"/>
        <v>17</v>
      </c>
      <c r="E534" s="70">
        <f t="shared" si="165"/>
        <v>26</v>
      </c>
      <c r="F534" s="74"/>
      <c r="G534" s="77"/>
      <c r="H534" s="63" t="e">
        <f t="shared" si="169"/>
        <v>#VALUE!</v>
      </c>
      <c r="I534" s="64">
        <f t="shared" si="170"/>
        <v>1</v>
      </c>
      <c r="J534" s="71" t="str">
        <f t="shared" si="170"/>
        <v>Lavandula</v>
      </c>
      <c r="K534" s="71" t="str">
        <f t="shared" si="170"/>
        <v>stoechas</v>
      </c>
      <c r="L534" s="66">
        <f t="shared" si="170"/>
        <v>2</v>
      </c>
      <c r="M534" s="72">
        <f t="shared" si="170"/>
        <v>12</v>
      </c>
      <c r="N534" s="66">
        <f t="shared" si="170"/>
        <v>0</v>
      </c>
      <c r="O534" s="42"/>
      <c r="P534" s="43" t="e">
        <f>TEXT(IF(#REF!=1,D534,""),"00")</f>
        <v>#REF!</v>
      </c>
      <c r="Q534" s="44"/>
      <c r="R534" s="45"/>
      <c r="S534" s="46" t="e">
        <f>IF(O534=0,TEXT(TIME(P534,Q534,R534)-TIME(D534,E534,RIGHT(F534,2))+TIME(0,LEFT(#REF!,2),RIGHT(#REF!,2)),"mm:ss"),TEXT(TIME(P534,Q534,R534)-TIME(D534,E534,RIGHT(F534,2))+TIME(0,LEFT(#REF!,2),RIGHT(#REF!,2))-TIME(0,($G$10*O534),0),"mm:ss"))</f>
        <v>#REF!</v>
      </c>
      <c r="T534" s="47"/>
      <c r="U534" s="43" t="e">
        <f>INDEX(VISITORS[INSECT ORDER], MATCH(T534,VISITORS[NAME USED],0))</f>
        <v>#N/A</v>
      </c>
      <c r="V534" s="43" t="e">
        <f t="shared" si="166"/>
        <v>#N/A</v>
      </c>
      <c r="W534" s="48" t="e">
        <f>IF(SUM(AB534,AD534,AF534,AH534,AJ534,AL534)=#REF!,,"")</f>
        <v>#REF!</v>
      </c>
      <c r="X534" s="49" t="e">
        <f>IF(#REF!=1,1,"")</f>
        <v>#REF!</v>
      </c>
      <c r="Y534" s="49"/>
      <c r="Z534" s="49"/>
      <c r="AA534" s="50" t="str">
        <f t="shared" si="167"/>
        <v/>
      </c>
      <c r="AB534" s="51" t="str">
        <f>IF(AA534=1,#REF!,"")</f>
        <v/>
      </c>
      <c r="AC534" s="50"/>
      <c r="AD534" s="51" t="str">
        <f>IF(AC534=1,#REF!,"")</f>
        <v/>
      </c>
      <c r="AE534" s="50"/>
      <c r="AF534" s="51" t="str">
        <f>IF(AE534=1,#REF!,"")</f>
        <v/>
      </c>
      <c r="AG534" s="50"/>
      <c r="AH534" s="51" t="str">
        <f>IF(AG534=1,#REF!,"")</f>
        <v/>
      </c>
      <c r="AI534" s="50"/>
      <c r="AJ534" s="51" t="str">
        <f>IF(AI534=1,#REF!,"")</f>
        <v/>
      </c>
      <c r="AK534" s="50"/>
      <c r="AL534" s="51" t="str">
        <f>IF(AK534=1,#REF!,"")</f>
        <v/>
      </c>
      <c r="AM534" s="52"/>
      <c r="AN534" s="53"/>
      <c r="AO534" s="53"/>
      <c r="AP534" s="54"/>
      <c r="AQ534" s="55" t="e">
        <f>IF(#REF!=1,0,"")</f>
        <v>#REF!</v>
      </c>
      <c r="AR534" s="56" t="e">
        <f t="shared" si="160"/>
        <v>#REF!</v>
      </c>
      <c r="AS534" s="55" t="e">
        <f>IF(#REF!=1,0,"")</f>
        <v>#REF!</v>
      </c>
      <c r="AT534" s="56" t="e">
        <f t="shared" si="161"/>
        <v>#REF!</v>
      </c>
    </row>
    <row r="535" spans="1:46" s="3" customFormat="1" x14ac:dyDescent="0.25">
      <c r="A535" s="67">
        <f t="shared" si="162"/>
        <v>2022</v>
      </c>
      <c r="B535" s="67" t="str">
        <f t="shared" si="163"/>
        <v>May</v>
      </c>
      <c r="C535" s="68">
        <f t="shared" si="168"/>
        <v>24</v>
      </c>
      <c r="D535" s="69">
        <f t="shared" si="164"/>
        <v>17</v>
      </c>
      <c r="E535" s="70">
        <f t="shared" si="165"/>
        <v>27</v>
      </c>
      <c r="F535" s="74"/>
      <c r="G535" s="77"/>
      <c r="H535" s="63" t="e">
        <f t="shared" si="169"/>
        <v>#VALUE!</v>
      </c>
      <c r="I535" s="64">
        <f t="shared" si="170"/>
        <v>1</v>
      </c>
      <c r="J535" s="71" t="str">
        <f t="shared" si="170"/>
        <v>Lavandula</v>
      </c>
      <c r="K535" s="71" t="str">
        <f t="shared" si="170"/>
        <v>stoechas</v>
      </c>
      <c r="L535" s="72">
        <f t="shared" si="170"/>
        <v>2</v>
      </c>
      <c r="M535" s="72">
        <f t="shared" si="170"/>
        <v>12</v>
      </c>
      <c r="N535" s="66">
        <f t="shared" si="170"/>
        <v>0</v>
      </c>
      <c r="O535" s="42"/>
      <c r="P535" s="43" t="e">
        <f>TEXT(IF(#REF!=1,D535,""),"00")</f>
        <v>#REF!</v>
      </c>
      <c r="Q535" s="44"/>
      <c r="R535" s="45"/>
      <c r="S535" s="46" t="e">
        <f>IF(O535=0,TEXT(TIME(P535,Q535,R535)-TIME(D535,E535,RIGHT(F535,2))+TIME(0,LEFT(#REF!,2),RIGHT(#REF!,2)),"mm:ss"),TEXT(TIME(P535,Q535,R535)-TIME(D535,E535,RIGHT(F535,2))+TIME(0,LEFT(#REF!,2),RIGHT(#REF!,2))-TIME(0,($G$10*O535),0),"mm:ss"))</f>
        <v>#REF!</v>
      </c>
      <c r="T535" s="47"/>
      <c r="U535" s="43" t="e">
        <f>INDEX(VISITORS[INSECT ORDER], MATCH(T535,VISITORS[NAME USED],0))</f>
        <v>#N/A</v>
      </c>
      <c r="V535" s="43" t="e">
        <f t="shared" si="166"/>
        <v>#N/A</v>
      </c>
      <c r="W535" s="48" t="e">
        <f>IF(SUM(AB535,AD535,AF535,AH535,AJ535,AL535)=#REF!,,"")</f>
        <v>#REF!</v>
      </c>
      <c r="X535" s="49" t="e">
        <f>IF(#REF!=1,1,"")</f>
        <v>#REF!</v>
      </c>
      <c r="Y535" s="49"/>
      <c r="Z535" s="49"/>
      <c r="AA535" s="50" t="str">
        <f t="shared" si="167"/>
        <v/>
      </c>
      <c r="AB535" s="51" t="str">
        <f>IF(AA535=1,#REF!,"")</f>
        <v/>
      </c>
      <c r="AC535" s="50"/>
      <c r="AD535" s="51" t="str">
        <f>IF(AC535=1,#REF!,"")</f>
        <v/>
      </c>
      <c r="AE535" s="50"/>
      <c r="AF535" s="51" t="str">
        <f>IF(AE535=1,#REF!,"")</f>
        <v/>
      </c>
      <c r="AG535" s="50"/>
      <c r="AH535" s="51" t="str">
        <f>IF(AG535=1,#REF!,"")</f>
        <v/>
      </c>
      <c r="AI535" s="50"/>
      <c r="AJ535" s="51" t="str">
        <f>IF(AI535=1,#REF!,"")</f>
        <v/>
      </c>
      <c r="AK535" s="50"/>
      <c r="AL535" s="51" t="str">
        <f>IF(AK535=1,#REF!,"")</f>
        <v/>
      </c>
      <c r="AM535" s="52"/>
      <c r="AN535" s="53"/>
      <c r="AO535" s="53"/>
      <c r="AP535" s="54"/>
      <c r="AQ535" s="55" t="e">
        <f>IF(#REF!=1,0,"")</f>
        <v>#REF!</v>
      </c>
      <c r="AR535" s="56" t="e">
        <f t="shared" si="160"/>
        <v>#REF!</v>
      </c>
      <c r="AS535" s="55" t="e">
        <f>IF(#REF!=1,0,"")</f>
        <v>#REF!</v>
      </c>
      <c r="AT535" s="56" t="e">
        <f t="shared" si="161"/>
        <v>#REF!</v>
      </c>
    </row>
    <row r="536" spans="1:46" s="3" customFormat="1" x14ac:dyDescent="0.25">
      <c r="A536" s="67">
        <f t="shared" si="162"/>
        <v>2022</v>
      </c>
      <c r="B536" s="67" t="str">
        <f t="shared" si="163"/>
        <v>May</v>
      </c>
      <c r="C536" s="68">
        <f t="shared" si="168"/>
        <v>24</v>
      </c>
      <c r="D536" s="69">
        <f t="shared" si="164"/>
        <v>17</v>
      </c>
      <c r="E536" s="70">
        <f t="shared" si="165"/>
        <v>28</v>
      </c>
      <c r="F536" s="74"/>
      <c r="G536" s="77"/>
      <c r="H536" s="63" t="e">
        <f t="shared" si="169"/>
        <v>#VALUE!</v>
      </c>
      <c r="I536" s="64">
        <f t="shared" si="170"/>
        <v>1</v>
      </c>
      <c r="J536" s="71" t="str">
        <f t="shared" si="170"/>
        <v>Lavandula</v>
      </c>
      <c r="K536" s="71" t="str">
        <f t="shared" si="170"/>
        <v>stoechas</v>
      </c>
      <c r="L536" s="72">
        <f t="shared" si="170"/>
        <v>2</v>
      </c>
      <c r="M536" s="72">
        <f t="shared" si="170"/>
        <v>12</v>
      </c>
      <c r="N536" s="66">
        <f t="shared" si="170"/>
        <v>0</v>
      </c>
      <c r="O536" s="42"/>
      <c r="P536" s="43" t="e">
        <f>TEXT(IF(#REF!=1,D536,""),"00")</f>
        <v>#REF!</v>
      </c>
      <c r="Q536" s="44"/>
      <c r="R536" s="45"/>
      <c r="S536" s="46" t="e">
        <f>IF(O536=0,TEXT(TIME(P536,Q536,R536)-TIME(D536,E536,RIGHT(F536,2))+TIME(0,LEFT(#REF!,2),RIGHT(#REF!,2)),"mm:ss"),TEXT(TIME(P536,Q536,R536)-TIME(D536,E536,RIGHT(F536,2))+TIME(0,LEFT(#REF!,2),RIGHT(#REF!,2))-TIME(0,($G$10*O536),0),"mm:ss"))</f>
        <v>#REF!</v>
      </c>
      <c r="T536" s="47"/>
      <c r="U536" s="43" t="e">
        <f>INDEX(VISITORS[INSECT ORDER], MATCH(T536,VISITORS[NAME USED],0))</f>
        <v>#N/A</v>
      </c>
      <c r="V536" s="43" t="e">
        <f t="shared" si="166"/>
        <v>#N/A</v>
      </c>
      <c r="W536" s="48" t="e">
        <f>IF(SUM(AB536,AD536,AF536,AH536,AJ536,AL536)=#REF!,,"")</f>
        <v>#REF!</v>
      </c>
      <c r="X536" s="49" t="e">
        <f>IF(#REF!=1,1,"")</f>
        <v>#REF!</v>
      </c>
      <c r="Y536" s="49"/>
      <c r="Z536" s="49"/>
      <c r="AA536" s="50" t="str">
        <f t="shared" si="167"/>
        <v/>
      </c>
      <c r="AB536" s="51" t="str">
        <f>IF(AA536=1,#REF!,"")</f>
        <v/>
      </c>
      <c r="AC536" s="50"/>
      <c r="AD536" s="51" t="str">
        <f>IF(AC536=1,#REF!,"")</f>
        <v/>
      </c>
      <c r="AE536" s="50"/>
      <c r="AF536" s="51" t="str">
        <f>IF(AE536=1,#REF!,"")</f>
        <v/>
      </c>
      <c r="AG536" s="50"/>
      <c r="AH536" s="51" t="str">
        <f>IF(AG536=1,#REF!,"")</f>
        <v/>
      </c>
      <c r="AI536" s="50"/>
      <c r="AJ536" s="51" t="str">
        <f>IF(AI536=1,#REF!,"")</f>
        <v/>
      </c>
      <c r="AK536" s="50"/>
      <c r="AL536" s="51" t="str">
        <f>IF(AK536=1,#REF!,"")</f>
        <v/>
      </c>
      <c r="AM536" s="52"/>
      <c r="AN536" s="53"/>
      <c r="AO536" s="53"/>
      <c r="AP536" s="54"/>
      <c r="AQ536" s="55" t="e">
        <f>IF(#REF!=1,0,"")</f>
        <v>#REF!</v>
      </c>
      <c r="AR536" s="56" t="e">
        <f t="shared" si="160"/>
        <v>#REF!</v>
      </c>
      <c r="AS536" s="55" t="e">
        <f>IF(#REF!=1,0,"")</f>
        <v>#REF!</v>
      </c>
      <c r="AT536" s="56" t="e">
        <f t="shared" si="161"/>
        <v>#REF!</v>
      </c>
    </row>
    <row r="537" spans="1:46" s="3" customFormat="1" x14ac:dyDescent="0.25">
      <c r="A537" s="67">
        <f t="shared" si="162"/>
        <v>2022</v>
      </c>
      <c r="B537" s="67" t="str">
        <f t="shared" si="163"/>
        <v>May</v>
      </c>
      <c r="C537" s="68">
        <f t="shared" si="168"/>
        <v>24</v>
      </c>
      <c r="D537" s="69">
        <f t="shared" si="164"/>
        <v>17</v>
      </c>
      <c r="E537" s="60">
        <f t="shared" si="165"/>
        <v>29</v>
      </c>
      <c r="F537" s="74"/>
      <c r="G537" s="77"/>
      <c r="H537" s="63" t="e">
        <f t="shared" si="169"/>
        <v>#VALUE!</v>
      </c>
      <c r="I537" s="64">
        <f t="shared" si="170"/>
        <v>1</v>
      </c>
      <c r="J537" s="71" t="str">
        <f t="shared" si="170"/>
        <v>Lavandula</v>
      </c>
      <c r="K537" s="71" t="str">
        <f t="shared" si="170"/>
        <v>stoechas</v>
      </c>
      <c r="L537" s="72">
        <f t="shared" si="170"/>
        <v>2</v>
      </c>
      <c r="M537" s="66">
        <f t="shared" si="170"/>
        <v>12</v>
      </c>
      <c r="N537" s="66">
        <f t="shared" si="170"/>
        <v>0</v>
      </c>
      <c r="O537" s="42"/>
      <c r="P537" s="43" t="e">
        <f>TEXT(IF(#REF!=1,D537,""),"00")</f>
        <v>#REF!</v>
      </c>
      <c r="Q537" s="44"/>
      <c r="R537" s="45"/>
      <c r="S537" s="46" t="e">
        <f>IF(O537=0,TEXT(TIME(P537,Q537,R537)-TIME(D537,E537,RIGHT(F537,2))+TIME(0,LEFT(#REF!,2),RIGHT(#REF!,2)),"mm:ss"),TEXT(TIME(P537,Q537,R537)-TIME(D537,E537,RIGHT(F537,2))+TIME(0,LEFT(#REF!,2),RIGHT(#REF!,2))-TIME(0,($G$10*O537),0),"mm:ss"))</f>
        <v>#REF!</v>
      </c>
      <c r="T537" s="47"/>
      <c r="U537" s="43" t="e">
        <f>INDEX(VISITORS[INSECT ORDER], MATCH(T537,VISITORS[NAME USED],0))</f>
        <v>#N/A</v>
      </c>
      <c r="V537" s="43" t="e">
        <f t="shared" si="166"/>
        <v>#N/A</v>
      </c>
      <c r="W537" s="48" t="e">
        <f>IF(SUM(AB537,AD537,AF537,AH537,AJ537,AL537)=#REF!,,"")</f>
        <v>#REF!</v>
      </c>
      <c r="X537" s="49" t="e">
        <f>IF(#REF!=1,1,"")</f>
        <v>#REF!</v>
      </c>
      <c r="Y537" s="49"/>
      <c r="Z537" s="49"/>
      <c r="AA537" s="50" t="str">
        <f t="shared" si="167"/>
        <v/>
      </c>
      <c r="AB537" s="51" t="str">
        <f>IF(AA537=1,#REF!,"")</f>
        <v/>
      </c>
      <c r="AC537" s="50"/>
      <c r="AD537" s="51" t="str">
        <f>IF(AC537=1,#REF!,"")</f>
        <v/>
      </c>
      <c r="AE537" s="50"/>
      <c r="AF537" s="51" t="str">
        <f>IF(AE537=1,#REF!,"")</f>
        <v/>
      </c>
      <c r="AG537" s="50"/>
      <c r="AH537" s="51" t="str">
        <f>IF(AG537=1,#REF!,"")</f>
        <v/>
      </c>
      <c r="AI537" s="50"/>
      <c r="AJ537" s="51" t="str">
        <f>IF(AI537=1,#REF!,"")</f>
        <v/>
      </c>
      <c r="AK537" s="50"/>
      <c r="AL537" s="51" t="str">
        <f>IF(AK537=1,#REF!,"")</f>
        <v/>
      </c>
      <c r="AM537" s="52"/>
      <c r="AN537" s="53"/>
      <c r="AO537" s="53"/>
      <c r="AP537" s="54"/>
      <c r="AQ537" s="55" t="e">
        <f>IF(#REF!=1,0,"")</f>
        <v>#REF!</v>
      </c>
      <c r="AR537" s="56" t="e">
        <f t="shared" si="160"/>
        <v>#REF!</v>
      </c>
      <c r="AS537" s="55" t="e">
        <f>IF(#REF!=1,0,"")</f>
        <v>#REF!</v>
      </c>
      <c r="AT537" s="56" t="e">
        <f t="shared" si="161"/>
        <v>#REF!</v>
      </c>
    </row>
    <row r="538" spans="1:46" s="3" customFormat="1" x14ac:dyDescent="0.25">
      <c r="A538" s="67">
        <f t="shared" si="162"/>
        <v>2022</v>
      </c>
      <c r="B538" s="67" t="str">
        <f t="shared" si="163"/>
        <v>May</v>
      </c>
      <c r="C538" s="68">
        <f t="shared" si="168"/>
        <v>24</v>
      </c>
      <c r="D538" s="69">
        <f t="shared" si="164"/>
        <v>17</v>
      </c>
      <c r="E538" s="70">
        <f t="shared" si="165"/>
        <v>30</v>
      </c>
      <c r="F538" s="74"/>
      <c r="G538" s="77"/>
      <c r="H538" s="63" t="e">
        <f t="shared" si="169"/>
        <v>#VALUE!</v>
      </c>
      <c r="I538" s="64">
        <f t="shared" si="170"/>
        <v>1</v>
      </c>
      <c r="J538" s="71" t="str">
        <f t="shared" si="170"/>
        <v>Lavandula</v>
      </c>
      <c r="K538" s="71" t="str">
        <f t="shared" si="170"/>
        <v>stoechas</v>
      </c>
      <c r="L538" s="72">
        <f t="shared" si="170"/>
        <v>2</v>
      </c>
      <c r="M538" s="72">
        <f t="shared" si="170"/>
        <v>12</v>
      </c>
      <c r="N538" s="66">
        <f t="shared" si="170"/>
        <v>0</v>
      </c>
      <c r="O538" s="42"/>
      <c r="P538" s="43" t="e">
        <f>TEXT(IF(#REF!=1,D538,""),"00")</f>
        <v>#REF!</v>
      </c>
      <c r="Q538" s="44"/>
      <c r="R538" s="45"/>
      <c r="S538" s="46" t="e">
        <f>IF(O538=0,TEXT(TIME(P538,Q538,R538)-TIME(D538,E538,RIGHT(F538,2))+TIME(0,LEFT(#REF!,2),RIGHT(#REF!,2)),"mm:ss"),TEXT(TIME(P538,Q538,R538)-TIME(D538,E538,RIGHT(F538,2))+TIME(0,LEFT(#REF!,2),RIGHT(#REF!,2))-TIME(0,($G$10*O538),0),"mm:ss"))</f>
        <v>#REF!</v>
      </c>
      <c r="T538" s="47"/>
      <c r="U538" s="43" t="e">
        <f>INDEX(VISITORS[INSECT ORDER], MATCH(T538,VISITORS[NAME USED],0))</f>
        <v>#N/A</v>
      </c>
      <c r="V538" s="43" t="e">
        <f t="shared" si="166"/>
        <v>#N/A</v>
      </c>
      <c r="W538" s="48" t="e">
        <f>IF(SUM(AB538,AD538,AF538,AH538,AJ538,AL538)=#REF!,,"")</f>
        <v>#REF!</v>
      </c>
      <c r="X538" s="49" t="e">
        <f>IF(#REF!=1,1,"")</f>
        <v>#REF!</v>
      </c>
      <c r="Y538" s="49"/>
      <c r="Z538" s="49"/>
      <c r="AA538" s="50" t="str">
        <f t="shared" si="167"/>
        <v/>
      </c>
      <c r="AB538" s="51" t="str">
        <f>IF(AA538=1,#REF!,"")</f>
        <v/>
      </c>
      <c r="AC538" s="50"/>
      <c r="AD538" s="51" t="str">
        <f>IF(AC538=1,#REF!,"")</f>
        <v/>
      </c>
      <c r="AE538" s="50"/>
      <c r="AF538" s="51" t="str">
        <f>IF(AE538=1,#REF!,"")</f>
        <v/>
      </c>
      <c r="AG538" s="50"/>
      <c r="AH538" s="51" t="str">
        <f>IF(AG538=1,#REF!,"")</f>
        <v/>
      </c>
      <c r="AI538" s="50"/>
      <c r="AJ538" s="51" t="str">
        <f>IF(AI538=1,#REF!,"")</f>
        <v/>
      </c>
      <c r="AK538" s="50"/>
      <c r="AL538" s="51" t="str">
        <f>IF(AK538=1,#REF!,"")</f>
        <v/>
      </c>
      <c r="AM538" s="52"/>
      <c r="AN538" s="53"/>
      <c r="AO538" s="53"/>
      <c r="AP538" s="54"/>
      <c r="AQ538" s="55" t="e">
        <f>IF(#REF!=1,0,"")</f>
        <v>#REF!</v>
      </c>
      <c r="AR538" s="56" t="e">
        <f t="shared" si="160"/>
        <v>#REF!</v>
      </c>
      <c r="AS538" s="55" t="e">
        <f>IF(#REF!=1,0,"")</f>
        <v>#REF!</v>
      </c>
      <c r="AT538" s="56" t="e">
        <f t="shared" si="161"/>
        <v>#REF!</v>
      </c>
    </row>
    <row r="539" spans="1:46" s="3" customFormat="1" x14ac:dyDescent="0.25">
      <c r="A539" s="67">
        <f t="shared" si="162"/>
        <v>2022</v>
      </c>
      <c r="B539" s="67" t="str">
        <f t="shared" si="163"/>
        <v>May</v>
      </c>
      <c r="C539" s="68">
        <f t="shared" si="168"/>
        <v>24</v>
      </c>
      <c r="D539" s="69">
        <f t="shared" si="164"/>
        <v>17</v>
      </c>
      <c r="E539" s="70">
        <f t="shared" si="165"/>
        <v>31</v>
      </c>
      <c r="F539" s="74"/>
      <c r="G539" s="77"/>
      <c r="H539" s="63" t="e">
        <f t="shared" si="169"/>
        <v>#VALUE!</v>
      </c>
      <c r="I539" s="64">
        <f t="shared" si="170"/>
        <v>1</v>
      </c>
      <c r="J539" s="71" t="str">
        <f t="shared" si="170"/>
        <v>Lavandula</v>
      </c>
      <c r="K539" s="71" t="str">
        <f t="shared" si="170"/>
        <v>stoechas</v>
      </c>
      <c r="L539" s="72">
        <f t="shared" si="170"/>
        <v>2</v>
      </c>
      <c r="M539" s="72">
        <f t="shared" si="170"/>
        <v>12</v>
      </c>
      <c r="N539" s="66">
        <f t="shared" si="170"/>
        <v>0</v>
      </c>
      <c r="O539" s="42"/>
      <c r="P539" s="43" t="e">
        <f>TEXT(IF(#REF!=1,D539,""),"00")</f>
        <v>#REF!</v>
      </c>
      <c r="Q539" s="44"/>
      <c r="R539" s="45"/>
      <c r="S539" s="46" t="e">
        <f>IF(O539=0,TEXT(TIME(P539,Q539,R539)-TIME(D539,E539,RIGHT(F539,2))+TIME(0,LEFT(#REF!,2),RIGHT(#REF!,2)),"mm:ss"),TEXT(TIME(P539,Q539,R539)-TIME(D539,E539,RIGHT(F539,2))+TIME(0,LEFT(#REF!,2),RIGHT(#REF!,2))-TIME(0,($G$10*O539),0),"mm:ss"))</f>
        <v>#REF!</v>
      </c>
      <c r="T539" s="47"/>
      <c r="U539" s="43" t="e">
        <f>INDEX(VISITORS[INSECT ORDER], MATCH(T539,VISITORS[NAME USED],0))</f>
        <v>#N/A</v>
      </c>
      <c r="V539" s="43" t="e">
        <f t="shared" si="166"/>
        <v>#N/A</v>
      </c>
      <c r="W539" s="48" t="e">
        <f>IF(SUM(AB539,AD539,AF539,AH539,AJ539,AL539)=#REF!,,"")</f>
        <v>#REF!</v>
      </c>
      <c r="X539" s="49" t="e">
        <f>IF(#REF!=1,1,"")</f>
        <v>#REF!</v>
      </c>
      <c r="Y539" s="49"/>
      <c r="Z539" s="49"/>
      <c r="AA539" s="50" t="str">
        <f t="shared" si="167"/>
        <v/>
      </c>
      <c r="AB539" s="51" t="str">
        <f>IF(AA539=1,#REF!,"")</f>
        <v/>
      </c>
      <c r="AC539" s="50"/>
      <c r="AD539" s="51" t="str">
        <f>IF(AC539=1,#REF!,"")</f>
        <v/>
      </c>
      <c r="AE539" s="50"/>
      <c r="AF539" s="51" t="str">
        <f>IF(AE539=1,#REF!,"")</f>
        <v/>
      </c>
      <c r="AG539" s="50"/>
      <c r="AH539" s="51" t="str">
        <f>IF(AG539=1,#REF!,"")</f>
        <v/>
      </c>
      <c r="AI539" s="50"/>
      <c r="AJ539" s="51" t="str">
        <f>IF(AI539=1,#REF!,"")</f>
        <v/>
      </c>
      <c r="AK539" s="50"/>
      <c r="AL539" s="51" t="str">
        <f>IF(AK539=1,#REF!,"")</f>
        <v/>
      </c>
      <c r="AM539" s="52"/>
      <c r="AN539" s="53"/>
      <c r="AO539" s="53"/>
      <c r="AP539" s="54"/>
      <c r="AQ539" s="55" t="e">
        <f>IF(#REF!=1,0,"")</f>
        <v>#REF!</v>
      </c>
      <c r="AR539" s="56" t="e">
        <f t="shared" si="160"/>
        <v>#REF!</v>
      </c>
      <c r="AS539" s="55" t="e">
        <f>IF(#REF!=1,0,"")</f>
        <v>#REF!</v>
      </c>
      <c r="AT539" s="56" t="e">
        <f t="shared" si="161"/>
        <v>#REF!</v>
      </c>
    </row>
    <row r="540" spans="1:46" s="3" customFormat="1" x14ac:dyDescent="0.25">
      <c r="A540" s="67">
        <f t="shared" si="162"/>
        <v>2022</v>
      </c>
      <c r="B540" s="67" t="str">
        <f t="shared" si="163"/>
        <v>May</v>
      </c>
      <c r="C540" s="68">
        <f t="shared" si="168"/>
        <v>24</v>
      </c>
      <c r="D540" s="69">
        <f t="shared" si="164"/>
        <v>17</v>
      </c>
      <c r="E540" s="70">
        <f t="shared" si="165"/>
        <v>32</v>
      </c>
      <c r="F540" s="74"/>
      <c r="G540" s="77"/>
      <c r="H540" s="63" t="e">
        <f t="shared" si="169"/>
        <v>#VALUE!</v>
      </c>
      <c r="I540" s="64">
        <f t="shared" si="170"/>
        <v>1</v>
      </c>
      <c r="J540" s="71" t="str">
        <f t="shared" si="170"/>
        <v>Lavandula</v>
      </c>
      <c r="K540" s="71" t="str">
        <f t="shared" si="170"/>
        <v>stoechas</v>
      </c>
      <c r="L540" s="66">
        <f t="shared" si="170"/>
        <v>2</v>
      </c>
      <c r="M540" s="72">
        <f t="shared" si="170"/>
        <v>12</v>
      </c>
      <c r="N540" s="66">
        <f t="shared" si="170"/>
        <v>0</v>
      </c>
      <c r="O540" s="42"/>
      <c r="P540" s="43" t="e">
        <f>TEXT(IF(#REF!=1,D540,""),"00")</f>
        <v>#REF!</v>
      </c>
      <c r="Q540" s="44"/>
      <c r="R540" s="45"/>
      <c r="S540" s="46" t="e">
        <f>IF(O540=0,TEXT(TIME(P540,Q540,R540)-TIME(D540,E540,RIGHT(F540,2))+TIME(0,LEFT(#REF!,2),RIGHT(#REF!,2)),"mm:ss"),TEXT(TIME(P540,Q540,R540)-TIME(D540,E540,RIGHT(F540,2))+TIME(0,LEFT(#REF!,2),RIGHT(#REF!,2))-TIME(0,($G$10*O540),0),"mm:ss"))</f>
        <v>#REF!</v>
      </c>
      <c r="T540" s="47"/>
      <c r="U540" s="43" t="e">
        <f>INDEX(VISITORS[INSECT ORDER], MATCH(T540,VISITORS[NAME USED],0))</f>
        <v>#N/A</v>
      </c>
      <c r="V540" s="43" t="e">
        <f t="shared" si="166"/>
        <v>#N/A</v>
      </c>
      <c r="W540" s="48" t="e">
        <f>IF(SUM(AB540,AD540,AF540,AH540,AJ540,AL540)=#REF!,,"")</f>
        <v>#REF!</v>
      </c>
      <c r="X540" s="49" t="e">
        <f>IF(#REF!=1,1,"")</f>
        <v>#REF!</v>
      </c>
      <c r="Y540" s="49"/>
      <c r="Z540" s="49"/>
      <c r="AA540" s="50" t="str">
        <f t="shared" si="167"/>
        <v/>
      </c>
      <c r="AB540" s="51" t="str">
        <f>IF(AA540=1,#REF!,"")</f>
        <v/>
      </c>
      <c r="AC540" s="50"/>
      <c r="AD540" s="51" t="str">
        <f>IF(AC540=1,#REF!,"")</f>
        <v/>
      </c>
      <c r="AE540" s="50"/>
      <c r="AF540" s="51" t="str">
        <f>IF(AE540=1,#REF!,"")</f>
        <v/>
      </c>
      <c r="AG540" s="50"/>
      <c r="AH540" s="51" t="str">
        <f>IF(AG540=1,#REF!,"")</f>
        <v/>
      </c>
      <c r="AI540" s="50"/>
      <c r="AJ540" s="51" t="str">
        <f>IF(AI540=1,#REF!,"")</f>
        <v/>
      </c>
      <c r="AK540" s="50"/>
      <c r="AL540" s="51" t="str">
        <f>IF(AK540=1,#REF!,"")</f>
        <v/>
      </c>
      <c r="AM540" s="52"/>
      <c r="AN540" s="53"/>
      <c r="AO540" s="53"/>
      <c r="AP540" s="54"/>
      <c r="AQ540" s="55" t="e">
        <f>IF(#REF!=1,0,"")</f>
        <v>#REF!</v>
      </c>
      <c r="AR540" s="56" t="e">
        <f t="shared" si="160"/>
        <v>#REF!</v>
      </c>
      <c r="AS540" s="55" t="e">
        <f>IF(#REF!=1,0,"")</f>
        <v>#REF!</v>
      </c>
      <c r="AT540" s="56" t="e">
        <f t="shared" si="161"/>
        <v>#REF!</v>
      </c>
    </row>
    <row r="541" spans="1:46" s="3" customFormat="1" x14ac:dyDescent="0.25">
      <c r="A541" s="67">
        <f t="shared" si="162"/>
        <v>2022</v>
      </c>
      <c r="B541" s="67" t="str">
        <f t="shared" si="163"/>
        <v>May</v>
      </c>
      <c r="C541" s="68">
        <f t="shared" si="168"/>
        <v>24</v>
      </c>
      <c r="D541" s="69">
        <f t="shared" si="164"/>
        <v>17</v>
      </c>
      <c r="E541" s="70">
        <f t="shared" si="165"/>
        <v>33</v>
      </c>
      <c r="F541" s="74"/>
      <c r="G541" s="77"/>
      <c r="H541" s="63" t="e">
        <f t="shared" si="169"/>
        <v>#VALUE!</v>
      </c>
      <c r="I541" s="64">
        <f t="shared" ref="I541:N556" si="171">I540</f>
        <v>1</v>
      </c>
      <c r="J541" s="71" t="str">
        <f t="shared" si="171"/>
        <v>Lavandula</v>
      </c>
      <c r="K541" s="71" t="str">
        <f t="shared" si="171"/>
        <v>stoechas</v>
      </c>
      <c r="L541" s="72">
        <f t="shared" si="171"/>
        <v>2</v>
      </c>
      <c r="M541" s="72">
        <f t="shared" si="171"/>
        <v>12</v>
      </c>
      <c r="N541" s="66">
        <f t="shared" si="171"/>
        <v>0</v>
      </c>
      <c r="O541" s="42"/>
      <c r="P541" s="43" t="e">
        <f>TEXT(IF(#REF!=1,D541,""),"00")</f>
        <v>#REF!</v>
      </c>
      <c r="Q541" s="44"/>
      <c r="R541" s="45"/>
      <c r="S541" s="46" t="e">
        <f>IF(O541=0,TEXT(TIME(P541,Q541,R541)-TIME(D541,E541,RIGHT(F541,2))+TIME(0,LEFT(#REF!,2),RIGHT(#REF!,2)),"mm:ss"),TEXT(TIME(P541,Q541,R541)-TIME(D541,E541,RIGHT(F541,2))+TIME(0,LEFT(#REF!,2),RIGHT(#REF!,2))-TIME(0,($G$10*O541),0),"mm:ss"))</f>
        <v>#REF!</v>
      </c>
      <c r="T541" s="47"/>
      <c r="U541" s="43" t="e">
        <f>INDEX(VISITORS[INSECT ORDER], MATCH(T541,VISITORS[NAME USED],0))</f>
        <v>#N/A</v>
      </c>
      <c r="V541" s="43" t="e">
        <f t="shared" si="166"/>
        <v>#N/A</v>
      </c>
      <c r="W541" s="48" t="e">
        <f>IF(SUM(AB541,AD541,AF541,AH541,AJ541,AL541)=#REF!,,"")</f>
        <v>#REF!</v>
      </c>
      <c r="X541" s="49" t="e">
        <f>IF(#REF!=1,1,"")</f>
        <v>#REF!</v>
      </c>
      <c r="Y541" s="49"/>
      <c r="Z541" s="49"/>
      <c r="AA541" s="50" t="str">
        <f t="shared" si="167"/>
        <v/>
      </c>
      <c r="AB541" s="51" t="str">
        <f>IF(AA541=1,#REF!,"")</f>
        <v/>
      </c>
      <c r="AC541" s="50"/>
      <c r="AD541" s="51" t="str">
        <f>IF(AC541=1,#REF!,"")</f>
        <v/>
      </c>
      <c r="AE541" s="50"/>
      <c r="AF541" s="51" t="str">
        <f>IF(AE541=1,#REF!,"")</f>
        <v/>
      </c>
      <c r="AG541" s="50"/>
      <c r="AH541" s="51" t="str">
        <f>IF(AG541=1,#REF!,"")</f>
        <v/>
      </c>
      <c r="AI541" s="50"/>
      <c r="AJ541" s="51" t="str">
        <f>IF(AI541=1,#REF!,"")</f>
        <v/>
      </c>
      <c r="AK541" s="50"/>
      <c r="AL541" s="51" t="str">
        <f>IF(AK541=1,#REF!,"")</f>
        <v/>
      </c>
      <c r="AM541" s="52"/>
      <c r="AN541" s="53"/>
      <c r="AO541" s="53"/>
      <c r="AP541" s="54"/>
      <c r="AQ541" s="55" t="e">
        <f>IF(#REF!=1,0,"")</f>
        <v>#REF!</v>
      </c>
      <c r="AR541" s="56" t="e">
        <f t="shared" si="160"/>
        <v>#REF!</v>
      </c>
      <c r="AS541" s="55" t="e">
        <f>IF(#REF!=1,0,"")</f>
        <v>#REF!</v>
      </c>
      <c r="AT541" s="56" t="e">
        <f t="shared" si="161"/>
        <v>#REF!</v>
      </c>
    </row>
    <row r="542" spans="1:46" s="3" customFormat="1" x14ac:dyDescent="0.25">
      <c r="A542" s="67">
        <f t="shared" si="162"/>
        <v>2022</v>
      </c>
      <c r="B542" s="67" t="str">
        <f t="shared" si="163"/>
        <v>May</v>
      </c>
      <c r="C542" s="68">
        <f t="shared" si="168"/>
        <v>24</v>
      </c>
      <c r="D542" s="69">
        <f t="shared" si="164"/>
        <v>17</v>
      </c>
      <c r="E542" s="60">
        <f t="shared" si="165"/>
        <v>34</v>
      </c>
      <c r="F542" s="74"/>
      <c r="G542" s="77"/>
      <c r="H542" s="63" t="e">
        <f t="shared" si="169"/>
        <v>#VALUE!</v>
      </c>
      <c r="I542" s="64">
        <f t="shared" si="171"/>
        <v>1</v>
      </c>
      <c r="J542" s="71" t="str">
        <f t="shared" si="171"/>
        <v>Lavandula</v>
      </c>
      <c r="K542" s="71" t="str">
        <f t="shared" si="171"/>
        <v>stoechas</v>
      </c>
      <c r="L542" s="72">
        <f t="shared" si="171"/>
        <v>2</v>
      </c>
      <c r="M542" s="66">
        <f t="shared" si="171"/>
        <v>12</v>
      </c>
      <c r="N542" s="66">
        <f t="shared" si="171"/>
        <v>0</v>
      </c>
      <c r="O542" s="42"/>
      <c r="P542" s="43" t="e">
        <f>TEXT(IF(#REF!=1,D542,""),"00")</f>
        <v>#REF!</v>
      </c>
      <c r="Q542" s="44"/>
      <c r="R542" s="45"/>
      <c r="S542" s="46" t="e">
        <f>IF(O542=0,TEXT(TIME(P542,Q542,R542)-TIME(D542,E542,RIGHT(F542,2))+TIME(0,LEFT(#REF!,2),RIGHT(#REF!,2)),"mm:ss"),TEXT(TIME(P542,Q542,R542)-TIME(D542,E542,RIGHT(F542,2))+TIME(0,LEFT(#REF!,2),RIGHT(#REF!,2))-TIME(0,($G$10*O542),0),"mm:ss"))</f>
        <v>#REF!</v>
      </c>
      <c r="T542" s="47"/>
      <c r="U542" s="43" t="e">
        <f>INDEX(VISITORS[INSECT ORDER], MATCH(T542,VISITORS[NAME USED],0))</f>
        <v>#N/A</v>
      </c>
      <c r="V542" s="43" t="e">
        <f t="shared" si="166"/>
        <v>#N/A</v>
      </c>
      <c r="W542" s="48" t="e">
        <f>IF(SUM(AB542,AD542,AF542,AH542,AJ542,AL542)=#REF!,,"")</f>
        <v>#REF!</v>
      </c>
      <c r="X542" s="49" t="e">
        <f>IF(#REF!=1,1,"")</f>
        <v>#REF!</v>
      </c>
      <c r="Y542" s="49"/>
      <c r="Z542" s="49"/>
      <c r="AA542" s="50" t="str">
        <f t="shared" si="167"/>
        <v/>
      </c>
      <c r="AB542" s="51" t="str">
        <f>IF(AA542=1,#REF!,"")</f>
        <v/>
      </c>
      <c r="AC542" s="50"/>
      <c r="AD542" s="51" t="str">
        <f>IF(AC542=1,#REF!,"")</f>
        <v/>
      </c>
      <c r="AE542" s="50"/>
      <c r="AF542" s="51" t="str">
        <f>IF(AE542=1,#REF!,"")</f>
        <v/>
      </c>
      <c r="AG542" s="50"/>
      <c r="AH542" s="51" t="str">
        <f>IF(AG542=1,#REF!,"")</f>
        <v/>
      </c>
      <c r="AI542" s="50"/>
      <c r="AJ542" s="51" t="str">
        <f>IF(AI542=1,#REF!,"")</f>
        <v/>
      </c>
      <c r="AK542" s="50"/>
      <c r="AL542" s="51" t="str">
        <f>IF(AK542=1,#REF!,"")</f>
        <v/>
      </c>
      <c r="AM542" s="52"/>
      <c r="AN542" s="53"/>
      <c r="AO542" s="53"/>
      <c r="AP542" s="54"/>
      <c r="AQ542" s="55" t="e">
        <f>IF(#REF!=1,0,"")</f>
        <v>#REF!</v>
      </c>
      <c r="AR542" s="56" t="e">
        <f t="shared" si="160"/>
        <v>#REF!</v>
      </c>
      <c r="AS542" s="55" t="e">
        <f>IF(#REF!=1,0,"")</f>
        <v>#REF!</v>
      </c>
      <c r="AT542" s="56" t="e">
        <f t="shared" si="161"/>
        <v>#REF!</v>
      </c>
    </row>
    <row r="543" spans="1:46" s="3" customFormat="1" x14ac:dyDescent="0.25">
      <c r="A543" s="67">
        <f t="shared" si="162"/>
        <v>2022</v>
      </c>
      <c r="B543" s="67" t="str">
        <f t="shared" si="163"/>
        <v>May</v>
      </c>
      <c r="C543" s="68">
        <f t="shared" si="168"/>
        <v>24</v>
      </c>
      <c r="D543" s="69">
        <f t="shared" si="164"/>
        <v>17</v>
      </c>
      <c r="E543" s="70">
        <f t="shared" si="165"/>
        <v>35</v>
      </c>
      <c r="F543" s="74"/>
      <c r="G543" s="77"/>
      <c r="H543" s="63" t="e">
        <f t="shared" si="169"/>
        <v>#VALUE!</v>
      </c>
      <c r="I543" s="64">
        <f t="shared" si="171"/>
        <v>1</v>
      </c>
      <c r="J543" s="71" t="str">
        <f t="shared" si="171"/>
        <v>Lavandula</v>
      </c>
      <c r="K543" s="71" t="str">
        <f t="shared" si="171"/>
        <v>stoechas</v>
      </c>
      <c r="L543" s="72">
        <f t="shared" si="171"/>
        <v>2</v>
      </c>
      <c r="M543" s="72">
        <f t="shared" si="171"/>
        <v>12</v>
      </c>
      <c r="N543" s="66">
        <f t="shared" si="171"/>
        <v>0</v>
      </c>
      <c r="O543" s="42"/>
      <c r="P543" s="43" t="e">
        <f>TEXT(IF(#REF!=1,D543,""),"00")</f>
        <v>#REF!</v>
      </c>
      <c r="Q543" s="44"/>
      <c r="R543" s="45"/>
      <c r="S543" s="46" t="e">
        <f>IF(O543=0,TEXT(TIME(P543,Q543,R543)-TIME(D543,E543,RIGHT(F543,2))+TIME(0,LEFT(#REF!,2),RIGHT(#REF!,2)),"mm:ss"),TEXT(TIME(P543,Q543,R543)-TIME(D543,E543,RIGHT(F543,2))+TIME(0,LEFT(#REF!,2),RIGHT(#REF!,2))-TIME(0,($G$10*O543),0),"mm:ss"))</f>
        <v>#REF!</v>
      </c>
      <c r="T543" s="47"/>
      <c r="U543" s="43" t="e">
        <f>INDEX(VISITORS[INSECT ORDER], MATCH(T543,VISITORS[NAME USED],0))</f>
        <v>#N/A</v>
      </c>
      <c r="V543" s="43" t="e">
        <f t="shared" si="166"/>
        <v>#N/A</v>
      </c>
      <c r="W543" s="48" t="e">
        <f>IF(SUM(AB543,AD543,AF543,AH543,AJ543,AL543)=#REF!,,"")</f>
        <v>#REF!</v>
      </c>
      <c r="X543" s="49" t="e">
        <f>IF(#REF!=1,1,"")</f>
        <v>#REF!</v>
      </c>
      <c r="Y543" s="49"/>
      <c r="Z543" s="49"/>
      <c r="AA543" s="50" t="str">
        <f t="shared" si="167"/>
        <v/>
      </c>
      <c r="AB543" s="51" t="str">
        <f>IF(AA543=1,#REF!,"")</f>
        <v/>
      </c>
      <c r="AC543" s="50"/>
      <c r="AD543" s="51" t="str">
        <f>IF(AC543=1,#REF!,"")</f>
        <v/>
      </c>
      <c r="AE543" s="50"/>
      <c r="AF543" s="51" t="str">
        <f>IF(AE543=1,#REF!,"")</f>
        <v/>
      </c>
      <c r="AG543" s="50"/>
      <c r="AH543" s="51" t="str">
        <f>IF(AG543=1,#REF!,"")</f>
        <v/>
      </c>
      <c r="AI543" s="50"/>
      <c r="AJ543" s="51" t="str">
        <f>IF(AI543=1,#REF!,"")</f>
        <v/>
      </c>
      <c r="AK543" s="50"/>
      <c r="AL543" s="51" t="str">
        <f>IF(AK543=1,#REF!,"")</f>
        <v/>
      </c>
      <c r="AM543" s="52"/>
      <c r="AN543" s="53"/>
      <c r="AO543" s="53"/>
      <c r="AP543" s="54"/>
      <c r="AQ543" s="55" t="e">
        <f>IF(#REF!=1,0,"")</f>
        <v>#REF!</v>
      </c>
      <c r="AR543" s="56" t="e">
        <f t="shared" si="160"/>
        <v>#REF!</v>
      </c>
      <c r="AS543" s="55" t="e">
        <f>IF(#REF!=1,0,"")</f>
        <v>#REF!</v>
      </c>
      <c r="AT543" s="56" t="e">
        <f t="shared" si="161"/>
        <v>#REF!</v>
      </c>
    </row>
    <row r="544" spans="1:46" s="3" customFormat="1" x14ac:dyDescent="0.25">
      <c r="A544" s="67">
        <f t="shared" si="162"/>
        <v>2022</v>
      </c>
      <c r="B544" s="67" t="str">
        <f t="shared" si="163"/>
        <v>May</v>
      </c>
      <c r="C544" s="68">
        <f t="shared" si="168"/>
        <v>24</v>
      </c>
      <c r="D544" s="69">
        <f t="shared" si="164"/>
        <v>17</v>
      </c>
      <c r="E544" s="70">
        <f t="shared" si="165"/>
        <v>36</v>
      </c>
      <c r="F544" s="74"/>
      <c r="G544" s="77"/>
      <c r="H544" s="63" t="e">
        <f t="shared" si="169"/>
        <v>#VALUE!</v>
      </c>
      <c r="I544" s="64">
        <f t="shared" si="171"/>
        <v>1</v>
      </c>
      <c r="J544" s="71" t="str">
        <f t="shared" si="171"/>
        <v>Lavandula</v>
      </c>
      <c r="K544" s="71" t="str">
        <f t="shared" si="171"/>
        <v>stoechas</v>
      </c>
      <c r="L544" s="72">
        <f t="shared" si="171"/>
        <v>2</v>
      </c>
      <c r="M544" s="72">
        <f t="shared" si="171"/>
        <v>12</v>
      </c>
      <c r="N544" s="66">
        <f t="shared" si="171"/>
        <v>0</v>
      </c>
      <c r="O544" s="42"/>
      <c r="P544" s="43" t="e">
        <f>TEXT(IF(#REF!=1,D544,""),"00")</f>
        <v>#REF!</v>
      </c>
      <c r="Q544" s="44"/>
      <c r="R544" s="45"/>
      <c r="S544" s="46" t="e">
        <f>IF(O544=0,TEXT(TIME(P544,Q544,R544)-TIME(D544,E544,RIGHT(F544,2))+TIME(0,LEFT(#REF!,2),RIGHT(#REF!,2)),"mm:ss"),TEXT(TIME(P544,Q544,R544)-TIME(D544,E544,RIGHT(F544,2))+TIME(0,LEFT(#REF!,2),RIGHT(#REF!,2))-TIME(0,($G$10*O544),0),"mm:ss"))</f>
        <v>#REF!</v>
      </c>
      <c r="T544" s="47"/>
      <c r="U544" s="43" t="e">
        <f>INDEX(VISITORS[INSECT ORDER], MATCH(T544,VISITORS[NAME USED],0))</f>
        <v>#N/A</v>
      </c>
      <c r="V544" s="43" t="e">
        <f t="shared" si="166"/>
        <v>#N/A</v>
      </c>
      <c r="W544" s="48" t="e">
        <f>IF(SUM(AB544,AD544,AF544,AH544,AJ544,AL544)=#REF!,,"")</f>
        <v>#REF!</v>
      </c>
      <c r="X544" s="49" t="e">
        <f>IF(#REF!=1,1,"")</f>
        <v>#REF!</v>
      </c>
      <c r="Y544" s="49"/>
      <c r="Z544" s="49"/>
      <c r="AA544" s="50" t="str">
        <f t="shared" si="167"/>
        <v/>
      </c>
      <c r="AB544" s="51" t="str">
        <f>IF(AA544=1,#REF!,"")</f>
        <v/>
      </c>
      <c r="AC544" s="50"/>
      <c r="AD544" s="51" t="str">
        <f>IF(AC544=1,#REF!,"")</f>
        <v/>
      </c>
      <c r="AE544" s="50"/>
      <c r="AF544" s="51" t="str">
        <f>IF(AE544=1,#REF!,"")</f>
        <v/>
      </c>
      <c r="AG544" s="50"/>
      <c r="AH544" s="51" t="str">
        <f>IF(AG544=1,#REF!,"")</f>
        <v/>
      </c>
      <c r="AI544" s="50"/>
      <c r="AJ544" s="51" t="str">
        <f>IF(AI544=1,#REF!,"")</f>
        <v/>
      </c>
      <c r="AK544" s="50"/>
      <c r="AL544" s="51" t="str">
        <f>IF(AK544=1,#REF!,"")</f>
        <v/>
      </c>
      <c r="AM544" s="52"/>
      <c r="AN544" s="53"/>
      <c r="AO544" s="53"/>
      <c r="AP544" s="54"/>
      <c r="AQ544" s="55" t="e">
        <f>IF(#REF!=1,0,"")</f>
        <v>#REF!</v>
      </c>
      <c r="AR544" s="56" t="e">
        <f t="shared" si="160"/>
        <v>#REF!</v>
      </c>
      <c r="AS544" s="55" t="e">
        <f>IF(#REF!=1,0,"")</f>
        <v>#REF!</v>
      </c>
      <c r="AT544" s="56" t="e">
        <f t="shared" si="161"/>
        <v>#REF!</v>
      </c>
    </row>
    <row r="545" spans="1:46" s="3" customFormat="1" x14ac:dyDescent="0.25">
      <c r="A545" s="67">
        <f t="shared" si="162"/>
        <v>2022</v>
      </c>
      <c r="B545" s="67" t="str">
        <f t="shared" si="163"/>
        <v>May</v>
      </c>
      <c r="C545" s="68">
        <f t="shared" si="168"/>
        <v>24</v>
      </c>
      <c r="D545" s="69">
        <f t="shared" si="164"/>
        <v>17</v>
      </c>
      <c r="E545" s="70">
        <f t="shared" si="165"/>
        <v>37</v>
      </c>
      <c r="F545" s="74"/>
      <c r="G545" s="77"/>
      <c r="H545" s="63" t="e">
        <f t="shared" si="169"/>
        <v>#VALUE!</v>
      </c>
      <c r="I545" s="64">
        <f t="shared" si="171"/>
        <v>1</v>
      </c>
      <c r="J545" s="71" t="str">
        <f t="shared" si="171"/>
        <v>Lavandula</v>
      </c>
      <c r="K545" s="71" t="str">
        <f t="shared" si="171"/>
        <v>stoechas</v>
      </c>
      <c r="L545" s="72">
        <f t="shared" si="171"/>
        <v>2</v>
      </c>
      <c r="M545" s="72">
        <f t="shared" si="171"/>
        <v>12</v>
      </c>
      <c r="N545" s="66">
        <f t="shared" si="171"/>
        <v>0</v>
      </c>
      <c r="O545" s="42"/>
      <c r="P545" s="43" t="e">
        <f>TEXT(IF(#REF!=1,D545,""),"00")</f>
        <v>#REF!</v>
      </c>
      <c r="Q545" s="44"/>
      <c r="R545" s="45"/>
      <c r="S545" s="46" t="e">
        <f>IF(O545=0,TEXT(TIME(P545,Q545,R545)-TIME(D545,E545,RIGHT(F545,2))+TIME(0,LEFT(#REF!,2),RIGHT(#REF!,2)),"mm:ss"),TEXT(TIME(P545,Q545,R545)-TIME(D545,E545,RIGHT(F545,2))+TIME(0,LEFT(#REF!,2),RIGHT(#REF!,2))-TIME(0,($G$10*O545),0),"mm:ss"))</f>
        <v>#REF!</v>
      </c>
      <c r="T545" s="47"/>
      <c r="U545" s="43" t="e">
        <f>INDEX(VISITORS[INSECT ORDER], MATCH(T545,VISITORS[NAME USED],0))</f>
        <v>#N/A</v>
      </c>
      <c r="V545" s="43" t="e">
        <f t="shared" si="166"/>
        <v>#N/A</v>
      </c>
      <c r="W545" s="48" t="e">
        <f>IF(SUM(AB545,AD545,AF545,AH545,AJ545,AL545)=#REF!,,"")</f>
        <v>#REF!</v>
      </c>
      <c r="X545" s="49" t="e">
        <f>IF(#REF!=1,1,"")</f>
        <v>#REF!</v>
      </c>
      <c r="Y545" s="49"/>
      <c r="Z545" s="49"/>
      <c r="AA545" s="50" t="str">
        <f t="shared" si="167"/>
        <v/>
      </c>
      <c r="AB545" s="51" t="str">
        <f>IF(AA545=1,#REF!,"")</f>
        <v/>
      </c>
      <c r="AC545" s="50"/>
      <c r="AD545" s="51" t="str">
        <f>IF(AC545=1,#REF!,"")</f>
        <v/>
      </c>
      <c r="AE545" s="50"/>
      <c r="AF545" s="51" t="str">
        <f>IF(AE545=1,#REF!,"")</f>
        <v/>
      </c>
      <c r="AG545" s="50"/>
      <c r="AH545" s="51" t="str">
        <f>IF(AG545=1,#REF!,"")</f>
        <v/>
      </c>
      <c r="AI545" s="50"/>
      <c r="AJ545" s="51" t="str">
        <f>IF(AI545=1,#REF!,"")</f>
        <v/>
      </c>
      <c r="AK545" s="50"/>
      <c r="AL545" s="51" t="str">
        <f>IF(AK545=1,#REF!,"")</f>
        <v/>
      </c>
      <c r="AM545" s="52"/>
      <c r="AN545" s="53"/>
      <c r="AO545" s="53"/>
      <c r="AP545" s="54"/>
      <c r="AQ545" s="55" t="e">
        <f>IF(#REF!=1,0,"")</f>
        <v>#REF!</v>
      </c>
      <c r="AR545" s="56" t="e">
        <f t="shared" si="160"/>
        <v>#REF!</v>
      </c>
      <c r="AS545" s="55" t="e">
        <f>IF(#REF!=1,0,"")</f>
        <v>#REF!</v>
      </c>
      <c r="AT545" s="56" t="e">
        <f t="shared" si="161"/>
        <v>#REF!</v>
      </c>
    </row>
    <row r="546" spans="1:46" s="3" customFormat="1" x14ac:dyDescent="0.25">
      <c r="A546" s="67">
        <f t="shared" si="162"/>
        <v>2022</v>
      </c>
      <c r="B546" s="67" t="str">
        <f t="shared" si="163"/>
        <v>May</v>
      </c>
      <c r="C546" s="68">
        <f t="shared" si="168"/>
        <v>24</v>
      </c>
      <c r="D546" s="69">
        <f t="shared" si="164"/>
        <v>17</v>
      </c>
      <c r="E546" s="70">
        <f t="shared" si="165"/>
        <v>38</v>
      </c>
      <c r="F546" s="74"/>
      <c r="G546" s="77"/>
      <c r="H546" s="63" t="e">
        <f t="shared" si="169"/>
        <v>#VALUE!</v>
      </c>
      <c r="I546" s="64">
        <f t="shared" si="171"/>
        <v>1</v>
      </c>
      <c r="J546" s="71" t="str">
        <f t="shared" si="171"/>
        <v>Lavandula</v>
      </c>
      <c r="K546" s="71" t="str">
        <f t="shared" si="171"/>
        <v>stoechas</v>
      </c>
      <c r="L546" s="66">
        <f t="shared" si="171"/>
        <v>2</v>
      </c>
      <c r="M546" s="72">
        <f t="shared" si="171"/>
        <v>12</v>
      </c>
      <c r="N546" s="66">
        <f t="shared" si="171"/>
        <v>0</v>
      </c>
      <c r="O546" s="42"/>
      <c r="P546" s="43" t="e">
        <f>TEXT(IF(#REF!=1,D546,""),"00")</f>
        <v>#REF!</v>
      </c>
      <c r="Q546" s="44"/>
      <c r="R546" s="45"/>
      <c r="S546" s="46" t="e">
        <f>IF(O546=0,TEXT(TIME(P546,Q546,R546)-TIME(D546,E546,RIGHT(F546,2))+TIME(0,LEFT(#REF!,2),RIGHT(#REF!,2)),"mm:ss"),TEXT(TIME(P546,Q546,R546)-TIME(D546,E546,RIGHT(F546,2))+TIME(0,LEFT(#REF!,2),RIGHT(#REF!,2))-TIME(0,($G$10*O546),0),"mm:ss"))</f>
        <v>#REF!</v>
      </c>
      <c r="T546" s="47"/>
      <c r="U546" s="43" t="e">
        <f>INDEX(VISITORS[INSECT ORDER], MATCH(T546,VISITORS[NAME USED],0))</f>
        <v>#N/A</v>
      </c>
      <c r="V546" s="43" t="e">
        <f t="shared" si="166"/>
        <v>#N/A</v>
      </c>
      <c r="W546" s="48" t="e">
        <f>IF(SUM(AB546,AD546,AF546,AH546,AJ546,AL546)=#REF!,,"")</f>
        <v>#REF!</v>
      </c>
      <c r="X546" s="49" t="e">
        <f>IF(#REF!=1,1,"")</f>
        <v>#REF!</v>
      </c>
      <c r="Y546" s="49"/>
      <c r="Z546" s="49"/>
      <c r="AA546" s="50" t="str">
        <f t="shared" si="167"/>
        <v/>
      </c>
      <c r="AB546" s="51" t="str">
        <f>IF(AA546=1,#REF!,"")</f>
        <v/>
      </c>
      <c r="AC546" s="50"/>
      <c r="AD546" s="51" t="str">
        <f>IF(AC546=1,#REF!,"")</f>
        <v/>
      </c>
      <c r="AE546" s="50"/>
      <c r="AF546" s="51" t="str">
        <f>IF(AE546=1,#REF!,"")</f>
        <v/>
      </c>
      <c r="AG546" s="50"/>
      <c r="AH546" s="51" t="str">
        <f>IF(AG546=1,#REF!,"")</f>
        <v/>
      </c>
      <c r="AI546" s="50"/>
      <c r="AJ546" s="51" t="str">
        <f>IF(AI546=1,#REF!,"")</f>
        <v/>
      </c>
      <c r="AK546" s="50"/>
      <c r="AL546" s="51" t="str">
        <f>IF(AK546=1,#REF!,"")</f>
        <v/>
      </c>
      <c r="AM546" s="52"/>
      <c r="AN546" s="53"/>
      <c r="AO546" s="53"/>
      <c r="AP546" s="54"/>
      <c r="AQ546" s="55" t="e">
        <f>IF(#REF!=1,0,"")</f>
        <v>#REF!</v>
      </c>
      <c r="AR546" s="56" t="e">
        <f t="shared" si="160"/>
        <v>#REF!</v>
      </c>
      <c r="AS546" s="55" t="e">
        <f>IF(#REF!=1,0,"")</f>
        <v>#REF!</v>
      </c>
      <c r="AT546" s="56" t="e">
        <f t="shared" si="161"/>
        <v>#REF!</v>
      </c>
    </row>
    <row r="547" spans="1:46" s="3" customFormat="1" x14ac:dyDescent="0.25">
      <c r="A547" s="67">
        <f t="shared" si="162"/>
        <v>2022</v>
      </c>
      <c r="B547" s="67" t="str">
        <f t="shared" si="163"/>
        <v>May</v>
      </c>
      <c r="C547" s="68">
        <f t="shared" si="168"/>
        <v>24</v>
      </c>
      <c r="D547" s="69">
        <f t="shared" si="164"/>
        <v>17</v>
      </c>
      <c r="E547" s="60">
        <f t="shared" si="165"/>
        <v>39</v>
      </c>
      <c r="F547" s="74"/>
      <c r="G547" s="77"/>
      <c r="H547" s="63" t="e">
        <f t="shared" si="169"/>
        <v>#VALUE!</v>
      </c>
      <c r="I547" s="64">
        <f t="shared" si="171"/>
        <v>1</v>
      </c>
      <c r="J547" s="71" t="str">
        <f t="shared" si="171"/>
        <v>Lavandula</v>
      </c>
      <c r="K547" s="71" t="str">
        <f t="shared" si="171"/>
        <v>stoechas</v>
      </c>
      <c r="L547" s="72">
        <f t="shared" si="171"/>
        <v>2</v>
      </c>
      <c r="M547" s="66">
        <f t="shared" si="171"/>
        <v>12</v>
      </c>
      <c r="N547" s="66">
        <f t="shared" si="171"/>
        <v>0</v>
      </c>
      <c r="O547" s="42"/>
      <c r="P547" s="43" t="e">
        <f>TEXT(IF(#REF!=1,D547,""),"00")</f>
        <v>#REF!</v>
      </c>
      <c r="Q547" s="44"/>
      <c r="R547" s="45"/>
      <c r="S547" s="46" t="e">
        <f>IF(O547=0,TEXT(TIME(P547,Q547,R547)-TIME(D547,E547,RIGHT(F547,2))+TIME(0,LEFT(#REF!,2),RIGHT(#REF!,2)),"mm:ss"),TEXT(TIME(P547,Q547,R547)-TIME(D547,E547,RIGHT(F547,2))+TIME(0,LEFT(#REF!,2),RIGHT(#REF!,2))-TIME(0,($G$10*O547),0),"mm:ss"))</f>
        <v>#REF!</v>
      </c>
      <c r="T547" s="47"/>
      <c r="U547" s="43" t="e">
        <f>INDEX(VISITORS[INSECT ORDER], MATCH(T547,VISITORS[NAME USED],0))</f>
        <v>#N/A</v>
      </c>
      <c r="V547" s="43" t="e">
        <f t="shared" si="166"/>
        <v>#N/A</v>
      </c>
      <c r="W547" s="48" t="e">
        <f>IF(SUM(AB547,AD547,AF547,AH547,AJ547,AL547)=#REF!,,"")</f>
        <v>#REF!</v>
      </c>
      <c r="X547" s="49" t="e">
        <f>IF(#REF!=1,1,"")</f>
        <v>#REF!</v>
      </c>
      <c r="Y547" s="49"/>
      <c r="Z547" s="49"/>
      <c r="AA547" s="50" t="str">
        <f t="shared" si="167"/>
        <v/>
      </c>
      <c r="AB547" s="51" t="str">
        <f>IF(AA547=1,#REF!,"")</f>
        <v/>
      </c>
      <c r="AC547" s="50"/>
      <c r="AD547" s="51" t="str">
        <f>IF(AC547=1,#REF!,"")</f>
        <v/>
      </c>
      <c r="AE547" s="50"/>
      <c r="AF547" s="51" t="str">
        <f>IF(AE547=1,#REF!,"")</f>
        <v/>
      </c>
      <c r="AG547" s="50"/>
      <c r="AH547" s="51" t="str">
        <f>IF(AG547=1,#REF!,"")</f>
        <v/>
      </c>
      <c r="AI547" s="50"/>
      <c r="AJ547" s="51" t="str">
        <f>IF(AI547=1,#REF!,"")</f>
        <v/>
      </c>
      <c r="AK547" s="50"/>
      <c r="AL547" s="51" t="str">
        <f>IF(AK547=1,#REF!,"")</f>
        <v/>
      </c>
      <c r="AM547" s="52"/>
      <c r="AN547" s="53"/>
      <c r="AO547" s="53"/>
      <c r="AP547" s="54"/>
      <c r="AQ547" s="55" t="e">
        <f>IF(#REF!=1,0,"")</f>
        <v>#REF!</v>
      </c>
      <c r="AR547" s="56" t="e">
        <f t="shared" si="160"/>
        <v>#REF!</v>
      </c>
      <c r="AS547" s="55" t="e">
        <f>IF(#REF!=1,0,"")</f>
        <v>#REF!</v>
      </c>
      <c r="AT547" s="56" t="e">
        <f t="shared" si="161"/>
        <v>#REF!</v>
      </c>
    </row>
    <row r="548" spans="1:46" s="3" customFormat="1" x14ac:dyDescent="0.25">
      <c r="A548" s="67">
        <f t="shared" si="162"/>
        <v>2022</v>
      </c>
      <c r="B548" s="67" t="str">
        <f t="shared" si="163"/>
        <v>May</v>
      </c>
      <c r="C548" s="68">
        <f t="shared" si="168"/>
        <v>24</v>
      </c>
      <c r="D548" s="69">
        <f t="shared" si="164"/>
        <v>17</v>
      </c>
      <c r="E548" s="70">
        <f t="shared" si="165"/>
        <v>40</v>
      </c>
      <c r="F548" s="74"/>
      <c r="G548" s="77"/>
      <c r="H548" s="63" t="e">
        <f t="shared" si="169"/>
        <v>#VALUE!</v>
      </c>
      <c r="I548" s="64">
        <f t="shared" si="171"/>
        <v>1</v>
      </c>
      <c r="J548" s="71" t="str">
        <f t="shared" si="171"/>
        <v>Lavandula</v>
      </c>
      <c r="K548" s="71" t="str">
        <f t="shared" si="171"/>
        <v>stoechas</v>
      </c>
      <c r="L548" s="72">
        <f t="shared" si="171"/>
        <v>2</v>
      </c>
      <c r="M548" s="72">
        <f t="shared" si="171"/>
        <v>12</v>
      </c>
      <c r="N548" s="66">
        <f t="shared" si="171"/>
        <v>0</v>
      </c>
      <c r="O548" s="42"/>
      <c r="P548" s="43" t="e">
        <f>TEXT(IF(#REF!=1,D548,""),"00")</f>
        <v>#REF!</v>
      </c>
      <c r="Q548" s="44"/>
      <c r="R548" s="45"/>
      <c r="S548" s="46" t="e">
        <f>IF(O548=0,TEXT(TIME(P548,Q548,R548)-TIME(D548,E548,RIGHT(F548,2))+TIME(0,LEFT(#REF!,2),RIGHT(#REF!,2)),"mm:ss"),TEXT(TIME(P548,Q548,R548)-TIME(D548,E548,RIGHT(F548,2))+TIME(0,LEFT(#REF!,2),RIGHT(#REF!,2))-TIME(0,($G$10*O548),0),"mm:ss"))</f>
        <v>#REF!</v>
      </c>
      <c r="T548" s="47"/>
      <c r="U548" s="43" t="e">
        <f>INDEX(VISITORS[INSECT ORDER], MATCH(T548,VISITORS[NAME USED],0))</f>
        <v>#N/A</v>
      </c>
      <c r="V548" s="43" t="e">
        <f t="shared" si="166"/>
        <v>#N/A</v>
      </c>
      <c r="W548" s="48" t="e">
        <f>IF(SUM(AB548,AD548,AF548,AH548,AJ548,AL548)=#REF!,,"")</f>
        <v>#REF!</v>
      </c>
      <c r="X548" s="49" t="e">
        <f>IF(#REF!=1,1,"")</f>
        <v>#REF!</v>
      </c>
      <c r="Y548" s="49"/>
      <c r="Z548" s="49"/>
      <c r="AA548" s="50" t="str">
        <f t="shared" si="167"/>
        <v/>
      </c>
      <c r="AB548" s="51" t="str">
        <f>IF(AA548=1,#REF!,"")</f>
        <v/>
      </c>
      <c r="AC548" s="50"/>
      <c r="AD548" s="51" t="str">
        <f>IF(AC548=1,#REF!,"")</f>
        <v/>
      </c>
      <c r="AE548" s="50"/>
      <c r="AF548" s="51" t="str">
        <f>IF(AE548=1,#REF!,"")</f>
        <v/>
      </c>
      <c r="AG548" s="50"/>
      <c r="AH548" s="51" t="str">
        <f>IF(AG548=1,#REF!,"")</f>
        <v/>
      </c>
      <c r="AI548" s="50"/>
      <c r="AJ548" s="51" t="str">
        <f>IF(AI548=1,#REF!,"")</f>
        <v/>
      </c>
      <c r="AK548" s="50"/>
      <c r="AL548" s="51" t="str">
        <f>IF(AK548=1,#REF!,"")</f>
        <v/>
      </c>
      <c r="AM548" s="52"/>
      <c r="AN548" s="53"/>
      <c r="AO548" s="53"/>
      <c r="AP548" s="54"/>
      <c r="AQ548" s="55" t="e">
        <f>IF(#REF!=1,0,"")</f>
        <v>#REF!</v>
      </c>
      <c r="AR548" s="56" t="e">
        <f t="shared" si="160"/>
        <v>#REF!</v>
      </c>
      <c r="AS548" s="55" t="e">
        <f>IF(#REF!=1,0,"")</f>
        <v>#REF!</v>
      </c>
      <c r="AT548" s="56" t="e">
        <f t="shared" si="161"/>
        <v>#REF!</v>
      </c>
    </row>
    <row r="549" spans="1:46" s="3" customFormat="1" x14ac:dyDescent="0.25">
      <c r="A549" s="67">
        <f t="shared" si="162"/>
        <v>2022</v>
      </c>
      <c r="B549" s="67" t="str">
        <f t="shared" si="163"/>
        <v>May</v>
      </c>
      <c r="C549" s="68">
        <f t="shared" si="168"/>
        <v>24</v>
      </c>
      <c r="D549" s="69">
        <f t="shared" si="164"/>
        <v>17</v>
      </c>
      <c r="E549" s="70">
        <f t="shared" si="165"/>
        <v>41</v>
      </c>
      <c r="F549" s="74"/>
      <c r="G549" s="77"/>
      <c r="H549" s="63" t="e">
        <f t="shared" si="169"/>
        <v>#VALUE!</v>
      </c>
      <c r="I549" s="64">
        <f t="shared" si="171"/>
        <v>1</v>
      </c>
      <c r="J549" s="71" t="str">
        <f t="shared" si="171"/>
        <v>Lavandula</v>
      </c>
      <c r="K549" s="71" t="str">
        <f t="shared" si="171"/>
        <v>stoechas</v>
      </c>
      <c r="L549" s="72">
        <f t="shared" si="171"/>
        <v>2</v>
      </c>
      <c r="M549" s="72">
        <f t="shared" si="171"/>
        <v>12</v>
      </c>
      <c r="N549" s="66">
        <f t="shared" si="171"/>
        <v>0</v>
      </c>
      <c r="O549" s="42"/>
      <c r="P549" s="43" t="e">
        <f>TEXT(IF(#REF!=1,D549,""),"00")</f>
        <v>#REF!</v>
      </c>
      <c r="Q549" s="44"/>
      <c r="R549" s="45"/>
      <c r="S549" s="46" t="e">
        <f>IF(O549=0,TEXT(TIME(P549,Q549,R549)-TIME(D549,E549,RIGHT(F549,2))+TIME(0,LEFT(#REF!,2),RIGHT(#REF!,2)),"mm:ss"),TEXT(TIME(P549,Q549,R549)-TIME(D549,E549,RIGHT(F549,2))+TIME(0,LEFT(#REF!,2),RIGHT(#REF!,2))-TIME(0,($G$10*O549),0),"mm:ss"))</f>
        <v>#REF!</v>
      </c>
      <c r="T549" s="47"/>
      <c r="U549" s="43" t="e">
        <f>INDEX(VISITORS[INSECT ORDER], MATCH(T549,VISITORS[NAME USED],0))</f>
        <v>#N/A</v>
      </c>
      <c r="V549" s="43" t="e">
        <f t="shared" si="166"/>
        <v>#N/A</v>
      </c>
      <c r="W549" s="48" t="e">
        <f>IF(SUM(AB549,AD549,AF549,AH549,AJ549,AL549)=#REF!,,"")</f>
        <v>#REF!</v>
      </c>
      <c r="X549" s="49" t="e">
        <f>IF(#REF!=1,1,"")</f>
        <v>#REF!</v>
      </c>
      <c r="Y549" s="49"/>
      <c r="Z549" s="49"/>
      <c r="AA549" s="50" t="str">
        <f t="shared" si="167"/>
        <v/>
      </c>
      <c r="AB549" s="51" t="str">
        <f>IF(AA549=1,#REF!,"")</f>
        <v/>
      </c>
      <c r="AC549" s="50"/>
      <c r="AD549" s="51" t="str">
        <f>IF(AC549=1,#REF!,"")</f>
        <v/>
      </c>
      <c r="AE549" s="50"/>
      <c r="AF549" s="51" t="str">
        <f>IF(AE549=1,#REF!,"")</f>
        <v/>
      </c>
      <c r="AG549" s="50"/>
      <c r="AH549" s="51" t="str">
        <f>IF(AG549=1,#REF!,"")</f>
        <v/>
      </c>
      <c r="AI549" s="50"/>
      <c r="AJ549" s="51" t="str">
        <f>IF(AI549=1,#REF!,"")</f>
        <v/>
      </c>
      <c r="AK549" s="50"/>
      <c r="AL549" s="51" t="str">
        <f>IF(AK549=1,#REF!,"")</f>
        <v/>
      </c>
      <c r="AM549" s="52"/>
      <c r="AN549" s="53"/>
      <c r="AO549" s="53"/>
      <c r="AP549" s="54"/>
      <c r="AQ549" s="55" t="e">
        <f>IF(#REF!=1,0,"")</f>
        <v>#REF!</v>
      </c>
      <c r="AR549" s="56" t="e">
        <f t="shared" si="160"/>
        <v>#REF!</v>
      </c>
      <c r="AS549" s="55" t="e">
        <f>IF(#REF!=1,0,"")</f>
        <v>#REF!</v>
      </c>
      <c r="AT549" s="56" t="e">
        <f t="shared" si="161"/>
        <v>#REF!</v>
      </c>
    </row>
    <row r="550" spans="1:46" s="3" customFormat="1" x14ac:dyDescent="0.25">
      <c r="A550" s="67">
        <f t="shared" si="162"/>
        <v>2022</v>
      </c>
      <c r="B550" s="67" t="str">
        <f t="shared" si="163"/>
        <v>May</v>
      </c>
      <c r="C550" s="68">
        <f t="shared" si="168"/>
        <v>24</v>
      </c>
      <c r="D550" s="69">
        <f t="shared" si="164"/>
        <v>17</v>
      </c>
      <c r="E550" s="70">
        <f t="shared" si="165"/>
        <v>42</v>
      </c>
      <c r="F550" s="74"/>
      <c r="G550" s="77"/>
      <c r="H550" s="63" t="e">
        <f t="shared" si="169"/>
        <v>#VALUE!</v>
      </c>
      <c r="I550" s="64">
        <f t="shared" si="171"/>
        <v>1</v>
      </c>
      <c r="J550" s="71" t="str">
        <f t="shared" si="171"/>
        <v>Lavandula</v>
      </c>
      <c r="K550" s="71" t="str">
        <f t="shared" si="171"/>
        <v>stoechas</v>
      </c>
      <c r="L550" s="72">
        <f t="shared" si="171"/>
        <v>2</v>
      </c>
      <c r="M550" s="72">
        <f t="shared" si="171"/>
        <v>12</v>
      </c>
      <c r="N550" s="66">
        <f t="shared" si="171"/>
        <v>0</v>
      </c>
      <c r="O550" s="42"/>
      <c r="P550" s="43" t="e">
        <f>TEXT(IF(#REF!=1,D550,""),"00")</f>
        <v>#REF!</v>
      </c>
      <c r="Q550" s="44"/>
      <c r="R550" s="45"/>
      <c r="S550" s="46" t="e">
        <f>IF(O550=0,TEXT(TIME(P550,Q550,R550)-TIME(D550,E550,RIGHT(F550,2))+TIME(0,LEFT(#REF!,2),RIGHT(#REF!,2)),"mm:ss"),TEXT(TIME(P550,Q550,R550)-TIME(D550,E550,RIGHT(F550,2))+TIME(0,LEFT(#REF!,2),RIGHT(#REF!,2))-TIME(0,($G$10*O550),0),"mm:ss"))</f>
        <v>#REF!</v>
      </c>
      <c r="T550" s="47"/>
      <c r="U550" s="43" t="e">
        <f>INDEX(VISITORS[INSECT ORDER], MATCH(T550,VISITORS[NAME USED],0))</f>
        <v>#N/A</v>
      </c>
      <c r="V550" s="43" t="e">
        <f t="shared" si="166"/>
        <v>#N/A</v>
      </c>
      <c r="W550" s="48" t="e">
        <f>IF(SUM(AB550,AD550,AF550,AH550,AJ550,AL550)=#REF!,,"")</f>
        <v>#REF!</v>
      </c>
      <c r="X550" s="49" t="e">
        <f>IF(#REF!=1,1,"")</f>
        <v>#REF!</v>
      </c>
      <c r="Y550" s="49"/>
      <c r="Z550" s="49"/>
      <c r="AA550" s="50" t="str">
        <f t="shared" si="167"/>
        <v/>
      </c>
      <c r="AB550" s="51" t="str">
        <f>IF(AA550=1,#REF!,"")</f>
        <v/>
      </c>
      <c r="AC550" s="50"/>
      <c r="AD550" s="51" t="str">
        <f>IF(AC550=1,#REF!,"")</f>
        <v/>
      </c>
      <c r="AE550" s="50"/>
      <c r="AF550" s="51" t="str">
        <f>IF(AE550=1,#REF!,"")</f>
        <v/>
      </c>
      <c r="AG550" s="50"/>
      <c r="AH550" s="51" t="str">
        <f>IF(AG550=1,#REF!,"")</f>
        <v/>
      </c>
      <c r="AI550" s="50"/>
      <c r="AJ550" s="51" t="str">
        <f>IF(AI550=1,#REF!,"")</f>
        <v/>
      </c>
      <c r="AK550" s="50"/>
      <c r="AL550" s="51" t="str">
        <f>IF(AK550=1,#REF!,"")</f>
        <v/>
      </c>
      <c r="AM550" s="52"/>
      <c r="AN550" s="53"/>
      <c r="AO550" s="53"/>
      <c r="AP550" s="54"/>
      <c r="AQ550" s="55" t="e">
        <f>IF(#REF!=1,0,"")</f>
        <v>#REF!</v>
      </c>
      <c r="AR550" s="56" t="e">
        <f t="shared" si="160"/>
        <v>#REF!</v>
      </c>
      <c r="AS550" s="55" t="e">
        <f>IF(#REF!=1,0,"")</f>
        <v>#REF!</v>
      </c>
      <c r="AT550" s="56" t="e">
        <f t="shared" si="161"/>
        <v>#REF!</v>
      </c>
    </row>
    <row r="551" spans="1:46" s="3" customFormat="1" x14ac:dyDescent="0.25">
      <c r="A551" s="67">
        <f t="shared" si="162"/>
        <v>2022</v>
      </c>
      <c r="B551" s="67" t="str">
        <f t="shared" si="163"/>
        <v>May</v>
      </c>
      <c r="C551" s="68">
        <f t="shared" si="168"/>
        <v>24</v>
      </c>
      <c r="D551" s="69">
        <f t="shared" si="164"/>
        <v>17</v>
      </c>
      <c r="E551" s="70">
        <f t="shared" si="165"/>
        <v>43</v>
      </c>
      <c r="F551" s="74"/>
      <c r="G551" s="77"/>
      <c r="H551" s="63" t="e">
        <f t="shared" si="169"/>
        <v>#VALUE!</v>
      </c>
      <c r="I551" s="64">
        <f t="shared" si="171"/>
        <v>1</v>
      </c>
      <c r="J551" s="71" t="str">
        <f t="shared" si="171"/>
        <v>Lavandula</v>
      </c>
      <c r="K551" s="71" t="str">
        <f t="shared" si="171"/>
        <v>stoechas</v>
      </c>
      <c r="L551" s="72">
        <f t="shared" si="171"/>
        <v>2</v>
      </c>
      <c r="M551" s="72">
        <f t="shared" si="171"/>
        <v>12</v>
      </c>
      <c r="N551" s="66">
        <f t="shared" si="171"/>
        <v>0</v>
      </c>
      <c r="O551" s="42"/>
      <c r="P551" s="43" t="e">
        <f>TEXT(IF(#REF!=1,D551,""),"00")</f>
        <v>#REF!</v>
      </c>
      <c r="Q551" s="44"/>
      <c r="R551" s="45"/>
      <c r="S551" s="46" t="e">
        <f>IF(O551=0,TEXT(TIME(P551,Q551,R551)-TIME(D551,E551,RIGHT(F551,2))+TIME(0,LEFT(#REF!,2),RIGHT(#REF!,2)),"mm:ss"),TEXT(TIME(P551,Q551,R551)-TIME(D551,E551,RIGHT(F551,2))+TIME(0,LEFT(#REF!,2),RIGHT(#REF!,2))-TIME(0,($G$10*O551),0),"mm:ss"))</f>
        <v>#REF!</v>
      </c>
      <c r="T551" s="47"/>
      <c r="U551" s="43" t="e">
        <f>INDEX(VISITORS[INSECT ORDER], MATCH(T551,VISITORS[NAME USED],0))</f>
        <v>#N/A</v>
      </c>
      <c r="V551" s="43" t="e">
        <f t="shared" si="166"/>
        <v>#N/A</v>
      </c>
      <c r="W551" s="48" t="e">
        <f>IF(SUM(AB551,AD551,AF551,AH551,AJ551,AL551)=#REF!,,"")</f>
        <v>#REF!</v>
      </c>
      <c r="X551" s="49" t="e">
        <f>IF(#REF!=1,1,"")</f>
        <v>#REF!</v>
      </c>
      <c r="Y551" s="49"/>
      <c r="Z551" s="49"/>
      <c r="AA551" s="50" t="str">
        <f t="shared" si="167"/>
        <v/>
      </c>
      <c r="AB551" s="51" t="str">
        <f>IF(AA551=1,#REF!,"")</f>
        <v/>
      </c>
      <c r="AC551" s="50"/>
      <c r="AD551" s="51" t="str">
        <f>IF(AC551=1,#REF!,"")</f>
        <v/>
      </c>
      <c r="AE551" s="50"/>
      <c r="AF551" s="51" t="str">
        <f>IF(AE551=1,#REF!,"")</f>
        <v/>
      </c>
      <c r="AG551" s="50"/>
      <c r="AH551" s="51" t="str">
        <f>IF(AG551=1,#REF!,"")</f>
        <v/>
      </c>
      <c r="AI551" s="50"/>
      <c r="AJ551" s="51" t="str">
        <f>IF(AI551=1,#REF!,"")</f>
        <v/>
      </c>
      <c r="AK551" s="50"/>
      <c r="AL551" s="51" t="str">
        <f>IF(AK551=1,#REF!,"")</f>
        <v/>
      </c>
      <c r="AM551" s="52"/>
      <c r="AN551" s="53"/>
      <c r="AO551" s="53"/>
      <c r="AP551" s="54"/>
      <c r="AQ551" s="55" t="e">
        <f>IF(#REF!=1,0,"")</f>
        <v>#REF!</v>
      </c>
      <c r="AR551" s="56" t="e">
        <f t="shared" si="160"/>
        <v>#REF!</v>
      </c>
      <c r="AS551" s="55" t="e">
        <f>IF(#REF!=1,0,"")</f>
        <v>#REF!</v>
      </c>
      <c r="AT551" s="56" t="e">
        <f t="shared" si="161"/>
        <v>#REF!</v>
      </c>
    </row>
    <row r="552" spans="1:46" s="3" customFormat="1" x14ac:dyDescent="0.25">
      <c r="A552" s="67">
        <f t="shared" si="162"/>
        <v>2022</v>
      </c>
      <c r="B552" s="67" t="str">
        <f t="shared" si="163"/>
        <v>May</v>
      </c>
      <c r="C552" s="68">
        <f t="shared" si="168"/>
        <v>24</v>
      </c>
      <c r="D552" s="69">
        <f t="shared" si="164"/>
        <v>17</v>
      </c>
      <c r="E552" s="60">
        <f t="shared" si="165"/>
        <v>44</v>
      </c>
      <c r="F552" s="74"/>
      <c r="G552" s="77"/>
      <c r="H552" s="63" t="e">
        <f t="shared" si="169"/>
        <v>#VALUE!</v>
      </c>
      <c r="I552" s="64">
        <f t="shared" si="171"/>
        <v>1</v>
      </c>
      <c r="J552" s="71" t="str">
        <f t="shared" si="171"/>
        <v>Lavandula</v>
      </c>
      <c r="K552" s="71" t="str">
        <f t="shared" si="171"/>
        <v>stoechas</v>
      </c>
      <c r="L552" s="66">
        <f t="shared" si="171"/>
        <v>2</v>
      </c>
      <c r="M552" s="66">
        <f t="shared" si="171"/>
        <v>12</v>
      </c>
      <c r="N552" s="66">
        <f t="shared" si="171"/>
        <v>0</v>
      </c>
      <c r="O552" s="42"/>
      <c r="P552" s="43" t="e">
        <f>TEXT(IF(#REF!=1,D552,""),"00")</f>
        <v>#REF!</v>
      </c>
      <c r="Q552" s="44"/>
      <c r="R552" s="45"/>
      <c r="S552" s="46" t="e">
        <f>IF(O552=0,TEXT(TIME(P552,Q552,R552)-TIME(D552,E552,RIGHT(F552,2))+TIME(0,LEFT(#REF!,2),RIGHT(#REF!,2)),"mm:ss"),TEXT(TIME(P552,Q552,R552)-TIME(D552,E552,RIGHT(F552,2))+TIME(0,LEFT(#REF!,2),RIGHT(#REF!,2))-TIME(0,($G$10*O552),0),"mm:ss"))</f>
        <v>#REF!</v>
      </c>
      <c r="T552" s="47"/>
      <c r="U552" s="43" t="e">
        <f>INDEX(VISITORS[INSECT ORDER], MATCH(T552,VISITORS[NAME USED],0))</f>
        <v>#N/A</v>
      </c>
      <c r="V552" s="43" t="e">
        <f t="shared" si="166"/>
        <v>#N/A</v>
      </c>
      <c r="W552" s="48" t="e">
        <f>IF(SUM(AB552,AD552,AF552,AH552,AJ552,AL552)=#REF!,,"")</f>
        <v>#REF!</v>
      </c>
      <c r="X552" s="49" t="e">
        <f>IF(#REF!=1,1,"")</f>
        <v>#REF!</v>
      </c>
      <c r="Y552" s="49"/>
      <c r="Z552" s="49"/>
      <c r="AA552" s="50" t="str">
        <f t="shared" si="167"/>
        <v/>
      </c>
      <c r="AB552" s="51" t="str">
        <f>IF(AA552=1,#REF!,"")</f>
        <v/>
      </c>
      <c r="AC552" s="50"/>
      <c r="AD552" s="51" t="str">
        <f>IF(AC552=1,#REF!,"")</f>
        <v/>
      </c>
      <c r="AE552" s="50"/>
      <c r="AF552" s="51" t="str">
        <f>IF(AE552=1,#REF!,"")</f>
        <v/>
      </c>
      <c r="AG552" s="50"/>
      <c r="AH552" s="51" t="str">
        <f>IF(AG552=1,#REF!,"")</f>
        <v/>
      </c>
      <c r="AI552" s="50"/>
      <c r="AJ552" s="51" t="str">
        <f>IF(AI552=1,#REF!,"")</f>
        <v/>
      </c>
      <c r="AK552" s="50"/>
      <c r="AL552" s="51" t="str">
        <f>IF(AK552=1,#REF!,"")</f>
        <v/>
      </c>
      <c r="AM552" s="52"/>
      <c r="AN552" s="53"/>
      <c r="AO552" s="53"/>
      <c r="AP552" s="54"/>
      <c r="AQ552" s="55" t="e">
        <f>IF(#REF!=1,0,"")</f>
        <v>#REF!</v>
      </c>
      <c r="AR552" s="56" t="e">
        <f t="shared" si="160"/>
        <v>#REF!</v>
      </c>
      <c r="AS552" s="55" t="e">
        <f>IF(#REF!=1,0,"")</f>
        <v>#REF!</v>
      </c>
      <c r="AT552" s="56" t="e">
        <f t="shared" si="161"/>
        <v>#REF!</v>
      </c>
    </row>
    <row r="553" spans="1:46" s="3" customFormat="1" x14ac:dyDescent="0.25">
      <c r="A553" s="67">
        <f t="shared" si="162"/>
        <v>2022</v>
      </c>
      <c r="B553" s="67" t="str">
        <f t="shared" si="163"/>
        <v>May</v>
      </c>
      <c r="C553" s="68">
        <f t="shared" si="168"/>
        <v>24</v>
      </c>
      <c r="D553" s="69">
        <f t="shared" si="164"/>
        <v>17</v>
      </c>
      <c r="E553" s="70">
        <f t="shared" si="165"/>
        <v>45</v>
      </c>
      <c r="F553" s="74"/>
      <c r="G553" s="77"/>
      <c r="H553" s="63" t="e">
        <f t="shared" si="169"/>
        <v>#VALUE!</v>
      </c>
      <c r="I553" s="64">
        <f t="shared" si="171"/>
        <v>1</v>
      </c>
      <c r="J553" s="71" t="str">
        <f t="shared" si="171"/>
        <v>Lavandula</v>
      </c>
      <c r="K553" s="71" t="str">
        <f t="shared" si="171"/>
        <v>stoechas</v>
      </c>
      <c r="L553" s="72">
        <f t="shared" si="171"/>
        <v>2</v>
      </c>
      <c r="M553" s="72">
        <f t="shared" si="171"/>
        <v>12</v>
      </c>
      <c r="N553" s="66">
        <f t="shared" si="171"/>
        <v>0</v>
      </c>
      <c r="O553" s="42"/>
      <c r="P553" s="43" t="e">
        <f>TEXT(IF(#REF!=1,D553,""),"00")</f>
        <v>#REF!</v>
      </c>
      <c r="Q553" s="44"/>
      <c r="R553" s="45"/>
      <c r="S553" s="46" t="e">
        <f>IF(O553=0,TEXT(TIME(P553,Q553,R553)-TIME(D553,E553,RIGHT(F553,2))+TIME(0,LEFT(#REF!,2),RIGHT(#REF!,2)),"mm:ss"),TEXT(TIME(P553,Q553,R553)-TIME(D553,E553,RIGHT(F553,2))+TIME(0,LEFT(#REF!,2),RIGHT(#REF!,2))-TIME(0,($G$10*O553),0),"mm:ss"))</f>
        <v>#REF!</v>
      </c>
      <c r="T553" s="47"/>
      <c r="U553" s="43" t="e">
        <f>INDEX(VISITORS[INSECT ORDER], MATCH(T553,VISITORS[NAME USED],0))</f>
        <v>#N/A</v>
      </c>
      <c r="V553" s="43" t="e">
        <f t="shared" si="166"/>
        <v>#N/A</v>
      </c>
      <c r="W553" s="48" t="e">
        <f>IF(SUM(AB553,AD553,AF553,AH553,AJ553,AL553)=#REF!,,"")</f>
        <v>#REF!</v>
      </c>
      <c r="X553" s="49" t="e">
        <f>IF(#REF!=1,1,"")</f>
        <v>#REF!</v>
      </c>
      <c r="Y553" s="49"/>
      <c r="Z553" s="49"/>
      <c r="AA553" s="50" t="str">
        <f t="shared" si="167"/>
        <v/>
      </c>
      <c r="AB553" s="51" t="str">
        <f>IF(AA553=1,#REF!,"")</f>
        <v/>
      </c>
      <c r="AC553" s="50"/>
      <c r="AD553" s="51" t="str">
        <f>IF(AC553=1,#REF!,"")</f>
        <v/>
      </c>
      <c r="AE553" s="50"/>
      <c r="AF553" s="51" t="str">
        <f>IF(AE553=1,#REF!,"")</f>
        <v/>
      </c>
      <c r="AG553" s="50"/>
      <c r="AH553" s="51" t="str">
        <f>IF(AG553=1,#REF!,"")</f>
        <v/>
      </c>
      <c r="AI553" s="50"/>
      <c r="AJ553" s="51" t="str">
        <f>IF(AI553=1,#REF!,"")</f>
        <v/>
      </c>
      <c r="AK553" s="50"/>
      <c r="AL553" s="51" t="str">
        <f>IF(AK553=1,#REF!,"")</f>
        <v/>
      </c>
      <c r="AM553" s="52"/>
      <c r="AN553" s="53"/>
      <c r="AO553" s="53"/>
      <c r="AP553" s="54"/>
      <c r="AQ553" s="55" t="e">
        <f>IF(#REF!=1,0,"")</f>
        <v>#REF!</v>
      </c>
      <c r="AR553" s="56" t="e">
        <f t="shared" si="160"/>
        <v>#REF!</v>
      </c>
      <c r="AS553" s="55" t="e">
        <f>IF(#REF!=1,0,"")</f>
        <v>#REF!</v>
      </c>
      <c r="AT553" s="56" t="e">
        <f t="shared" si="161"/>
        <v>#REF!</v>
      </c>
    </row>
    <row r="554" spans="1:46" s="3" customFormat="1" x14ac:dyDescent="0.25">
      <c r="A554" s="67">
        <f t="shared" si="162"/>
        <v>2022</v>
      </c>
      <c r="B554" s="67" t="str">
        <f t="shared" si="163"/>
        <v>May</v>
      </c>
      <c r="C554" s="68">
        <f t="shared" si="168"/>
        <v>24</v>
      </c>
      <c r="D554" s="69">
        <f t="shared" si="164"/>
        <v>17</v>
      </c>
      <c r="E554" s="70">
        <f t="shared" si="165"/>
        <v>46</v>
      </c>
      <c r="F554" s="74"/>
      <c r="G554" s="77"/>
      <c r="H554" s="63" t="e">
        <f t="shared" si="169"/>
        <v>#VALUE!</v>
      </c>
      <c r="I554" s="64">
        <f t="shared" si="171"/>
        <v>1</v>
      </c>
      <c r="J554" s="71" t="str">
        <f t="shared" si="171"/>
        <v>Lavandula</v>
      </c>
      <c r="K554" s="71" t="str">
        <f t="shared" si="171"/>
        <v>stoechas</v>
      </c>
      <c r="L554" s="72">
        <f t="shared" si="171"/>
        <v>2</v>
      </c>
      <c r="M554" s="72">
        <f t="shared" si="171"/>
        <v>12</v>
      </c>
      <c r="N554" s="66">
        <f t="shared" si="171"/>
        <v>0</v>
      </c>
      <c r="O554" s="42"/>
      <c r="P554" s="43" t="e">
        <f>TEXT(IF(#REF!=1,D554,""),"00")</f>
        <v>#REF!</v>
      </c>
      <c r="Q554" s="44"/>
      <c r="R554" s="45"/>
      <c r="S554" s="46" t="e">
        <f>IF(O554=0,TEXT(TIME(P554,Q554,R554)-TIME(D554,E554,RIGHT(F554,2))+TIME(0,LEFT(#REF!,2),RIGHT(#REF!,2)),"mm:ss"),TEXT(TIME(P554,Q554,R554)-TIME(D554,E554,RIGHT(F554,2))+TIME(0,LEFT(#REF!,2),RIGHT(#REF!,2))-TIME(0,($G$10*O554),0),"mm:ss"))</f>
        <v>#REF!</v>
      </c>
      <c r="T554" s="47"/>
      <c r="U554" s="43" t="e">
        <f>INDEX(VISITORS[INSECT ORDER], MATCH(T554,VISITORS[NAME USED],0))</f>
        <v>#N/A</v>
      </c>
      <c r="V554" s="43" t="e">
        <f t="shared" si="166"/>
        <v>#N/A</v>
      </c>
      <c r="W554" s="48" t="e">
        <f>IF(SUM(AB554,AD554,AF554,AH554,AJ554,AL554)=#REF!,,"")</f>
        <v>#REF!</v>
      </c>
      <c r="X554" s="49" t="e">
        <f>IF(#REF!=1,1,"")</f>
        <v>#REF!</v>
      </c>
      <c r="Y554" s="49"/>
      <c r="Z554" s="49"/>
      <c r="AA554" s="50" t="str">
        <f t="shared" si="167"/>
        <v/>
      </c>
      <c r="AB554" s="51" t="str">
        <f>IF(AA554=1,#REF!,"")</f>
        <v/>
      </c>
      <c r="AC554" s="50"/>
      <c r="AD554" s="51" t="str">
        <f>IF(AC554=1,#REF!,"")</f>
        <v/>
      </c>
      <c r="AE554" s="50"/>
      <c r="AF554" s="51" t="str">
        <f>IF(AE554=1,#REF!,"")</f>
        <v/>
      </c>
      <c r="AG554" s="50"/>
      <c r="AH554" s="51" t="str">
        <f>IF(AG554=1,#REF!,"")</f>
        <v/>
      </c>
      <c r="AI554" s="50"/>
      <c r="AJ554" s="51" t="str">
        <f>IF(AI554=1,#REF!,"")</f>
        <v/>
      </c>
      <c r="AK554" s="50"/>
      <c r="AL554" s="51" t="str">
        <f>IF(AK554=1,#REF!,"")</f>
        <v/>
      </c>
      <c r="AM554" s="52"/>
      <c r="AN554" s="53"/>
      <c r="AO554" s="53"/>
      <c r="AP554" s="54"/>
      <c r="AQ554" s="55" t="e">
        <f>IF(#REF!=1,0,"")</f>
        <v>#REF!</v>
      </c>
      <c r="AR554" s="56" t="e">
        <f t="shared" si="160"/>
        <v>#REF!</v>
      </c>
      <c r="AS554" s="55" t="e">
        <f>IF(#REF!=1,0,"")</f>
        <v>#REF!</v>
      </c>
      <c r="AT554" s="56" t="e">
        <f t="shared" si="161"/>
        <v>#REF!</v>
      </c>
    </row>
    <row r="555" spans="1:46" s="3" customFormat="1" x14ac:dyDescent="0.25">
      <c r="A555" s="67">
        <f t="shared" si="162"/>
        <v>2022</v>
      </c>
      <c r="B555" s="67" t="str">
        <f t="shared" si="163"/>
        <v>May</v>
      </c>
      <c r="C555" s="68">
        <f t="shared" si="168"/>
        <v>24</v>
      </c>
      <c r="D555" s="69">
        <f t="shared" si="164"/>
        <v>17</v>
      </c>
      <c r="E555" s="70">
        <f t="shared" si="165"/>
        <v>47</v>
      </c>
      <c r="F555" s="74"/>
      <c r="G555" s="77"/>
      <c r="H555" s="63" t="e">
        <f t="shared" si="169"/>
        <v>#VALUE!</v>
      </c>
      <c r="I555" s="64">
        <f t="shared" si="171"/>
        <v>1</v>
      </c>
      <c r="J555" s="71" t="str">
        <f t="shared" si="171"/>
        <v>Lavandula</v>
      </c>
      <c r="K555" s="71" t="str">
        <f t="shared" si="171"/>
        <v>stoechas</v>
      </c>
      <c r="L555" s="72">
        <f t="shared" si="171"/>
        <v>2</v>
      </c>
      <c r="M555" s="72">
        <f t="shared" si="171"/>
        <v>12</v>
      </c>
      <c r="N555" s="66">
        <f t="shared" si="171"/>
        <v>0</v>
      </c>
      <c r="O555" s="42"/>
      <c r="P555" s="43" t="e">
        <f>TEXT(IF(#REF!=1,D555,""),"00")</f>
        <v>#REF!</v>
      </c>
      <c r="Q555" s="44"/>
      <c r="R555" s="45"/>
      <c r="S555" s="46" t="e">
        <f>IF(O555=0,TEXT(TIME(P555,Q555,R555)-TIME(D555,E555,RIGHT(F555,2))+TIME(0,LEFT(#REF!,2),RIGHT(#REF!,2)),"mm:ss"),TEXT(TIME(P555,Q555,R555)-TIME(D555,E555,RIGHT(F555,2))+TIME(0,LEFT(#REF!,2),RIGHT(#REF!,2))-TIME(0,($G$10*O555),0),"mm:ss"))</f>
        <v>#REF!</v>
      </c>
      <c r="T555" s="47"/>
      <c r="U555" s="43" t="e">
        <f>INDEX(VISITORS[INSECT ORDER], MATCH(T555,VISITORS[NAME USED],0))</f>
        <v>#N/A</v>
      </c>
      <c r="V555" s="43" t="e">
        <f t="shared" si="166"/>
        <v>#N/A</v>
      </c>
      <c r="W555" s="48" t="e">
        <f>IF(SUM(AB555,AD555,AF555,AH555,AJ555,AL555)=#REF!,,"")</f>
        <v>#REF!</v>
      </c>
      <c r="X555" s="49" t="e">
        <f>IF(#REF!=1,1,"")</f>
        <v>#REF!</v>
      </c>
      <c r="Y555" s="49"/>
      <c r="Z555" s="49"/>
      <c r="AA555" s="50" t="str">
        <f t="shared" si="167"/>
        <v/>
      </c>
      <c r="AB555" s="51" t="str">
        <f>IF(AA555=1,#REF!,"")</f>
        <v/>
      </c>
      <c r="AC555" s="50"/>
      <c r="AD555" s="51" t="str">
        <f>IF(AC555=1,#REF!,"")</f>
        <v/>
      </c>
      <c r="AE555" s="50"/>
      <c r="AF555" s="51" t="str">
        <f>IF(AE555=1,#REF!,"")</f>
        <v/>
      </c>
      <c r="AG555" s="50"/>
      <c r="AH555" s="51" t="str">
        <f>IF(AG555=1,#REF!,"")</f>
        <v/>
      </c>
      <c r="AI555" s="50"/>
      <c r="AJ555" s="51" t="str">
        <f>IF(AI555=1,#REF!,"")</f>
        <v/>
      </c>
      <c r="AK555" s="50"/>
      <c r="AL555" s="51" t="str">
        <f>IF(AK555=1,#REF!,"")</f>
        <v/>
      </c>
      <c r="AM555" s="52"/>
      <c r="AN555" s="53"/>
      <c r="AO555" s="53"/>
      <c r="AP555" s="54"/>
      <c r="AQ555" s="55" t="e">
        <f>IF(#REF!=1,0,"")</f>
        <v>#REF!</v>
      </c>
      <c r="AR555" s="56" t="e">
        <f t="shared" si="160"/>
        <v>#REF!</v>
      </c>
      <c r="AS555" s="55" t="e">
        <f>IF(#REF!=1,0,"")</f>
        <v>#REF!</v>
      </c>
      <c r="AT555" s="56" t="e">
        <f t="shared" si="161"/>
        <v>#REF!</v>
      </c>
    </row>
    <row r="556" spans="1:46" s="3" customFormat="1" x14ac:dyDescent="0.25">
      <c r="A556" s="67">
        <f t="shared" si="162"/>
        <v>2022</v>
      </c>
      <c r="B556" s="67" t="str">
        <f t="shared" si="163"/>
        <v>May</v>
      </c>
      <c r="C556" s="68">
        <f t="shared" si="168"/>
        <v>24</v>
      </c>
      <c r="D556" s="69">
        <f t="shared" si="164"/>
        <v>17</v>
      </c>
      <c r="E556" s="70">
        <f t="shared" si="165"/>
        <v>48</v>
      </c>
      <c r="F556" s="74"/>
      <c r="G556" s="77"/>
      <c r="H556" s="63" t="e">
        <f t="shared" si="169"/>
        <v>#VALUE!</v>
      </c>
      <c r="I556" s="64">
        <f t="shared" si="171"/>
        <v>1</v>
      </c>
      <c r="J556" s="71" t="str">
        <f t="shared" si="171"/>
        <v>Lavandula</v>
      </c>
      <c r="K556" s="71" t="str">
        <f t="shared" si="171"/>
        <v>stoechas</v>
      </c>
      <c r="L556" s="72">
        <f t="shared" si="171"/>
        <v>2</v>
      </c>
      <c r="M556" s="72">
        <f t="shared" si="171"/>
        <v>12</v>
      </c>
      <c r="N556" s="66">
        <f t="shared" si="171"/>
        <v>0</v>
      </c>
      <c r="O556" s="42"/>
      <c r="P556" s="43" t="e">
        <f>TEXT(IF(#REF!=1,D556,""),"00")</f>
        <v>#REF!</v>
      </c>
      <c r="Q556" s="44"/>
      <c r="R556" s="45"/>
      <c r="S556" s="46" t="e">
        <f>IF(O556=0,TEXT(TIME(P556,Q556,R556)-TIME(D556,E556,RIGHT(F556,2))+TIME(0,LEFT(#REF!,2),RIGHT(#REF!,2)),"mm:ss"),TEXT(TIME(P556,Q556,R556)-TIME(D556,E556,RIGHT(F556,2))+TIME(0,LEFT(#REF!,2),RIGHT(#REF!,2))-TIME(0,($G$10*O556),0),"mm:ss"))</f>
        <v>#REF!</v>
      </c>
      <c r="T556" s="47"/>
      <c r="U556" s="43" t="e">
        <f>INDEX(VISITORS[INSECT ORDER], MATCH(T556,VISITORS[NAME USED],0))</f>
        <v>#N/A</v>
      </c>
      <c r="V556" s="43" t="e">
        <f t="shared" si="166"/>
        <v>#N/A</v>
      </c>
      <c r="W556" s="48" t="e">
        <f>IF(SUM(AB556,AD556,AF556,AH556,AJ556,AL556)=#REF!,,"")</f>
        <v>#REF!</v>
      </c>
      <c r="X556" s="49" t="e">
        <f>IF(#REF!=1,1,"")</f>
        <v>#REF!</v>
      </c>
      <c r="Y556" s="49"/>
      <c r="Z556" s="49"/>
      <c r="AA556" s="50" t="str">
        <f t="shared" si="167"/>
        <v/>
      </c>
      <c r="AB556" s="51" t="str">
        <f>IF(AA556=1,#REF!,"")</f>
        <v/>
      </c>
      <c r="AC556" s="50"/>
      <c r="AD556" s="51" t="str">
        <f>IF(AC556=1,#REF!,"")</f>
        <v/>
      </c>
      <c r="AE556" s="50"/>
      <c r="AF556" s="51" t="str">
        <f>IF(AE556=1,#REF!,"")</f>
        <v/>
      </c>
      <c r="AG556" s="50"/>
      <c r="AH556" s="51" t="str">
        <f>IF(AG556=1,#REF!,"")</f>
        <v/>
      </c>
      <c r="AI556" s="50"/>
      <c r="AJ556" s="51" t="str">
        <f>IF(AI556=1,#REF!,"")</f>
        <v/>
      </c>
      <c r="AK556" s="50"/>
      <c r="AL556" s="51" t="str">
        <f>IF(AK556=1,#REF!,"")</f>
        <v/>
      </c>
      <c r="AM556" s="52"/>
      <c r="AN556" s="53"/>
      <c r="AO556" s="53"/>
      <c r="AP556" s="54"/>
      <c r="AQ556" s="55" t="e">
        <f>IF(#REF!=1,0,"")</f>
        <v>#REF!</v>
      </c>
      <c r="AR556" s="56" t="e">
        <f t="shared" si="160"/>
        <v>#REF!</v>
      </c>
      <c r="AS556" s="55" t="e">
        <f>IF(#REF!=1,0,"")</f>
        <v>#REF!</v>
      </c>
      <c r="AT556" s="56" t="e">
        <f t="shared" si="161"/>
        <v>#REF!</v>
      </c>
    </row>
    <row r="557" spans="1:46" s="3" customFormat="1" x14ac:dyDescent="0.25">
      <c r="A557" s="67">
        <f t="shared" si="162"/>
        <v>2022</v>
      </c>
      <c r="B557" s="67" t="str">
        <f t="shared" si="163"/>
        <v>May</v>
      </c>
      <c r="C557" s="68">
        <f t="shared" si="168"/>
        <v>24</v>
      </c>
      <c r="D557" s="69">
        <f t="shared" si="164"/>
        <v>17</v>
      </c>
      <c r="E557" s="60">
        <f t="shared" si="165"/>
        <v>49</v>
      </c>
      <c r="F557" s="74"/>
      <c r="G557" s="77"/>
      <c r="H557" s="63" t="e">
        <f t="shared" si="169"/>
        <v>#VALUE!</v>
      </c>
      <c r="I557" s="64">
        <f t="shared" ref="I557:N572" si="172">I556</f>
        <v>1</v>
      </c>
      <c r="J557" s="71" t="str">
        <f t="shared" si="172"/>
        <v>Lavandula</v>
      </c>
      <c r="K557" s="71" t="str">
        <f t="shared" si="172"/>
        <v>stoechas</v>
      </c>
      <c r="L557" s="72">
        <f t="shared" si="172"/>
        <v>2</v>
      </c>
      <c r="M557" s="66">
        <f t="shared" si="172"/>
        <v>12</v>
      </c>
      <c r="N557" s="66">
        <f t="shared" si="172"/>
        <v>0</v>
      </c>
      <c r="O557" s="42"/>
      <c r="P557" s="43" t="e">
        <f>TEXT(IF(#REF!=1,D557,""),"00")</f>
        <v>#REF!</v>
      </c>
      <c r="Q557" s="44"/>
      <c r="R557" s="45"/>
      <c r="S557" s="46" t="e">
        <f>IF(O557=0,TEXT(TIME(P557,Q557,R557)-TIME(D557,E557,RIGHT(F557,2))+TIME(0,LEFT(#REF!,2),RIGHT(#REF!,2)),"mm:ss"),TEXT(TIME(P557,Q557,R557)-TIME(D557,E557,RIGHT(F557,2))+TIME(0,LEFT(#REF!,2),RIGHT(#REF!,2))-TIME(0,($G$10*O557),0),"mm:ss"))</f>
        <v>#REF!</v>
      </c>
      <c r="T557" s="47"/>
      <c r="U557" s="43" t="e">
        <f>INDEX(VISITORS[INSECT ORDER], MATCH(T557,VISITORS[NAME USED],0))</f>
        <v>#N/A</v>
      </c>
      <c r="V557" s="43" t="e">
        <f t="shared" si="166"/>
        <v>#N/A</v>
      </c>
      <c r="W557" s="48" t="e">
        <f>IF(SUM(AB557,AD557,AF557,AH557,AJ557,AL557)=#REF!,,"")</f>
        <v>#REF!</v>
      </c>
      <c r="X557" s="49" t="e">
        <f>IF(#REF!=1,1,"")</f>
        <v>#REF!</v>
      </c>
      <c r="Y557" s="49"/>
      <c r="Z557" s="49"/>
      <c r="AA557" s="50" t="str">
        <f t="shared" si="167"/>
        <v/>
      </c>
      <c r="AB557" s="51" t="str">
        <f>IF(AA557=1,#REF!,"")</f>
        <v/>
      </c>
      <c r="AC557" s="50"/>
      <c r="AD557" s="51" t="str">
        <f>IF(AC557=1,#REF!,"")</f>
        <v/>
      </c>
      <c r="AE557" s="50"/>
      <c r="AF557" s="51" t="str">
        <f>IF(AE557=1,#REF!,"")</f>
        <v/>
      </c>
      <c r="AG557" s="50"/>
      <c r="AH557" s="51" t="str">
        <f>IF(AG557=1,#REF!,"")</f>
        <v/>
      </c>
      <c r="AI557" s="50"/>
      <c r="AJ557" s="51" t="str">
        <f>IF(AI557=1,#REF!,"")</f>
        <v/>
      </c>
      <c r="AK557" s="50"/>
      <c r="AL557" s="51" t="str">
        <f>IF(AK557=1,#REF!,"")</f>
        <v/>
      </c>
      <c r="AM557" s="52"/>
      <c r="AN557" s="53"/>
      <c r="AO557" s="53"/>
      <c r="AP557" s="54"/>
      <c r="AQ557" s="55" t="e">
        <f>IF(#REF!=1,0,"")</f>
        <v>#REF!</v>
      </c>
      <c r="AR557" s="56" t="e">
        <f t="shared" si="160"/>
        <v>#REF!</v>
      </c>
      <c r="AS557" s="55" t="e">
        <f>IF(#REF!=1,0,"")</f>
        <v>#REF!</v>
      </c>
      <c r="AT557" s="56" t="e">
        <f t="shared" si="161"/>
        <v>#REF!</v>
      </c>
    </row>
    <row r="558" spans="1:46" s="3" customFormat="1" x14ac:dyDescent="0.25">
      <c r="A558" s="67">
        <f t="shared" si="162"/>
        <v>2022</v>
      </c>
      <c r="B558" s="67" t="str">
        <f t="shared" si="163"/>
        <v>May</v>
      </c>
      <c r="C558" s="68">
        <f t="shared" si="168"/>
        <v>24</v>
      </c>
      <c r="D558" s="69">
        <f t="shared" si="164"/>
        <v>17</v>
      </c>
      <c r="E558" s="70">
        <f t="shared" si="165"/>
        <v>50</v>
      </c>
      <c r="F558" s="74"/>
      <c r="G558" s="77"/>
      <c r="H558" s="63" t="e">
        <f t="shared" si="169"/>
        <v>#VALUE!</v>
      </c>
      <c r="I558" s="64">
        <f t="shared" si="172"/>
        <v>1</v>
      </c>
      <c r="J558" s="71" t="str">
        <f t="shared" si="172"/>
        <v>Lavandula</v>
      </c>
      <c r="K558" s="71" t="str">
        <f t="shared" si="172"/>
        <v>stoechas</v>
      </c>
      <c r="L558" s="66">
        <f t="shared" si="172"/>
        <v>2</v>
      </c>
      <c r="M558" s="72">
        <f t="shared" si="172"/>
        <v>12</v>
      </c>
      <c r="N558" s="66">
        <f t="shared" si="172"/>
        <v>0</v>
      </c>
      <c r="O558" s="42"/>
      <c r="P558" s="43" t="e">
        <f>TEXT(IF(#REF!=1,D558,""),"00")</f>
        <v>#REF!</v>
      </c>
      <c r="Q558" s="44"/>
      <c r="R558" s="45"/>
      <c r="S558" s="46" t="e">
        <f>IF(O558=0,TEXT(TIME(P558,Q558,R558)-TIME(D558,E558,RIGHT(F558,2))+TIME(0,LEFT(#REF!,2),RIGHT(#REF!,2)),"mm:ss"),TEXT(TIME(P558,Q558,R558)-TIME(D558,E558,RIGHT(F558,2))+TIME(0,LEFT(#REF!,2),RIGHT(#REF!,2))-TIME(0,($G$10*O558),0),"mm:ss"))</f>
        <v>#REF!</v>
      </c>
      <c r="T558" s="47"/>
      <c r="U558" s="43" t="e">
        <f>INDEX(VISITORS[INSECT ORDER], MATCH(T558,VISITORS[NAME USED],0))</f>
        <v>#N/A</v>
      </c>
      <c r="V558" s="43" t="e">
        <f t="shared" si="166"/>
        <v>#N/A</v>
      </c>
      <c r="W558" s="48" t="e">
        <f>IF(SUM(AB558,AD558,AF558,AH558,AJ558,AL558)=#REF!,,"")</f>
        <v>#REF!</v>
      </c>
      <c r="X558" s="49" t="e">
        <f>IF(#REF!=1,1,"")</f>
        <v>#REF!</v>
      </c>
      <c r="Y558" s="49"/>
      <c r="Z558" s="49"/>
      <c r="AA558" s="50" t="str">
        <f t="shared" si="167"/>
        <v/>
      </c>
      <c r="AB558" s="51" t="str">
        <f>IF(AA558=1,#REF!,"")</f>
        <v/>
      </c>
      <c r="AC558" s="50"/>
      <c r="AD558" s="51" t="str">
        <f>IF(AC558=1,#REF!,"")</f>
        <v/>
      </c>
      <c r="AE558" s="50"/>
      <c r="AF558" s="51" t="str">
        <f>IF(AE558=1,#REF!,"")</f>
        <v/>
      </c>
      <c r="AG558" s="50"/>
      <c r="AH558" s="51" t="str">
        <f>IF(AG558=1,#REF!,"")</f>
        <v/>
      </c>
      <c r="AI558" s="50"/>
      <c r="AJ558" s="51" t="str">
        <f>IF(AI558=1,#REF!,"")</f>
        <v/>
      </c>
      <c r="AK558" s="50"/>
      <c r="AL558" s="51" t="str">
        <f>IF(AK558=1,#REF!,"")</f>
        <v/>
      </c>
      <c r="AM558" s="52"/>
      <c r="AN558" s="53"/>
      <c r="AO558" s="53"/>
      <c r="AP558" s="54"/>
      <c r="AQ558" s="55" t="e">
        <f>IF(#REF!=1,0,"")</f>
        <v>#REF!</v>
      </c>
      <c r="AR558" s="56" t="e">
        <f t="shared" si="160"/>
        <v>#REF!</v>
      </c>
      <c r="AS558" s="55" t="e">
        <f>IF(#REF!=1,0,"")</f>
        <v>#REF!</v>
      </c>
      <c r="AT558" s="56" t="e">
        <f t="shared" si="161"/>
        <v>#REF!</v>
      </c>
    </row>
    <row r="559" spans="1:46" s="3" customFormat="1" x14ac:dyDescent="0.25">
      <c r="A559" s="67">
        <f t="shared" si="162"/>
        <v>2022</v>
      </c>
      <c r="B559" s="67" t="str">
        <f t="shared" si="163"/>
        <v>May</v>
      </c>
      <c r="C559" s="68">
        <f t="shared" si="168"/>
        <v>24</v>
      </c>
      <c r="D559" s="69">
        <f t="shared" si="164"/>
        <v>17</v>
      </c>
      <c r="E559" s="70">
        <f t="shared" si="165"/>
        <v>51</v>
      </c>
      <c r="F559" s="74"/>
      <c r="G559" s="77"/>
      <c r="H559" s="63" t="e">
        <f t="shared" si="169"/>
        <v>#VALUE!</v>
      </c>
      <c r="I559" s="64">
        <f t="shared" si="172"/>
        <v>1</v>
      </c>
      <c r="J559" s="71" t="str">
        <f t="shared" si="172"/>
        <v>Lavandula</v>
      </c>
      <c r="K559" s="71" t="str">
        <f t="shared" si="172"/>
        <v>stoechas</v>
      </c>
      <c r="L559" s="72">
        <f t="shared" si="172"/>
        <v>2</v>
      </c>
      <c r="M559" s="72">
        <f t="shared" si="172"/>
        <v>12</v>
      </c>
      <c r="N559" s="66">
        <f t="shared" si="172"/>
        <v>0</v>
      </c>
      <c r="O559" s="42"/>
      <c r="P559" s="43" t="e">
        <f>TEXT(IF(#REF!=1,D559,""),"00")</f>
        <v>#REF!</v>
      </c>
      <c r="Q559" s="44"/>
      <c r="R559" s="45"/>
      <c r="S559" s="46" t="e">
        <f>IF(O559=0,TEXT(TIME(P559,Q559,R559)-TIME(D559,E559,RIGHT(F559,2))+TIME(0,LEFT(#REF!,2),RIGHT(#REF!,2)),"mm:ss"),TEXT(TIME(P559,Q559,R559)-TIME(D559,E559,RIGHT(F559,2))+TIME(0,LEFT(#REF!,2),RIGHT(#REF!,2))-TIME(0,($G$10*O559),0),"mm:ss"))</f>
        <v>#REF!</v>
      </c>
      <c r="T559" s="47"/>
      <c r="U559" s="43" t="e">
        <f>INDEX(VISITORS[INSECT ORDER], MATCH(T559,VISITORS[NAME USED],0))</f>
        <v>#N/A</v>
      </c>
      <c r="V559" s="43" t="e">
        <f t="shared" si="166"/>
        <v>#N/A</v>
      </c>
      <c r="W559" s="48" t="e">
        <f>IF(SUM(AB559,AD559,AF559,AH559,AJ559,AL559)=#REF!,,"")</f>
        <v>#REF!</v>
      </c>
      <c r="X559" s="49" t="e">
        <f>IF(#REF!=1,1,"")</f>
        <v>#REF!</v>
      </c>
      <c r="Y559" s="49"/>
      <c r="Z559" s="49"/>
      <c r="AA559" s="50" t="str">
        <f t="shared" si="167"/>
        <v/>
      </c>
      <c r="AB559" s="51" t="str">
        <f>IF(AA559=1,#REF!,"")</f>
        <v/>
      </c>
      <c r="AC559" s="50"/>
      <c r="AD559" s="51" t="str">
        <f>IF(AC559=1,#REF!,"")</f>
        <v/>
      </c>
      <c r="AE559" s="50"/>
      <c r="AF559" s="51" t="str">
        <f>IF(AE559=1,#REF!,"")</f>
        <v/>
      </c>
      <c r="AG559" s="50"/>
      <c r="AH559" s="51" t="str">
        <f>IF(AG559=1,#REF!,"")</f>
        <v/>
      </c>
      <c r="AI559" s="50"/>
      <c r="AJ559" s="51" t="str">
        <f>IF(AI559=1,#REF!,"")</f>
        <v/>
      </c>
      <c r="AK559" s="50"/>
      <c r="AL559" s="51" t="str">
        <f>IF(AK559=1,#REF!,"")</f>
        <v/>
      </c>
      <c r="AM559" s="52"/>
      <c r="AN559" s="53"/>
      <c r="AO559" s="53"/>
      <c r="AP559" s="54"/>
      <c r="AQ559" s="55" t="e">
        <f>IF(#REF!=1,0,"")</f>
        <v>#REF!</v>
      </c>
      <c r="AR559" s="56" t="e">
        <f t="shared" si="160"/>
        <v>#REF!</v>
      </c>
      <c r="AS559" s="55" t="e">
        <f>IF(#REF!=1,0,"")</f>
        <v>#REF!</v>
      </c>
      <c r="AT559" s="56" t="e">
        <f t="shared" si="161"/>
        <v>#REF!</v>
      </c>
    </row>
    <row r="560" spans="1:46" s="3" customFormat="1" x14ac:dyDescent="0.25">
      <c r="A560" s="67">
        <f t="shared" si="162"/>
        <v>2022</v>
      </c>
      <c r="B560" s="67" t="str">
        <f t="shared" si="163"/>
        <v>May</v>
      </c>
      <c r="C560" s="68">
        <f t="shared" si="168"/>
        <v>24</v>
      </c>
      <c r="D560" s="69">
        <f t="shared" si="164"/>
        <v>17</v>
      </c>
      <c r="E560" s="70">
        <f t="shared" si="165"/>
        <v>52</v>
      </c>
      <c r="F560" s="74"/>
      <c r="G560" s="77"/>
      <c r="H560" s="63" t="e">
        <f t="shared" si="169"/>
        <v>#VALUE!</v>
      </c>
      <c r="I560" s="64">
        <f t="shared" si="172"/>
        <v>1</v>
      </c>
      <c r="J560" s="71" t="str">
        <f t="shared" si="172"/>
        <v>Lavandula</v>
      </c>
      <c r="K560" s="71" t="str">
        <f t="shared" si="172"/>
        <v>stoechas</v>
      </c>
      <c r="L560" s="72">
        <f t="shared" si="172"/>
        <v>2</v>
      </c>
      <c r="M560" s="72">
        <f t="shared" si="172"/>
        <v>12</v>
      </c>
      <c r="N560" s="66">
        <f t="shared" si="172"/>
        <v>0</v>
      </c>
      <c r="O560" s="42"/>
      <c r="P560" s="43" t="e">
        <f>TEXT(IF(#REF!=1,D560,""),"00")</f>
        <v>#REF!</v>
      </c>
      <c r="Q560" s="44"/>
      <c r="R560" s="45"/>
      <c r="S560" s="46" t="e">
        <f>IF(O560=0,TEXT(TIME(P560,Q560,R560)-TIME(D560,E560,RIGHT(F560,2))+TIME(0,LEFT(#REF!,2),RIGHT(#REF!,2)),"mm:ss"),TEXT(TIME(P560,Q560,R560)-TIME(D560,E560,RIGHT(F560,2))+TIME(0,LEFT(#REF!,2),RIGHT(#REF!,2))-TIME(0,($G$10*O560),0),"mm:ss"))</f>
        <v>#REF!</v>
      </c>
      <c r="T560" s="47"/>
      <c r="U560" s="43" t="e">
        <f>INDEX(VISITORS[INSECT ORDER], MATCH(T560,VISITORS[NAME USED],0))</f>
        <v>#N/A</v>
      </c>
      <c r="V560" s="43" t="e">
        <f t="shared" si="166"/>
        <v>#N/A</v>
      </c>
      <c r="W560" s="48" t="e">
        <f>IF(SUM(AB560,AD560,AF560,AH560,AJ560,AL560)=#REF!,,"")</f>
        <v>#REF!</v>
      </c>
      <c r="X560" s="49" t="e">
        <f>IF(#REF!=1,1,"")</f>
        <v>#REF!</v>
      </c>
      <c r="Y560" s="49"/>
      <c r="Z560" s="49"/>
      <c r="AA560" s="50" t="str">
        <f t="shared" si="167"/>
        <v/>
      </c>
      <c r="AB560" s="51" t="str">
        <f>IF(AA560=1,#REF!,"")</f>
        <v/>
      </c>
      <c r="AC560" s="50"/>
      <c r="AD560" s="51" t="str">
        <f>IF(AC560=1,#REF!,"")</f>
        <v/>
      </c>
      <c r="AE560" s="50"/>
      <c r="AF560" s="51" t="str">
        <f>IF(AE560=1,#REF!,"")</f>
        <v/>
      </c>
      <c r="AG560" s="50"/>
      <c r="AH560" s="51" t="str">
        <f>IF(AG560=1,#REF!,"")</f>
        <v/>
      </c>
      <c r="AI560" s="50"/>
      <c r="AJ560" s="51" t="str">
        <f>IF(AI560=1,#REF!,"")</f>
        <v/>
      </c>
      <c r="AK560" s="50"/>
      <c r="AL560" s="51" t="str">
        <f>IF(AK560=1,#REF!,"")</f>
        <v/>
      </c>
      <c r="AM560" s="52"/>
      <c r="AN560" s="53"/>
      <c r="AO560" s="53"/>
      <c r="AP560" s="54"/>
      <c r="AQ560" s="55" t="e">
        <f>IF(#REF!=1,0,"")</f>
        <v>#REF!</v>
      </c>
      <c r="AR560" s="56" t="e">
        <f t="shared" si="160"/>
        <v>#REF!</v>
      </c>
      <c r="AS560" s="55" t="e">
        <f>IF(#REF!=1,0,"")</f>
        <v>#REF!</v>
      </c>
      <c r="AT560" s="56" t="e">
        <f t="shared" si="161"/>
        <v>#REF!</v>
      </c>
    </row>
    <row r="561" spans="1:46" s="3" customFormat="1" x14ac:dyDescent="0.25">
      <c r="A561" s="67">
        <f t="shared" si="162"/>
        <v>2022</v>
      </c>
      <c r="B561" s="67" t="str">
        <f t="shared" si="163"/>
        <v>May</v>
      </c>
      <c r="C561" s="68">
        <f t="shared" si="168"/>
        <v>24</v>
      </c>
      <c r="D561" s="69">
        <f t="shared" si="164"/>
        <v>17</v>
      </c>
      <c r="E561" s="70">
        <f t="shared" si="165"/>
        <v>53</v>
      </c>
      <c r="F561" s="74"/>
      <c r="G561" s="77"/>
      <c r="H561" s="63" t="e">
        <f t="shared" si="169"/>
        <v>#VALUE!</v>
      </c>
      <c r="I561" s="64">
        <f t="shared" si="172"/>
        <v>1</v>
      </c>
      <c r="J561" s="71" t="str">
        <f t="shared" si="172"/>
        <v>Lavandula</v>
      </c>
      <c r="K561" s="71" t="str">
        <f t="shared" si="172"/>
        <v>stoechas</v>
      </c>
      <c r="L561" s="72">
        <f t="shared" si="172"/>
        <v>2</v>
      </c>
      <c r="M561" s="72">
        <f t="shared" si="172"/>
        <v>12</v>
      </c>
      <c r="N561" s="66">
        <f t="shared" si="172"/>
        <v>0</v>
      </c>
      <c r="O561" s="42"/>
      <c r="P561" s="43" t="e">
        <f>TEXT(IF(#REF!=1,D561,""),"00")</f>
        <v>#REF!</v>
      </c>
      <c r="Q561" s="44"/>
      <c r="R561" s="45"/>
      <c r="S561" s="46" t="e">
        <f>IF(O561=0,TEXT(TIME(P561,Q561,R561)-TIME(D561,E561,RIGHT(F561,2))+TIME(0,LEFT(#REF!,2),RIGHT(#REF!,2)),"mm:ss"),TEXT(TIME(P561,Q561,R561)-TIME(D561,E561,RIGHT(F561,2))+TIME(0,LEFT(#REF!,2),RIGHT(#REF!,2))-TIME(0,($G$10*O561),0),"mm:ss"))</f>
        <v>#REF!</v>
      </c>
      <c r="T561" s="47"/>
      <c r="U561" s="43" t="e">
        <f>INDEX(VISITORS[INSECT ORDER], MATCH(T561,VISITORS[NAME USED],0))</f>
        <v>#N/A</v>
      </c>
      <c r="V561" s="43" t="e">
        <f t="shared" si="166"/>
        <v>#N/A</v>
      </c>
      <c r="W561" s="48" t="e">
        <f>IF(SUM(AB561,AD561,AF561,AH561,AJ561,AL561)=#REF!,,"")</f>
        <v>#REF!</v>
      </c>
      <c r="X561" s="49" t="e">
        <f>IF(#REF!=1,1,"")</f>
        <v>#REF!</v>
      </c>
      <c r="Y561" s="49"/>
      <c r="Z561" s="49"/>
      <c r="AA561" s="50" t="str">
        <f t="shared" si="167"/>
        <v/>
      </c>
      <c r="AB561" s="51" t="str">
        <f>IF(AA561=1,#REF!,"")</f>
        <v/>
      </c>
      <c r="AC561" s="50"/>
      <c r="AD561" s="51" t="str">
        <f>IF(AC561=1,#REF!,"")</f>
        <v/>
      </c>
      <c r="AE561" s="50"/>
      <c r="AF561" s="51" t="str">
        <f>IF(AE561=1,#REF!,"")</f>
        <v/>
      </c>
      <c r="AG561" s="50"/>
      <c r="AH561" s="51" t="str">
        <f>IF(AG561=1,#REF!,"")</f>
        <v/>
      </c>
      <c r="AI561" s="50"/>
      <c r="AJ561" s="51" t="str">
        <f>IF(AI561=1,#REF!,"")</f>
        <v/>
      </c>
      <c r="AK561" s="50"/>
      <c r="AL561" s="51" t="str">
        <f>IF(AK561=1,#REF!,"")</f>
        <v/>
      </c>
      <c r="AM561" s="52"/>
      <c r="AN561" s="53"/>
      <c r="AO561" s="53"/>
      <c r="AP561" s="54"/>
      <c r="AQ561" s="55" t="e">
        <f>IF(#REF!=1,0,"")</f>
        <v>#REF!</v>
      </c>
      <c r="AR561" s="56" t="e">
        <f t="shared" si="160"/>
        <v>#REF!</v>
      </c>
      <c r="AS561" s="55" t="e">
        <f>IF(#REF!=1,0,"")</f>
        <v>#REF!</v>
      </c>
      <c r="AT561" s="56" t="e">
        <f t="shared" si="161"/>
        <v>#REF!</v>
      </c>
    </row>
    <row r="562" spans="1:46" s="3" customFormat="1" x14ac:dyDescent="0.25">
      <c r="A562" s="67">
        <f t="shared" si="162"/>
        <v>2022</v>
      </c>
      <c r="B562" s="67" t="str">
        <f t="shared" si="163"/>
        <v>May</v>
      </c>
      <c r="C562" s="68">
        <f t="shared" si="168"/>
        <v>24</v>
      </c>
      <c r="D562" s="69">
        <f t="shared" si="164"/>
        <v>17</v>
      </c>
      <c r="E562" s="60">
        <f t="shared" si="165"/>
        <v>54</v>
      </c>
      <c r="F562" s="74"/>
      <c r="G562" s="77"/>
      <c r="H562" s="63" t="e">
        <f t="shared" si="169"/>
        <v>#VALUE!</v>
      </c>
      <c r="I562" s="64">
        <f t="shared" si="172"/>
        <v>1</v>
      </c>
      <c r="J562" s="71" t="str">
        <f t="shared" si="172"/>
        <v>Lavandula</v>
      </c>
      <c r="K562" s="71" t="str">
        <f t="shared" si="172"/>
        <v>stoechas</v>
      </c>
      <c r="L562" s="72">
        <f t="shared" si="172"/>
        <v>2</v>
      </c>
      <c r="M562" s="66">
        <f t="shared" si="172"/>
        <v>12</v>
      </c>
      <c r="N562" s="66">
        <f t="shared" si="172"/>
        <v>0</v>
      </c>
      <c r="O562" s="42"/>
      <c r="P562" s="43" t="e">
        <f>TEXT(IF(#REF!=1,D562,""),"00")</f>
        <v>#REF!</v>
      </c>
      <c r="Q562" s="44"/>
      <c r="R562" s="45"/>
      <c r="S562" s="46" t="e">
        <f>IF(O562=0,TEXT(TIME(P562,Q562,R562)-TIME(D562,E562,RIGHT(F562,2))+TIME(0,LEFT(#REF!,2),RIGHT(#REF!,2)),"mm:ss"),TEXT(TIME(P562,Q562,R562)-TIME(D562,E562,RIGHT(F562,2))+TIME(0,LEFT(#REF!,2),RIGHT(#REF!,2))-TIME(0,($G$10*O562),0),"mm:ss"))</f>
        <v>#REF!</v>
      </c>
      <c r="T562" s="47"/>
      <c r="U562" s="43" t="e">
        <f>INDEX(VISITORS[INSECT ORDER], MATCH(T562,VISITORS[NAME USED],0))</f>
        <v>#N/A</v>
      </c>
      <c r="V562" s="43" t="e">
        <f t="shared" si="166"/>
        <v>#N/A</v>
      </c>
      <c r="W562" s="48" t="e">
        <f>IF(SUM(AB562,AD562,AF562,AH562,AJ562,AL562)=#REF!,,"")</f>
        <v>#REF!</v>
      </c>
      <c r="X562" s="49" t="e">
        <f>IF(#REF!=1,1,"")</f>
        <v>#REF!</v>
      </c>
      <c r="Y562" s="49"/>
      <c r="Z562" s="49"/>
      <c r="AA562" s="50" t="str">
        <f t="shared" si="167"/>
        <v/>
      </c>
      <c r="AB562" s="51" t="str">
        <f>IF(AA562=1,#REF!,"")</f>
        <v/>
      </c>
      <c r="AC562" s="50"/>
      <c r="AD562" s="51" t="str">
        <f>IF(AC562=1,#REF!,"")</f>
        <v/>
      </c>
      <c r="AE562" s="50"/>
      <c r="AF562" s="51" t="str">
        <f>IF(AE562=1,#REF!,"")</f>
        <v/>
      </c>
      <c r="AG562" s="50"/>
      <c r="AH562" s="51" t="str">
        <f>IF(AG562=1,#REF!,"")</f>
        <v/>
      </c>
      <c r="AI562" s="50"/>
      <c r="AJ562" s="51" t="str">
        <f>IF(AI562=1,#REF!,"")</f>
        <v/>
      </c>
      <c r="AK562" s="50"/>
      <c r="AL562" s="51" t="str">
        <f>IF(AK562=1,#REF!,"")</f>
        <v/>
      </c>
      <c r="AM562" s="52"/>
      <c r="AN562" s="53"/>
      <c r="AO562" s="53"/>
      <c r="AP562" s="54"/>
      <c r="AQ562" s="55" t="e">
        <f>IF(#REF!=1,0,"")</f>
        <v>#REF!</v>
      </c>
      <c r="AR562" s="56" t="e">
        <f t="shared" si="160"/>
        <v>#REF!</v>
      </c>
      <c r="AS562" s="55" t="e">
        <f>IF(#REF!=1,0,"")</f>
        <v>#REF!</v>
      </c>
      <c r="AT562" s="56" t="e">
        <f t="shared" si="161"/>
        <v>#REF!</v>
      </c>
    </row>
    <row r="563" spans="1:46" s="3" customFormat="1" x14ac:dyDescent="0.25">
      <c r="A563" s="67">
        <f t="shared" si="162"/>
        <v>2022</v>
      </c>
      <c r="B563" s="67" t="str">
        <f t="shared" si="163"/>
        <v>May</v>
      </c>
      <c r="C563" s="68">
        <f t="shared" si="168"/>
        <v>24</v>
      </c>
      <c r="D563" s="69">
        <f t="shared" si="164"/>
        <v>17</v>
      </c>
      <c r="E563" s="70">
        <f t="shared" si="165"/>
        <v>55</v>
      </c>
      <c r="F563" s="74"/>
      <c r="G563" s="77"/>
      <c r="H563" s="63" t="e">
        <f t="shared" si="169"/>
        <v>#VALUE!</v>
      </c>
      <c r="I563" s="64">
        <f t="shared" si="172"/>
        <v>1</v>
      </c>
      <c r="J563" s="71" t="str">
        <f t="shared" si="172"/>
        <v>Lavandula</v>
      </c>
      <c r="K563" s="71" t="str">
        <f t="shared" si="172"/>
        <v>stoechas</v>
      </c>
      <c r="L563" s="72">
        <f t="shared" si="172"/>
        <v>2</v>
      </c>
      <c r="M563" s="72">
        <f t="shared" si="172"/>
        <v>12</v>
      </c>
      <c r="N563" s="66">
        <f t="shared" si="172"/>
        <v>0</v>
      </c>
      <c r="O563" s="42"/>
      <c r="P563" s="43" t="e">
        <f>TEXT(IF(#REF!=1,D563,""),"00")</f>
        <v>#REF!</v>
      </c>
      <c r="Q563" s="44"/>
      <c r="R563" s="45"/>
      <c r="S563" s="46" t="e">
        <f>IF(O563=0,TEXT(TIME(P563,Q563,R563)-TIME(D563,E563,RIGHT(F563,2))+TIME(0,LEFT(#REF!,2),RIGHT(#REF!,2)),"mm:ss"),TEXT(TIME(P563,Q563,R563)-TIME(D563,E563,RIGHT(F563,2))+TIME(0,LEFT(#REF!,2),RIGHT(#REF!,2))-TIME(0,($G$10*O563),0),"mm:ss"))</f>
        <v>#REF!</v>
      </c>
      <c r="T563" s="47"/>
      <c r="U563" s="43" t="e">
        <f>INDEX(VISITORS[INSECT ORDER], MATCH(T563,VISITORS[NAME USED],0))</f>
        <v>#N/A</v>
      </c>
      <c r="V563" s="43" t="e">
        <f t="shared" si="166"/>
        <v>#N/A</v>
      </c>
      <c r="W563" s="48" t="e">
        <f>IF(SUM(AB563,AD563,AF563,AH563,AJ563,AL563)=#REF!,,"")</f>
        <v>#REF!</v>
      </c>
      <c r="X563" s="49" t="e">
        <f>IF(#REF!=1,1,"")</f>
        <v>#REF!</v>
      </c>
      <c r="Y563" s="49"/>
      <c r="Z563" s="49"/>
      <c r="AA563" s="50" t="str">
        <f t="shared" si="167"/>
        <v/>
      </c>
      <c r="AB563" s="51" t="str">
        <f>IF(AA563=1,#REF!,"")</f>
        <v/>
      </c>
      <c r="AC563" s="50"/>
      <c r="AD563" s="51" t="str">
        <f>IF(AC563=1,#REF!,"")</f>
        <v/>
      </c>
      <c r="AE563" s="50"/>
      <c r="AF563" s="51" t="str">
        <f>IF(AE563=1,#REF!,"")</f>
        <v/>
      </c>
      <c r="AG563" s="50"/>
      <c r="AH563" s="51" t="str">
        <f>IF(AG563=1,#REF!,"")</f>
        <v/>
      </c>
      <c r="AI563" s="50"/>
      <c r="AJ563" s="51" t="str">
        <f>IF(AI563=1,#REF!,"")</f>
        <v/>
      </c>
      <c r="AK563" s="50"/>
      <c r="AL563" s="51" t="str">
        <f>IF(AK563=1,#REF!,"")</f>
        <v/>
      </c>
      <c r="AM563" s="52"/>
      <c r="AN563" s="53"/>
      <c r="AO563" s="53"/>
      <c r="AP563" s="54"/>
      <c r="AQ563" s="55" t="e">
        <f>IF(#REF!=1,0,"")</f>
        <v>#REF!</v>
      </c>
      <c r="AR563" s="56" t="e">
        <f t="shared" si="160"/>
        <v>#REF!</v>
      </c>
      <c r="AS563" s="55" t="e">
        <f>IF(#REF!=1,0,"")</f>
        <v>#REF!</v>
      </c>
      <c r="AT563" s="56" t="e">
        <f t="shared" si="161"/>
        <v>#REF!</v>
      </c>
    </row>
    <row r="564" spans="1:46" s="3" customFormat="1" x14ac:dyDescent="0.25">
      <c r="A564" s="67">
        <f t="shared" si="162"/>
        <v>2022</v>
      </c>
      <c r="B564" s="67" t="str">
        <f t="shared" si="163"/>
        <v>May</v>
      </c>
      <c r="C564" s="68">
        <f t="shared" si="168"/>
        <v>24</v>
      </c>
      <c r="D564" s="69">
        <f t="shared" si="164"/>
        <v>17</v>
      </c>
      <c r="E564" s="70">
        <f t="shared" si="165"/>
        <v>56</v>
      </c>
      <c r="F564" s="74"/>
      <c r="G564" s="77"/>
      <c r="H564" s="63" t="e">
        <f t="shared" si="169"/>
        <v>#VALUE!</v>
      </c>
      <c r="I564" s="64">
        <f t="shared" si="172"/>
        <v>1</v>
      </c>
      <c r="J564" s="71" t="str">
        <f t="shared" si="172"/>
        <v>Lavandula</v>
      </c>
      <c r="K564" s="71" t="str">
        <f t="shared" si="172"/>
        <v>stoechas</v>
      </c>
      <c r="L564" s="66">
        <f t="shared" si="172"/>
        <v>2</v>
      </c>
      <c r="M564" s="72">
        <f t="shared" si="172"/>
        <v>12</v>
      </c>
      <c r="N564" s="66">
        <f t="shared" si="172"/>
        <v>0</v>
      </c>
      <c r="O564" s="42"/>
      <c r="P564" s="43" t="e">
        <f>TEXT(IF(#REF!=1,D564,""),"00")</f>
        <v>#REF!</v>
      </c>
      <c r="Q564" s="44"/>
      <c r="R564" s="45"/>
      <c r="S564" s="46" t="e">
        <f>IF(O564=0,TEXT(TIME(P564,Q564,R564)-TIME(D564,E564,RIGHT(F564,2))+TIME(0,LEFT(#REF!,2),RIGHT(#REF!,2)),"mm:ss"),TEXT(TIME(P564,Q564,R564)-TIME(D564,E564,RIGHT(F564,2))+TIME(0,LEFT(#REF!,2),RIGHT(#REF!,2))-TIME(0,($G$10*O564),0),"mm:ss"))</f>
        <v>#REF!</v>
      </c>
      <c r="T564" s="47"/>
      <c r="U564" s="43" t="e">
        <f>INDEX(VISITORS[INSECT ORDER], MATCH(T564,VISITORS[NAME USED],0))</f>
        <v>#N/A</v>
      </c>
      <c r="V564" s="43" t="e">
        <f t="shared" si="166"/>
        <v>#N/A</v>
      </c>
      <c r="W564" s="48" t="e">
        <f>IF(SUM(AB564,AD564,AF564,AH564,AJ564,AL564)=#REF!,,"")</f>
        <v>#REF!</v>
      </c>
      <c r="X564" s="49" t="e">
        <f>IF(#REF!=1,1,"")</f>
        <v>#REF!</v>
      </c>
      <c r="Y564" s="49"/>
      <c r="Z564" s="49"/>
      <c r="AA564" s="50" t="str">
        <f t="shared" si="167"/>
        <v/>
      </c>
      <c r="AB564" s="51" t="str">
        <f>IF(AA564=1,#REF!,"")</f>
        <v/>
      </c>
      <c r="AC564" s="50"/>
      <c r="AD564" s="51" t="str">
        <f>IF(AC564=1,#REF!,"")</f>
        <v/>
      </c>
      <c r="AE564" s="50"/>
      <c r="AF564" s="51" t="str">
        <f>IF(AE564=1,#REF!,"")</f>
        <v/>
      </c>
      <c r="AG564" s="50"/>
      <c r="AH564" s="51" t="str">
        <f>IF(AG564=1,#REF!,"")</f>
        <v/>
      </c>
      <c r="AI564" s="50"/>
      <c r="AJ564" s="51" t="str">
        <f>IF(AI564=1,#REF!,"")</f>
        <v/>
      </c>
      <c r="AK564" s="50"/>
      <c r="AL564" s="51" t="str">
        <f>IF(AK564=1,#REF!,"")</f>
        <v/>
      </c>
      <c r="AM564" s="52"/>
      <c r="AN564" s="53"/>
      <c r="AO564" s="53"/>
      <c r="AP564" s="54"/>
      <c r="AQ564" s="55" t="e">
        <f>IF(#REF!=1,0,"")</f>
        <v>#REF!</v>
      </c>
      <c r="AR564" s="56" t="e">
        <f t="shared" si="160"/>
        <v>#REF!</v>
      </c>
      <c r="AS564" s="55" t="e">
        <f>IF(#REF!=1,0,"")</f>
        <v>#REF!</v>
      </c>
      <c r="AT564" s="56" t="e">
        <f t="shared" si="161"/>
        <v>#REF!</v>
      </c>
    </row>
    <row r="565" spans="1:46" s="3" customFormat="1" x14ac:dyDescent="0.25">
      <c r="A565" s="67">
        <f t="shared" si="162"/>
        <v>2022</v>
      </c>
      <c r="B565" s="67" t="str">
        <f t="shared" si="163"/>
        <v>May</v>
      </c>
      <c r="C565" s="68">
        <f t="shared" si="168"/>
        <v>24</v>
      </c>
      <c r="D565" s="69">
        <f t="shared" si="164"/>
        <v>17</v>
      </c>
      <c r="E565" s="70">
        <f t="shared" si="165"/>
        <v>57</v>
      </c>
      <c r="F565" s="74"/>
      <c r="G565" s="77"/>
      <c r="H565" s="63" t="e">
        <f t="shared" si="169"/>
        <v>#VALUE!</v>
      </c>
      <c r="I565" s="64">
        <f t="shared" si="172"/>
        <v>1</v>
      </c>
      <c r="J565" s="71" t="str">
        <f t="shared" si="172"/>
        <v>Lavandula</v>
      </c>
      <c r="K565" s="71" t="str">
        <f t="shared" si="172"/>
        <v>stoechas</v>
      </c>
      <c r="L565" s="72">
        <f t="shared" si="172"/>
        <v>2</v>
      </c>
      <c r="M565" s="72">
        <f t="shared" si="172"/>
        <v>12</v>
      </c>
      <c r="N565" s="66">
        <f t="shared" si="172"/>
        <v>0</v>
      </c>
      <c r="O565" s="42"/>
      <c r="P565" s="43" t="e">
        <f>TEXT(IF(#REF!=1,D565,""),"00")</f>
        <v>#REF!</v>
      </c>
      <c r="Q565" s="44"/>
      <c r="R565" s="45"/>
      <c r="S565" s="46" t="e">
        <f>IF(O565=0,TEXT(TIME(P565,Q565,R565)-TIME(D565,E565,RIGHT(F565,2))+TIME(0,LEFT(#REF!,2),RIGHT(#REF!,2)),"mm:ss"),TEXT(TIME(P565,Q565,R565)-TIME(D565,E565,RIGHT(F565,2))+TIME(0,LEFT(#REF!,2),RIGHT(#REF!,2))-TIME(0,($G$10*O565),0),"mm:ss"))</f>
        <v>#REF!</v>
      </c>
      <c r="T565" s="47"/>
      <c r="U565" s="43" t="e">
        <f>INDEX(VISITORS[INSECT ORDER], MATCH(T565,VISITORS[NAME USED],0))</f>
        <v>#N/A</v>
      </c>
      <c r="V565" s="43" t="e">
        <f t="shared" si="166"/>
        <v>#N/A</v>
      </c>
      <c r="W565" s="48" t="e">
        <f>IF(SUM(AB565,AD565,AF565,AH565,AJ565,AL565)=#REF!,,"")</f>
        <v>#REF!</v>
      </c>
      <c r="X565" s="49" t="e">
        <f>IF(#REF!=1,1,"")</f>
        <v>#REF!</v>
      </c>
      <c r="Y565" s="49"/>
      <c r="Z565" s="49"/>
      <c r="AA565" s="50" t="str">
        <f t="shared" si="167"/>
        <v/>
      </c>
      <c r="AB565" s="51" t="str">
        <f>IF(AA565=1,#REF!,"")</f>
        <v/>
      </c>
      <c r="AC565" s="50"/>
      <c r="AD565" s="51" t="str">
        <f>IF(AC565=1,#REF!,"")</f>
        <v/>
      </c>
      <c r="AE565" s="50"/>
      <c r="AF565" s="51" t="str">
        <f>IF(AE565=1,#REF!,"")</f>
        <v/>
      </c>
      <c r="AG565" s="50"/>
      <c r="AH565" s="51" t="str">
        <f>IF(AG565=1,#REF!,"")</f>
        <v/>
      </c>
      <c r="AI565" s="50"/>
      <c r="AJ565" s="51" t="str">
        <f>IF(AI565=1,#REF!,"")</f>
        <v/>
      </c>
      <c r="AK565" s="50"/>
      <c r="AL565" s="51" t="str">
        <f>IF(AK565=1,#REF!,"")</f>
        <v/>
      </c>
      <c r="AM565" s="52"/>
      <c r="AN565" s="53"/>
      <c r="AO565" s="53"/>
      <c r="AP565" s="54"/>
      <c r="AQ565" s="55" t="e">
        <f>IF(#REF!=1,0,"")</f>
        <v>#REF!</v>
      </c>
      <c r="AR565" s="56" t="e">
        <f t="shared" si="160"/>
        <v>#REF!</v>
      </c>
      <c r="AS565" s="55" t="e">
        <f>IF(#REF!=1,0,"")</f>
        <v>#REF!</v>
      </c>
      <c r="AT565" s="56" t="e">
        <f t="shared" si="161"/>
        <v>#REF!</v>
      </c>
    </row>
    <row r="566" spans="1:46" s="3" customFormat="1" x14ac:dyDescent="0.25">
      <c r="A566" s="67">
        <f t="shared" si="162"/>
        <v>2022</v>
      </c>
      <c r="B566" s="67" t="str">
        <f t="shared" si="163"/>
        <v>May</v>
      </c>
      <c r="C566" s="68">
        <f t="shared" si="168"/>
        <v>24</v>
      </c>
      <c r="D566" s="69">
        <f t="shared" si="164"/>
        <v>17</v>
      </c>
      <c r="E566" s="70">
        <f t="shared" si="165"/>
        <v>58</v>
      </c>
      <c r="F566" s="74"/>
      <c r="G566" s="77"/>
      <c r="H566" s="63" t="e">
        <f t="shared" si="169"/>
        <v>#VALUE!</v>
      </c>
      <c r="I566" s="64">
        <f t="shared" si="172"/>
        <v>1</v>
      </c>
      <c r="J566" s="71" t="str">
        <f t="shared" si="172"/>
        <v>Lavandula</v>
      </c>
      <c r="K566" s="71" t="str">
        <f t="shared" si="172"/>
        <v>stoechas</v>
      </c>
      <c r="L566" s="72">
        <f t="shared" si="172"/>
        <v>2</v>
      </c>
      <c r="M566" s="72">
        <v>13</v>
      </c>
      <c r="N566" s="66">
        <f t="shared" si="172"/>
        <v>0</v>
      </c>
      <c r="O566" s="42"/>
      <c r="P566" s="43" t="e">
        <f>TEXT(IF(#REF!=1,D566,""),"00")</f>
        <v>#REF!</v>
      </c>
      <c r="Q566" s="44"/>
      <c r="R566" s="45"/>
      <c r="S566" s="46" t="e">
        <f>IF(O566=0,TEXT(TIME(P566,Q566,R566)-TIME(D566,E566,RIGHT(F566,2))+TIME(0,LEFT(#REF!,2),RIGHT(#REF!,2)),"mm:ss"),TEXT(TIME(P566,Q566,R566)-TIME(D566,E566,RIGHT(F566,2))+TIME(0,LEFT(#REF!,2),RIGHT(#REF!,2))-TIME(0,($G$10*O566),0),"mm:ss"))</f>
        <v>#REF!</v>
      </c>
      <c r="T566" s="47"/>
      <c r="U566" s="43" t="e">
        <f>INDEX(VISITORS[INSECT ORDER], MATCH(T566,VISITORS[NAME USED],0))</f>
        <v>#N/A</v>
      </c>
      <c r="V566" s="43" t="e">
        <f t="shared" si="166"/>
        <v>#N/A</v>
      </c>
      <c r="W566" s="48" t="e">
        <f>IF(SUM(AB566,AD566,AF566,AH566,AJ566,AL566)=#REF!,,"")</f>
        <v>#REF!</v>
      </c>
      <c r="X566" s="49" t="e">
        <f>IF(#REF!=1,1,"")</f>
        <v>#REF!</v>
      </c>
      <c r="Y566" s="49"/>
      <c r="Z566" s="49"/>
      <c r="AA566" s="50" t="str">
        <f t="shared" si="167"/>
        <v/>
      </c>
      <c r="AB566" s="51" t="str">
        <f>IF(AA566=1,#REF!,"")</f>
        <v/>
      </c>
      <c r="AC566" s="50"/>
      <c r="AD566" s="51" t="str">
        <f>IF(AC566=1,#REF!,"")</f>
        <v/>
      </c>
      <c r="AE566" s="50"/>
      <c r="AF566" s="51" t="str">
        <f>IF(AE566=1,#REF!,"")</f>
        <v/>
      </c>
      <c r="AG566" s="50"/>
      <c r="AH566" s="51" t="str">
        <f>IF(AG566=1,#REF!,"")</f>
        <v/>
      </c>
      <c r="AI566" s="50"/>
      <c r="AJ566" s="51" t="str">
        <f>IF(AI566=1,#REF!,"")</f>
        <v/>
      </c>
      <c r="AK566" s="50"/>
      <c r="AL566" s="51" t="str">
        <f>IF(AK566=1,#REF!,"")</f>
        <v/>
      </c>
      <c r="AM566" s="52"/>
      <c r="AN566" s="53"/>
      <c r="AO566" s="53"/>
      <c r="AP566" s="54"/>
      <c r="AQ566" s="55" t="e">
        <f>IF(#REF!=1,0,"")</f>
        <v>#REF!</v>
      </c>
      <c r="AR566" s="56" t="e">
        <f t="shared" si="160"/>
        <v>#REF!</v>
      </c>
      <c r="AS566" s="55" t="e">
        <f>IF(#REF!=1,0,"")</f>
        <v>#REF!</v>
      </c>
      <c r="AT566" s="56" t="e">
        <f t="shared" si="161"/>
        <v>#REF!</v>
      </c>
    </row>
    <row r="567" spans="1:46" s="3" customFormat="1" x14ac:dyDescent="0.25">
      <c r="A567" s="67">
        <f t="shared" si="162"/>
        <v>2022</v>
      </c>
      <c r="B567" s="67" t="str">
        <f t="shared" si="163"/>
        <v>May</v>
      </c>
      <c r="C567" s="68">
        <f t="shared" si="168"/>
        <v>24</v>
      </c>
      <c r="D567" s="69">
        <f t="shared" si="164"/>
        <v>17</v>
      </c>
      <c r="E567" s="60">
        <f t="shared" si="165"/>
        <v>59</v>
      </c>
      <c r="F567" s="74"/>
      <c r="G567" s="77"/>
      <c r="H567" s="63" t="e">
        <f t="shared" si="169"/>
        <v>#VALUE!</v>
      </c>
      <c r="I567" s="64">
        <f t="shared" si="172"/>
        <v>1</v>
      </c>
      <c r="J567" s="71" t="str">
        <f t="shared" si="172"/>
        <v>Lavandula</v>
      </c>
      <c r="K567" s="71" t="str">
        <f t="shared" si="172"/>
        <v>stoechas</v>
      </c>
      <c r="L567" s="72">
        <f t="shared" si="172"/>
        <v>2</v>
      </c>
      <c r="M567" s="66">
        <f t="shared" si="172"/>
        <v>13</v>
      </c>
      <c r="N567" s="66">
        <f t="shared" si="172"/>
        <v>0</v>
      </c>
      <c r="O567" s="42"/>
      <c r="P567" s="43" t="e">
        <f>TEXT(IF(#REF!=1,D567,""),"00")</f>
        <v>#REF!</v>
      </c>
      <c r="Q567" s="44"/>
      <c r="R567" s="45"/>
      <c r="S567" s="46" t="e">
        <f>IF(O567=0,TEXT(TIME(P567,Q567,R567)-TIME(D567,E567,RIGHT(F567,2))+TIME(0,LEFT(#REF!,2),RIGHT(#REF!,2)),"mm:ss"),TEXT(TIME(P567,Q567,R567)-TIME(D567,E567,RIGHT(F567,2))+TIME(0,LEFT(#REF!,2),RIGHT(#REF!,2))-TIME(0,($G$10*O567),0),"mm:ss"))</f>
        <v>#REF!</v>
      </c>
      <c r="T567" s="47"/>
      <c r="U567" s="43" t="e">
        <f>INDEX(VISITORS[INSECT ORDER], MATCH(T567,VISITORS[NAME USED],0))</f>
        <v>#N/A</v>
      </c>
      <c r="V567" s="43" t="e">
        <f t="shared" si="166"/>
        <v>#N/A</v>
      </c>
      <c r="W567" s="48" t="e">
        <f>IF(SUM(AB567,AD567,AF567,AH567,AJ567,AL567)=#REF!,,"")</f>
        <v>#REF!</v>
      </c>
      <c r="X567" s="49" t="e">
        <f>IF(#REF!=1,1,"")</f>
        <v>#REF!</v>
      </c>
      <c r="Y567" s="49"/>
      <c r="Z567" s="49"/>
      <c r="AA567" s="50" t="str">
        <f t="shared" si="167"/>
        <v/>
      </c>
      <c r="AB567" s="51" t="str">
        <f>IF(AA567=1,#REF!,"")</f>
        <v/>
      </c>
      <c r="AC567" s="50"/>
      <c r="AD567" s="51" t="str">
        <f>IF(AC567=1,#REF!,"")</f>
        <v/>
      </c>
      <c r="AE567" s="50"/>
      <c r="AF567" s="51" t="str">
        <f>IF(AE567=1,#REF!,"")</f>
        <v/>
      </c>
      <c r="AG567" s="50"/>
      <c r="AH567" s="51" t="str">
        <f>IF(AG567=1,#REF!,"")</f>
        <v/>
      </c>
      <c r="AI567" s="50"/>
      <c r="AJ567" s="51" t="str">
        <f>IF(AI567=1,#REF!,"")</f>
        <v/>
      </c>
      <c r="AK567" s="50"/>
      <c r="AL567" s="51" t="str">
        <f>IF(AK567=1,#REF!,"")</f>
        <v/>
      </c>
      <c r="AM567" s="52"/>
      <c r="AN567" s="53"/>
      <c r="AO567" s="53"/>
      <c r="AP567" s="54"/>
      <c r="AQ567" s="55" t="e">
        <f>IF(#REF!=1,0,"")</f>
        <v>#REF!</v>
      </c>
      <c r="AR567" s="56" t="e">
        <f t="shared" si="160"/>
        <v>#REF!</v>
      </c>
      <c r="AS567" s="55" t="e">
        <f>IF(#REF!=1,0,"")</f>
        <v>#REF!</v>
      </c>
      <c r="AT567" s="56" t="e">
        <f t="shared" si="161"/>
        <v>#REF!</v>
      </c>
    </row>
    <row r="568" spans="1:46" s="3" customFormat="1" x14ac:dyDescent="0.25">
      <c r="A568" s="67">
        <f t="shared" si="162"/>
        <v>2022</v>
      </c>
      <c r="B568" s="67" t="str">
        <f t="shared" si="163"/>
        <v>May</v>
      </c>
      <c r="C568" s="68">
        <f t="shared" si="168"/>
        <v>24</v>
      </c>
      <c r="D568" s="69">
        <f t="shared" si="164"/>
        <v>18</v>
      </c>
      <c r="E568" s="70">
        <f t="shared" si="165"/>
        <v>0</v>
      </c>
      <c r="F568" s="74"/>
      <c r="G568" s="77"/>
      <c r="H568" s="63" t="e">
        <f t="shared" si="169"/>
        <v>#VALUE!</v>
      </c>
      <c r="I568" s="64">
        <f t="shared" si="172"/>
        <v>1</v>
      </c>
      <c r="J568" s="71" t="str">
        <f t="shared" si="172"/>
        <v>Lavandula</v>
      </c>
      <c r="K568" s="71" t="str">
        <f t="shared" si="172"/>
        <v>stoechas</v>
      </c>
      <c r="L568" s="72">
        <f t="shared" si="172"/>
        <v>2</v>
      </c>
      <c r="M568" s="72">
        <f t="shared" si="172"/>
        <v>13</v>
      </c>
      <c r="N568" s="66">
        <f t="shared" si="172"/>
        <v>0</v>
      </c>
      <c r="O568" s="42"/>
      <c r="P568" s="43" t="e">
        <f>TEXT(IF(#REF!=1,D568,""),"00")</f>
        <v>#REF!</v>
      </c>
      <c r="Q568" s="44"/>
      <c r="R568" s="45"/>
      <c r="S568" s="46" t="e">
        <f>IF(O568=0,TEXT(TIME(P568,Q568,R568)-TIME(D568,E568,RIGHT(F568,2))+TIME(0,LEFT(#REF!,2),RIGHT(#REF!,2)),"mm:ss"),TEXT(TIME(P568,Q568,R568)-TIME(D568,E568,RIGHT(F568,2))+TIME(0,LEFT(#REF!,2),RIGHT(#REF!,2))-TIME(0,($G$10*O568),0),"mm:ss"))</f>
        <v>#REF!</v>
      </c>
      <c r="T568" s="47"/>
      <c r="U568" s="43" t="e">
        <f>INDEX(VISITORS[INSECT ORDER], MATCH(T568,VISITORS[NAME USED],0))</f>
        <v>#N/A</v>
      </c>
      <c r="V568" s="43" t="e">
        <f t="shared" si="166"/>
        <v>#N/A</v>
      </c>
      <c r="W568" s="48" t="e">
        <f>IF(SUM(AB568,AD568,AF568,AH568,AJ568,AL568)=#REF!,,"")</f>
        <v>#REF!</v>
      </c>
      <c r="X568" s="49" t="e">
        <f>IF(#REF!=1,1,"")</f>
        <v>#REF!</v>
      </c>
      <c r="Y568" s="49"/>
      <c r="Z568" s="49"/>
      <c r="AA568" s="50" t="str">
        <f t="shared" si="167"/>
        <v/>
      </c>
      <c r="AB568" s="51" t="str">
        <f>IF(AA568=1,#REF!,"")</f>
        <v/>
      </c>
      <c r="AC568" s="50"/>
      <c r="AD568" s="51" t="str">
        <f>IF(AC568=1,#REF!,"")</f>
        <v/>
      </c>
      <c r="AE568" s="50"/>
      <c r="AF568" s="51" t="str">
        <f>IF(AE568=1,#REF!,"")</f>
        <v/>
      </c>
      <c r="AG568" s="50"/>
      <c r="AH568" s="51" t="str">
        <f>IF(AG568=1,#REF!,"")</f>
        <v/>
      </c>
      <c r="AI568" s="50"/>
      <c r="AJ568" s="51" t="str">
        <f>IF(AI568=1,#REF!,"")</f>
        <v/>
      </c>
      <c r="AK568" s="50"/>
      <c r="AL568" s="51" t="str">
        <f>IF(AK568=1,#REF!,"")</f>
        <v/>
      </c>
      <c r="AM568" s="52"/>
      <c r="AN568" s="53"/>
      <c r="AO568" s="53"/>
      <c r="AP568" s="54"/>
      <c r="AQ568" s="55" t="e">
        <f>IF(#REF!=1,0,"")</f>
        <v>#REF!</v>
      </c>
      <c r="AR568" s="56" t="e">
        <f t="shared" si="160"/>
        <v>#REF!</v>
      </c>
      <c r="AS568" s="55" t="e">
        <f>IF(#REF!=1,0,"")</f>
        <v>#REF!</v>
      </c>
      <c r="AT568" s="56" t="e">
        <f t="shared" si="161"/>
        <v>#REF!</v>
      </c>
    </row>
    <row r="569" spans="1:46" s="3" customFormat="1" x14ac:dyDescent="0.25">
      <c r="A569" s="67">
        <f t="shared" si="162"/>
        <v>2022</v>
      </c>
      <c r="B569" s="67" t="str">
        <f t="shared" si="163"/>
        <v>May</v>
      </c>
      <c r="C569" s="68">
        <f t="shared" si="168"/>
        <v>24</v>
      </c>
      <c r="D569" s="69">
        <f t="shared" si="164"/>
        <v>18</v>
      </c>
      <c r="E569" s="70">
        <f t="shared" si="165"/>
        <v>1</v>
      </c>
      <c r="F569" s="74"/>
      <c r="G569" s="77"/>
      <c r="H569" s="63" t="e">
        <f t="shared" si="169"/>
        <v>#VALUE!</v>
      </c>
      <c r="I569" s="64">
        <f t="shared" si="172"/>
        <v>1</v>
      </c>
      <c r="J569" s="71" t="str">
        <f t="shared" si="172"/>
        <v>Lavandula</v>
      </c>
      <c r="K569" s="71" t="str">
        <f t="shared" si="172"/>
        <v>stoechas</v>
      </c>
      <c r="L569" s="72">
        <f t="shared" si="172"/>
        <v>2</v>
      </c>
      <c r="M569" s="72">
        <f t="shared" si="172"/>
        <v>13</v>
      </c>
      <c r="N569" s="66">
        <f t="shared" si="172"/>
        <v>0</v>
      </c>
      <c r="O569" s="42"/>
      <c r="P569" s="43" t="e">
        <f>TEXT(IF(#REF!=1,D569,""),"00")</f>
        <v>#REF!</v>
      </c>
      <c r="Q569" s="44"/>
      <c r="R569" s="45"/>
      <c r="S569" s="46" t="e">
        <f>IF(O569=0,TEXT(TIME(P569,Q569,R569)-TIME(D569,E569,RIGHT(F569,2))+TIME(0,LEFT(#REF!,2),RIGHT(#REF!,2)),"mm:ss"),TEXT(TIME(P569,Q569,R569)-TIME(D569,E569,RIGHT(F569,2))+TIME(0,LEFT(#REF!,2),RIGHT(#REF!,2))-TIME(0,($G$10*O569),0),"mm:ss"))</f>
        <v>#REF!</v>
      </c>
      <c r="T569" s="47"/>
      <c r="U569" s="43" t="e">
        <f>INDEX(VISITORS[INSECT ORDER], MATCH(T569,VISITORS[NAME USED],0))</f>
        <v>#N/A</v>
      </c>
      <c r="V569" s="43" t="e">
        <f t="shared" si="166"/>
        <v>#N/A</v>
      </c>
      <c r="W569" s="48" t="e">
        <f>IF(SUM(AB569,AD569,AF569,AH569,AJ569,AL569)=#REF!,,"")</f>
        <v>#REF!</v>
      </c>
      <c r="X569" s="49" t="e">
        <f>IF(#REF!=1,1,"")</f>
        <v>#REF!</v>
      </c>
      <c r="Y569" s="49"/>
      <c r="Z569" s="49"/>
      <c r="AA569" s="50" t="str">
        <f t="shared" si="167"/>
        <v/>
      </c>
      <c r="AB569" s="51" t="str">
        <f>IF(AA569=1,#REF!,"")</f>
        <v/>
      </c>
      <c r="AC569" s="50"/>
      <c r="AD569" s="51" t="str">
        <f>IF(AC569=1,#REF!,"")</f>
        <v/>
      </c>
      <c r="AE569" s="50"/>
      <c r="AF569" s="51" t="str">
        <f>IF(AE569=1,#REF!,"")</f>
        <v/>
      </c>
      <c r="AG569" s="50"/>
      <c r="AH569" s="51" t="str">
        <f>IF(AG569=1,#REF!,"")</f>
        <v/>
      </c>
      <c r="AI569" s="50"/>
      <c r="AJ569" s="51" t="str">
        <f>IF(AI569=1,#REF!,"")</f>
        <v/>
      </c>
      <c r="AK569" s="50"/>
      <c r="AL569" s="51" t="str">
        <f>IF(AK569=1,#REF!,"")</f>
        <v/>
      </c>
      <c r="AM569" s="52"/>
      <c r="AN569" s="53"/>
      <c r="AO569" s="53"/>
      <c r="AP569" s="54"/>
      <c r="AQ569" s="55" t="e">
        <f>IF(#REF!=1,0,"")</f>
        <v>#REF!</v>
      </c>
      <c r="AR569" s="56" t="e">
        <f t="shared" si="160"/>
        <v>#REF!</v>
      </c>
      <c r="AS569" s="55" t="e">
        <f>IF(#REF!=1,0,"")</f>
        <v>#REF!</v>
      </c>
      <c r="AT569" s="56" t="e">
        <f t="shared" si="161"/>
        <v>#REF!</v>
      </c>
    </row>
    <row r="570" spans="1:46" s="3" customFormat="1" x14ac:dyDescent="0.25">
      <c r="A570" s="67">
        <f t="shared" si="162"/>
        <v>2022</v>
      </c>
      <c r="B570" s="67" t="str">
        <f t="shared" si="163"/>
        <v>May</v>
      </c>
      <c r="C570" s="68">
        <f t="shared" si="168"/>
        <v>24</v>
      </c>
      <c r="D570" s="69">
        <f t="shared" si="164"/>
        <v>18</v>
      </c>
      <c r="E570" s="70">
        <f t="shared" si="165"/>
        <v>2</v>
      </c>
      <c r="F570" s="74"/>
      <c r="G570" s="77"/>
      <c r="H570" s="63" t="e">
        <f t="shared" si="169"/>
        <v>#VALUE!</v>
      </c>
      <c r="I570" s="64">
        <f t="shared" si="172"/>
        <v>1</v>
      </c>
      <c r="J570" s="71" t="str">
        <f t="shared" si="172"/>
        <v>Lavandula</v>
      </c>
      <c r="K570" s="71" t="str">
        <f t="shared" si="172"/>
        <v>stoechas</v>
      </c>
      <c r="L570" s="66">
        <f t="shared" si="172"/>
        <v>2</v>
      </c>
      <c r="M570" s="72">
        <f t="shared" si="172"/>
        <v>13</v>
      </c>
      <c r="N570" s="66">
        <f t="shared" si="172"/>
        <v>0</v>
      </c>
      <c r="O570" s="42"/>
      <c r="P570" s="43" t="e">
        <f>TEXT(IF(#REF!=1,D570,""),"00")</f>
        <v>#REF!</v>
      </c>
      <c r="Q570" s="44"/>
      <c r="R570" s="45"/>
      <c r="S570" s="46" t="e">
        <f>IF(O570=0,TEXT(TIME(P570,Q570,R570)-TIME(D570,E570,RIGHT(F570,2))+TIME(0,LEFT(#REF!,2),RIGHT(#REF!,2)),"mm:ss"),TEXT(TIME(P570,Q570,R570)-TIME(D570,E570,RIGHT(F570,2))+TIME(0,LEFT(#REF!,2),RIGHT(#REF!,2))-TIME(0,($G$10*O570),0),"mm:ss"))</f>
        <v>#REF!</v>
      </c>
      <c r="T570" s="47"/>
      <c r="U570" s="43" t="e">
        <f>INDEX(VISITORS[INSECT ORDER], MATCH(T570,VISITORS[NAME USED],0))</f>
        <v>#N/A</v>
      </c>
      <c r="V570" s="43" t="e">
        <f t="shared" si="166"/>
        <v>#N/A</v>
      </c>
      <c r="W570" s="48" t="e">
        <f>IF(SUM(AB570,AD570,AF570,AH570,AJ570,AL570)=#REF!,,"")</f>
        <v>#REF!</v>
      </c>
      <c r="X570" s="49" t="e">
        <f>IF(#REF!=1,1,"")</f>
        <v>#REF!</v>
      </c>
      <c r="Y570" s="49"/>
      <c r="Z570" s="49"/>
      <c r="AA570" s="50" t="str">
        <f t="shared" si="167"/>
        <v/>
      </c>
      <c r="AB570" s="51" t="str">
        <f>IF(AA570=1,#REF!,"")</f>
        <v/>
      </c>
      <c r="AC570" s="50"/>
      <c r="AD570" s="51" t="str">
        <f>IF(AC570=1,#REF!,"")</f>
        <v/>
      </c>
      <c r="AE570" s="50"/>
      <c r="AF570" s="51" t="str">
        <f>IF(AE570=1,#REF!,"")</f>
        <v/>
      </c>
      <c r="AG570" s="50"/>
      <c r="AH570" s="51" t="str">
        <f>IF(AG570=1,#REF!,"")</f>
        <v/>
      </c>
      <c r="AI570" s="50"/>
      <c r="AJ570" s="51" t="str">
        <f>IF(AI570=1,#REF!,"")</f>
        <v/>
      </c>
      <c r="AK570" s="50"/>
      <c r="AL570" s="51" t="str">
        <f>IF(AK570=1,#REF!,"")</f>
        <v/>
      </c>
      <c r="AM570" s="52"/>
      <c r="AN570" s="53"/>
      <c r="AO570" s="53"/>
      <c r="AP570" s="54"/>
      <c r="AQ570" s="55" t="e">
        <f>IF(#REF!=1,0,"")</f>
        <v>#REF!</v>
      </c>
      <c r="AR570" s="56" t="e">
        <f t="shared" si="160"/>
        <v>#REF!</v>
      </c>
      <c r="AS570" s="55" t="e">
        <f>IF(#REF!=1,0,"")</f>
        <v>#REF!</v>
      </c>
      <c r="AT570" s="56" t="e">
        <f t="shared" si="161"/>
        <v>#REF!</v>
      </c>
    </row>
    <row r="571" spans="1:46" s="3" customFormat="1" x14ac:dyDescent="0.25">
      <c r="A571" s="67">
        <f t="shared" si="162"/>
        <v>2022</v>
      </c>
      <c r="B571" s="67" t="str">
        <f t="shared" si="163"/>
        <v>May</v>
      </c>
      <c r="C571" s="68">
        <f t="shared" si="168"/>
        <v>24</v>
      </c>
      <c r="D571" s="69">
        <f t="shared" si="164"/>
        <v>18</v>
      </c>
      <c r="E571" s="70">
        <f t="shared" si="165"/>
        <v>3</v>
      </c>
      <c r="F571" s="74"/>
      <c r="G571" s="77"/>
      <c r="H571" s="63" t="e">
        <f t="shared" si="169"/>
        <v>#VALUE!</v>
      </c>
      <c r="I571" s="64">
        <f t="shared" si="172"/>
        <v>1</v>
      </c>
      <c r="J571" s="71" t="str">
        <f t="shared" si="172"/>
        <v>Lavandula</v>
      </c>
      <c r="K571" s="71" t="str">
        <f t="shared" si="172"/>
        <v>stoechas</v>
      </c>
      <c r="L571" s="72">
        <f t="shared" si="172"/>
        <v>2</v>
      </c>
      <c r="M571" s="72">
        <f t="shared" si="172"/>
        <v>13</v>
      </c>
      <c r="N571" s="66">
        <f t="shared" si="172"/>
        <v>0</v>
      </c>
      <c r="O571" s="42"/>
      <c r="P571" s="43" t="e">
        <f>TEXT(IF(#REF!=1,D571,""),"00")</f>
        <v>#REF!</v>
      </c>
      <c r="Q571" s="44"/>
      <c r="R571" s="45"/>
      <c r="S571" s="46" t="e">
        <f>IF(O571=0,TEXT(TIME(P571,Q571,R571)-TIME(D571,E571,RIGHT(F571,2))+TIME(0,LEFT(#REF!,2),RIGHT(#REF!,2)),"mm:ss"),TEXT(TIME(P571,Q571,R571)-TIME(D571,E571,RIGHT(F571,2))+TIME(0,LEFT(#REF!,2),RIGHT(#REF!,2))-TIME(0,($G$10*O571),0),"mm:ss"))</f>
        <v>#REF!</v>
      </c>
      <c r="T571" s="47"/>
      <c r="U571" s="43" t="e">
        <f>INDEX(VISITORS[INSECT ORDER], MATCH(T571,VISITORS[NAME USED],0))</f>
        <v>#N/A</v>
      </c>
      <c r="V571" s="43" t="e">
        <f t="shared" si="166"/>
        <v>#N/A</v>
      </c>
      <c r="W571" s="48" t="e">
        <f>IF(SUM(AB571,AD571,AF571,AH571,AJ571,AL571)=#REF!,,"")</f>
        <v>#REF!</v>
      </c>
      <c r="X571" s="49" t="e">
        <f>IF(#REF!=1,1,"")</f>
        <v>#REF!</v>
      </c>
      <c r="Y571" s="49"/>
      <c r="Z571" s="49"/>
      <c r="AA571" s="50" t="str">
        <f t="shared" si="167"/>
        <v/>
      </c>
      <c r="AB571" s="51" t="str">
        <f>IF(AA571=1,#REF!,"")</f>
        <v/>
      </c>
      <c r="AC571" s="50"/>
      <c r="AD571" s="51" t="str">
        <f>IF(AC571=1,#REF!,"")</f>
        <v/>
      </c>
      <c r="AE571" s="50"/>
      <c r="AF571" s="51" t="str">
        <f>IF(AE571=1,#REF!,"")</f>
        <v/>
      </c>
      <c r="AG571" s="50"/>
      <c r="AH571" s="51" t="str">
        <f>IF(AG571=1,#REF!,"")</f>
        <v/>
      </c>
      <c r="AI571" s="50"/>
      <c r="AJ571" s="51" t="str">
        <f>IF(AI571=1,#REF!,"")</f>
        <v/>
      </c>
      <c r="AK571" s="50"/>
      <c r="AL571" s="51" t="str">
        <f>IF(AK571=1,#REF!,"")</f>
        <v/>
      </c>
      <c r="AM571" s="52"/>
      <c r="AN571" s="53"/>
      <c r="AO571" s="53"/>
      <c r="AP571" s="54"/>
      <c r="AQ571" s="55" t="e">
        <f>IF(#REF!=1,0,"")</f>
        <v>#REF!</v>
      </c>
      <c r="AR571" s="56" t="e">
        <f t="shared" si="160"/>
        <v>#REF!</v>
      </c>
      <c r="AS571" s="55" t="e">
        <f>IF(#REF!=1,0,"")</f>
        <v>#REF!</v>
      </c>
      <c r="AT571" s="56" t="e">
        <f t="shared" si="161"/>
        <v>#REF!</v>
      </c>
    </row>
    <row r="572" spans="1:46" s="3" customFormat="1" x14ac:dyDescent="0.25">
      <c r="A572" s="67">
        <f t="shared" si="162"/>
        <v>2022</v>
      </c>
      <c r="B572" s="67" t="str">
        <f t="shared" si="163"/>
        <v>May</v>
      </c>
      <c r="C572" s="68">
        <f t="shared" si="168"/>
        <v>24</v>
      </c>
      <c r="D572" s="69">
        <f t="shared" si="164"/>
        <v>18</v>
      </c>
      <c r="E572" s="60">
        <f t="shared" si="165"/>
        <v>4</v>
      </c>
      <c r="F572" s="74"/>
      <c r="G572" s="77"/>
      <c r="H572" s="63" t="e">
        <f t="shared" si="169"/>
        <v>#VALUE!</v>
      </c>
      <c r="I572" s="64">
        <f t="shared" si="172"/>
        <v>1</v>
      </c>
      <c r="J572" s="71" t="str">
        <f t="shared" si="172"/>
        <v>Lavandula</v>
      </c>
      <c r="K572" s="71" t="str">
        <f t="shared" si="172"/>
        <v>stoechas</v>
      </c>
      <c r="L572" s="72">
        <f t="shared" si="172"/>
        <v>2</v>
      </c>
      <c r="M572" s="66">
        <f t="shared" si="172"/>
        <v>13</v>
      </c>
      <c r="N572" s="66">
        <f t="shared" si="172"/>
        <v>0</v>
      </c>
      <c r="O572" s="42"/>
      <c r="P572" s="43" t="e">
        <f>TEXT(IF(#REF!=1,D572,""),"00")</f>
        <v>#REF!</v>
      </c>
      <c r="Q572" s="44"/>
      <c r="R572" s="45"/>
      <c r="S572" s="46" t="e">
        <f>IF(O572=0,TEXT(TIME(P572,Q572,R572)-TIME(D572,E572,RIGHT(F572,2))+TIME(0,LEFT(#REF!,2),RIGHT(#REF!,2)),"mm:ss"),TEXT(TIME(P572,Q572,R572)-TIME(D572,E572,RIGHT(F572,2))+TIME(0,LEFT(#REF!,2),RIGHT(#REF!,2))-TIME(0,($G$10*O572),0),"mm:ss"))</f>
        <v>#REF!</v>
      </c>
      <c r="T572" s="47"/>
      <c r="U572" s="43" t="e">
        <f>INDEX(VISITORS[INSECT ORDER], MATCH(T572,VISITORS[NAME USED],0))</f>
        <v>#N/A</v>
      </c>
      <c r="V572" s="43" t="e">
        <f t="shared" si="166"/>
        <v>#N/A</v>
      </c>
      <c r="W572" s="48" t="e">
        <f>IF(SUM(AB572,AD572,AF572,AH572,AJ572,AL572)=#REF!,,"")</f>
        <v>#REF!</v>
      </c>
      <c r="X572" s="49" t="e">
        <f>IF(#REF!=1,1,"")</f>
        <v>#REF!</v>
      </c>
      <c r="Y572" s="49"/>
      <c r="Z572" s="49"/>
      <c r="AA572" s="50" t="str">
        <f t="shared" si="167"/>
        <v/>
      </c>
      <c r="AB572" s="51" t="str">
        <f>IF(AA572=1,#REF!,"")</f>
        <v/>
      </c>
      <c r="AC572" s="50"/>
      <c r="AD572" s="51" t="str">
        <f>IF(AC572=1,#REF!,"")</f>
        <v/>
      </c>
      <c r="AE572" s="50"/>
      <c r="AF572" s="51" t="str">
        <f>IF(AE572=1,#REF!,"")</f>
        <v/>
      </c>
      <c r="AG572" s="50"/>
      <c r="AH572" s="51" t="str">
        <f>IF(AG572=1,#REF!,"")</f>
        <v/>
      </c>
      <c r="AI572" s="50"/>
      <c r="AJ572" s="51" t="str">
        <f>IF(AI572=1,#REF!,"")</f>
        <v/>
      </c>
      <c r="AK572" s="50"/>
      <c r="AL572" s="51" t="str">
        <f>IF(AK572=1,#REF!,"")</f>
        <v/>
      </c>
      <c r="AM572" s="52"/>
      <c r="AN572" s="53"/>
      <c r="AO572" s="53"/>
      <c r="AP572" s="54"/>
      <c r="AQ572" s="55" t="e">
        <f>IF(#REF!=1,0,"")</f>
        <v>#REF!</v>
      </c>
      <c r="AR572" s="56" t="e">
        <f t="shared" si="160"/>
        <v>#REF!</v>
      </c>
      <c r="AS572" s="55" t="e">
        <f>IF(#REF!=1,0,"")</f>
        <v>#REF!</v>
      </c>
      <c r="AT572" s="56" t="e">
        <f t="shared" si="161"/>
        <v>#REF!</v>
      </c>
    </row>
    <row r="573" spans="1:46" s="3" customFormat="1" x14ac:dyDescent="0.25">
      <c r="A573" s="67">
        <f t="shared" si="162"/>
        <v>2022</v>
      </c>
      <c r="B573" s="67" t="str">
        <f t="shared" si="163"/>
        <v>May</v>
      </c>
      <c r="C573" s="68">
        <f t="shared" si="168"/>
        <v>24</v>
      </c>
      <c r="D573" s="69">
        <f t="shared" si="164"/>
        <v>18</v>
      </c>
      <c r="E573" s="70">
        <f t="shared" si="165"/>
        <v>5</v>
      </c>
      <c r="F573" s="74"/>
      <c r="G573" s="77"/>
      <c r="H573" s="63" t="e">
        <f t="shared" si="169"/>
        <v>#VALUE!</v>
      </c>
      <c r="I573" s="64">
        <f t="shared" ref="I573:N588" si="173">I572</f>
        <v>1</v>
      </c>
      <c r="J573" s="71" t="str">
        <f t="shared" si="173"/>
        <v>Lavandula</v>
      </c>
      <c r="K573" s="71" t="str">
        <f t="shared" si="173"/>
        <v>stoechas</v>
      </c>
      <c r="L573" s="72">
        <f t="shared" si="173"/>
        <v>2</v>
      </c>
      <c r="M573" s="72">
        <f t="shared" si="173"/>
        <v>13</v>
      </c>
      <c r="N573" s="66">
        <f t="shared" si="173"/>
        <v>0</v>
      </c>
      <c r="O573" s="42"/>
      <c r="P573" s="43" t="e">
        <f>TEXT(IF(#REF!=1,D573,""),"00")</f>
        <v>#REF!</v>
      </c>
      <c r="Q573" s="44"/>
      <c r="R573" s="45"/>
      <c r="S573" s="46" t="e">
        <f>IF(O573=0,TEXT(TIME(P573,Q573,R573)-TIME(D573,E573,RIGHT(F573,2))+TIME(0,LEFT(#REF!,2),RIGHT(#REF!,2)),"mm:ss"),TEXT(TIME(P573,Q573,R573)-TIME(D573,E573,RIGHT(F573,2))+TIME(0,LEFT(#REF!,2),RIGHT(#REF!,2))-TIME(0,($G$10*O573),0),"mm:ss"))</f>
        <v>#REF!</v>
      </c>
      <c r="T573" s="47"/>
      <c r="U573" s="43" t="e">
        <f>INDEX(VISITORS[INSECT ORDER], MATCH(T573,VISITORS[NAME USED],0))</f>
        <v>#N/A</v>
      </c>
      <c r="V573" s="43" t="e">
        <f t="shared" si="166"/>
        <v>#N/A</v>
      </c>
      <c r="W573" s="48" t="e">
        <f>IF(SUM(AB573,AD573,AF573,AH573,AJ573,AL573)=#REF!,,"")</f>
        <v>#REF!</v>
      </c>
      <c r="X573" s="49" t="e">
        <f>IF(#REF!=1,1,"")</f>
        <v>#REF!</v>
      </c>
      <c r="Y573" s="49"/>
      <c r="Z573" s="49"/>
      <c r="AA573" s="50" t="str">
        <f t="shared" si="167"/>
        <v/>
      </c>
      <c r="AB573" s="51" t="str">
        <f>IF(AA573=1,#REF!,"")</f>
        <v/>
      </c>
      <c r="AC573" s="50"/>
      <c r="AD573" s="51" t="str">
        <f>IF(AC573=1,#REF!,"")</f>
        <v/>
      </c>
      <c r="AE573" s="50"/>
      <c r="AF573" s="51" t="str">
        <f>IF(AE573=1,#REF!,"")</f>
        <v/>
      </c>
      <c r="AG573" s="50"/>
      <c r="AH573" s="51" t="str">
        <f>IF(AG573=1,#REF!,"")</f>
        <v/>
      </c>
      <c r="AI573" s="50"/>
      <c r="AJ573" s="51" t="str">
        <f>IF(AI573=1,#REF!,"")</f>
        <v/>
      </c>
      <c r="AK573" s="50"/>
      <c r="AL573" s="51" t="str">
        <f>IF(AK573=1,#REF!,"")</f>
        <v/>
      </c>
      <c r="AM573" s="52"/>
      <c r="AN573" s="53"/>
      <c r="AO573" s="53"/>
      <c r="AP573" s="54"/>
      <c r="AQ573" s="55" t="e">
        <f>IF(#REF!=1,0,"")</f>
        <v>#REF!</v>
      </c>
      <c r="AR573" s="56" t="e">
        <f t="shared" si="160"/>
        <v>#REF!</v>
      </c>
      <c r="AS573" s="55" t="e">
        <f>IF(#REF!=1,0,"")</f>
        <v>#REF!</v>
      </c>
      <c r="AT573" s="56" t="e">
        <f t="shared" si="161"/>
        <v>#REF!</v>
      </c>
    </row>
    <row r="574" spans="1:46" s="3" customFormat="1" x14ac:dyDescent="0.25">
      <c r="A574" s="67">
        <f t="shared" si="162"/>
        <v>2022</v>
      </c>
      <c r="B574" s="67" t="str">
        <f t="shared" si="163"/>
        <v>May</v>
      </c>
      <c r="C574" s="68">
        <f t="shared" si="168"/>
        <v>24</v>
      </c>
      <c r="D574" s="69">
        <f t="shared" si="164"/>
        <v>18</v>
      </c>
      <c r="E574" s="70">
        <f t="shared" si="165"/>
        <v>6</v>
      </c>
      <c r="F574" s="74">
        <v>5</v>
      </c>
      <c r="G574" s="77"/>
      <c r="H574" s="63" t="e">
        <f t="shared" si="169"/>
        <v>#VALUE!</v>
      </c>
      <c r="I574" s="64">
        <f t="shared" si="173"/>
        <v>1</v>
      </c>
      <c r="J574" s="71" t="str">
        <f t="shared" si="173"/>
        <v>Lavandula</v>
      </c>
      <c r="K574" s="71" t="str">
        <f t="shared" si="173"/>
        <v>stoechas</v>
      </c>
      <c r="L574" s="72">
        <f t="shared" si="173"/>
        <v>2</v>
      </c>
      <c r="M574" s="72">
        <f t="shared" si="173"/>
        <v>13</v>
      </c>
      <c r="N574" s="66">
        <f t="shared" si="173"/>
        <v>0</v>
      </c>
      <c r="O574" s="42"/>
      <c r="P574" s="43" t="e">
        <f>TEXT(IF(#REF!=1,D574,""),"00")</f>
        <v>#REF!</v>
      </c>
      <c r="Q574" s="44">
        <v>6</v>
      </c>
      <c r="R574" s="45">
        <v>26</v>
      </c>
      <c r="S574" s="46" t="e">
        <f>IF(O574=0,TEXT(TIME(P574,Q574,R574)-TIME(D574,E574,RIGHT(F574,2))+TIME(0,LEFT(#REF!,2),RIGHT(#REF!,2)),"mm:ss"),TEXT(TIME(P574,Q574,R574)-TIME(D574,E574,RIGHT(F574,2))+TIME(0,LEFT(#REF!,2),RIGHT(#REF!,2))-TIME(0,($G$10*O574),0),"mm:ss"))</f>
        <v>#REF!</v>
      </c>
      <c r="T574" s="47" t="s">
        <v>369</v>
      </c>
      <c r="U574" s="43" t="e">
        <f>INDEX(VISITORS[INSECT ORDER], MATCH(T574,VISITORS[NAME USED],0))</f>
        <v>#N/A</v>
      </c>
      <c r="V574" s="43" t="e">
        <f t="shared" si="166"/>
        <v>#N/A</v>
      </c>
      <c r="W574" s="48" t="e">
        <f>IF(SUM(AB574,AD574,AF574,AH574,AJ574,AL574)=#REF!,,"")</f>
        <v>#REF!</v>
      </c>
      <c r="X574" s="49">
        <v>13</v>
      </c>
      <c r="Y574" s="49"/>
      <c r="Z574" s="49"/>
      <c r="AA574" s="50" t="str">
        <f t="shared" si="167"/>
        <v/>
      </c>
      <c r="AB574" s="51" t="str">
        <f>IF(AA574=1,#REF!,"")</f>
        <v/>
      </c>
      <c r="AC574" s="50"/>
      <c r="AD574" s="51" t="str">
        <f>IF(AC574=1,#REF!,"")</f>
        <v/>
      </c>
      <c r="AE574" s="50"/>
      <c r="AF574" s="51" t="str">
        <f>IF(AE574=1,#REF!,"")</f>
        <v/>
      </c>
      <c r="AG574" s="50"/>
      <c r="AH574" s="51" t="str">
        <f>IF(AG574=1,#REF!,"")</f>
        <v/>
      </c>
      <c r="AI574" s="50"/>
      <c r="AJ574" s="51" t="str">
        <f>IF(AI574=1,#REF!,"")</f>
        <v/>
      </c>
      <c r="AK574" s="50"/>
      <c r="AL574" s="51" t="str">
        <f>IF(AK574=1,#REF!,"")</f>
        <v/>
      </c>
      <c r="AM574" s="52"/>
      <c r="AN574" s="53"/>
      <c r="AO574" s="53"/>
      <c r="AP574" s="54"/>
      <c r="AQ574" s="55" t="e">
        <f>IF(#REF!=1,0,"")</f>
        <v>#REF!</v>
      </c>
      <c r="AR574" s="56" t="e">
        <f t="shared" si="160"/>
        <v>#REF!</v>
      </c>
      <c r="AS574" s="55" t="e">
        <f>IF(#REF!=1,0,"")</f>
        <v>#REF!</v>
      </c>
      <c r="AT574" s="56" t="e">
        <f t="shared" si="161"/>
        <v>#REF!</v>
      </c>
    </row>
    <row r="575" spans="1:46" s="3" customFormat="1" x14ac:dyDescent="0.25">
      <c r="A575" s="67">
        <f t="shared" si="162"/>
        <v>2022</v>
      </c>
      <c r="B575" s="67" t="str">
        <f t="shared" si="163"/>
        <v>May</v>
      </c>
      <c r="C575" s="68">
        <f t="shared" si="168"/>
        <v>24</v>
      </c>
      <c r="D575" s="69">
        <f t="shared" si="164"/>
        <v>18</v>
      </c>
      <c r="E575" s="70">
        <f t="shared" si="165"/>
        <v>7</v>
      </c>
      <c r="F575" s="74"/>
      <c r="G575" s="77"/>
      <c r="H575" s="63" t="e">
        <f t="shared" si="169"/>
        <v>#VALUE!</v>
      </c>
      <c r="I575" s="64">
        <f t="shared" si="173"/>
        <v>1</v>
      </c>
      <c r="J575" s="71" t="str">
        <f t="shared" si="173"/>
        <v>Lavandula</v>
      </c>
      <c r="K575" s="71" t="str">
        <f t="shared" si="173"/>
        <v>stoechas</v>
      </c>
      <c r="L575" s="72">
        <f t="shared" si="173"/>
        <v>2</v>
      </c>
      <c r="M575" s="72">
        <f t="shared" si="173"/>
        <v>13</v>
      </c>
      <c r="N575" s="66">
        <f t="shared" si="173"/>
        <v>0</v>
      </c>
      <c r="O575" s="42"/>
      <c r="P575" s="43" t="e">
        <f>TEXT(IF(#REF!=1,D575,""),"00")</f>
        <v>#REF!</v>
      </c>
      <c r="Q575" s="44"/>
      <c r="R575" s="45"/>
      <c r="S575" s="46" t="e">
        <f>IF(O575=0,TEXT(TIME(P575,Q575,R575)-TIME(D575,E575,RIGHT(F575,2))+TIME(0,LEFT(#REF!,2),RIGHT(#REF!,2)),"mm:ss"),TEXT(TIME(P575,Q575,R575)-TIME(D575,E575,RIGHT(F575,2))+TIME(0,LEFT(#REF!,2),RIGHT(#REF!,2))-TIME(0,($G$10*O575),0),"mm:ss"))</f>
        <v>#REF!</v>
      </c>
      <c r="T575" s="47"/>
      <c r="U575" s="43" t="e">
        <f>INDEX(VISITORS[INSECT ORDER], MATCH(T575,VISITORS[NAME USED],0))</f>
        <v>#N/A</v>
      </c>
      <c r="V575" s="43" t="e">
        <f t="shared" si="166"/>
        <v>#N/A</v>
      </c>
      <c r="W575" s="48" t="e">
        <f>IF(SUM(AB575,AD575,AF575,AH575,AJ575,AL575)=#REF!,,"")</f>
        <v>#REF!</v>
      </c>
      <c r="X575" s="49" t="e">
        <f>IF(#REF!=1,1,"")</f>
        <v>#REF!</v>
      </c>
      <c r="Y575" s="49"/>
      <c r="Z575" s="49"/>
      <c r="AA575" s="50" t="str">
        <f t="shared" si="167"/>
        <v/>
      </c>
      <c r="AB575" s="51" t="str">
        <f>IF(AA575=1,#REF!,"")</f>
        <v/>
      </c>
      <c r="AC575" s="50"/>
      <c r="AD575" s="51" t="str">
        <f>IF(AC575=1,#REF!,"")</f>
        <v/>
      </c>
      <c r="AE575" s="50"/>
      <c r="AF575" s="51" t="str">
        <f>IF(AE575=1,#REF!,"")</f>
        <v/>
      </c>
      <c r="AG575" s="50"/>
      <c r="AH575" s="51" t="str">
        <f>IF(AG575=1,#REF!,"")</f>
        <v/>
      </c>
      <c r="AI575" s="50"/>
      <c r="AJ575" s="51" t="str">
        <f>IF(AI575=1,#REF!,"")</f>
        <v/>
      </c>
      <c r="AK575" s="50"/>
      <c r="AL575" s="51" t="str">
        <f>IF(AK575=1,#REF!,"")</f>
        <v/>
      </c>
      <c r="AM575" s="52"/>
      <c r="AN575" s="53"/>
      <c r="AO575" s="53"/>
      <c r="AP575" s="54"/>
      <c r="AQ575" s="55" t="e">
        <f>IF(#REF!=1,0,"")</f>
        <v>#REF!</v>
      </c>
      <c r="AR575" s="56" t="e">
        <f t="shared" si="160"/>
        <v>#REF!</v>
      </c>
      <c r="AS575" s="55" t="e">
        <f>IF(#REF!=1,0,"")</f>
        <v>#REF!</v>
      </c>
      <c r="AT575" s="56" t="e">
        <f t="shared" si="161"/>
        <v>#REF!</v>
      </c>
    </row>
    <row r="576" spans="1:46" s="3" customFormat="1" x14ac:dyDescent="0.25">
      <c r="A576" s="67">
        <f t="shared" si="162"/>
        <v>2022</v>
      </c>
      <c r="B576" s="67" t="str">
        <f t="shared" si="163"/>
        <v>May</v>
      </c>
      <c r="C576" s="68">
        <f t="shared" si="168"/>
        <v>24</v>
      </c>
      <c r="D576" s="69">
        <f t="shared" si="164"/>
        <v>18</v>
      </c>
      <c r="E576" s="70">
        <f t="shared" si="165"/>
        <v>8</v>
      </c>
      <c r="F576" s="74"/>
      <c r="G576" s="77"/>
      <c r="H576" s="63" t="e">
        <f t="shared" si="169"/>
        <v>#VALUE!</v>
      </c>
      <c r="I576" s="64">
        <f t="shared" si="173"/>
        <v>1</v>
      </c>
      <c r="J576" s="71" t="str">
        <f t="shared" si="173"/>
        <v>Lavandula</v>
      </c>
      <c r="K576" s="71" t="str">
        <f t="shared" si="173"/>
        <v>stoechas</v>
      </c>
      <c r="L576" s="66">
        <f t="shared" si="173"/>
        <v>2</v>
      </c>
      <c r="M576" s="72">
        <f t="shared" si="173"/>
        <v>13</v>
      </c>
      <c r="N576" s="66">
        <f t="shared" si="173"/>
        <v>0</v>
      </c>
      <c r="O576" s="42"/>
      <c r="P576" s="43" t="e">
        <f>TEXT(IF(#REF!=1,D576,""),"00")</f>
        <v>#REF!</v>
      </c>
      <c r="Q576" s="44"/>
      <c r="R576" s="45"/>
      <c r="S576" s="46" t="e">
        <f>IF(O576=0,TEXT(TIME(P576,Q576,R576)-TIME(D576,E576,RIGHT(F576,2))+TIME(0,LEFT(#REF!,2),RIGHT(#REF!,2)),"mm:ss"),TEXT(TIME(P576,Q576,R576)-TIME(D576,E576,RIGHT(F576,2))+TIME(0,LEFT(#REF!,2),RIGHT(#REF!,2))-TIME(0,($G$10*O576),0),"mm:ss"))</f>
        <v>#REF!</v>
      </c>
      <c r="T576" s="47"/>
      <c r="U576" s="43" t="e">
        <f>INDEX(VISITORS[INSECT ORDER], MATCH(T576,VISITORS[NAME USED],0))</f>
        <v>#N/A</v>
      </c>
      <c r="V576" s="43" t="e">
        <f t="shared" si="166"/>
        <v>#N/A</v>
      </c>
      <c r="W576" s="48" t="e">
        <f>IF(SUM(AB576,AD576,AF576,AH576,AJ576,AL576)=#REF!,,"")</f>
        <v>#REF!</v>
      </c>
      <c r="X576" s="49" t="e">
        <f>IF(#REF!=1,1,"")</f>
        <v>#REF!</v>
      </c>
      <c r="Y576" s="49"/>
      <c r="Z576" s="49"/>
      <c r="AA576" s="50" t="str">
        <f t="shared" si="167"/>
        <v/>
      </c>
      <c r="AB576" s="51" t="str">
        <f>IF(AA576=1,#REF!,"")</f>
        <v/>
      </c>
      <c r="AC576" s="50"/>
      <c r="AD576" s="51" t="str">
        <f>IF(AC576=1,#REF!,"")</f>
        <v/>
      </c>
      <c r="AE576" s="50"/>
      <c r="AF576" s="51" t="str">
        <f>IF(AE576=1,#REF!,"")</f>
        <v/>
      </c>
      <c r="AG576" s="50"/>
      <c r="AH576" s="51" t="str">
        <f>IF(AG576=1,#REF!,"")</f>
        <v/>
      </c>
      <c r="AI576" s="50"/>
      <c r="AJ576" s="51" t="str">
        <f>IF(AI576=1,#REF!,"")</f>
        <v/>
      </c>
      <c r="AK576" s="50"/>
      <c r="AL576" s="51" t="str">
        <f>IF(AK576=1,#REF!,"")</f>
        <v/>
      </c>
      <c r="AM576" s="52"/>
      <c r="AN576" s="53"/>
      <c r="AO576" s="53"/>
      <c r="AP576" s="54"/>
      <c r="AQ576" s="55" t="e">
        <f>IF(#REF!=1,0,"")</f>
        <v>#REF!</v>
      </c>
      <c r="AR576" s="56" t="e">
        <f t="shared" si="160"/>
        <v>#REF!</v>
      </c>
      <c r="AS576" s="55" t="e">
        <f>IF(#REF!=1,0,"")</f>
        <v>#REF!</v>
      </c>
      <c r="AT576" s="56" t="e">
        <f t="shared" si="161"/>
        <v>#REF!</v>
      </c>
    </row>
    <row r="577" spans="1:46" s="3" customFormat="1" x14ac:dyDescent="0.25">
      <c r="A577" s="67">
        <f t="shared" si="162"/>
        <v>2022</v>
      </c>
      <c r="B577" s="67" t="str">
        <f t="shared" si="163"/>
        <v>May</v>
      </c>
      <c r="C577" s="68">
        <f t="shared" si="168"/>
        <v>24</v>
      </c>
      <c r="D577" s="69">
        <f t="shared" si="164"/>
        <v>18</v>
      </c>
      <c r="E577" s="60">
        <f t="shared" si="165"/>
        <v>9</v>
      </c>
      <c r="F577" s="74"/>
      <c r="G577" s="77"/>
      <c r="H577" s="63" t="e">
        <f t="shared" si="169"/>
        <v>#VALUE!</v>
      </c>
      <c r="I577" s="64">
        <f t="shared" si="173"/>
        <v>1</v>
      </c>
      <c r="J577" s="71" t="str">
        <f t="shared" si="173"/>
        <v>Lavandula</v>
      </c>
      <c r="K577" s="71" t="str">
        <f t="shared" si="173"/>
        <v>stoechas</v>
      </c>
      <c r="L577" s="72">
        <f t="shared" si="173"/>
        <v>2</v>
      </c>
      <c r="M577" s="66">
        <f t="shared" si="173"/>
        <v>13</v>
      </c>
      <c r="N577" s="66">
        <f t="shared" si="173"/>
        <v>0</v>
      </c>
      <c r="O577" s="42"/>
      <c r="P577" s="43" t="e">
        <f>TEXT(IF(#REF!=1,D577,""),"00")</f>
        <v>#REF!</v>
      </c>
      <c r="Q577" s="44"/>
      <c r="R577" s="45"/>
      <c r="S577" s="46" t="e">
        <f>IF(O577=0,TEXT(TIME(P577,Q577,R577)-TIME(D577,E577,RIGHT(F577,2))+TIME(0,LEFT(#REF!,2),RIGHT(#REF!,2)),"mm:ss"),TEXT(TIME(P577,Q577,R577)-TIME(D577,E577,RIGHT(F577,2))+TIME(0,LEFT(#REF!,2),RIGHT(#REF!,2))-TIME(0,($G$10*O577),0),"mm:ss"))</f>
        <v>#REF!</v>
      </c>
      <c r="T577" s="47"/>
      <c r="U577" s="43" t="e">
        <f>INDEX(VISITORS[INSECT ORDER], MATCH(T577,VISITORS[NAME USED],0))</f>
        <v>#N/A</v>
      </c>
      <c r="V577" s="43" t="e">
        <f t="shared" si="166"/>
        <v>#N/A</v>
      </c>
      <c r="W577" s="48" t="e">
        <f>IF(SUM(AB577,AD577,AF577,AH577,AJ577,AL577)=#REF!,,"")</f>
        <v>#REF!</v>
      </c>
      <c r="X577" s="49" t="e">
        <f>IF(#REF!=1,1,"")</f>
        <v>#REF!</v>
      </c>
      <c r="Y577" s="49"/>
      <c r="Z577" s="49"/>
      <c r="AA577" s="50" t="str">
        <f t="shared" si="167"/>
        <v/>
      </c>
      <c r="AB577" s="51" t="str">
        <f>IF(AA577=1,#REF!,"")</f>
        <v/>
      </c>
      <c r="AC577" s="50"/>
      <c r="AD577" s="51" t="str">
        <f>IF(AC577=1,#REF!,"")</f>
        <v/>
      </c>
      <c r="AE577" s="50"/>
      <c r="AF577" s="51" t="str">
        <f>IF(AE577=1,#REF!,"")</f>
        <v/>
      </c>
      <c r="AG577" s="50"/>
      <c r="AH577" s="51" t="str">
        <f>IF(AG577=1,#REF!,"")</f>
        <v/>
      </c>
      <c r="AI577" s="50"/>
      <c r="AJ577" s="51" t="str">
        <f>IF(AI577=1,#REF!,"")</f>
        <v/>
      </c>
      <c r="AK577" s="50"/>
      <c r="AL577" s="51" t="str">
        <f>IF(AK577=1,#REF!,"")</f>
        <v/>
      </c>
      <c r="AM577" s="52"/>
      <c r="AN577" s="53"/>
      <c r="AO577" s="53"/>
      <c r="AP577" s="54"/>
      <c r="AQ577" s="55" t="e">
        <f>IF(#REF!=1,0,"")</f>
        <v>#REF!</v>
      </c>
      <c r="AR577" s="56" t="e">
        <f t="shared" si="160"/>
        <v>#REF!</v>
      </c>
      <c r="AS577" s="55" t="e">
        <f>IF(#REF!=1,0,"")</f>
        <v>#REF!</v>
      </c>
      <c r="AT577" s="56" t="e">
        <f t="shared" si="161"/>
        <v>#REF!</v>
      </c>
    </row>
    <row r="578" spans="1:46" s="3" customFormat="1" x14ac:dyDescent="0.25">
      <c r="A578" s="67">
        <f t="shared" si="162"/>
        <v>2022</v>
      </c>
      <c r="B578" s="67" t="str">
        <f t="shared" si="163"/>
        <v>May</v>
      </c>
      <c r="C578" s="68">
        <f t="shared" si="168"/>
        <v>24</v>
      </c>
      <c r="D578" s="69">
        <f t="shared" si="164"/>
        <v>18</v>
      </c>
      <c r="E578" s="70">
        <f t="shared" si="165"/>
        <v>10</v>
      </c>
      <c r="F578" s="74"/>
      <c r="G578" s="77"/>
      <c r="H578" s="63" t="e">
        <f t="shared" si="169"/>
        <v>#VALUE!</v>
      </c>
      <c r="I578" s="64">
        <f t="shared" si="173"/>
        <v>1</v>
      </c>
      <c r="J578" s="71" t="str">
        <f t="shared" si="173"/>
        <v>Lavandula</v>
      </c>
      <c r="K578" s="71" t="str">
        <f t="shared" si="173"/>
        <v>stoechas</v>
      </c>
      <c r="L578" s="72">
        <f t="shared" si="173"/>
        <v>2</v>
      </c>
      <c r="M578" s="72">
        <f t="shared" si="173"/>
        <v>13</v>
      </c>
      <c r="N578" s="66">
        <f t="shared" si="173"/>
        <v>0</v>
      </c>
      <c r="O578" s="42"/>
      <c r="P578" s="43" t="e">
        <f>TEXT(IF(#REF!=1,D578,""),"00")</f>
        <v>#REF!</v>
      </c>
      <c r="Q578" s="44"/>
      <c r="R578" s="45"/>
      <c r="S578" s="46" t="e">
        <f>IF(O578=0,TEXT(TIME(P578,Q578,R578)-TIME(D578,E578,RIGHT(F578,2))+TIME(0,LEFT(#REF!,2),RIGHT(#REF!,2)),"mm:ss"),TEXT(TIME(P578,Q578,R578)-TIME(D578,E578,RIGHT(F578,2))+TIME(0,LEFT(#REF!,2),RIGHT(#REF!,2))-TIME(0,($G$10*O578),0),"mm:ss"))</f>
        <v>#REF!</v>
      </c>
      <c r="T578" s="47"/>
      <c r="U578" s="43" t="e">
        <f>INDEX(VISITORS[INSECT ORDER], MATCH(T578,VISITORS[NAME USED],0))</f>
        <v>#N/A</v>
      </c>
      <c r="V578" s="43" t="e">
        <f t="shared" si="166"/>
        <v>#N/A</v>
      </c>
      <c r="W578" s="48" t="e">
        <f>IF(SUM(AB578,AD578,AF578,AH578,AJ578,AL578)=#REF!,,"")</f>
        <v>#REF!</v>
      </c>
      <c r="X578" s="49" t="e">
        <f>IF(#REF!=1,1,"")</f>
        <v>#REF!</v>
      </c>
      <c r="Y578" s="49"/>
      <c r="Z578" s="49"/>
      <c r="AA578" s="50" t="str">
        <f t="shared" si="167"/>
        <v/>
      </c>
      <c r="AB578" s="51" t="str">
        <f>IF(AA578=1,#REF!,"")</f>
        <v/>
      </c>
      <c r="AC578" s="50"/>
      <c r="AD578" s="51" t="str">
        <f>IF(AC578=1,#REF!,"")</f>
        <v/>
      </c>
      <c r="AE578" s="50"/>
      <c r="AF578" s="51" t="str">
        <f>IF(AE578=1,#REF!,"")</f>
        <v/>
      </c>
      <c r="AG578" s="50"/>
      <c r="AH578" s="51" t="str">
        <f>IF(AG578=1,#REF!,"")</f>
        <v/>
      </c>
      <c r="AI578" s="50"/>
      <c r="AJ578" s="51" t="str">
        <f>IF(AI578=1,#REF!,"")</f>
        <v/>
      </c>
      <c r="AK578" s="50"/>
      <c r="AL578" s="51" t="str">
        <f>IF(AK578=1,#REF!,"")</f>
        <v/>
      </c>
      <c r="AM578" s="52"/>
      <c r="AN578" s="53"/>
      <c r="AO578" s="53"/>
      <c r="AP578" s="54"/>
      <c r="AQ578" s="55" t="e">
        <f>IF(#REF!=1,0,"")</f>
        <v>#REF!</v>
      </c>
      <c r="AR578" s="56" t="e">
        <f t="shared" si="160"/>
        <v>#REF!</v>
      </c>
      <c r="AS578" s="55" t="e">
        <f>IF(#REF!=1,0,"")</f>
        <v>#REF!</v>
      </c>
      <c r="AT578" s="56" t="e">
        <f t="shared" si="161"/>
        <v>#REF!</v>
      </c>
    </row>
    <row r="579" spans="1:46" s="3" customFormat="1" x14ac:dyDescent="0.25">
      <c r="A579" s="67">
        <f t="shared" si="162"/>
        <v>2022</v>
      </c>
      <c r="B579" s="67" t="str">
        <f t="shared" si="163"/>
        <v>May</v>
      </c>
      <c r="C579" s="68">
        <f t="shared" si="168"/>
        <v>24</v>
      </c>
      <c r="D579" s="69">
        <f t="shared" si="164"/>
        <v>18</v>
      </c>
      <c r="E579" s="70">
        <f t="shared" si="165"/>
        <v>11</v>
      </c>
      <c r="F579" s="74"/>
      <c r="G579" s="77"/>
      <c r="H579" s="63" t="e">
        <f t="shared" si="169"/>
        <v>#VALUE!</v>
      </c>
      <c r="I579" s="64">
        <f t="shared" si="173"/>
        <v>1</v>
      </c>
      <c r="J579" s="71" t="str">
        <f t="shared" si="173"/>
        <v>Lavandula</v>
      </c>
      <c r="K579" s="71" t="str">
        <f t="shared" si="173"/>
        <v>stoechas</v>
      </c>
      <c r="L579" s="72">
        <f t="shared" si="173"/>
        <v>2</v>
      </c>
      <c r="M579" s="72">
        <f t="shared" si="173"/>
        <v>13</v>
      </c>
      <c r="N579" s="66">
        <f t="shared" si="173"/>
        <v>0</v>
      </c>
      <c r="O579" s="42"/>
      <c r="P579" s="43" t="e">
        <f>TEXT(IF(#REF!=1,D579,""),"00")</f>
        <v>#REF!</v>
      </c>
      <c r="Q579" s="44"/>
      <c r="R579" s="45"/>
      <c r="S579" s="46" t="e">
        <f>IF(O579=0,TEXT(TIME(P579,Q579,R579)-TIME(D579,E579,RIGHT(F579,2))+TIME(0,LEFT(#REF!,2),RIGHT(#REF!,2)),"mm:ss"),TEXT(TIME(P579,Q579,R579)-TIME(D579,E579,RIGHT(F579,2))+TIME(0,LEFT(#REF!,2),RIGHT(#REF!,2))-TIME(0,($G$10*O579),0),"mm:ss"))</f>
        <v>#REF!</v>
      </c>
      <c r="T579" s="47"/>
      <c r="U579" s="43" t="e">
        <f>INDEX(VISITORS[INSECT ORDER], MATCH(T579,VISITORS[NAME USED],0))</f>
        <v>#N/A</v>
      </c>
      <c r="V579" s="43" t="e">
        <f t="shared" si="166"/>
        <v>#N/A</v>
      </c>
      <c r="W579" s="48" t="e">
        <f>IF(SUM(AB579,AD579,AF579,AH579,AJ579,AL579)=#REF!,,"")</f>
        <v>#REF!</v>
      </c>
      <c r="X579" s="49" t="e">
        <f>IF(#REF!=1,1,"")</f>
        <v>#REF!</v>
      </c>
      <c r="Y579" s="49"/>
      <c r="Z579" s="49"/>
      <c r="AA579" s="50" t="str">
        <f t="shared" si="167"/>
        <v/>
      </c>
      <c r="AB579" s="51" t="str">
        <f>IF(AA579=1,#REF!,"")</f>
        <v/>
      </c>
      <c r="AC579" s="50"/>
      <c r="AD579" s="51" t="str">
        <f>IF(AC579=1,#REF!,"")</f>
        <v/>
      </c>
      <c r="AE579" s="50"/>
      <c r="AF579" s="51" t="str">
        <f>IF(AE579=1,#REF!,"")</f>
        <v/>
      </c>
      <c r="AG579" s="50"/>
      <c r="AH579" s="51" t="str">
        <f>IF(AG579=1,#REF!,"")</f>
        <v/>
      </c>
      <c r="AI579" s="50"/>
      <c r="AJ579" s="51" t="str">
        <f>IF(AI579=1,#REF!,"")</f>
        <v/>
      </c>
      <c r="AK579" s="50"/>
      <c r="AL579" s="51" t="str">
        <f>IF(AK579=1,#REF!,"")</f>
        <v/>
      </c>
      <c r="AM579" s="52"/>
      <c r="AN579" s="53"/>
      <c r="AO579" s="53"/>
      <c r="AP579" s="54"/>
      <c r="AQ579" s="55" t="e">
        <f>IF(#REF!=1,0,"")</f>
        <v>#REF!</v>
      </c>
      <c r="AR579" s="56" t="e">
        <f t="shared" si="160"/>
        <v>#REF!</v>
      </c>
      <c r="AS579" s="55" t="e">
        <f>IF(#REF!=1,0,"")</f>
        <v>#REF!</v>
      </c>
      <c r="AT579" s="56" t="e">
        <f t="shared" si="161"/>
        <v>#REF!</v>
      </c>
    </row>
    <row r="580" spans="1:46" s="3" customFormat="1" x14ac:dyDescent="0.25">
      <c r="A580" s="67">
        <f t="shared" si="162"/>
        <v>2022</v>
      </c>
      <c r="B580" s="67" t="str">
        <f t="shared" si="163"/>
        <v>May</v>
      </c>
      <c r="C580" s="68">
        <f t="shared" si="168"/>
        <v>24</v>
      </c>
      <c r="D580" s="69">
        <f t="shared" si="164"/>
        <v>18</v>
      </c>
      <c r="E580" s="70">
        <f t="shared" si="165"/>
        <v>12</v>
      </c>
      <c r="F580" s="74"/>
      <c r="G580" s="77"/>
      <c r="H580" s="63" t="e">
        <f t="shared" si="169"/>
        <v>#VALUE!</v>
      </c>
      <c r="I580" s="64">
        <f t="shared" si="173"/>
        <v>1</v>
      </c>
      <c r="J580" s="71" t="str">
        <f t="shared" si="173"/>
        <v>Lavandula</v>
      </c>
      <c r="K580" s="71" t="str">
        <f t="shared" si="173"/>
        <v>stoechas</v>
      </c>
      <c r="L580" s="72">
        <f t="shared" si="173"/>
        <v>2</v>
      </c>
      <c r="M580" s="72">
        <f t="shared" si="173"/>
        <v>13</v>
      </c>
      <c r="N580" s="66">
        <f t="shared" si="173"/>
        <v>0</v>
      </c>
      <c r="O580" s="42"/>
      <c r="P580" s="43" t="e">
        <f>TEXT(IF(#REF!=1,D580,""),"00")</f>
        <v>#REF!</v>
      </c>
      <c r="Q580" s="44"/>
      <c r="R580" s="45"/>
      <c r="S580" s="46" t="e">
        <f>IF(O580=0,TEXT(TIME(P580,Q580,R580)-TIME(D580,E580,RIGHT(F580,2))+TIME(0,LEFT(#REF!,2),RIGHT(#REF!,2)),"mm:ss"),TEXT(TIME(P580,Q580,R580)-TIME(D580,E580,RIGHT(F580,2))+TIME(0,LEFT(#REF!,2),RIGHT(#REF!,2))-TIME(0,($G$10*O580),0),"mm:ss"))</f>
        <v>#REF!</v>
      </c>
      <c r="T580" s="47"/>
      <c r="U580" s="43" t="e">
        <f>INDEX(VISITORS[INSECT ORDER], MATCH(T580,VISITORS[NAME USED],0))</f>
        <v>#N/A</v>
      </c>
      <c r="V580" s="43" t="e">
        <f t="shared" si="166"/>
        <v>#N/A</v>
      </c>
      <c r="W580" s="48" t="e">
        <f>IF(SUM(AB580,AD580,AF580,AH580,AJ580,AL580)=#REF!,,"")</f>
        <v>#REF!</v>
      </c>
      <c r="X580" s="49" t="e">
        <f>IF(#REF!=1,1,"")</f>
        <v>#REF!</v>
      </c>
      <c r="Y580" s="49"/>
      <c r="Z580" s="49"/>
      <c r="AA580" s="50" t="str">
        <f t="shared" si="167"/>
        <v/>
      </c>
      <c r="AB580" s="51" t="str">
        <f>IF(AA580=1,#REF!,"")</f>
        <v/>
      </c>
      <c r="AC580" s="50"/>
      <c r="AD580" s="51" t="str">
        <f>IF(AC580=1,#REF!,"")</f>
        <v/>
      </c>
      <c r="AE580" s="50"/>
      <c r="AF580" s="51" t="str">
        <f>IF(AE580=1,#REF!,"")</f>
        <v/>
      </c>
      <c r="AG580" s="50"/>
      <c r="AH580" s="51" t="str">
        <f>IF(AG580=1,#REF!,"")</f>
        <v/>
      </c>
      <c r="AI580" s="50"/>
      <c r="AJ580" s="51" t="str">
        <f>IF(AI580=1,#REF!,"")</f>
        <v/>
      </c>
      <c r="AK580" s="50"/>
      <c r="AL580" s="51" t="str">
        <f>IF(AK580=1,#REF!,"")</f>
        <v/>
      </c>
      <c r="AM580" s="52"/>
      <c r="AN580" s="53"/>
      <c r="AO580" s="53"/>
      <c r="AP580" s="54"/>
      <c r="AQ580" s="55" t="e">
        <f>IF(#REF!=1,0,"")</f>
        <v>#REF!</v>
      </c>
      <c r="AR580" s="56" t="e">
        <f t="shared" si="160"/>
        <v>#REF!</v>
      </c>
      <c r="AS580" s="55" t="e">
        <f>IF(#REF!=1,0,"")</f>
        <v>#REF!</v>
      </c>
      <c r="AT580" s="56" t="e">
        <f t="shared" si="161"/>
        <v>#REF!</v>
      </c>
    </row>
    <row r="581" spans="1:46" s="3" customFormat="1" x14ac:dyDescent="0.25">
      <c r="A581" s="67">
        <f t="shared" si="162"/>
        <v>2022</v>
      </c>
      <c r="B581" s="67" t="str">
        <f t="shared" si="163"/>
        <v>May</v>
      </c>
      <c r="C581" s="68">
        <f t="shared" si="168"/>
        <v>24</v>
      </c>
      <c r="D581" s="69">
        <f t="shared" si="164"/>
        <v>18</v>
      </c>
      <c r="E581" s="70">
        <f t="shared" si="165"/>
        <v>13</v>
      </c>
      <c r="F581" s="74"/>
      <c r="G581" s="77"/>
      <c r="H581" s="63" t="e">
        <f t="shared" si="169"/>
        <v>#VALUE!</v>
      </c>
      <c r="I581" s="64">
        <f t="shared" si="173"/>
        <v>1</v>
      </c>
      <c r="J581" s="71" t="str">
        <f t="shared" si="173"/>
        <v>Lavandula</v>
      </c>
      <c r="K581" s="71" t="str">
        <f t="shared" si="173"/>
        <v>stoechas</v>
      </c>
      <c r="L581" s="72">
        <f t="shared" si="173"/>
        <v>2</v>
      </c>
      <c r="M581" s="72">
        <f t="shared" si="173"/>
        <v>13</v>
      </c>
      <c r="N581" s="66">
        <f t="shared" si="173"/>
        <v>0</v>
      </c>
      <c r="O581" s="42"/>
      <c r="P581" s="43" t="e">
        <f>TEXT(IF(#REF!=1,D581,""),"00")</f>
        <v>#REF!</v>
      </c>
      <c r="Q581" s="44"/>
      <c r="R581" s="45"/>
      <c r="S581" s="46" t="e">
        <f>IF(O581=0,TEXT(TIME(P581,Q581,R581)-TIME(D581,E581,RIGHT(F581,2))+TIME(0,LEFT(#REF!,2),RIGHT(#REF!,2)),"mm:ss"),TEXT(TIME(P581,Q581,R581)-TIME(D581,E581,RIGHT(F581,2))+TIME(0,LEFT(#REF!,2),RIGHT(#REF!,2))-TIME(0,($G$10*O581),0),"mm:ss"))</f>
        <v>#REF!</v>
      </c>
      <c r="T581" s="47"/>
      <c r="U581" s="43" t="e">
        <f>INDEX(VISITORS[INSECT ORDER], MATCH(T581,VISITORS[NAME USED],0))</f>
        <v>#N/A</v>
      </c>
      <c r="V581" s="43" t="e">
        <f t="shared" si="166"/>
        <v>#N/A</v>
      </c>
      <c r="W581" s="48" t="e">
        <f>IF(SUM(AB581,AD581,AF581,AH581,AJ581,AL581)=#REF!,,"")</f>
        <v>#REF!</v>
      </c>
      <c r="X581" s="49" t="e">
        <f>IF(#REF!=1,1,"")</f>
        <v>#REF!</v>
      </c>
      <c r="Y581" s="49"/>
      <c r="Z581" s="49"/>
      <c r="AA581" s="50" t="str">
        <f t="shared" si="167"/>
        <v/>
      </c>
      <c r="AB581" s="51" t="str">
        <f>IF(AA581=1,#REF!,"")</f>
        <v/>
      </c>
      <c r="AC581" s="50"/>
      <c r="AD581" s="51" t="str">
        <f>IF(AC581=1,#REF!,"")</f>
        <v/>
      </c>
      <c r="AE581" s="50"/>
      <c r="AF581" s="51" t="str">
        <f>IF(AE581=1,#REF!,"")</f>
        <v/>
      </c>
      <c r="AG581" s="50"/>
      <c r="AH581" s="51" t="str">
        <f>IF(AG581=1,#REF!,"")</f>
        <v/>
      </c>
      <c r="AI581" s="50"/>
      <c r="AJ581" s="51" t="str">
        <f>IF(AI581=1,#REF!,"")</f>
        <v/>
      </c>
      <c r="AK581" s="50"/>
      <c r="AL581" s="51" t="str">
        <f>IF(AK581=1,#REF!,"")</f>
        <v/>
      </c>
      <c r="AM581" s="52"/>
      <c r="AN581" s="53"/>
      <c r="AO581" s="53"/>
      <c r="AP581" s="54"/>
      <c r="AQ581" s="55" t="e">
        <f>IF(#REF!=1,0,"")</f>
        <v>#REF!</v>
      </c>
      <c r="AR581" s="56" t="e">
        <f t="shared" si="160"/>
        <v>#REF!</v>
      </c>
      <c r="AS581" s="55" t="e">
        <f>IF(#REF!=1,0,"")</f>
        <v>#REF!</v>
      </c>
      <c r="AT581" s="56" t="e">
        <f t="shared" si="161"/>
        <v>#REF!</v>
      </c>
    </row>
    <row r="582" spans="1:46" s="3" customFormat="1" x14ac:dyDescent="0.25">
      <c r="A582" s="67">
        <f t="shared" si="162"/>
        <v>2022</v>
      </c>
      <c r="B582" s="67" t="str">
        <f t="shared" si="163"/>
        <v>May</v>
      </c>
      <c r="C582" s="68">
        <f t="shared" si="168"/>
        <v>24</v>
      </c>
      <c r="D582" s="69">
        <f t="shared" si="164"/>
        <v>18</v>
      </c>
      <c r="E582" s="60">
        <f t="shared" si="165"/>
        <v>14</v>
      </c>
      <c r="F582" s="74"/>
      <c r="G582" s="77"/>
      <c r="H582" s="63" t="e">
        <f t="shared" si="169"/>
        <v>#VALUE!</v>
      </c>
      <c r="I582" s="64">
        <f t="shared" si="173"/>
        <v>1</v>
      </c>
      <c r="J582" s="71" t="str">
        <f t="shared" si="173"/>
        <v>Lavandula</v>
      </c>
      <c r="K582" s="71" t="str">
        <f t="shared" si="173"/>
        <v>stoechas</v>
      </c>
      <c r="L582" s="66">
        <f t="shared" si="173"/>
        <v>2</v>
      </c>
      <c r="M582" s="66">
        <f t="shared" si="173"/>
        <v>13</v>
      </c>
      <c r="N582" s="66">
        <f t="shared" si="173"/>
        <v>0</v>
      </c>
      <c r="O582" s="42"/>
      <c r="P582" s="43" t="e">
        <f>TEXT(IF(#REF!=1,D582,""),"00")</f>
        <v>#REF!</v>
      </c>
      <c r="Q582" s="44"/>
      <c r="R582" s="45"/>
      <c r="S582" s="46" t="e">
        <f>IF(O582=0,TEXT(TIME(P582,Q582,R582)-TIME(D582,E582,RIGHT(F582,2))+TIME(0,LEFT(#REF!,2),RIGHT(#REF!,2)),"mm:ss"),TEXT(TIME(P582,Q582,R582)-TIME(D582,E582,RIGHT(F582,2))+TIME(0,LEFT(#REF!,2),RIGHT(#REF!,2))-TIME(0,($G$10*O582),0),"mm:ss"))</f>
        <v>#REF!</v>
      </c>
      <c r="T582" s="47"/>
      <c r="U582" s="43" t="e">
        <f>INDEX(VISITORS[INSECT ORDER], MATCH(T582,VISITORS[NAME USED],0))</f>
        <v>#N/A</v>
      </c>
      <c r="V582" s="43" t="e">
        <f t="shared" si="166"/>
        <v>#N/A</v>
      </c>
      <c r="W582" s="48" t="e">
        <f>IF(SUM(AB582,AD582,AF582,AH582,AJ582,AL582)=#REF!,,"")</f>
        <v>#REF!</v>
      </c>
      <c r="X582" s="49" t="e">
        <f>IF(#REF!=1,1,"")</f>
        <v>#REF!</v>
      </c>
      <c r="Y582" s="49"/>
      <c r="Z582" s="49"/>
      <c r="AA582" s="50" t="str">
        <f t="shared" si="167"/>
        <v/>
      </c>
      <c r="AB582" s="51" t="str">
        <f>IF(AA582=1,#REF!,"")</f>
        <v/>
      </c>
      <c r="AC582" s="50"/>
      <c r="AD582" s="51" t="str">
        <f>IF(AC582=1,#REF!,"")</f>
        <v/>
      </c>
      <c r="AE582" s="50"/>
      <c r="AF582" s="51" t="str">
        <f>IF(AE582=1,#REF!,"")</f>
        <v/>
      </c>
      <c r="AG582" s="50"/>
      <c r="AH582" s="51" t="str">
        <f>IF(AG582=1,#REF!,"")</f>
        <v/>
      </c>
      <c r="AI582" s="50"/>
      <c r="AJ582" s="51" t="str">
        <f>IF(AI582=1,#REF!,"")</f>
        <v/>
      </c>
      <c r="AK582" s="50"/>
      <c r="AL582" s="51" t="str">
        <f>IF(AK582=1,#REF!,"")</f>
        <v/>
      </c>
      <c r="AM582" s="52"/>
      <c r="AN582" s="53"/>
      <c r="AO582" s="53"/>
      <c r="AP582" s="54"/>
      <c r="AQ582" s="55" t="e">
        <f>IF(#REF!=1,0,"")</f>
        <v>#REF!</v>
      </c>
      <c r="AR582" s="56" t="e">
        <f t="shared" si="160"/>
        <v>#REF!</v>
      </c>
      <c r="AS582" s="55" t="e">
        <f>IF(#REF!=1,0,"")</f>
        <v>#REF!</v>
      </c>
      <c r="AT582" s="56" t="e">
        <f t="shared" si="161"/>
        <v>#REF!</v>
      </c>
    </row>
    <row r="583" spans="1:46" s="3" customFormat="1" x14ac:dyDescent="0.25">
      <c r="A583" s="67">
        <f t="shared" si="162"/>
        <v>2022</v>
      </c>
      <c r="B583" s="67" t="str">
        <f t="shared" si="163"/>
        <v>May</v>
      </c>
      <c r="C583" s="68">
        <f t="shared" si="168"/>
        <v>24</v>
      </c>
      <c r="D583" s="69">
        <f t="shared" si="164"/>
        <v>18</v>
      </c>
      <c r="E583" s="70">
        <f t="shared" si="165"/>
        <v>15</v>
      </c>
      <c r="F583" s="74"/>
      <c r="G583" s="77"/>
      <c r="H583" s="63" t="e">
        <f t="shared" si="169"/>
        <v>#VALUE!</v>
      </c>
      <c r="I583" s="64">
        <f t="shared" si="173"/>
        <v>1</v>
      </c>
      <c r="J583" s="71" t="str">
        <f t="shared" si="173"/>
        <v>Lavandula</v>
      </c>
      <c r="K583" s="71" t="str">
        <f t="shared" si="173"/>
        <v>stoechas</v>
      </c>
      <c r="L583" s="72">
        <f t="shared" si="173"/>
        <v>2</v>
      </c>
      <c r="M583" s="72">
        <f t="shared" si="173"/>
        <v>13</v>
      </c>
      <c r="N583" s="66">
        <f t="shared" si="173"/>
        <v>0</v>
      </c>
      <c r="O583" s="42"/>
      <c r="P583" s="43" t="e">
        <f>TEXT(IF(#REF!=1,D583,""),"00")</f>
        <v>#REF!</v>
      </c>
      <c r="Q583" s="44"/>
      <c r="R583" s="45"/>
      <c r="S583" s="46" t="e">
        <f>IF(O583=0,TEXT(TIME(P583,Q583,R583)-TIME(D583,E583,RIGHT(F583,2))+TIME(0,LEFT(#REF!,2),RIGHT(#REF!,2)),"mm:ss"),TEXT(TIME(P583,Q583,R583)-TIME(D583,E583,RIGHT(F583,2))+TIME(0,LEFT(#REF!,2),RIGHT(#REF!,2))-TIME(0,($G$10*O583),0),"mm:ss"))</f>
        <v>#REF!</v>
      </c>
      <c r="T583" s="47"/>
      <c r="U583" s="43" t="e">
        <f>INDEX(VISITORS[INSECT ORDER], MATCH(T583,VISITORS[NAME USED],0))</f>
        <v>#N/A</v>
      </c>
      <c r="V583" s="43" t="e">
        <f t="shared" si="166"/>
        <v>#N/A</v>
      </c>
      <c r="W583" s="48" t="e">
        <f>IF(SUM(AB583,AD583,AF583,AH583,AJ583,AL583)=#REF!,,"")</f>
        <v>#REF!</v>
      </c>
      <c r="X583" s="49" t="e">
        <f>IF(#REF!=1,1,"")</f>
        <v>#REF!</v>
      </c>
      <c r="Y583" s="49"/>
      <c r="Z583" s="49"/>
      <c r="AA583" s="50" t="str">
        <f t="shared" si="167"/>
        <v/>
      </c>
      <c r="AB583" s="51" t="str">
        <f>IF(AA583=1,#REF!,"")</f>
        <v/>
      </c>
      <c r="AC583" s="50"/>
      <c r="AD583" s="51" t="str">
        <f>IF(AC583=1,#REF!,"")</f>
        <v/>
      </c>
      <c r="AE583" s="50"/>
      <c r="AF583" s="51" t="str">
        <f>IF(AE583=1,#REF!,"")</f>
        <v/>
      </c>
      <c r="AG583" s="50"/>
      <c r="AH583" s="51" t="str">
        <f>IF(AG583=1,#REF!,"")</f>
        <v/>
      </c>
      <c r="AI583" s="50"/>
      <c r="AJ583" s="51" t="str">
        <f>IF(AI583=1,#REF!,"")</f>
        <v/>
      </c>
      <c r="AK583" s="50"/>
      <c r="AL583" s="51" t="str">
        <f>IF(AK583=1,#REF!,"")</f>
        <v/>
      </c>
      <c r="AM583" s="52"/>
      <c r="AN583" s="53"/>
      <c r="AO583" s="53"/>
      <c r="AP583" s="54"/>
      <c r="AQ583" s="55" t="e">
        <f>IF(#REF!=1,0,"")</f>
        <v>#REF!</v>
      </c>
      <c r="AR583" s="56" t="e">
        <f t="shared" si="160"/>
        <v>#REF!</v>
      </c>
      <c r="AS583" s="55" t="e">
        <f>IF(#REF!=1,0,"")</f>
        <v>#REF!</v>
      </c>
      <c r="AT583" s="56" t="e">
        <f t="shared" si="161"/>
        <v>#REF!</v>
      </c>
    </row>
    <row r="584" spans="1:46" s="3" customFormat="1" x14ac:dyDescent="0.25">
      <c r="A584" s="67">
        <f t="shared" si="162"/>
        <v>2022</v>
      </c>
      <c r="B584" s="67" t="str">
        <f t="shared" si="163"/>
        <v>May</v>
      </c>
      <c r="C584" s="68">
        <f t="shared" si="168"/>
        <v>24</v>
      </c>
      <c r="D584" s="69">
        <f t="shared" si="164"/>
        <v>18</v>
      </c>
      <c r="E584" s="70">
        <f t="shared" si="165"/>
        <v>16</v>
      </c>
      <c r="F584" s="74"/>
      <c r="G584" s="77"/>
      <c r="H584" s="63" t="e">
        <f t="shared" si="169"/>
        <v>#VALUE!</v>
      </c>
      <c r="I584" s="64">
        <f t="shared" si="173"/>
        <v>1</v>
      </c>
      <c r="J584" s="71" t="str">
        <f t="shared" si="173"/>
        <v>Lavandula</v>
      </c>
      <c r="K584" s="71" t="str">
        <f t="shared" si="173"/>
        <v>stoechas</v>
      </c>
      <c r="L584" s="72">
        <f t="shared" si="173"/>
        <v>2</v>
      </c>
      <c r="M584" s="72">
        <f t="shared" si="173"/>
        <v>13</v>
      </c>
      <c r="N584" s="66">
        <f t="shared" si="173"/>
        <v>0</v>
      </c>
      <c r="O584" s="42"/>
      <c r="P584" s="43" t="e">
        <f>TEXT(IF(#REF!=1,D584,""),"00")</f>
        <v>#REF!</v>
      </c>
      <c r="Q584" s="44"/>
      <c r="R584" s="45"/>
      <c r="S584" s="46" t="e">
        <f>IF(O584=0,TEXT(TIME(P584,Q584,R584)-TIME(D584,E584,RIGHT(F584,2))+TIME(0,LEFT(#REF!,2),RIGHT(#REF!,2)),"mm:ss"),TEXT(TIME(P584,Q584,R584)-TIME(D584,E584,RIGHT(F584,2))+TIME(0,LEFT(#REF!,2),RIGHT(#REF!,2))-TIME(0,($G$10*O584),0),"mm:ss"))</f>
        <v>#REF!</v>
      </c>
      <c r="T584" s="47"/>
      <c r="U584" s="43" t="e">
        <f>INDEX(VISITORS[INSECT ORDER], MATCH(T584,VISITORS[NAME USED],0))</f>
        <v>#N/A</v>
      </c>
      <c r="V584" s="43" t="e">
        <f t="shared" si="166"/>
        <v>#N/A</v>
      </c>
      <c r="W584" s="48" t="e">
        <f>IF(SUM(AB584,AD584,AF584,AH584,AJ584,AL584)=#REF!,,"")</f>
        <v>#REF!</v>
      </c>
      <c r="X584" s="49" t="e">
        <f>IF(#REF!=1,1,"")</f>
        <v>#REF!</v>
      </c>
      <c r="Y584" s="49"/>
      <c r="Z584" s="49"/>
      <c r="AA584" s="50" t="str">
        <f t="shared" si="167"/>
        <v/>
      </c>
      <c r="AB584" s="51" t="str">
        <f>IF(AA584=1,#REF!,"")</f>
        <v/>
      </c>
      <c r="AC584" s="50"/>
      <c r="AD584" s="51" t="str">
        <f>IF(AC584=1,#REF!,"")</f>
        <v/>
      </c>
      <c r="AE584" s="50"/>
      <c r="AF584" s="51" t="str">
        <f>IF(AE584=1,#REF!,"")</f>
        <v/>
      </c>
      <c r="AG584" s="50"/>
      <c r="AH584" s="51" t="str">
        <f>IF(AG584=1,#REF!,"")</f>
        <v/>
      </c>
      <c r="AI584" s="50"/>
      <c r="AJ584" s="51" t="str">
        <f>IF(AI584=1,#REF!,"")</f>
        <v/>
      </c>
      <c r="AK584" s="50"/>
      <c r="AL584" s="51" t="str">
        <f>IF(AK584=1,#REF!,"")</f>
        <v/>
      </c>
      <c r="AM584" s="52"/>
      <c r="AN584" s="53"/>
      <c r="AO584" s="53"/>
      <c r="AP584" s="54"/>
      <c r="AQ584" s="55" t="e">
        <f>IF(#REF!=1,0,"")</f>
        <v>#REF!</v>
      </c>
      <c r="AR584" s="56" t="e">
        <f t="shared" si="160"/>
        <v>#REF!</v>
      </c>
      <c r="AS584" s="55" t="e">
        <f>IF(#REF!=1,0,"")</f>
        <v>#REF!</v>
      </c>
      <c r="AT584" s="56" t="e">
        <f t="shared" si="161"/>
        <v>#REF!</v>
      </c>
    </row>
    <row r="585" spans="1:46" s="3" customFormat="1" x14ac:dyDescent="0.25">
      <c r="A585" s="67">
        <f t="shared" si="162"/>
        <v>2022</v>
      </c>
      <c r="B585" s="67" t="str">
        <f t="shared" si="163"/>
        <v>May</v>
      </c>
      <c r="C585" s="68">
        <f t="shared" si="168"/>
        <v>24</v>
      </c>
      <c r="D585" s="69">
        <f t="shared" si="164"/>
        <v>18</v>
      </c>
      <c r="E585" s="70">
        <f t="shared" si="165"/>
        <v>17</v>
      </c>
      <c r="F585" s="74"/>
      <c r="G585" s="77"/>
      <c r="H585" s="63" t="e">
        <f t="shared" si="169"/>
        <v>#VALUE!</v>
      </c>
      <c r="I585" s="64">
        <f t="shared" si="173"/>
        <v>1</v>
      </c>
      <c r="J585" s="71" t="str">
        <f t="shared" si="173"/>
        <v>Lavandula</v>
      </c>
      <c r="K585" s="71" t="str">
        <f t="shared" si="173"/>
        <v>stoechas</v>
      </c>
      <c r="L585" s="72">
        <f t="shared" si="173"/>
        <v>2</v>
      </c>
      <c r="M585" s="72">
        <f t="shared" si="173"/>
        <v>13</v>
      </c>
      <c r="N585" s="66">
        <f t="shared" si="173"/>
        <v>0</v>
      </c>
      <c r="O585" s="42"/>
      <c r="P585" s="43" t="e">
        <f>TEXT(IF(#REF!=1,D585,""),"00")</f>
        <v>#REF!</v>
      </c>
      <c r="Q585" s="44"/>
      <c r="R585" s="45"/>
      <c r="S585" s="46" t="e">
        <f>IF(O585=0,TEXT(TIME(P585,Q585,R585)-TIME(D585,E585,RIGHT(F585,2))+TIME(0,LEFT(#REF!,2),RIGHT(#REF!,2)),"mm:ss"),TEXT(TIME(P585,Q585,R585)-TIME(D585,E585,RIGHT(F585,2))+TIME(0,LEFT(#REF!,2),RIGHT(#REF!,2))-TIME(0,($G$10*O585),0),"mm:ss"))</f>
        <v>#REF!</v>
      </c>
      <c r="T585" s="47"/>
      <c r="U585" s="43" t="e">
        <f>INDEX(VISITORS[INSECT ORDER], MATCH(T585,VISITORS[NAME USED],0))</f>
        <v>#N/A</v>
      </c>
      <c r="V585" s="43" t="e">
        <f t="shared" si="166"/>
        <v>#N/A</v>
      </c>
      <c r="W585" s="48" t="e">
        <f>IF(SUM(AB585,AD585,AF585,AH585,AJ585,AL585)=#REF!,,"")</f>
        <v>#REF!</v>
      </c>
      <c r="X585" s="49" t="e">
        <f>IF(#REF!=1,1,"")</f>
        <v>#REF!</v>
      </c>
      <c r="Y585" s="49"/>
      <c r="Z585" s="49"/>
      <c r="AA585" s="50" t="str">
        <f t="shared" si="167"/>
        <v/>
      </c>
      <c r="AB585" s="51" t="str">
        <f>IF(AA585=1,#REF!,"")</f>
        <v/>
      </c>
      <c r="AC585" s="50"/>
      <c r="AD585" s="51" t="str">
        <f>IF(AC585=1,#REF!,"")</f>
        <v/>
      </c>
      <c r="AE585" s="50"/>
      <c r="AF585" s="51" t="str">
        <f>IF(AE585=1,#REF!,"")</f>
        <v/>
      </c>
      <c r="AG585" s="50"/>
      <c r="AH585" s="51" t="str">
        <f>IF(AG585=1,#REF!,"")</f>
        <v/>
      </c>
      <c r="AI585" s="50"/>
      <c r="AJ585" s="51" t="str">
        <f>IF(AI585=1,#REF!,"")</f>
        <v/>
      </c>
      <c r="AK585" s="50"/>
      <c r="AL585" s="51" t="str">
        <f>IF(AK585=1,#REF!,"")</f>
        <v/>
      </c>
      <c r="AM585" s="52"/>
      <c r="AN585" s="53"/>
      <c r="AO585" s="53"/>
      <c r="AP585" s="54"/>
      <c r="AQ585" s="55" t="e">
        <f>IF(#REF!=1,0,"")</f>
        <v>#REF!</v>
      </c>
      <c r="AR585" s="56" t="e">
        <f t="shared" si="160"/>
        <v>#REF!</v>
      </c>
      <c r="AS585" s="55" t="e">
        <f>IF(#REF!=1,0,"")</f>
        <v>#REF!</v>
      </c>
      <c r="AT585" s="56" t="e">
        <f t="shared" si="161"/>
        <v>#REF!</v>
      </c>
    </row>
    <row r="586" spans="1:46" s="3" customFormat="1" x14ac:dyDescent="0.25">
      <c r="A586" s="67">
        <f t="shared" si="162"/>
        <v>2022</v>
      </c>
      <c r="B586" s="67" t="str">
        <f t="shared" si="163"/>
        <v>May</v>
      </c>
      <c r="C586" s="68">
        <f t="shared" si="168"/>
        <v>24</v>
      </c>
      <c r="D586" s="69">
        <f t="shared" si="164"/>
        <v>18</v>
      </c>
      <c r="E586" s="70">
        <f t="shared" si="165"/>
        <v>18</v>
      </c>
      <c r="F586" s="74"/>
      <c r="G586" s="77"/>
      <c r="H586" s="63" t="e">
        <f t="shared" si="169"/>
        <v>#VALUE!</v>
      </c>
      <c r="I586" s="64">
        <f t="shared" si="173"/>
        <v>1</v>
      </c>
      <c r="J586" s="71" t="str">
        <f t="shared" si="173"/>
        <v>Lavandula</v>
      </c>
      <c r="K586" s="71" t="str">
        <f t="shared" si="173"/>
        <v>stoechas</v>
      </c>
      <c r="L586" s="72">
        <f t="shared" si="173"/>
        <v>2</v>
      </c>
      <c r="M586" s="72">
        <f t="shared" si="173"/>
        <v>13</v>
      </c>
      <c r="N586" s="66">
        <f t="shared" si="173"/>
        <v>0</v>
      </c>
      <c r="O586" s="42"/>
      <c r="P586" s="43" t="e">
        <f>TEXT(IF(#REF!=1,D586,""),"00")</f>
        <v>#REF!</v>
      </c>
      <c r="Q586" s="44"/>
      <c r="R586" s="45"/>
      <c r="S586" s="46" t="e">
        <f>IF(O586=0,TEXT(TIME(P586,Q586,R586)-TIME(D586,E586,RIGHT(F586,2))+TIME(0,LEFT(#REF!,2),RIGHT(#REF!,2)),"mm:ss"),TEXT(TIME(P586,Q586,R586)-TIME(D586,E586,RIGHT(F586,2))+TIME(0,LEFT(#REF!,2),RIGHT(#REF!,2))-TIME(0,($G$10*O586),0),"mm:ss"))</f>
        <v>#REF!</v>
      </c>
      <c r="T586" s="47"/>
      <c r="U586" s="43" t="e">
        <f>INDEX(VISITORS[INSECT ORDER], MATCH(T586,VISITORS[NAME USED],0))</f>
        <v>#N/A</v>
      </c>
      <c r="V586" s="43" t="e">
        <f t="shared" si="166"/>
        <v>#N/A</v>
      </c>
      <c r="W586" s="48" t="e">
        <f>IF(SUM(AB586,AD586,AF586,AH586,AJ586,AL586)=#REF!,,"")</f>
        <v>#REF!</v>
      </c>
      <c r="X586" s="49" t="e">
        <f>IF(#REF!=1,1,"")</f>
        <v>#REF!</v>
      </c>
      <c r="Y586" s="49"/>
      <c r="Z586" s="49"/>
      <c r="AA586" s="50" t="str">
        <f t="shared" si="167"/>
        <v/>
      </c>
      <c r="AB586" s="51" t="str">
        <f>IF(AA586=1,#REF!,"")</f>
        <v/>
      </c>
      <c r="AC586" s="50"/>
      <c r="AD586" s="51" t="str">
        <f>IF(AC586=1,#REF!,"")</f>
        <v/>
      </c>
      <c r="AE586" s="50"/>
      <c r="AF586" s="51" t="str">
        <f>IF(AE586=1,#REF!,"")</f>
        <v/>
      </c>
      <c r="AG586" s="50"/>
      <c r="AH586" s="51" t="str">
        <f>IF(AG586=1,#REF!,"")</f>
        <v/>
      </c>
      <c r="AI586" s="50"/>
      <c r="AJ586" s="51" t="str">
        <f>IF(AI586=1,#REF!,"")</f>
        <v/>
      </c>
      <c r="AK586" s="50"/>
      <c r="AL586" s="51" t="str">
        <f>IF(AK586=1,#REF!,"")</f>
        <v/>
      </c>
      <c r="AM586" s="52"/>
      <c r="AN586" s="53"/>
      <c r="AO586" s="53"/>
      <c r="AP586" s="54"/>
      <c r="AQ586" s="55" t="e">
        <f>IF(#REF!=1,0,"")</f>
        <v>#REF!</v>
      </c>
      <c r="AR586" s="56" t="e">
        <f t="shared" si="160"/>
        <v>#REF!</v>
      </c>
      <c r="AS586" s="55" t="e">
        <f>IF(#REF!=1,0,"")</f>
        <v>#REF!</v>
      </c>
      <c r="AT586" s="56" t="e">
        <f t="shared" si="161"/>
        <v>#REF!</v>
      </c>
    </row>
    <row r="587" spans="1:46" s="3" customFormat="1" x14ac:dyDescent="0.25">
      <c r="A587" s="67">
        <f t="shared" si="162"/>
        <v>2022</v>
      </c>
      <c r="B587" s="67" t="str">
        <f t="shared" si="163"/>
        <v>May</v>
      </c>
      <c r="C587" s="68">
        <f t="shared" si="168"/>
        <v>24</v>
      </c>
      <c r="D587" s="69">
        <f t="shared" si="164"/>
        <v>18</v>
      </c>
      <c r="E587" s="60">
        <f t="shared" si="165"/>
        <v>19</v>
      </c>
      <c r="F587" s="74"/>
      <c r="G587" s="77"/>
      <c r="H587" s="63" t="e">
        <f t="shared" si="169"/>
        <v>#VALUE!</v>
      </c>
      <c r="I587" s="64">
        <f t="shared" si="173"/>
        <v>1</v>
      </c>
      <c r="J587" s="71" t="str">
        <f t="shared" si="173"/>
        <v>Lavandula</v>
      </c>
      <c r="K587" s="71" t="str">
        <f t="shared" si="173"/>
        <v>stoechas</v>
      </c>
      <c r="L587" s="72">
        <f t="shared" si="173"/>
        <v>2</v>
      </c>
      <c r="M587" s="66">
        <f t="shared" si="173"/>
        <v>13</v>
      </c>
      <c r="N587" s="66">
        <f t="shared" si="173"/>
        <v>0</v>
      </c>
      <c r="O587" s="42"/>
      <c r="P587" s="43" t="e">
        <f>TEXT(IF(#REF!=1,D587,""),"00")</f>
        <v>#REF!</v>
      </c>
      <c r="Q587" s="44"/>
      <c r="R587" s="45"/>
      <c r="S587" s="46" t="e">
        <f>IF(O587=0,TEXT(TIME(P587,Q587,R587)-TIME(D587,E587,RIGHT(F587,2))+TIME(0,LEFT(#REF!,2),RIGHT(#REF!,2)),"mm:ss"),TEXT(TIME(P587,Q587,R587)-TIME(D587,E587,RIGHT(F587,2))+TIME(0,LEFT(#REF!,2),RIGHT(#REF!,2))-TIME(0,($G$10*O587),0),"mm:ss"))</f>
        <v>#REF!</v>
      </c>
      <c r="T587" s="47"/>
      <c r="U587" s="43" t="e">
        <f>INDEX(VISITORS[INSECT ORDER], MATCH(T587,VISITORS[NAME USED],0))</f>
        <v>#N/A</v>
      </c>
      <c r="V587" s="43" t="e">
        <f t="shared" si="166"/>
        <v>#N/A</v>
      </c>
      <c r="W587" s="48" t="e">
        <f>IF(SUM(AB587,AD587,AF587,AH587,AJ587,AL587)=#REF!,,"")</f>
        <v>#REF!</v>
      </c>
      <c r="X587" s="49" t="e">
        <f>IF(#REF!=1,1,"")</f>
        <v>#REF!</v>
      </c>
      <c r="Y587" s="49"/>
      <c r="Z587" s="49"/>
      <c r="AA587" s="50" t="str">
        <f t="shared" si="167"/>
        <v/>
      </c>
      <c r="AB587" s="51" t="str">
        <f>IF(AA587=1,#REF!,"")</f>
        <v/>
      </c>
      <c r="AC587" s="50"/>
      <c r="AD587" s="51" t="str">
        <f>IF(AC587=1,#REF!,"")</f>
        <v/>
      </c>
      <c r="AE587" s="50"/>
      <c r="AF587" s="51" t="str">
        <f>IF(AE587=1,#REF!,"")</f>
        <v/>
      </c>
      <c r="AG587" s="50"/>
      <c r="AH587" s="51" t="str">
        <f>IF(AG587=1,#REF!,"")</f>
        <v/>
      </c>
      <c r="AI587" s="50"/>
      <c r="AJ587" s="51" t="str">
        <f>IF(AI587=1,#REF!,"")</f>
        <v/>
      </c>
      <c r="AK587" s="50"/>
      <c r="AL587" s="51" t="str">
        <f>IF(AK587=1,#REF!,"")</f>
        <v/>
      </c>
      <c r="AM587" s="52"/>
      <c r="AN587" s="53"/>
      <c r="AO587" s="53"/>
      <c r="AP587" s="54"/>
      <c r="AQ587" s="55" t="e">
        <f>IF(#REF!=1,0,"")</f>
        <v>#REF!</v>
      </c>
      <c r="AR587" s="56" t="e">
        <f t="shared" ref="AR587:AR650" si="174">IF(AQ587=1,X587,"")</f>
        <v>#REF!</v>
      </c>
      <c r="AS587" s="55" t="e">
        <f>IF(#REF!=1,0,"")</f>
        <v>#REF!</v>
      </c>
      <c r="AT587" s="56" t="e">
        <f t="shared" ref="AT587:AT650" si="175">IF(AS587=1,X587,"")</f>
        <v>#REF!</v>
      </c>
    </row>
    <row r="588" spans="1:46" s="3" customFormat="1" x14ac:dyDescent="0.25">
      <c r="A588" s="67">
        <f t="shared" ref="A588:A651" si="176">A587</f>
        <v>2022</v>
      </c>
      <c r="B588" s="67" t="str">
        <f t="shared" ref="B588:B651" si="177">IF(C587-C588&gt;0, TEXT(DATE(2016,(MONTH(DATEVALUE(B587&amp;"1"))+1),1),"mmm"), B587)</f>
        <v>May</v>
      </c>
      <c r="C588" s="68">
        <f t="shared" si="168"/>
        <v>24</v>
      </c>
      <c r="D588" s="69">
        <f t="shared" ref="D588:D651" si="178">IF(IF(E587=59,D587+1,D587)=24,0,IF(E587=59,D587+1,D587))</f>
        <v>18</v>
      </c>
      <c r="E588" s="70">
        <f t="shared" ref="E588:E651" si="179">IF(E587&lt;59,E587+1,0)</f>
        <v>20</v>
      </c>
      <c r="F588" s="74"/>
      <c r="G588" s="77"/>
      <c r="H588" s="63" t="e">
        <f t="shared" si="169"/>
        <v>#VALUE!</v>
      </c>
      <c r="I588" s="64">
        <f t="shared" si="173"/>
        <v>1</v>
      </c>
      <c r="J588" s="71" t="str">
        <f t="shared" si="173"/>
        <v>Lavandula</v>
      </c>
      <c r="K588" s="71" t="str">
        <f t="shared" si="173"/>
        <v>stoechas</v>
      </c>
      <c r="L588" s="66">
        <f t="shared" si="173"/>
        <v>2</v>
      </c>
      <c r="M588" s="72">
        <f t="shared" si="173"/>
        <v>13</v>
      </c>
      <c r="N588" s="66">
        <f t="shared" si="173"/>
        <v>0</v>
      </c>
      <c r="O588" s="42"/>
      <c r="P588" s="43" t="e">
        <f>TEXT(IF(#REF!=1,D588,""),"00")</f>
        <v>#REF!</v>
      </c>
      <c r="Q588" s="44"/>
      <c r="R588" s="45"/>
      <c r="S588" s="46" t="e">
        <f>IF(O588=0,TEXT(TIME(P588,Q588,R588)-TIME(D588,E588,RIGHT(F588,2))+TIME(0,LEFT(#REF!,2),RIGHT(#REF!,2)),"mm:ss"),TEXT(TIME(P588,Q588,R588)-TIME(D588,E588,RIGHT(F588,2))+TIME(0,LEFT(#REF!,2),RIGHT(#REF!,2))-TIME(0,($G$10*O588),0),"mm:ss"))</f>
        <v>#REF!</v>
      </c>
      <c r="T588" s="47"/>
      <c r="U588" s="43" t="e">
        <f>INDEX(VISITORS[INSECT ORDER], MATCH(T588,VISITORS[NAME USED],0))</f>
        <v>#N/A</v>
      </c>
      <c r="V588" s="43" t="e">
        <f t="shared" ref="V588:V651" si="180">IF(U588&lt;&gt;0,"NA","")</f>
        <v>#N/A</v>
      </c>
      <c r="W588" s="48" t="e">
        <f>IF(SUM(AB588,AD588,AF588,AH588,AJ588,AL588)=#REF!,,"")</f>
        <v>#REF!</v>
      </c>
      <c r="X588" s="49" t="e">
        <f>IF(#REF!=1,1,"")</f>
        <v>#REF!</v>
      </c>
      <c r="Y588" s="49"/>
      <c r="Z588" s="49"/>
      <c r="AA588" s="50" t="str">
        <f t="shared" ref="AA588:AA651" si="181">IF(OR(T588="Something small"),1,"")</f>
        <v/>
      </c>
      <c r="AB588" s="51" t="str">
        <f>IF(AA588=1,#REF!,"")</f>
        <v/>
      </c>
      <c r="AC588" s="50"/>
      <c r="AD588" s="51" t="str">
        <f>IF(AC588=1,#REF!,"")</f>
        <v/>
      </c>
      <c r="AE588" s="50"/>
      <c r="AF588" s="51" t="str">
        <f>IF(AE588=1,#REF!,"")</f>
        <v/>
      </c>
      <c r="AG588" s="50"/>
      <c r="AH588" s="51" t="str">
        <f>IF(AG588=1,#REF!,"")</f>
        <v/>
      </c>
      <c r="AI588" s="50"/>
      <c r="AJ588" s="51" t="str">
        <f>IF(AI588=1,#REF!,"")</f>
        <v/>
      </c>
      <c r="AK588" s="50"/>
      <c r="AL588" s="51" t="str">
        <f>IF(AK588=1,#REF!,"")</f>
        <v/>
      </c>
      <c r="AM588" s="52"/>
      <c r="AN588" s="53"/>
      <c r="AO588" s="53"/>
      <c r="AP588" s="54"/>
      <c r="AQ588" s="55" t="e">
        <f>IF(#REF!=1,0,"")</f>
        <v>#REF!</v>
      </c>
      <c r="AR588" s="56" t="e">
        <f t="shared" si="174"/>
        <v>#REF!</v>
      </c>
      <c r="AS588" s="55" t="e">
        <f>IF(#REF!=1,0,"")</f>
        <v>#REF!</v>
      </c>
      <c r="AT588" s="56" t="e">
        <f t="shared" si="175"/>
        <v>#REF!</v>
      </c>
    </row>
    <row r="589" spans="1:46" s="3" customFormat="1" x14ac:dyDescent="0.25">
      <c r="A589" s="67">
        <f t="shared" si="176"/>
        <v>2022</v>
      </c>
      <c r="B589" s="67" t="str">
        <f t="shared" si="177"/>
        <v>May</v>
      </c>
      <c r="C589" s="68">
        <f t="shared" ref="C589:C652" si="182">IF(AND(D589=0, E589=0), IF(TEXT(C588,"dd")=TEXT(EOMONTH(DATE(A588,MONTH(DATEVALUE(B588&amp;"1")),C588),0), "dd"), 1, C588+1), C588)</f>
        <v>24</v>
      </c>
      <c r="D589" s="69">
        <f t="shared" si="178"/>
        <v>18</v>
      </c>
      <c r="E589" s="70">
        <f t="shared" si="179"/>
        <v>21</v>
      </c>
      <c r="F589" s="74"/>
      <c r="G589" s="77"/>
      <c r="H589" s="63" t="e">
        <f t="shared" ref="H589:H652" si="183">IF(AND(OR(E588=$G$3,E588=$G$4,E588=$G$5,E588=$G$6,E588=$G$7,E588=$G$8),E588&lt;&gt;RIGHT(H588,2)),CONCATENATE(LEFT(J589,3),LEFT(K589,3),L589,"_",A589,TEXT(MONTH(DATEVALUE(B589&amp;"1")),"00"),TEXT(C589,"00"),"_",TEXT(D589,"00"),"_",TEXT(E588,"00")),IF(AND(OR(E589=$G$3,E589=$G$4,E589=$G$5,E589=$G$6,E589=$G$7,E589=$G$8),OR(F589="",F589&gt;$G$9-1)),CONCATENATE(LEFT(J589,3),LEFT(K589,3),L589,"_",A589,TEXT(MONTH(DATEVALUE(B589&amp;"1")),"00"),TEXT(C589,"00"),"_",TEXT(D589,"00"),"_",TEXT(E589,"00")),H588))</f>
        <v>#VALUE!</v>
      </c>
      <c r="I589" s="64">
        <f t="shared" ref="I589:N604" si="184">I588</f>
        <v>1</v>
      </c>
      <c r="J589" s="71" t="str">
        <f t="shared" si="184"/>
        <v>Lavandula</v>
      </c>
      <c r="K589" s="71" t="str">
        <f t="shared" si="184"/>
        <v>stoechas</v>
      </c>
      <c r="L589" s="72">
        <f t="shared" si="184"/>
        <v>2</v>
      </c>
      <c r="M589" s="72">
        <f t="shared" si="184"/>
        <v>13</v>
      </c>
      <c r="N589" s="66">
        <f t="shared" si="184"/>
        <v>0</v>
      </c>
      <c r="O589" s="42"/>
      <c r="P589" s="43" t="e">
        <f>TEXT(IF(#REF!=1,D589,""),"00")</f>
        <v>#REF!</v>
      </c>
      <c r="Q589" s="44"/>
      <c r="R589" s="45"/>
      <c r="S589" s="46" t="e">
        <f>IF(O589=0,TEXT(TIME(P589,Q589,R589)-TIME(D589,E589,RIGHT(F589,2))+TIME(0,LEFT(#REF!,2),RIGHT(#REF!,2)),"mm:ss"),TEXT(TIME(P589,Q589,R589)-TIME(D589,E589,RIGHT(F589,2))+TIME(0,LEFT(#REF!,2),RIGHT(#REF!,2))-TIME(0,($G$10*O589),0),"mm:ss"))</f>
        <v>#REF!</v>
      </c>
      <c r="T589" s="47"/>
      <c r="U589" s="43" t="e">
        <f>INDEX(VISITORS[INSECT ORDER], MATCH(T589,VISITORS[NAME USED],0))</f>
        <v>#N/A</v>
      </c>
      <c r="V589" s="43" t="e">
        <f t="shared" si="180"/>
        <v>#N/A</v>
      </c>
      <c r="W589" s="48" t="e">
        <f>IF(SUM(AB589,AD589,AF589,AH589,AJ589,AL589)=#REF!,,"")</f>
        <v>#REF!</v>
      </c>
      <c r="X589" s="49" t="e">
        <f>IF(#REF!=1,1,"")</f>
        <v>#REF!</v>
      </c>
      <c r="Y589" s="49"/>
      <c r="Z589" s="49"/>
      <c r="AA589" s="50" t="str">
        <f t="shared" si="181"/>
        <v/>
      </c>
      <c r="AB589" s="51" t="str">
        <f>IF(AA589=1,#REF!,"")</f>
        <v/>
      </c>
      <c r="AC589" s="50"/>
      <c r="AD589" s="51" t="str">
        <f>IF(AC589=1,#REF!,"")</f>
        <v/>
      </c>
      <c r="AE589" s="50"/>
      <c r="AF589" s="51" t="str">
        <f>IF(AE589=1,#REF!,"")</f>
        <v/>
      </c>
      <c r="AG589" s="50"/>
      <c r="AH589" s="51" t="str">
        <f>IF(AG589=1,#REF!,"")</f>
        <v/>
      </c>
      <c r="AI589" s="50"/>
      <c r="AJ589" s="51" t="str">
        <f>IF(AI589=1,#REF!,"")</f>
        <v/>
      </c>
      <c r="AK589" s="50"/>
      <c r="AL589" s="51" t="str">
        <f>IF(AK589=1,#REF!,"")</f>
        <v/>
      </c>
      <c r="AM589" s="52"/>
      <c r="AN589" s="53"/>
      <c r="AO589" s="53"/>
      <c r="AP589" s="54"/>
      <c r="AQ589" s="55" t="e">
        <f>IF(#REF!=1,0,"")</f>
        <v>#REF!</v>
      </c>
      <c r="AR589" s="56" t="e">
        <f t="shared" si="174"/>
        <v>#REF!</v>
      </c>
      <c r="AS589" s="55" t="e">
        <f>IF(#REF!=1,0,"")</f>
        <v>#REF!</v>
      </c>
      <c r="AT589" s="56" t="e">
        <f t="shared" si="175"/>
        <v>#REF!</v>
      </c>
    </row>
    <row r="590" spans="1:46" s="3" customFormat="1" x14ac:dyDescent="0.25">
      <c r="A590" s="67">
        <f t="shared" si="176"/>
        <v>2022</v>
      </c>
      <c r="B590" s="67" t="str">
        <f t="shared" si="177"/>
        <v>May</v>
      </c>
      <c r="C590" s="68">
        <f t="shared" si="182"/>
        <v>24</v>
      </c>
      <c r="D590" s="69">
        <f t="shared" si="178"/>
        <v>18</v>
      </c>
      <c r="E590" s="70">
        <f t="shared" si="179"/>
        <v>22</v>
      </c>
      <c r="F590" s="74"/>
      <c r="G590" s="77"/>
      <c r="H590" s="63" t="e">
        <f t="shared" si="183"/>
        <v>#VALUE!</v>
      </c>
      <c r="I590" s="64">
        <f t="shared" si="184"/>
        <v>1</v>
      </c>
      <c r="J590" s="71" t="str">
        <f t="shared" si="184"/>
        <v>Lavandula</v>
      </c>
      <c r="K590" s="71" t="str">
        <f t="shared" si="184"/>
        <v>stoechas</v>
      </c>
      <c r="L590" s="72">
        <f t="shared" si="184"/>
        <v>2</v>
      </c>
      <c r="M590" s="72">
        <f t="shared" si="184"/>
        <v>13</v>
      </c>
      <c r="N590" s="66">
        <f t="shared" si="184"/>
        <v>0</v>
      </c>
      <c r="O590" s="42"/>
      <c r="P590" s="43" t="e">
        <f>TEXT(IF(#REF!=1,D590,""),"00")</f>
        <v>#REF!</v>
      </c>
      <c r="Q590" s="44"/>
      <c r="R590" s="45"/>
      <c r="S590" s="46" t="e">
        <f>IF(O590=0,TEXT(TIME(P590,Q590,R590)-TIME(D590,E590,RIGHT(F590,2))+TIME(0,LEFT(#REF!,2),RIGHT(#REF!,2)),"mm:ss"),TEXT(TIME(P590,Q590,R590)-TIME(D590,E590,RIGHT(F590,2))+TIME(0,LEFT(#REF!,2),RIGHT(#REF!,2))-TIME(0,($G$10*O590),0),"mm:ss"))</f>
        <v>#REF!</v>
      </c>
      <c r="T590" s="47"/>
      <c r="U590" s="43" t="e">
        <f>INDEX(VISITORS[INSECT ORDER], MATCH(T590,VISITORS[NAME USED],0))</f>
        <v>#N/A</v>
      </c>
      <c r="V590" s="43" t="e">
        <f t="shared" si="180"/>
        <v>#N/A</v>
      </c>
      <c r="W590" s="48" t="e">
        <f>IF(SUM(AB590,AD590,AF590,AH590,AJ590,AL590)=#REF!,,"")</f>
        <v>#REF!</v>
      </c>
      <c r="X590" s="49" t="e">
        <f>IF(#REF!=1,1,"")</f>
        <v>#REF!</v>
      </c>
      <c r="Y590" s="49"/>
      <c r="Z590" s="49"/>
      <c r="AA590" s="50" t="str">
        <f t="shared" si="181"/>
        <v/>
      </c>
      <c r="AB590" s="51" t="str">
        <f>IF(AA590=1,#REF!,"")</f>
        <v/>
      </c>
      <c r="AC590" s="50"/>
      <c r="AD590" s="51" t="str">
        <f>IF(AC590=1,#REF!,"")</f>
        <v/>
      </c>
      <c r="AE590" s="50"/>
      <c r="AF590" s="51" t="str">
        <f>IF(AE590=1,#REF!,"")</f>
        <v/>
      </c>
      <c r="AG590" s="50"/>
      <c r="AH590" s="51" t="str">
        <f>IF(AG590=1,#REF!,"")</f>
        <v/>
      </c>
      <c r="AI590" s="50"/>
      <c r="AJ590" s="51" t="str">
        <f>IF(AI590=1,#REF!,"")</f>
        <v/>
      </c>
      <c r="AK590" s="50"/>
      <c r="AL590" s="51" t="str">
        <f>IF(AK590=1,#REF!,"")</f>
        <v/>
      </c>
      <c r="AM590" s="52"/>
      <c r="AN590" s="53"/>
      <c r="AO590" s="53"/>
      <c r="AP590" s="54"/>
      <c r="AQ590" s="55" t="e">
        <f>IF(#REF!=1,0,"")</f>
        <v>#REF!</v>
      </c>
      <c r="AR590" s="56" t="e">
        <f t="shared" si="174"/>
        <v>#REF!</v>
      </c>
      <c r="AS590" s="55" t="e">
        <f>IF(#REF!=1,0,"")</f>
        <v>#REF!</v>
      </c>
      <c r="AT590" s="56" t="e">
        <f t="shared" si="175"/>
        <v>#REF!</v>
      </c>
    </row>
    <row r="591" spans="1:46" s="3" customFormat="1" x14ac:dyDescent="0.25">
      <c r="A591" s="67">
        <f t="shared" si="176"/>
        <v>2022</v>
      </c>
      <c r="B591" s="67" t="str">
        <f t="shared" si="177"/>
        <v>May</v>
      </c>
      <c r="C591" s="68">
        <f t="shared" si="182"/>
        <v>24</v>
      </c>
      <c r="D591" s="69">
        <f t="shared" si="178"/>
        <v>18</v>
      </c>
      <c r="E591" s="70">
        <f t="shared" si="179"/>
        <v>23</v>
      </c>
      <c r="F591" s="74"/>
      <c r="G591" s="77"/>
      <c r="H591" s="63" t="e">
        <f t="shared" si="183"/>
        <v>#VALUE!</v>
      </c>
      <c r="I591" s="64">
        <f t="shared" si="184"/>
        <v>1</v>
      </c>
      <c r="J591" s="71" t="str">
        <f t="shared" si="184"/>
        <v>Lavandula</v>
      </c>
      <c r="K591" s="71" t="str">
        <f t="shared" si="184"/>
        <v>stoechas</v>
      </c>
      <c r="L591" s="72">
        <f t="shared" si="184"/>
        <v>2</v>
      </c>
      <c r="M591" s="72">
        <f t="shared" si="184"/>
        <v>13</v>
      </c>
      <c r="N591" s="66">
        <f t="shared" si="184"/>
        <v>0</v>
      </c>
      <c r="O591" s="42"/>
      <c r="P591" s="43" t="e">
        <f>TEXT(IF(#REF!=1,D591,""),"00")</f>
        <v>#REF!</v>
      </c>
      <c r="Q591" s="44"/>
      <c r="R591" s="45"/>
      <c r="S591" s="46" t="e">
        <f>IF(O591=0,TEXT(TIME(P591,Q591,R591)-TIME(D591,E591,RIGHT(F591,2))+TIME(0,LEFT(#REF!,2),RIGHT(#REF!,2)),"mm:ss"),TEXT(TIME(P591,Q591,R591)-TIME(D591,E591,RIGHT(F591,2))+TIME(0,LEFT(#REF!,2),RIGHT(#REF!,2))-TIME(0,($G$10*O591),0),"mm:ss"))</f>
        <v>#REF!</v>
      </c>
      <c r="T591" s="47"/>
      <c r="U591" s="43" t="e">
        <f>INDEX(VISITORS[INSECT ORDER], MATCH(T591,VISITORS[NAME USED],0))</f>
        <v>#N/A</v>
      </c>
      <c r="V591" s="43" t="e">
        <f t="shared" si="180"/>
        <v>#N/A</v>
      </c>
      <c r="W591" s="48" t="e">
        <f>IF(SUM(AB591,AD591,AF591,AH591,AJ591,AL591)=#REF!,,"")</f>
        <v>#REF!</v>
      </c>
      <c r="X591" s="49" t="e">
        <f>IF(#REF!=1,1,"")</f>
        <v>#REF!</v>
      </c>
      <c r="Y591" s="49"/>
      <c r="Z591" s="49"/>
      <c r="AA591" s="50" t="str">
        <f t="shared" si="181"/>
        <v/>
      </c>
      <c r="AB591" s="51" t="str">
        <f>IF(AA591=1,#REF!,"")</f>
        <v/>
      </c>
      <c r="AC591" s="50"/>
      <c r="AD591" s="51" t="str">
        <f>IF(AC591=1,#REF!,"")</f>
        <v/>
      </c>
      <c r="AE591" s="50"/>
      <c r="AF591" s="51" t="str">
        <f>IF(AE591=1,#REF!,"")</f>
        <v/>
      </c>
      <c r="AG591" s="50"/>
      <c r="AH591" s="51" t="str">
        <f>IF(AG591=1,#REF!,"")</f>
        <v/>
      </c>
      <c r="AI591" s="50"/>
      <c r="AJ591" s="51" t="str">
        <f>IF(AI591=1,#REF!,"")</f>
        <v/>
      </c>
      <c r="AK591" s="50"/>
      <c r="AL591" s="51" t="str">
        <f>IF(AK591=1,#REF!,"")</f>
        <v/>
      </c>
      <c r="AM591" s="52"/>
      <c r="AN591" s="53"/>
      <c r="AO591" s="53"/>
      <c r="AP591" s="54"/>
      <c r="AQ591" s="55" t="e">
        <f>IF(#REF!=1,0,"")</f>
        <v>#REF!</v>
      </c>
      <c r="AR591" s="56" t="e">
        <f t="shared" si="174"/>
        <v>#REF!</v>
      </c>
      <c r="AS591" s="55" t="e">
        <f>IF(#REF!=1,0,"")</f>
        <v>#REF!</v>
      </c>
      <c r="AT591" s="56" t="e">
        <f t="shared" si="175"/>
        <v>#REF!</v>
      </c>
    </row>
    <row r="592" spans="1:46" s="3" customFormat="1" x14ac:dyDescent="0.25">
      <c r="A592" s="67">
        <f t="shared" si="176"/>
        <v>2022</v>
      </c>
      <c r="B592" s="67" t="str">
        <f t="shared" si="177"/>
        <v>May</v>
      </c>
      <c r="C592" s="68">
        <f t="shared" si="182"/>
        <v>24</v>
      </c>
      <c r="D592" s="69">
        <f t="shared" si="178"/>
        <v>18</v>
      </c>
      <c r="E592" s="60">
        <f t="shared" si="179"/>
        <v>24</v>
      </c>
      <c r="F592" s="74"/>
      <c r="G592" s="77"/>
      <c r="H592" s="63" t="e">
        <f t="shared" si="183"/>
        <v>#VALUE!</v>
      </c>
      <c r="I592" s="64">
        <f t="shared" si="184"/>
        <v>1</v>
      </c>
      <c r="J592" s="71" t="str">
        <f t="shared" si="184"/>
        <v>Lavandula</v>
      </c>
      <c r="K592" s="71" t="str">
        <f t="shared" si="184"/>
        <v>stoechas</v>
      </c>
      <c r="L592" s="72">
        <f t="shared" si="184"/>
        <v>2</v>
      </c>
      <c r="M592" s="66">
        <f t="shared" si="184"/>
        <v>13</v>
      </c>
      <c r="N592" s="66">
        <f t="shared" si="184"/>
        <v>0</v>
      </c>
      <c r="O592" s="42"/>
      <c r="P592" s="43" t="e">
        <f>TEXT(IF(#REF!=1,D592,""),"00")</f>
        <v>#REF!</v>
      </c>
      <c r="Q592" s="44"/>
      <c r="R592" s="45"/>
      <c r="S592" s="46" t="e">
        <f>IF(O592=0,TEXT(TIME(P592,Q592,R592)-TIME(D592,E592,RIGHT(F592,2))+TIME(0,LEFT(#REF!,2),RIGHT(#REF!,2)),"mm:ss"),TEXT(TIME(P592,Q592,R592)-TIME(D592,E592,RIGHT(F592,2))+TIME(0,LEFT(#REF!,2),RIGHT(#REF!,2))-TIME(0,($G$10*O592),0),"mm:ss"))</f>
        <v>#REF!</v>
      </c>
      <c r="T592" s="47"/>
      <c r="U592" s="43" t="e">
        <f>INDEX(VISITORS[INSECT ORDER], MATCH(T592,VISITORS[NAME USED],0))</f>
        <v>#N/A</v>
      </c>
      <c r="V592" s="43" t="e">
        <f t="shared" si="180"/>
        <v>#N/A</v>
      </c>
      <c r="W592" s="48" t="e">
        <f>IF(SUM(AB592,AD592,AF592,AH592,AJ592,AL592)=#REF!,,"")</f>
        <v>#REF!</v>
      </c>
      <c r="X592" s="49" t="e">
        <f>IF(#REF!=1,1,"")</f>
        <v>#REF!</v>
      </c>
      <c r="Y592" s="49"/>
      <c r="Z592" s="49"/>
      <c r="AA592" s="50" t="str">
        <f t="shared" si="181"/>
        <v/>
      </c>
      <c r="AB592" s="51" t="str">
        <f>IF(AA592=1,#REF!,"")</f>
        <v/>
      </c>
      <c r="AC592" s="50"/>
      <c r="AD592" s="51" t="str">
        <f>IF(AC592=1,#REF!,"")</f>
        <v/>
      </c>
      <c r="AE592" s="50"/>
      <c r="AF592" s="51" t="str">
        <f>IF(AE592=1,#REF!,"")</f>
        <v/>
      </c>
      <c r="AG592" s="50"/>
      <c r="AH592" s="51" t="str">
        <f>IF(AG592=1,#REF!,"")</f>
        <v/>
      </c>
      <c r="AI592" s="50"/>
      <c r="AJ592" s="51" t="str">
        <f>IF(AI592=1,#REF!,"")</f>
        <v/>
      </c>
      <c r="AK592" s="50"/>
      <c r="AL592" s="51" t="str">
        <f>IF(AK592=1,#REF!,"")</f>
        <v/>
      </c>
      <c r="AM592" s="52"/>
      <c r="AN592" s="53"/>
      <c r="AO592" s="53"/>
      <c r="AP592" s="54"/>
      <c r="AQ592" s="55" t="e">
        <f>IF(#REF!=1,0,"")</f>
        <v>#REF!</v>
      </c>
      <c r="AR592" s="56" t="e">
        <f t="shared" si="174"/>
        <v>#REF!</v>
      </c>
      <c r="AS592" s="55" t="e">
        <f>IF(#REF!=1,0,"")</f>
        <v>#REF!</v>
      </c>
      <c r="AT592" s="56" t="e">
        <f t="shared" si="175"/>
        <v>#REF!</v>
      </c>
    </row>
    <row r="593" spans="1:46" s="3" customFormat="1" x14ac:dyDescent="0.25">
      <c r="A593" s="67">
        <f t="shared" si="176"/>
        <v>2022</v>
      </c>
      <c r="B593" s="67" t="str">
        <f t="shared" si="177"/>
        <v>May</v>
      </c>
      <c r="C593" s="68">
        <f t="shared" si="182"/>
        <v>24</v>
      </c>
      <c r="D593" s="69">
        <f t="shared" si="178"/>
        <v>18</v>
      </c>
      <c r="E593" s="70">
        <f t="shared" si="179"/>
        <v>25</v>
      </c>
      <c r="F593" s="74"/>
      <c r="G593" s="77"/>
      <c r="H593" s="63" t="e">
        <f t="shared" si="183"/>
        <v>#VALUE!</v>
      </c>
      <c r="I593" s="64">
        <f t="shared" si="184"/>
        <v>1</v>
      </c>
      <c r="J593" s="71" t="str">
        <f t="shared" si="184"/>
        <v>Lavandula</v>
      </c>
      <c r="K593" s="71" t="str">
        <f t="shared" si="184"/>
        <v>stoechas</v>
      </c>
      <c r="L593" s="72">
        <f t="shared" si="184"/>
        <v>2</v>
      </c>
      <c r="M593" s="72">
        <f t="shared" si="184"/>
        <v>13</v>
      </c>
      <c r="N593" s="66">
        <f t="shared" si="184"/>
        <v>0</v>
      </c>
      <c r="O593" s="42"/>
      <c r="P593" s="43" t="e">
        <f>TEXT(IF(#REF!=1,D593,""),"00")</f>
        <v>#REF!</v>
      </c>
      <c r="Q593" s="44"/>
      <c r="R593" s="45"/>
      <c r="S593" s="46" t="e">
        <f>IF(O593=0,TEXT(TIME(P593,Q593,R593)-TIME(D593,E593,RIGHT(F593,2))+TIME(0,LEFT(#REF!,2),RIGHT(#REF!,2)),"mm:ss"),TEXT(TIME(P593,Q593,R593)-TIME(D593,E593,RIGHT(F593,2))+TIME(0,LEFT(#REF!,2),RIGHT(#REF!,2))-TIME(0,($G$10*O593),0),"mm:ss"))</f>
        <v>#REF!</v>
      </c>
      <c r="T593" s="47"/>
      <c r="U593" s="43" t="e">
        <f>INDEX(VISITORS[INSECT ORDER], MATCH(T593,VISITORS[NAME USED],0))</f>
        <v>#N/A</v>
      </c>
      <c r="V593" s="43" t="e">
        <f t="shared" si="180"/>
        <v>#N/A</v>
      </c>
      <c r="W593" s="48" t="e">
        <f>IF(SUM(AB593,AD593,AF593,AH593,AJ593,AL593)=#REF!,,"")</f>
        <v>#REF!</v>
      </c>
      <c r="X593" s="49" t="e">
        <f>IF(#REF!=1,1,"")</f>
        <v>#REF!</v>
      </c>
      <c r="Y593" s="49"/>
      <c r="Z593" s="49"/>
      <c r="AA593" s="50" t="str">
        <f t="shared" si="181"/>
        <v/>
      </c>
      <c r="AB593" s="51" t="str">
        <f>IF(AA593=1,#REF!,"")</f>
        <v/>
      </c>
      <c r="AC593" s="50"/>
      <c r="AD593" s="51" t="str">
        <f>IF(AC593=1,#REF!,"")</f>
        <v/>
      </c>
      <c r="AE593" s="50"/>
      <c r="AF593" s="51" t="str">
        <f>IF(AE593=1,#REF!,"")</f>
        <v/>
      </c>
      <c r="AG593" s="50"/>
      <c r="AH593" s="51" t="str">
        <f>IF(AG593=1,#REF!,"")</f>
        <v/>
      </c>
      <c r="AI593" s="50"/>
      <c r="AJ593" s="51" t="str">
        <f>IF(AI593=1,#REF!,"")</f>
        <v/>
      </c>
      <c r="AK593" s="50"/>
      <c r="AL593" s="51" t="str">
        <f>IF(AK593=1,#REF!,"")</f>
        <v/>
      </c>
      <c r="AM593" s="52"/>
      <c r="AN593" s="53"/>
      <c r="AO593" s="53"/>
      <c r="AP593" s="54"/>
      <c r="AQ593" s="55" t="e">
        <f>IF(#REF!=1,0,"")</f>
        <v>#REF!</v>
      </c>
      <c r="AR593" s="56" t="e">
        <f t="shared" si="174"/>
        <v>#REF!</v>
      </c>
      <c r="AS593" s="55" t="e">
        <f>IF(#REF!=1,0,"")</f>
        <v>#REF!</v>
      </c>
      <c r="AT593" s="56" t="e">
        <f t="shared" si="175"/>
        <v>#REF!</v>
      </c>
    </row>
    <row r="594" spans="1:46" s="3" customFormat="1" x14ac:dyDescent="0.25">
      <c r="A594" s="67">
        <f t="shared" si="176"/>
        <v>2022</v>
      </c>
      <c r="B594" s="67" t="str">
        <f t="shared" si="177"/>
        <v>May</v>
      </c>
      <c r="C594" s="68">
        <f t="shared" si="182"/>
        <v>24</v>
      </c>
      <c r="D594" s="69">
        <f t="shared" si="178"/>
        <v>18</v>
      </c>
      <c r="E594" s="70">
        <f t="shared" si="179"/>
        <v>26</v>
      </c>
      <c r="F594" s="74"/>
      <c r="G594" s="77"/>
      <c r="H594" s="63" t="e">
        <f t="shared" si="183"/>
        <v>#VALUE!</v>
      </c>
      <c r="I594" s="64">
        <f t="shared" si="184"/>
        <v>1</v>
      </c>
      <c r="J594" s="71" t="str">
        <f t="shared" si="184"/>
        <v>Lavandula</v>
      </c>
      <c r="K594" s="71" t="str">
        <f t="shared" si="184"/>
        <v>stoechas</v>
      </c>
      <c r="L594" s="66">
        <f t="shared" si="184"/>
        <v>2</v>
      </c>
      <c r="M594" s="72">
        <f t="shared" si="184"/>
        <v>13</v>
      </c>
      <c r="N594" s="66">
        <f t="shared" si="184"/>
        <v>0</v>
      </c>
      <c r="O594" s="42"/>
      <c r="P594" s="43" t="e">
        <f>TEXT(IF(#REF!=1,D594,""),"00")</f>
        <v>#REF!</v>
      </c>
      <c r="Q594" s="44"/>
      <c r="R594" s="45"/>
      <c r="S594" s="46" t="e">
        <f>IF(O594=0,TEXT(TIME(P594,Q594,R594)-TIME(D594,E594,RIGHT(F594,2))+TIME(0,LEFT(#REF!,2),RIGHT(#REF!,2)),"mm:ss"),TEXT(TIME(P594,Q594,R594)-TIME(D594,E594,RIGHT(F594,2))+TIME(0,LEFT(#REF!,2),RIGHT(#REF!,2))-TIME(0,($G$10*O594),0),"mm:ss"))</f>
        <v>#REF!</v>
      </c>
      <c r="T594" s="47"/>
      <c r="U594" s="43" t="e">
        <f>INDEX(VISITORS[INSECT ORDER], MATCH(T594,VISITORS[NAME USED],0))</f>
        <v>#N/A</v>
      </c>
      <c r="V594" s="43" t="e">
        <f t="shared" si="180"/>
        <v>#N/A</v>
      </c>
      <c r="W594" s="48" t="e">
        <f>IF(SUM(AB594,AD594,AF594,AH594,AJ594,AL594)=#REF!,,"")</f>
        <v>#REF!</v>
      </c>
      <c r="X594" s="49" t="e">
        <f>IF(#REF!=1,1,"")</f>
        <v>#REF!</v>
      </c>
      <c r="Y594" s="49"/>
      <c r="Z594" s="49"/>
      <c r="AA594" s="50" t="str">
        <f t="shared" si="181"/>
        <v/>
      </c>
      <c r="AB594" s="51" t="str">
        <f>IF(AA594=1,#REF!,"")</f>
        <v/>
      </c>
      <c r="AC594" s="50"/>
      <c r="AD594" s="51" t="str">
        <f>IF(AC594=1,#REF!,"")</f>
        <v/>
      </c>
      <c r="AE594" s="50"/>
      <c r="AF594" s="51" t="str">
        <f>IF(AE594=1,#REF!,"")</f>
        <v/>
      </c>
      <c r="AG594" s="50"/>
      <c r="AH594" s="51" t="str">
        <f>IF(AG594=1,#REF!,"")</f>
        <v/>
      </c>
      <c r="AI594" s="50"/>
      <c r="AJ594" s="51" t="str">
        <f>IF(AI594=1,#REF!,"")</f>
        <v/>
      </c>
      <c r="AK594" s="50"/>
      <c r="AL594" s="51" t="str">
        <f>IF(AK594=1,#REF!,"")</f>
        <v/>
      </c>
      <c r="AM594" s="52"/>
      <c r="AN594" s="53"/>
      <c r="AO594" s="53"/>
      <c r="AP594" s="54"/>
      <c r="AQ594" s="55" t="e">
        <f>IF(#REF!=1,0,"")</f>
        <v>#REF!</v>
      </c>
      <c r="AR594" s="56" t="e">
        <f t="shared" si="174"/>
        <v>#REF!</v>
      </c>
      <c r="AS594" s="55" t="e">
        <f>IF(#REF!=1,0,"")</f>
        <v>#REF!</v>
      </c>
      <c r="AT594" s="56" t="e">
        <f t="shared" si="175"/>
        <v>#REF!</v>
      </c>
    </row>
    <row r="595" spans="1:46" s="3" customFormat="1" x14ac:dyDescent="0.25">
      <c r="A595" s="67">
        <f t="shared" si="176"/>
        <v>2022</v>
      </c>
      <c r="B595" s="67" t="str">
        <f t="shared" si="177"/>
        <v>May</v>
      </c>
      <c r="C595" s="68">
        <f t="shared" si="182"/>
        <v>24</v>
      </c>
      <c r="D595" s="69">
        <f t="shared" si="178"/>
        <v>18</v>
      </c>
      <c r="E595" s="70">
        <f t="shared" si="179"/>
        <v>27</v>
      </c>
      <c r="F595" s="74"/>
      <c r="G595" s="77"/>
      <c r="H595" s="63" t="e">
        <f t="shared" si="183"/>
        <v>#VALUE!</v>
      </c>
      <c r="I595" s="64">
        <f t="shared" si="184"/>
        <v>1</v>
      </c>
      <c r="J595" s="71" t="str">
        <f t="shared" si="184"/>
        <v>Lavandula</v>
      </c>
      <c r="K595" s="71" t="str">
        <f t="shared" si="184"/>
        <v>stoechas</v>
      </c>
      <c r="L595" s="72">
        <f t="shared" si="184"/>
        <v>2</v>
      </c>
      <c r="M595" s="72">
        <f t="shared" si="184"/>
        <v>13</v>
      </c>
      <c r="N595" s="66">
        <f t="shared" si="184"/>
        <v>0</v>
      </c>
      <c r="O595" s="42"/>
      <c r="P595" s="43" t="e">
        <f>TEXT(IF(#REF!=1,D595,""),"00")</f>
        <v>#REF!</v>
      </c>
      <c r="Q595" s="44"/>
      <c r="R595" s="45"/>
      <c r="S595" s="46" t="e">
        <f>IF(O595=0,TEXT(TIME(P595,Q595,R595)-TIME(D595,E595,RIGHT(F595,2))+TIME(0,LEFT(#REF!,2),RIGHT(#REF!,2)),"mm:ss"),TEXT(TIME(P595,Q595,R595)-TIME(D595,E595,RIGHT(F595,2))+TIME(0,LEFT(#REF!,2),RIGHT(#REF!,2))-TIME(0,($G$10*O595),0),"mm:ss"))</f>
        <v>#REF!</v>
      </c>
      <c r="T595" s="47"/>
      <c r="U595" s="43" t="e">
        <f>INDEX(VISITORS[INSECT ORDER], MATCH(T595,VISITORS[NAME USED],0))</f>
        <v>#N/A</v>
      </c>
      <c r="V595" s="43" t="e">
        <f t="shared" si="180"/>
        <v>#N/A</v>
      </c>
      <c r="W595" s="48" t="e">
        <f>IF(SUM(AB595,AD595,AF595,AH595,AJ595,AL595)=#REF!,,"")</f>
        <v>#REF!</v>
      </c>
      <c r="X595" s="49" t="e">
        <f>IF(#REF!=1,1,"")</f>
        <v>#REF!</v>
      </c>
      <c r="Y595" s="49"/>
      <c r="Z595" s="49"/>
      <c r="AA595" s="50" t="str">
        <f t="shared" si="181"/>
        <v/>
      </c>
      <c r="AB595" s="51" t="str">
        <f>IF(AA595=1,#REF!,"")</f>
        <v/>
      </c>
      <c r="AC595" s="50"/>
      <c r="AD595" s="51" t="str">
        <f>IF(AC595=1,#REF!,"")</f>
        <v/>
      </c>
      <c r="AE595" s="50"/>
      <c r="AF595" s="51" t="str">
        <f>IF(AE595=1,#REF!,"")</f>
        <v/>
      </c>
      <c r="AG595" s="50"/>
      <c r="AH595" s="51" t="str">
        <f>IF(AG595=1,#REF!,"")</f>
        <v/>
      </c>
      <c r="AI595" s="50"/>
      <c r="AJ595" s="51" t="str">
        <f>IF(AI595=1,#REF!,"")</f>
        <v/>
      </c>
      <c r="AK595" s="50"/>
      <c r="AL595" s="51" t="str">
        <f>IF(AK595=1,#REF!,"")</f>
        <v/>
      </c>
      <c r="AM595" s="52"/>
      <c r="AN595" s="53"/>
      <c r="AO595" s="53"/>
      <c r="AP595" s="54"/>
      <c r="AQ595" s="55" t="e">
        <f>IF(#REF!=1,0,"")</f>
        <v>#REF!</v>
      </c>
      <c r="AR595" s="56" t="e">
        <f t="shared" si="174"/>
        <v>#REF!</v>
      </c>
      <c r="AS595" s="55" t="e">
        <f>IF(#REF!=1,0,"")</f>
        <v>#REF!</v>
      </c>
      <c r="AT595" s="56" t="e">
        <f t="shared" si="175"/>
        <v>#REF!</v>
      </c>
    </row>
    <row r="596" spans="1:46" s="3" customFormat="1" x14ac:dyDescent="0.25">
      <c r="A596" s="67">
        <f t="shared" si="176"/>
        <v>2022</v>
      </c>
      <c r="B596" s="67" t="str">
        <f t="shared" si="177"/>
        <v>May</v>
      </c>
      <c r="C596" s="68">
        <f t="shared" si="182"/>
        <v>24</v>
      </c>
      <c r="D596" s="69">
        <f t="shared" si="178"/>
        <v>18</v>
      </c>
      <c r="E596" s="70">
        <f t="shared" si="179"/>
        <v>28</v>
      </c>
      <c r="F596" s="74"/>
      <c r="G596" s="77"/>
      <c r="H596" s="63" t="e">
        <f t="shared" si="183"/>
        <v>#VALUE!</v>
      </c>
      <c r="I596" s="64">
        <f t="shared" si="184"/>
        <v>1</v>
      </c>
      <c r="J596" s="71" t="str">
        <f t="shared" si="184"/>
        <v>Lavandula</v>
      </c>
      <c r="K596" s="71" t="str">
        <f t="shared" si="184"/>
        <v>stoechas</v>
      </c>
      <c r="L596" s="72">
        <f t="shared" si="184"/>
        <v>2</v>
      </c>
      <c r="M596" s="72">
        <f t="shared" si="184"/>
        <v>13</v>
      </c>
      <c r="N596" s="66">
        <f t="shared" si="184"/>
        <v>0</v>
      </c>
      <c r="O596" s="42"/>
      <c r="P596" s="43" t="e">
        <f>TEXT(IF(#REF!=1,D596,""),"00")</f>
        <v>#REF!</v>
      </c>
      <c r="Q596" s="44"/>
      <c r="R596" s="45"/>
      <c r="S596" s="46" t="e">
        <f>IF(O596=0,TEXT(TIME(P596,Q596,R596)-TIME(D596,E596,RIGHT(F596,2))+TIME(0,LEFT(#REF!,2),RIGHT(#REF!,2)),"mm:ss"),TEXT(TIME(P596,Q596,R596)-TIME(D596,E596,RIGHT(F596,2))+TIME(0,LEFT(#REF!,2),RIGHT(#REF!,2))-TIME(0,($G$10*O596),0),"mm:ss"))</f>
        <v>#REF!</v>
      </c>
      <c r="T596" s="47"/>
      <c r="U596" s="43" t="e">
        <f>INDEX(VISITORS[INSECT ORDER], MATCH(T596,VISITORS[NAME USED],0))</f>
        <v>#N/A</v>
      </c>
      <c r="V596" s="43" t="e">
        <f t="shared" si="180"/>
        <v>#N/A</v>
      </c>
      <c r="W596" s="48" t="e">
        <f>IF(SUM(AB596,AD596,AF596,AH596,AJ596,AL596)=#REF!,,"")</f>
        <v>#REF!</v>
      </c>
      <c r="X596" s="49" t="e">
        <f>IF(#REF!=1,1,"")</f>
        <v>#REF!</v>
      </c>
      <c r="Y596" s="49"/>
      <c r="Z596" s="49"/>
      <c r="AA596" s="50" t="str">
        <f t="shared" si="181"/>
        <v/>
      </c>
      <c r="AB596" s="51" t="str">
        <f>IF(AA596=1,#REF!,"")</f>
        <v/>
      </c>
      <c r="AC596" s="50"/>
      <c r="AD596" s="51" t="str">
        <f>IF(AC596=1,#REF!,"")</f>
        <v/>
      </c>
      <c r="AE596" s="50"/>
      <c r="AF596" s="51" t="str">
        <f>IF(AE596=1,#REF!,"")</f>
        <v/>
      </c>
      <c r="AG596" s="50"/>
      <c r="AH596" s="51" t="str">
        <f>IF(AG596=1,#REF!,"")</f>
        <v/>
      </c>
      <c r="AI596" s="50"/>
      <c r="AJ596" s="51" t="str">
        <f>IF(AI596=1,#REF!,"")</f>
        <v/>
      </c>
      <c r="AK596" s="50"/>
      <c r="AL596" s="51" t="str">
        <f>IF(AK596=1,#REF!,"")</f>
        <v/>
      </c>
      <c r="AM596" s="52"/>
      <c r="AN596" s="53"/>
      <c r="AO596" s="53"/>
      <c r="AP596" s="54"/>
      <c r="AQ596" s="55" t="e">
        <f>IF(#REF!=1,0,"")</f>
        <v>#REF!</v>
      </c>
      <c r="AR596" s="56" t="e">
        <f t="shared" si="174"/>
        <v>#REF!</v>
      </c>
      <c r="AS596" s="55" t="e">
        <f>IF(#REF!=1,0,"")</f>
        <v>#REF!</v>
      </c>
      <c r="AT596" s="56" t="e">
        <f t="shared" si="175"/>
        <v>#REF!</v>
      </c>
    </row>
    <row r="597" spans="1:46" s="3" customFormat="1" x14ac:dyDescent="0.25">
      <c r="A597" s="67">
        <f t="shared" si="176"/>
        <v>2022</v>
      </c>
      <c r="B597" s="67" t="str">
        <f t="shared" si="177"/>
        <v>May</v>
      </c>
      <c r="C597" s="68">
        <f t="shared" si="182"/>
        <v>24</v>
      </c>
      <c r="D597" s="69">
        <f t="shared" si="178"/>
        <v>18</v>
      </c>
      <c r="E597" s="60">
        <f t="shared" si="179"/>
        <v>29</v>
      </c>
      <c r="F597" s="74"/>
      <c r="G597" s="77"/>
      <c r="H597" s="63" t="e">
        <f t="shared" si="183"/>
        <v>#VALUE!</v>
      </c>
      <c r="I597" s="64">
        <f t="shared" si="184"/>
        <v>1</v>
      </c>
      <c r="J597" s="71" t="str">
        <f t="shared" si="184"/>
        <v>Lavandula</v>
      </c>
      <c r="K597" s="71" t="str">
        <f t="shared" si="184"/>
        <v>stoechas</v>
      </c>
      <c r="L597" s="72">
        <f t="shared" si="184"/>
        <v>2</v>
      </c>
      <c r="M597" s="66">
        <f t="shared" si="184"/>
        <v>13</v>
      </c>
      <c r="N597" s="66">
        <f t="shared" si="184"/>
        <v>0</v>
      </c>
      <c r="O597" s="42"/>
      <c r="P597" s="43" t="e">
        <f>TEXT(IF(#REF!=1,D597,""),"00")</f>
        <v>#REF!</v>
      </c>
      <c r="Q597" s="44"/>
      <c r="R597" s="45"/>
      <c r="S597" s="46" t="e">
        <f>IF(O597=0,TEXT(TIME(P597,Q597,R597)-TIME(D597,E597,RIGHT(F597,2))+TIME(0,LEFT(#REF!,2),RIGHT(#REF!,2)),"mm:ss"),TEXT(TIME(P597,Q597,R597)-TIME(D597,E597,RIGHT(F597,2))+TIME(0,LEFT(#REF!,2),RIGHT(#REF!,2))-TIME(0,($G$10*O597),0),"mm:ss"))</f>
        <v>#REF!</v>
      </c>
      <c r="T597" s="47"/>
      <c r="U597" s="43" t="e">
        <f>INDEX(VISITORS[INSECT ORDER], MATCH(T597,VISITORS[NAME USED],0))</f>
        <v>#N/A</v>
      </c>
      <c r="V597" s="43" t="e">
        <f t="shared" si="180"/>
        <v>#N/A</v>
      </c>
      <c r="W597" s="48" t="e">
        <f>IF(SUM(AB597,AD597,AF597,AH597,AJ597,AL597)=#REF!,,"")</f>
        <v>#REF!</v>
      </c>
      <c r="X597" s="49" t="e">
        <f>IF(#REF!=1,1,"")</f>
        <v>#REF!</v>
      </c>
      <c r="Y597" s="49"/>
      <c r="Z597" s="49"/>
      <c r="AA597" s="50" t="str">
        <f t="shared" si="181"/>
        <v/>
      </c>
      <c r="AB597" s="51" t="str">
        <f>IF(AA597=1,#REF!,"")</f>
        <v/>
      </c>
      <c r="AC597" s="50"/>
      <c r="AD597" s="51" t="str">
        <f>IF(AC597=1,#REF!,"")</f>
        <v/>
      </c>
      <c r="AE597" s="50"/>
      <c r="AF597" s="51" t="str">
        <f>IF(AE597=1,#REF!,"")</f>
        <v/>
      </c>
      <c r="AG597" s="50"/>
      <c r="AH597" s="51" t="str">
        <f>IF(AG597=1,#REF!,"")</f>
        <v/>
      </c>
      <c r="AI597" s="50"/>
      <c r="AJ597" s="51" t="str">
        <f>IF(AI597=1,#REF!,"")</f>
        <v/>
      </c>
      <c r="AK597" s="50"/>
      <c r="AL597" s="51" t="str">
        <f>IF(AK597=1,#REF!,"")</f>
        <v/>
      </c>
      <c r="AM597" s="52"/>
      <c r="AN597" s="53"/>
      <c r="AO597" s="53"/>
      <c r="AP597" s="54"/>
      <c r="AQ597" s="55" t="e">
        <f>IF(#REF!=1,0,"")</f>
        <v>#REF!</v>
      </c>
      <c r="AR597" s="56" t="e">
        <f t="shared" si="174"/>
        <v>#REF!</v>
      </c>
      <c r="AS597" s="55" t="e">
        <f>IF(#REF!=1,0,"")</f>
        <v>#REF!</v>
      </c>
      <c r="AT597" s="56" t="e">
        <f t="shared" si="175"/>
        <v>#REF!</v>
      </c>
    </row>
    <row r="598" spans="1:46" s="3" customFormat="1" x14ac:dyDescent="0.25">
      <c r="A598" s="67">
        <f t="shared" si="176"/>
        <v>2022</v>
      </c>
      <c r="B598" s="67" t="str">
        <f t="shared" si="177"/>
        <v>May</v>
      </c>
      <c r="C598" s="68">
        <f t="shared" si="182"/>
        <v>24</v>
      </c>
      <c r="D598" s="69">
        <f t="shared" si="178"/>
        <v>18</v>
      </c>
      <c r="E598" s="70">
        <f t="shared" si="179"/>
        <v>30</v>
      </c>
      <c r="F598" s="74"/>
      <c r="G598" s="77"/>
      <c r="H598" s="63" t="e">
        <f t="shared" si="183"/>
        <v>#VALUE!</v>
      </c>
      <c r="I598" s="64">
        <f t="shared" si="184"/>
        <v>1</v>
      </c>
      <c r="J598" s="71" t="str">
        <f t="shared" si="184"/>
        <v>Lavandula</v>
      </c>
      <c r="K598" s="71" t="str">
        <f t="shared" si="184"/>
        <v>stoechas</v>
      </c>
      <c r="L598" s="72">
        <f t="shared" si="184"/>
        <v>2</v>
      </c>
      <c r="M598" s="72">
        <f t="shared" si="184"/>
        <v>13</v>
      </c>
      <c r="N598" s="66">
        <f t="shared" si="184"/>
        <v>0</v>
      </c>
      <c r="O598" s="42"/>
      <c r="P598" s="43" t="e">
        <f>TEXT(IF(#REF!=1,D598,""),"00")</f>
        <v>#REF!</v>
      </c>
      <c r="Q598" s="44"/>
      <c r="R598" s="45"/>
      <c r="S598" s="46" t="e">
        <f>IF(O598=0,TEXT(TIME(P598,Q598,R598)-TIME(D598,E598,RIGHT(F598,2))+TIME(0,LEFT(#REF!,2),RIGHT(#REF!,2)),"mm:ss"),TEXT(TIME(P598,Q598,R598)-TIME(D598,E598,RIGHT(F598,2))+TIME(0,LEFT(#REF!,2),RIGHT(#REF!,2))-TIME(0,($G$10*O598),0),"mm:ss"))</f>
        <v>#REF!</v>
      </c>
      <c r="T598" s="47"/>
      <c r="U598" s="43" t="e">
        <f>INDEX(VISITORS[INSECT ORDER], MATCH(T598,VISITORS[NAME USED],0))</f>
        <v>#N/A</v>
      </c>
      <c r="V598" s="43" t="e">
        <f t="shared" si="180"/>
        <v>#N/A</v>
      </c>
      <c r="W598" s="48" t="e">
        <f>IF(SUM(AB598,AD598,AF598,AH598,AJ598,AL598)=#REF!,,"")</f>
        <v>#REF!</v>
      </c>
      <c r="X598" s="49" t="e">
        <f>IF(#REF!=1,1,"")</f>
        <v>#REF!</v>
      </c>
      <c r="Y598" s="49"/>
      <c r="Z598" s="49"/>
      <c r="AA598" s="50" t="str">
        <f t="shared" si="181"/>
        <v/>
      </c>
      <c r="AB598" s="51" t="str">
        <f>IF(AA598=1,#REF!,"")</f>
        <v/>
      </c>
      <c r="AC598" s="50"/>
      <c r="AD598" s="51" t="str">
        <f>IF(AC598=1,#REF!,"")</f>
        <v/>
      </c>
      <c r="AE598" s="50"/>
      <c r="AF598" s="51" t="str">
        <f>IF(AE598=1,#REF!,"")</f>
        <v/>
      </c>
      <c r="AG598" s="50"/>
      <c r="AH598" s="51" t="str">
        <f>IF(AG598=1,#REF!,"")</f>
        <v/>
      </c>
      <c r="AI598" s="50"/>
      <c r="AJ598" s="51" t="str">
        <f>IF(AI598=1,#REF!,"")</f>
        <v/>
      </c>
      <c r="AK598" s="50"/>
      <c r="AL598" s="51" t="str">
        <f>IF(AK598=1,#REF!,"")</f>
        <v/>
      </c>
      <c r="AM598" s="52"/>
      <c r="AN598" s="53"/>
      <c r="AO598" s="53"/>
      <c r="AP598" s="54"/>
      <c r="AQ598" s="55" t="e">
        <f>IF(#REF!=1,0,"")</f>
        <v>#REF!</v>
      </c>
      <c r="AR598" s="56" t="e">
        <f t="shared" si="174"/>
        <v>#REF!</v>
      </c>
      <c r="AS598" s="55" t="e">
        <f>IF(#REF!=1,0,"")</f>
        <v>#REF!</v>
      </c>
      <c r="AT598" s="56" t="e">
        <f t="shared" si="175"/>
        <v>#REF!</v>
      </c>
    </row>
    <row r="599" spans="1:46" s="3" customFormat="1" x14ac:dyDescent="0.25">
      <c r="A599" s="67">
        <f t="shared" si="176"/>
        <v>2022</v>
      </c>
      <c r="B599" s="67" t="str">
        <f t="shared" si="177"/>
        <v>May</v>
      </c>
      <c r="C599" s="68">
        <f t="shared" si="182"/>
        <v>24</v>
      </c>
      <c r="D599" s="69">
        <f t="shared" si="178"/>
        <v>18</v>
      </c>
      <c r="E599" s="70">
        <f t="shared" si="179"/>
        <v>31</v>
      </c>
      <c r="F599" s="74"/>
      <c r="G599" s="77"/>
      <c r="H599" s="63" t="e">
        <f t="shared" si="183"/>
        <v>#VALUE!</v>
      </c>
      <c r="I599" s="64">
        <f t="shared" si="184"/>
        <v>1</v>
      </c>
      <c r="J599" s="71" t="str">
        <f t="shared" si="184"/>
        <v>Lavandula</v>
      </c>
      <c r="K599" s="71" t="str">
        <f t="shared" si="184"/>
        <v>stoechas</v>
      </c>
      <c r="L599" s="72">
        <f t="shared" si="184"/>
        <v>2</v>
      </c>
      <c r="M599" s="72">
        <f t="shared" si="184"/>
        <v>13</v>
      </c>
      <c r="N599" s="66">
        <f t="shared" si="184"/>
        <v>0</v>
      </c>
      <c r="O599" s="42"/>
      <c r="P599" s="43" t="e">
        <f>TEXT(IF(#REF!=1,D599,""),"00")</f>
        <v>#REF!</v>
      </c>
      <c r="Q599" s="44"/>
      <c r="R599" s="45"/>
      <c r="S599" s="46" t="e">
        <f>IF(O599=0,TEXT(TIME(P599,Q599,R599)-TIME(D599,E599,RIGHT(F599,2))+TIME(0,LEFT(#REF!,2),RIGHT(#REF!,2)),"mm:ss"),TEXT(TIME(P599,Q599,R599)-TIME(D599,E599,RIGHT(F599,2))+TIME(0,LEFT(#REF!,2),RIGHT(#REF!,2))-TIME(0,($G$10*O599),0),"mm:ss"))</f>
        <v>#REF!</v>
      </c>
      <c r="T599" s="47"/>
      <c r="U599" s="43" t="e">
        <f>INDEX(VISITORS[INSECT ORDER], MATCH(T599,VISITORS[NAME USED],0))</f>
        <v>#N/A</v>
      </c>
      <c r="V599" s="43" t="e">
        <f t="shared" si="180"/>
        <v>#N/A</v>
      </c>
      <c r="W599" s="48" t="e">
        <f>IF(SUM(AB599,AD599,AF599,AH599,AJ599,AL599)=#REF!,,"")</f>
        <v>#REF!</v>
      </c>
      <c r="X599" s="49" t="e">
        <f>IF(#REF!=1,1,"")</f>
        <v>#REF!</v>
      </c>
      <c r="Y599" s="49"/>
      <c r="Z599" s="49"/>
      <c r="AA599" s="50" t="str">
        <f t="shared" si="181"/>
        <v/>
      </c>
      <c r="AB599" s="51" t="str">
        <f>IF(AA599=1,#REF!,"")</f>
        <v/>
      </c>
      <c r="AC599" s="50"/>
      <c r="AD599" s="51" t="str">
        <f>IF(AC599=1,#REF!,"")</f>
        <v/>
      </c>
      <c r="AE599" s="50"/>
      <c r="AF599" s="51" t="str">
        <f>IF(AE599=1,#REF!,"")</f>
        <v/>
      </c>
      <c r="AG599" s="50"/>
      <c r="AH599" s="51" t="str">
        <f>IF(AG599=1,#REF!,"")</f>
        <v/>
      </c>
      <c r="AI599" s="50"/>
      <c r="AJ599" s="51" t="str">
        <f>IF(AI599=1,#REF!,"")</f>
        <v/>
      </c>
      <c r="AK599" s="50"/>
      <c r="AL599" s="51" t="str">
        <f>IF(AK599=1,#REF!,"")</f>
        <v/>
      </c>
      <c r="AM599" s="52"/>
      <c r="AN599" s="53"/>
      <c r="AO599" s="53"/>
      <c r="AP599" s="54"/>
      <c r="AQ599" s="55" t="e">
        <f>IF(#REF!=1,0,"")</f>
        <v>#REF!</v>
      </c>
      <c r="AR599" s="56" t="e">
        <f t="shared" si="174"/>
        <v>#REF!</v>
      </c>
      <c r="AS599" s="55" t="e">
        <f>IF(#REF!=1,0,"")</f>
        <v>#REF!</v>
      </c>
      <c r="AT599" s="56" t="e">
        <f t="shared" si="175"/>
        <v>#REF!</v>
      </c>
    </row>
    <row r="600" spans="1:46" s="3" customFormat="1" x14ac:dyDescent="0.25">
      <c r="A600" s="67">
        <f t="shared" si="176"/>
        <v>2022</v>
      </c>
      <c r="B600" s="67" t="str">
        <f t="shared" si="177"/>
        <v>May</v>
      </c>
      <c r="C600" s="68">
        <f t="shared" si="182"/>
        <v>24</v>
      </c>
      <c r="D600" s="69">
        <f t="shared" si="178"/>
        <v>18</v>
      </c>
      <c r="E600" s="70">
        <f t="shared" si="179"/>
        <v>32</v>
      </c>
      <c r="F600" s="74"/>
      <c r="G600" s="77"/>
      <c r="H600" s="63" t="e">
        <f t="shared" si="183"/>
        <v>#VALUE!</v>
      </c>
      <c r="I600" s="64">
        <f t="shared" si="184"/>
        <v>1</v>
      </c>
      <c r="J600" s="71" t="str">
        <f t="shared" si="184"/>
        <v>Lavandula</v>
      </c>
      <c r="K600" s="71" t="str">
        <f t="shared" si="184"/>
        <v>stoechas</v>
      </c>
      <c r="L600" s="66">
        <f t="shared" si="184"/>
        <v>2</v>
      </c>
      <c r="M600" s="72">
        <f t="shared" si="184"/>
        <v>13</v>
      </c>
      <c r="N600" s="66">
        <f t="shared" si="184"/>
        <v>0</v>
      </c>
      <c r="O600" s="42"/>
      <c r="P600" s="43" t="e">
        <f>TEXT(IF(#REF!=1,D600,""),"00")</f>
        <v>#REF!</v>
      </c>
      <c r="Q600" s="44"/>
      <c r="R600" s="45"/>
      <c r="S600" s="46" t="e">
        <f>IF(O600=0,TEXT(TIME(P600,Q600,R600)-TIME(D600,E600,RIGHT(F600,2))+TIME(0,LEFT(#REF!,2),RIGHT(#REF!,2)),"mm:ss"),TEXT(TIME(P600,Q600,R600)-TIME(D600,E600,RIGHT(F600,2))+TIME(0,LEFT(#REF!,2),RIGHT(#REF!,2))-TIME(0,($G$10*O600),0),"mm:ss"))</f>
        <v>#REF!</v>
      </c>
      <c r="T600" s="47"/>
      <c r="U600" s="43" t="e">
        <f>INDEX(VISITORS[INSECT ORDER], MATCH(T600,VISITORS[NAME USED],0))</f>
        <v>#N/A</v>
      </c>
      <c r="V600" s="43" t="e">
        <f t="shared" si="180"/>
        <v>#N/A</v>
      </c>
      <c r="W600" s="48" t="e">
        <f>IF(SUM(AB600,AD600,AF600,AH600,AJ600,AL600)=#REF!,,"")</f>
        <v>#REF!</v>
      </c>
      <c r="X600" s="49" t="e">
        <f>IF(#REF!=1,1,"")</f>
        <v>#REF!</v>
      </c>
      <c r="Y600" s="49"/>
      <c r="Z600" s="49"/>
      <c r="AA600" s="50" t="str">
        <f t="shared" si="181"/>
        <v/>
      </c>
      <c r="AB600" s="51" t="str">
        <f>IF(AA600=1,#REF!,"")</f>
        <v/>
      </c>
      <c r="AC600" s="50"/>
      <c r="AD600" s="51" t="str">
        <f>IF(AC600=1,#REF!,"")</f>
        <v/>
      </c>
      <c r="AE600" s="50"/>
      <c r="AF600" s="51" t="str">
        <f>IF(AE600=1,#REF!,"")</f>
        <v/>
      </c>
      <c r="AG600" s="50"/>
      <c r="AH600" s="51" t="str">
        <f>IF(AG600=1,#REF!,"")</f>
        <v/>
      </c>
      <c r="AI600" s="50"/>
      <c r="AJ600" s="51" t="str">
        <f>IF(AI600=1,#REF!,"")</f>
        <v/>
      </c>
      <c r="AK600" s="50"/>
      <c r="AL600" s="51" t="str">
        <f>IF(AK600=1,#REF!,"")</f>
        <v/>
      </c>
      <c r="AM600" s="52"/>
      <c r="AN600" s="53"/>
      <c r="AO600" s="53"/>
      <c r="AP600" s="54"/>
      <c r="AQ600" s="55" t="e">
        <f>IF(#REF!=1,0,"")</f>
        <v>#REF!</v>
      </c>
      <c r="AR600" s="56" t="e">
        <f t="shared" si="174"/>
        <v>#REF!</v>
      </c>
      <c r="AS600" s="55" t="e">
        <f>IF(#REF!=1,0,"")</f>
        <v>#REF!</v>
      </c>
      <c r="AT600" s="56" t="e">
        <f t="shared" si="175"/>
        <v>#REF!</v>
      </c>
    </row>
    <row r="601" spans="1:46" s="3" customFormat="1" x14ac:dyDescent="0.25">
      <c r="A601" s="67">
        <f t="shared" si="176"/>
        <v>2022</v>
      </c>
      <c r="B601" s="67" t="str">
        <f t="shared" si="177"/>
        <v>May</v>
      </c>
      <c r="C601" s="68">
        <f t="shared" si="182"/>
        <v>24</v>
      </c>
      <c r="D601" s="69">
        <f t="shared" si="178"/>
        <v>18</v>
      </c>
      <c r="E601" s="70">
        <f t="shared" si="179"/>
        <v>33</v>
      </c>
      <c r="F601" s="74"/>
      <c r="G601" s="77"/>
      <c r="H601" s="63" t="e">
        <f t="shared" si="183"/>
        <v>#VALUE!</v>
      </c>
      <c r="I601" s="64">
        <f t="shared" si="184"/>
        <v>1</v>
      </c>
      <c r="J601" s="71" t="str">
        <f t="shared" si="184"/>
        <v>Lavandula</v>
      </c>
      <c r="K601" s="71" t="str">
        <f t="shared" si="184"/>
        <v>stoechas</v>
      </c>
      <c r="L601" s="72">
        <f t="shared" si="184"/>
        <v>2</v>
      </c>
      <c r="M601" s="72">
        <f t="shared" si="184"/>
        <v>13</v>
      </c>
      <c r="N601" s="66">
        <f t="shared" si="184"/>
        <v>0</v>
      </c>
      <c r="O601" s="42"/>
      <c r="P601" s="43" t="e">
        <f>TEXT(IF(#REF!=1,D601,""),"00")</f>
        <v>#REF!</v>
      </c>
      <c r="Q601" s="44"/>
      <c r="R601" s="45"/>
      <c r="S601" s="46" t="e">
        <f>IF(O601=0,TEXT(TIME(P601,Q601,R601)-TIME(D601,E601,RIGHT(F601,2))+TIME(0,LEFT(#REF!,2),RIGHT(#REF!,2)),"mm:ss"),TEXT(TIME(P601,Q601,R601)-TIME(D601,E601,RIGHT(F601,2))+TIME(0,LEFT(#REF!,2),RIGHT(#REF!,2))-TIME(0,($G$10*O601),0),"mm:ss"))</f>
        <v>#REF!</v>
      </c>
      <c r="T601" s="47"/>
      <c r="U601" s="43" t="e">
        <f>INDEX(VISITORS[INSECT ORDER], MATCH(T601,VISITORS[NAME USED],0))</f>
        <v>#N/A</v>
      </c>
      <c r="V601" s="43" t="e">
        <f t="shared" si="180"/>
        <v>#N/A</v>
      </c>
      <c r="W601" s="48" t="e">
        <f>IF(SUM(AB601,AD601,AF601,AH601,AJ601,AL601)=#REF!,,"")</f>
        <v>#REF!</v>
      </c>
      <c r="X601" s="49" t="e">
        <f>IF(#REF!=1,1,"")</f>
        <v>#REF!</v>
      </c>
      <c r="Y601" s="49"/>
      <c r="Z601" s="49"/>
      <c r="AA601" s="50" t="str">
        <f t="shared" si="181"/>
        <v/>
      </c>
      <c r="AB601" s="51" t="str">
        <f>IF(AA601=1,#REF!,"")</f>
        <v/>
      </c>
      <c r="AC601" s="50"/>
      <c r="AD601" s="51" t="str">
        <f>IF(AC601=1,#REF!,"")</f>
        <v/>
      </c>
      <c r="AE601" s="50"/>
      <c r="AF601" s="51" t="str">
        <f>IF(AE601=1,#REF!,"")</f>
        <v/>
      </c>
      <c r="AG601" s="50"/>
      <c r="AH601" s="51" t="str">
        <f>IF(AG601=1,#REF!,"")</f>
        <v/>
      </c>
      <c r="AI601" s="50"/>
      <c r="AJ601" s="51" t="str">
        <f>IF(AI601=1,#REF!,"")</f>
        <v/>
      </c>
      <c r="AK601" s="50"/>
      <c r="AL601" s="51" t="str">
        <f>IF(AK601=1,#REF!,"")</f>
        <v/>
      </c>
      <c r="AM601" s="52"/>
      <c r="AN601" s="53"/>
      <c r="AO601" s="53"/>
      <c r="AP601" s="54"/>
      <c r="AQ601" s="55" t="e">
        <f>IF(#REF!=1,0,"")</f>
        <v>#REF!</v>
      </c>
      <c r="AR601" s="56" t="e">
        <f t="shared" si="174"/>
        <v>#REF!</v>
      </c>
      <c r="AS601" s="55" t="e">
        <f>IF(#REF!=1,0,"")</f>
        <v>#REF!</v>
      </c>
      <c r="AT601" s="56" t="e">
        <f t="shared" si="175"/>
        <v>#REF!</v>
      </c>
    </row>
    <row r="602" spans="1:46" s="3" customFormat="1" x14ac:dyDescent="0.25">
      <c r="A602" s="67">
        <f t="shared" si="176"/>
        <v>2022</v>
      </c>
      <c r="B602" s="67" t="str">
        <f t="shared" si="177"/>
        <v>May</v>
      </c>
      <c r="C602" s="68">
        <f t="shared" si="182"/>
        <v>24</v>
      </c>
      <c r="D602" s="69">
        <f t="shared" si="178"/>
        <v>18</v>
      </c>
      <c r="E602" s="60">
        <f t="shared" si="179"/>
        <v>34</v>
      </c>
      <c r="F602" s="74"/>
      <c r="G602" s="77"/>
      <c r="H602" s="63" t="e">
        <f t="shared" si="183"/>
        <v>#VALUE!</v>
      </c>
      <c r="I602" s="64">
        <f t="shared" si="184"/>
        <v>1</v>
      </c>
      <c r="J602" s="71" t="str">
        <f t="shared" si="184"/>
        <v>Lavandula</v>
      </c>
      <c r="K602" s="71" t="str">
        <f t="shared" si="184"/>
        <v>stoechas</v>
      </c>
      <c r="L602" s="72">
        <f t="shared" si="184"/>
        <v>2</v>
      </c>
      <c r="M602" s="66">
        <f t="shared" si="184"/>
        <v>13</v>
      </c>
      <c r="N602" s="66">
        <f t="shared" si="184"/>
        <v>0</v>
      </c>
      <c r="O602" s="42"/>
      <c r="P602" s="43" t="e">
        <f>TEXT(IF(#REF!=1,D602,""),"00")</f>
        <v>#REF!</v>
      </c>
      <c r="Q602" s="44"/>
      <c r="R602" s="45"/>
      <c r="S602" s="46" t="e">
        <f>IF(O602=0,TEXT(TIME(P602,Q602,R602)-TIME(D602,E602,RIGHT(F602,2))+TIME(0,LEFT(#REF!,2),RIGHT(#REF!,2)),"mm:ss"),TEXT(TIME(P602,Q602,R602)-TIME(D602,E602,RIGHT(F602,2))+TIME(0,LEFT(#REF!,2),RIGHT(#REF!,2))-TIME(0,($G$10*O602),0),"mm:ss"))</f>
        <v>#REF!</v>
      </c>
      <c r="T602" s="47"/>
      <c r="U602" s="43" t="e">
        <f>INDEX(VISITORS[INSECT ORDER], MATCH(T602,VISITORS[NAME USED],0))</f>
        <v>#N/A</v>
      </c>
      <c r="V602" s="43" t="e">
        <f t="shared" si="180"/>
        <v>#N/A</v>
      </c>
      <c r="W602" s="48" t="e">
        <f>IF(SUM(AB602,AD602,AF602,AH602,AJ602,AL602)=#REF!,,"")</f>
        <v>#REF!</v>
      </c>
      <c r="X602" s="49" t="e">
        <f>IF(#REF!=1,1,"")</f>
        <v>#REF!</v>
      </c>
      <c r="Y602" s="49"/>
      <c r="Z602" s="49"/>
      <c r="AA602" s="50" t="str">
        <f t="shared" si="181"/>
        <v/>
      </c>
      <c r="AB602" s="51" t="str">
        <f>IF(AA602=1,#REF!,"")</f>
        <v/>
      </c>
      <c r="AC602" s="50"/>
      <c r="AD602" s="51" t="str">
        <f>IF(AC602=1,#REF!,"")</f>
        <v/>
      </c>
      <c r="AE602" s="50"/>
      <c r="AF602" s="51" t="str">
        <f>IF(AE602=1,#REF!,"")</f>
        <v/>
      </c>
      <c r="AG602" s="50"/>
      <c r="AH602" s="51" t="str">
        <f>IF(AG602=1,#REF!,"")</f>
        <v/>
      </c>
      <c r="AI602" s="50"/>
      <c r="AJ602" s="51" t="str">
        <f>IF(AI602=1,#REF!,"")</f>
        <v/>
      </c>
      <c r="AK602" s="50"/>
      <c r="AL602" s="51" t="str">
        <f>IF(AK602=1,#REF!,"")</f>
        <v/>
      </c>
      <c r="AM602" s="52"/>
      <c r="AN602" s="53"/>
      <c r="AO602" s="53"/>
      <c r="AP602" s="54"/>
      <c r="AQ602" s="55" t="e">
        <f>IF(#REF!=1,0,"")</f>
        <v>#REF!</v>
      </c>
      <c r="AR602" s="56" t="e">
        <f t="shared" si="174"/>
        <v>#REF!</v>
      </c>
      <c r="AS602" s="55" t="e">
        <f>IF(#REF!=1,0,"")</f>
        <v>#REF!</v>
      </c>
      <c r="AT602" s="56" t="e">
        <f t="shared" si="175"/>
        <v>#REF!</v>
      </c>
    </row>
    <row r="603" spans="1:46" s="3" customFormat="1" x14ac:dyDescent="0.25">
      <c r="A603" s="67">
        <f t="shared" si="176"/>
        <v>2022</v>
      </c>
      <c r="B603" s="67" t="str">
        <f t="shared" si="177"/>
        <v>May</v>
      </c>
      <c r="C603" s="68">
        <f t="shared" si="182"/>
        <v>24</v>
      </c>
      <c r="D603" s="69">
        <f t="shared" si="178"/>
        <v>18</v>
      </c>
      <c r="E603" s="70">
        <f t="shared" si="179"/>
        <v>35</v>
      </c>
      <c r="F603" s="74"/>
      <c r="G603" s="77"/>
      <c r="H603" s="63" t="e">
        <f t="shared" si="183"/>
        <v>#VALUE!</v>
      </c>
      <c r="I603" s="64">
        <f t="shared" si="184"/>
        <v>1</v>
      </c>
      <c r="J603" s="71" t="str">
        <f t="shared" si="184"/>
        <v>Lavandula</v>
      </c>
      <c r="K603" s="71" t="str">
        <f t="shared" si="184"/>
        <v>stoechas</v>
      </c>
      <c r="L603" s="72">
        <f t="shared" si="184"/>
        <v>2</v>
      </c>
      <c r="M603" s="72">
        <f t="shared" si="184"/>
        <v>13</v>
      </c>
      <c r="N603" s="66">
        <f t="shared" si="184"/>
        <v>0</v>
      </c>
      <c r="O603" s="42"/>
      <c r="P603" s="43" t="e">
        <f>TEXT(IF(#REF!=1,D603,""),"00")</f>
        <v>#REF!</v>
      </c>
      <c r="Q603" s="44"/>
      <c r="R603" s="45"/>
      <c r="S603" s="46" t="e">
        <f>IF(O603=0,TEXT(TIME(P603,Q603,R603)-TIME(D603,E603,RIGHT(F603,2))+TIME(0,LEFT(#REF!,2),RIGHT(#REF!,2)),"mm:ss"),TEXT(TIME(P603,Q603,R603)-TIME(D603,E603,RIGHT(F603,2))+TIME(0,LEFT(#REF!,2),RIGHT(#REF!,2))-TIME(0,($G$10*O603),0),"mm:ss"))</f>
        <v>#REF!</v>
      </c>
      <c r="T603" s="47"/>
      <c r="U603" s="43" t="e">
        <f>INDEX(VISITORS[INSECT ORDER], MATCH(T603,VISITORS[NAME USED],0))</f>
        <v>#N/A</v>
      </c>
      <c r="V603" s="43" t="e">
        <f t="shared" si="180"/>
        <v>#N/A</v>
      </c>
      <c r="W603" s="48" t="e">
        <f>IF(SUM(AB603,AD603,AF603,AH603,AJ603,AL603)=#REF!,,"")</f>
        <v>#REF!</v>
      </c>
      <c r="X603" s="49" t="e">
        <f>IF(#REF!=1,1,"")</f>
        <v>#REF!</v>
      </c>
      <c r="Y603" s="49"/>
      <c r="Z603" s="49"/>
      <c r="AA603" s="50" t="str">
        <f t="shared" si="181"/>
        <v/>
      </c>
      <c r="AB603" s="51" t="str">
        <f>IF(AA603=1,#REF!,"")</f>
        <v/>
      </c>
      <c r="AC603" s="50"/>
      <c r="AD603" s="51" t="str">
        <f>IF(AC603=1,#REF!,"")</f>
        <v/>
      </c>
      <c r="AE603" s="50"/>
      <c r="AF603" s="51" t="str">
        <f>IF(AE603=1,#REF!,"")</f>
        <v/>
      </c>
      <c r="AG603" s="50"/>
      <c r="AH603" s="51" t="str">
        <f>IF(AG603=1,#REF!,"")</f>
        <v/>
      </c>
      <c r="AI603" s="50"/>
      <c r="AJ603" s="51" t="str">
        <f>IF(AI603=1,#REF!,"")</f>
        <v/>
      </c>
      <c r="AK603" s="50"/>
      <c r="AL603" s="51" t="str">
        <f>IF(AK603=1,#REF!,"")</f>
        <v/>
      </c>
      <c r="AM603" s="52"/>
      <c r="AN603" s="53"/>
      <c r="AO603" s="53"/>
      <c r="AP603" s="54"/>
      <c r="AQ603" s="55" t="e">
        <f>IF(#REF!=1,0,"")</f>
        <v>#REF!</v>
      </c>
      <c r="AR603" s="56" t="e">
        <f t="shared" si="174"/>
        <v>#REF!</v>
      </c>
      <c r="AS603" s="55" t="e">
        <f>IF(#REF!=1,0,"")</f>
        <v>#REF!</v>
      </c>
      <c r="AT603" s="56" t="e">
        <f t="shared" si="175"/>
        <v>#REF!</v>
      </c>
    </row>
    <row r="604" spans="1:46" s="3" customFormat="1" x14ac:dyDescent="0.25">
      <c r="A604" s="67">
        <f t="shared" si="176"/>
        <v>2022</v>
      </c>
      <c r="B604" s="67" t="str">
        <f t="shared" si="177"/>
        <v>May</v>
      </c>
      <c r="C604" s="68">
        <f t="shared" si="182"/>
        <v>24</v>
      </c>
      <c r="D604" s="69">
        <f t="shared" si="178"/>
        <v>18</v>
      </c>
      <c r="E604" s="70">
        <f t="shared" si="179"/>
        <v>36</v>
      </c>
      <c r="F604" s="74"/>
      <c r="G604" s="77"/>
      <c r="H604" s="63" t="e">
        <f t="shared" si="183"/>
        <v>#VALUE!</v>
      </c>
      <c r="I604" s="64">
        <f t="shared" si="184"/>
        <v>1</v>
      </c>
      <c r="J604" s="71" t="str">
        <f t="shared" si="184"/>
        <v>Lavandula</v>
      </c>
      <c r="K604" s="71" t="str">
        <f t="shared" si="184"/>
        <v>stoechas</v>
      </c>
      <c r="L604" s="72">
        <f t="shared" si="184"/>
        <v>2</v>
      </c>
      <c r="M604" s="72">
        <f t="shared" si="184"/>
        <v>13</v>
      </c>
      <c r="N604" s="66">
        <f t="shared" si="184"/>
        <v>0</v>
      </c>
      <c r="O604" s="42"/>
      <c r="P604" s="43" t="e">
        <f>TEXT(IF(#REF!=1,D604,""),"00")</f>
        <v>#REF!</v>
      </c>
      <c r="Q604" s="44"/>
      <c r="R604" s="45"/>
      <c r="S604" s="46" t="e">
        <f>IF(O604=0,TEXT(TIME(P604,Q604,R604)-TIME(D604,E604,RIGHT(F604,2))+TIME(0,LEFT(#REF!,2),RIGHT(#REF!,2)),"mm:ss"),TEXT(TIME(P604,Q604,R604)-TIME(D604,E604,RIGHT(F604,2))+TIME(0,LEFT(#REF!,2),RIGHT(#REF!,2))-TIME(0,($G$10*O604),0),"mm:ss"))</f>
        <v>#REF!</v>
      </c>
      <c r="T604" s="47"/>
      <c r="U604" s="43" t="e">
        <f>INDEX(VISITORS[INSECT ORDER], MATCH(T604,VISITORS[NAME USED],0))</f>
        <v>#N/A</v>
      </c>
      <c r="V604" s="43" t="e">
        <f t="shared" si="180"/>
        <v>#N/A</v>
      </c>
      <c r="W604" s="48" t="e">
        <f>IF(SUM(AB604,AD604,AF604,AH604,AJ604,AL604)=#REF!,,"")</f>
        <v>#REF!</v>
      </c>
      <c r="X604" s="49" t="e">
        <f>IF(#REF!=1,1,"")</f>
        <v>#REF!</v>
      </c>
      <c r="Y604" s="49"/>
      <c r="Z604" s="49"/>
      <c r="AA604" s="50" t="str">
        <f t="shared" si="181"/>
        <v/>
      </c>
      <c r="AB604" s="51" t="str">
        <f>IF(AA604=1,#REF!,"")</f>
        <v/>
      </c>
      <c r="AC604" s="50"/>
      <c r="AD604" s="51" t="str">
        <f>IF(AC604=1,#REF!,"")</f>
        <v/>
      </c>
      <c r="AE604" s="50"/>
      <c r="AF604" s="51" t="str">
        <f>IF(AE604=1,#REF!,"")</f>
        <v/>
      </c>
      <c r="AG604" s="50"/>
      <c r="AH604" s="51" t="str">
        <f>IF(AG604=1,#REF!,"")</f>
        <v/>
      </c>
      <c r="AI604" s="50"/>
      <c r="AJ604" s="51" t="str">
        <f>IF(AI604=1,#REF!,"")</f>
        <v/>
      </c>
      <c r="AK604" s="50"/>
      <c r="AL604" s="51" t="str">
        <f>IF(AK604=1,#REF!,"")</f>
        <v/>
      </c>
      <c r="AM604" s="52"/>
      <c r="AN604" s="53"/>
      <c r="AO604" s="53"/>
      <c r="AP604" s="54"/>
      <c r="AQ604" s="55" t="e">
        <f>IF(#REF!=1,0,"")</f>
        <v>#REF!</v>
      </c>
      <c r="AR604" s="56" t="e">
        <f t="shared" si="174"/>
        <v>#REF!</v>
      </c>
      <c r="AS604" s="55" t="e">
        <f>IF(#REF!=1,0,"")</f>
        <v>#REF!</v>
      </c>
      <c r="AT604" s="56" t="e">
        <f t="shared" si="175"/>
        <v>#REF!</v>
      </c>
    </row>
    <row r="605" spans="1:46" s="3" customFormat="1" x14ac:dyDescent="0.25">
      <c r="A605" s="67">
        <f t="shared" si="176"/>
        <v>2022</v>
      </c>
      <c r="B605" s="67" t="str">
        <f t="shared" si="177"/>
        <v>May</v>
      </c>
      <c r="C605" s="68">
        <f t="shared" si="182"/>
        <v>24</v>
      </c>
      <c r="D605" s="69">
        <f t="shared" si="178"/>
        <v>18</v>
      </c>
      <c r="E605" s="70">
        <f t="shared" si="179"/>
        <v>37</v>
      </c>
      <c r="F605" s="74"/>
      <c r="G605" s="77"/>
      <c r="H605" s="63" t="e">
        <f t="shared" si="183"/>
        <v>#VALUE!</v>
      </c>
      <c r="I605" s="64">
        <f t="shared" ref="I605:N620" si="185">I604</f>
        <v>1</v>
      </c>
      <c r="J605" s="71" t="str">
        <f t="shared" si="185"/>
        <v>Lavandula</v>
      </c>
      <c r="K605" s="71" t="str">
        <f t="shared" si="185"/>
        <v>stoechas</v>
      </c>
      <c r="L605" s="72">
        <f t="shared" si="185"/>
        <v>2</v>
      </c>
      <c r="M605" s="72">
        <f t="shared" si="185"/>
        <v>13</v>
      </c>
      <c r="N605" s="66">
        <f t="shared" si="185"/>
        <v>0</v>
      </c>
      <c r="O605" s="42"/>
      <c r="P605" s="43" t="e">
        <f>TEXT(IF(#REF!=1,D605,""),"00")</f>
        <v>#REF!</v>
      </c>
      <c r="Q605" s="44"/>
      <c r="R605" s="45"/>
      <c r="S605" s="46" t="e">
        <f>IF(O605=0,TEXT(TIME(P605,Q605,R605)-TIME(D605,E605,RIGHT(F605,2))+TIME(0,LEFT(#REF!,2),RIGHT(#REF!,2)),"mm:ss"),TEXT(TIME(P605,Q605,R605)-TIME(D605,E605,RIGHT(F605,2))+TIME(0,LEFT(#REF!,2),RIGHT(#REF!,2))-TIME(0,($G$10*O605),0),"mm:ss"))</f>
        <v>#REF!</v>
      </c>
      <c r="T605" s="47"/>
      <c r="U605" s="43" t="e">
        <f>INDEX(VISITORS[INSECT ORDER], MATCH(T605,VISITORS[NAME USED],0))</f>
        <v>#N/A</v>
      </c>
      <c r="V605" s="43" t="e">
        <f t="shared" si="180"/>
        <v>#N/A</v>
      </c>
      <c r="W605" s="48" t="e">
        <f>IF(SUM(AB605,AD605,AF605,AH605,AJ605,AL605)=#REF!,,"")</f>
        <v>#REF!</v>
      </c>
      <c r="X605" s="49" t="e">
        <f>IF(#REF!=1,1,"")</f>
        <v>#REF!</v>
      </c>
      <c r="Y605" s="49"/>
      <c r="Z605" s="49"/>
      <c r="AA605" s="50" t="str">
        <f t="shared" si="181"/>
        <v/>
      </c>
      <c r="AB605" s="51" t="str">
        <f>IF(AA605=1,#REF!,"")</f>
        <v/>
      </c>
      <c r="AC605" s="50"/>
      <c r="AD605" s="51" t="str">
        <f>IF(AC605=1,#REF!,"")</f>
        <v/>
      </c>
      <c r="AE605" s="50"/>
      <c r="AF605" s="51" t="str">
        <f>IF(AE605=1,#REF!,"")</f>
        <v/>
      </c>
      <c r="AG605" s="50"/>
      <c r="AH605" s="51" t="str">
        <f>IF(AG605=1,#REF!,"")</f>
        <v/>
      </c>
      <c r="AI605" s="50"/>
      <c r="AJ605" s="51" t="str">
        <f>IF(AI605=1,#REF!,"")</f>
        <v/>
      </c>
      <c r="AK605" s="50"/>
      <c r="AL605" s="51" t="str">
        <f>IF(AK605=1,#REF!,"")</f>
        <v/>
      </c>
      <c r="AM605" s="52"/>
      <c r="AN605" s="53"/>
      <c r="AO605" s="53"/>
      <c r="AP605" s="54"/>
      <c r="AQ605" s="55" t="e">
        <f>IF(#REF!=1,0,"")</f>
        <v>#REF!</v>
      </c>
      <c r="AR605" s="56" t="e">
        <f t="shared" si="174"/>
        <v>#REF!</v>
      </c>
      <c r="AS605" s="55" t="e">
        <f>IF(#REF!=1,0,"")</f>
        <v>#REF!</v>
      </c>
      <c r="AT605" s="56" t="e">
        <f t="shared" si="175"/>
        <v>#REF!</v>
      </c>
    </row>
    <row r="606" spans="1:46" s="3" customFormat="1" x14ac:dyDescent="0.25">
      <c r="A606" s="67">
        <f t="shared" si="176"/>
        <v>2022</v>
      </c>
      <c r="B606" s="67" t="str">
        <f t="shared" si="177"/>
        <v>May</v>
      </c>
      <c r="C606" s="68">
        <f t="shared" si="182"/>
        <v>24</v>
      </c>
      <c r="D606" s="69">
        <f t="shared" si="178"/>
        <v>18</v>
      </c>
      <c r="E606" s="70">
        <f t="shared" si="179"/>
        <v>38</v>
      </c>
      <c r="F606" s="74"/>
      <c r="G606" s="77"/>
      <c r="H606" s="63" t="e">
        <f t="shared" si="183"/>
        <v>#VALUE!</v>
      </c>
      <c r="I606" s="64">
        <f t="shared" si="185"/>
        <v>1</v>
      </c>
      <c r="J606" s="71" t="str">
        <f t="shared" si="185"/>
        <v>Lavandula</v>
      </c>
      <c r="K606" s="71" t="str">
        <f t="shared" si="185"/>
        <v>stoechas</v>
      </c>
      <c r="L606" s="66">
        <f t="shared" si="185"/>
        <v>2</v>
      </c>
      <c r="M606" s="72">
        <f t="shared" si="185"/>
        <v>13</v>
      </c>
      <c r="N606" s="66">
        <f t="shared" si="185"/>
        <v>0</v>
      </c>
      <c r="O606" s="42"/>
      <c r="P606" s="43" t="e">
        <f>TEXT(IF(#REF!=1,D606,""),"00")</f>
        <v>#REF!</v>
      </c>
      <c r="Q606" s="44"/>
      <c r="R606" s="45"/>
      <c r="S606" s="46" t="e">
        <f>IF(O606=0,TEXT(TIME(P606,Q606,R606)-TIME(D606,E606,RIGHT(F606,2))+TIME(0,LEFT(#REF!,2),RIGHT(#REF!,2)),"mm:ss"),TEXT(TIME(P606,Q606,R606)-TIME(D606,E606,RIGHT(F606,2))+TIME(0,LEFT(#REF!,2),RIGHT(#REF!,2))-TIME(0,($G$10*O606),0),"mm:ss"))</f>
        <v>#REF!</v>
      </c>
      <c r="T606" s="47"/>
      <c r="U606" s="43" t="e">
        <f>INDEX(VISITORS[INSECT ORDER], MATCH(T606,VISITORS[NAME USED],0))</f>
        <v>#N/A</v>
      </c>
      <c r="V606" s="43" t="e">
        <f t="shared" si="180"/>
        <v>#N/A</v>
      </c>
      <c r="W606" s="48" t="e">
        <f>IF(SUM(AB606,AD606,AF606,AH606,AJ606,AL606)=#REF!,,"")</f>
        <v>#REF!</v>
      </c>
      <c r="X606" s="49" t="e">
        <f>IF(#REF!=1,1,"")</f>
        <v>#REF!</v>
      </c>
      <c r="Y606" s="49"/>
      <c r="Z606" s="49"/>
      <c r="AA606" s="50" t="str">
        <f t="shared" si="181"/>
        <v/>
      </c>
      <c r="AB606" s="51" t="str">
        <f>IF(AA606=1,#REF!,"")</f>
        <v/>
      </c>
      <c r="AC606" s="50"/>
      <c r="AD606" s="51" t="str">
        <f>IF(AC606=1,#REF!,"")</f>
        <v/>
      </c>
      <c r="AE606" s="50"/>
      <c r="AF606" s="51" t="str">
        <f>IF(AE606=1,#REF!,"")</f>
        <v/>
      </c>
      <c r="AG606" s="50"/>
      <c r="AH606" s="51" t="str">
        <f>IF(AG606=1,#REF!,"")</f>
        <v/>
      </c>
      <c r="AI606" s="50"/>
      <c r="AJ606" s="51" t="str">
        <f>IF(AI606=1,#REF!,"")</f>
        <v/>
      </c>
      <c r="AK606" s="50"/>
      <c r="AL606" s="51" t="str">
        <f>IF(AK606=1,#REF!,"")</f>
        <v/>
      </c>
      <c r="AM606" s="52"/>
      <c r="AN606" s="53"/>
      <c r="AO606" s="53"/>
      <c r="AP606" s="54"/>
      <c r="AQ606" s="55" t="e">
        <f>IF(#REF!=1,0,"")</f>
        <v>#REF!</v>
      </c>
      <c r="AR606" s="56" t="e">
        <f t="shared" si="174"/>
        <v>#REF!</v>
      </c>
      <c r="AS606" s="55" t="e">
        <f>IF(#REF!=1,0,"")</f>
        <v>#REF!</v>
      </c>
      <c r="AT606" s="56" t="e">
        <f t="shared" si="175"/>
        <v>#REF!</v>
      </c>
    </row>
    <row r="607" spans="1:46" s="3" customFormat="1" x14ac:dyDescent="0.25">
      <c r="A607" s="67">
        <f t="shared" si="176"/>
        <v>2022</v>
      </c>
      <c r="B607" s="67" t="str">
        <f t="shared" si="177"/>
        <v>May</v>
      </c>
      <c r="C607" s="68">
        <f t="shared" si="182"/>
        <v>24</v>
      </c>
      <c r="D607" s="69">
        <f t="shared" si="178"/>
        <v>18</v>
      </c>
      <c r="E607" s="60">
        <f t="shared" si="179"/>
        <v>39</v>
      </c>
      <c r="F607" s="74"/>
      <c r="G607" s="77"/>
      <c r="H607" s="63" t="e">
        <f t="shared" si="183"/>
        <v>#VALUE!</v>
      </c>
      <c r="I607" s="64">
        <f t="shared" si="185"/>
        <v>1</v>
      </c>
      <c r="J607" s="71" t="str">
        <f t="shared" si="185"/>
        <v>Lavandula</v>
      </c>
      <c r="K607" s="71" t="str">
        <f t="shared" si="185"/>
        <v>stoechas</v>
      </c>
      <c r="L607" s="72">
        <f t="shared" si="185"/>
        <v>2</v>
      </c>
      <c r="M607" s="66">
        <f t="shared" si="185"/>
        <v>13</v>
      </c>
      <c r="N607" s="66">
        <f t="shared" si="185"/>
        <v>0</v>
      </c>
      <c r="O607" s="42"/>
      <c r="P607" s="43" t="e">
        <f>TEXT(IF(#REF!=1,D607,""),"00")</f>
        <v>#REF!</v>
      </c>
      <c r="Q607" s="44"/>
      <c r="R607" s="45"/>
      <c r="S607" s="46" t="e">
        <f>IF(O607=0,TEXT(TIME(P607,Q607,R607)-TIME(D607,E607,RIGHT(F607,2))+TIME(0,LEFT(#REF!,2),RIGHT(#REF!,2)),"mm:ss"),TEXT(TIME(P607,Q607,R607)-TIME(D607,E607,RIGHT(F607,2))+TIME(0,LEFT(#REF!,2),RIGHT(#REF!,2))-TIME(0,($G$10*O607),0),"mm:ss"))</f>
        <v>#REF!</v>
      </c>
      <c r="T607" s="47"/>
      <c r="U607" s="43" t="e">
        <f>INDEX(VISITORS[INSECT ORDER], MATCH(T607,VISITORS[NAME USED],0))</f>
        <v>#N/A</v>
      </c>
      <c r="V607" s="43" t="e">
        <f t="shared" si="180"/>
        <v>#N/A</v>
      </c>
      <c r="W607" s="48" t="e">
        <f>IF(SUM(AB607,AD607,AF607,AH607,AJ607,AL607)=#REF!,,"")</f>
        <v>#REF!</v>
      </c>
      <c r="X607" s="49" t="e">
        <f>IF(#REF!=1,1,"")</f>
        <v>#REF!</v>
      </c>
      <c r="Y607" s="49"/>
      <c r="Z607" s="49"/>
      <c r="AA607" s="50" t="str">
        <f t="shared" si="181"/>
        <v/>
      </c>
      <c r="AB607" s="51" t="str">
        <f>IF(AA607=1,#REF!,"")</f>
        <v/>
      </c>
      <c r="AC607" s="50"/>
      <c r="AD607" s="51" t="str">
        <f>IF(AC607=1,#REF!,"")</f>
        <v/>
      </c>
      <c r="AE607" s="50"/>
      <c r="AF607" s="51" t="str">
        <f>IF(AE607=1,#REF!,"")</f>
        <v/>
      </c>
      <c r="AG607" s="50"/>
      <c r="AH607" s="51" t="str">
        <f>IF(AG607=1,#REF!,"")</f>
        <v/>
      </c>
      <c r="AI607" s="50"/>
      <c r="AJ607" s="51" t="str">
        <f>IF(AI607=1,#REF!,"")</f>
        <v/>
      </c>
      <c r="AK607" s="50"/>
      <c r="AL607" s="51" t="str">
        <f>IF(AK607=1,#REF!,"")</f>
        <v/>
      </c>
      <c r="AM607" s="52"/>
      <c r="AN607" s="53"/>
      <c r="AO607" s="53"/>
      <c r="AP607" s="54"/>
      <c r="AQ607" s="55" t="e">
        <f>IF(#REF!=1,0,"")</f>
        <v>#REF!</v>
      </c>
      <c r="AR607" s="56" t="e">
        <f t="shared" si="174"/>
        <v>#REF!</v>
      </c>
      <c r="AS607" s="55" t="e">
        <f>IF(#REF!=1,0,"")</f>
        <v>#REF!</v>
      </c>
      <c r="AT607" s="56" t="e">
        <f t="shared" si="175"/>
        <v>#REF!</v>
      </c>
    </row>
    <row r="608" spans="1:46" s="3" customFormat="1" x14ac:dyDescent="0.25">
      <c r="A608" s="67">
        <f t="shared" si="176"/>
        <v>2022</v>
      </c>
      <c r="B608" s="67" t="str">
        <f t="shared" si="177"/>
        <v>May</v>
      </c>
      <c r="C608" s="68">
        <f t="shared" si="182"/>
        <v>24</v>
      </c>
      <c r="D608" s="69">
        <f t="shared" si="178"/>
        <v>18</v>
      </c>
      <c r="E608" s="70">
        <f t="shared" si="179"/>
        <v>40</v>
      </c>
      <c r="F608" s="74"/>
      <c r="G608" s="77"/>
      <c r="H608" s="63" t="e">
        <f t="shared" si="183"/>
        <v>#VALUE!</v>
      </c>
      <c r="I608" s="64">
        <f t="shared" si="185"/>
        <v>1</v>
      </c>
      <c r="J608" s="71" t="str">
        <f t="shared" si="185"/>
        <v>Lavandula</v>
      </c>
      <c r="K608" s="71" t="str">
        <f t="shared" si="185"/>
        <v>stoechas</v>
      </c>
      <c r="L608" s="72">
        <f t="shared" si="185"/>
        <v>2</v>
      </c>
      <c r="M608" s="72">
        <f t="shared" si="185"/>
        <v>13</v>
      </c>
      <c r="N608" s="66">
        <f t="shared" si="185"/>
        <v>0</v>
      </c>
      <c r="O608" s="42"/>
      <c r="P608" s="43" t="e">
        <f>TEXT(IF(#REF!=1,D608,""),"00")</f>
        <v>#REF!</v>
      </c>
      <c r="Q608" s="44"/>
      <c r="R608" s="45"/>
      <c r="S608" s="46" t="e">
        <f>IF(O608=0,TEXT(TIME(P608,Q608,R608)-TIME(D608,E608,RIGHT(F608,2))+TIME(0,LEFT(#REF!,2),RIGHT(#REF!,2)),"mm:ss"),TEXT(TIME(P608,Q608,R608)-TIME(D608,E608,RIGHT(F608,2))+TIME(0,LEFT(#REF!,2),RIGHT(#REF!,2))-TIME(0,($G$10*O608),0),"mm:ss"))</f>
        <v>#REF!</v>
      </c>
      <c r="T608" s="47"/>
      <c r="U608" s="43" t="e">
        <f>INDEX(VISITORS[INSECT ORDER], MATCH(T608,VISITORS[NAME USED],0))</f>
        <v>#N/A</v>
      </c>
      <c r="V608" s="43" t="e">
        <f t="shared" si="180"/>
        <v>#N/A</v>
      </c>
      <c r="W608" s="48" t="e">
        <f>IF(SUM(AB608,AD608,AF608,AH608,AJ608,AL608)=#REF!,,"")</f>
        <v>#REF!</v>
      </c>
      <c r="X608" s="49" t="e">
        <f>IF(#REF!=1,1,"")</f>
        <v>#REF!</v>
      </c>
      <c r="Y608" s="49"/>
      <c r="Z608" s="49"/>
      <c r="AA608" s="50" t="str">
        <f t="shared" si="181"/>
        <v/>
      </c>
      <c r="AB608" s="51" t="str">
        <f>IF(AA608=1,#REF!,"")</f>
        <v/>
      </c>
      <c r="AC608" s="50"/>
      <c r="AD608" s="51" t="str">
        <f>IF(AC608=1,#REF!,"")</f>
        <v/>
      </c>
      <c r="AE608" s="50"/>
      <c r="AF608" s="51" t="str">
        <f>IF(AE608=1,#REF!,"")</f>
        <v/>
      </c>
      <c r="AG608" s="50"/>
      <c r="AH608" s="51" t="str">
        <f>IF(AG608=1,#REF!,"")</f>
        <v/>
      </c>
      <c r="AI608" s="50"/>
      <c r="AJ608" s="51" t="str">
        <f>IF(AI608=1,#REF!,"")</f>
        <v/>
      </c>
      <c r="AK608" s="50"/>
      <c r="AL608" s="51" t="str">
        <f>IF(AK608=1,#REF!,"")</f>
        <v/>
      </c>
      <c r="AM608" s="52"/>
      <c r="AN608" s="53"/>
      <c r="AO608" s="53"/>
      <c r="AP608" s="54"/>
      <c r="AQ608" s="55" t="e">
        <f>IF(#REF!=1,0,"")</f>
        <v>#REF!</v>
      </c>
      <c r="AR608" s="56" t="e">
        <f t="shared" si="174"/>
        <v>#REF!</v>
      </c>
      <c r="AS608" s="55" t="e">
        <f>IF(#REF!=1,0,"")</f>
        <v>#REF!</v>
      </c>
      <c r="AT608" s="56" t="e">
        <f t="shared" si="175"/>
        <v>#REF!</v>
      </c>
    </row>
    <row r="609" spans="1:46" s="3" customFormat="1" x14ac:dyDescent="0.25">
      <c r="A609" s="67">
        <f t="shared" si="176"/>
        <v>2022</v>
      </c>
      <c r="B609" s="67" t="str">
        <f t="shared" si="177"/>
        <v>May</v>
      </c>
      <c r="C609" s="68">
        <f t="shared" si="182"/>
        <v>24</v>
      </c>
      <c r="D609" s="69">
        <f t="shared" si="178"/>
        <v>18</v>
      </c>
      <c r="E609" s="70">
        <f t="shared" si="179"/>
        <v>41</v>
      </c>
      <c r="F609" s="74"/>
      <c r="G609" s="77"/>
      <c r="H609" s="63" t="e">
        <f t="shared" si="183"/>
        <v>#VALUE!</v>
      </c>
      <c r="I609" s="64">
        <f t="shared" si="185"/>
        <v>1</v>
      </c>
      <c r="J609" s="71" t="str">
        <f t="shared" si="185"/>
        <v>Lavandula</v>
      </c>
      <c r="K609" s="71" t="str">
        <f t="shared" si="185"/>
        <v>stoechas</v>
      </c>
      <c r="L609" s="72">
        <f t="shared" si="185"/>
        <v>2</v>
      </c>
      <c r="M609" s="72">
        <f t="shared" si="185"/>
        <v>13</v>
      </c>
      <c r="N609" s="66">
        <f t="shared" si="185"/>
        <v>0</v>
      </c>
      <c r="O609" s="42"/>
      <c r="P609" s="43" t="e">
        <f>TEXT(IF(#REF!=1,D609,""),"00")</f>
        <v>#REF!</v>
      </c>
      <c r="Q609" s="44"/>
      <c r="R609" s="45"/>
      <c r="S609" s="46" t="e">
        <f>IF(O609=0,TEXT(TIME(P609,Q609,R609)-TIME(D609,E609,RIGHT(F609,2))+TIME(0,LEFT(#REF!,2),RIGHT(#REF!,2)),"mm:ss"),TEXT(TIME(P609,Q609,R609)-TIME(D609,E609,RIGHT(F609,2))+TIME(0,LEFT(#REF!,2),RIGHT(#REF!,2))-TIME(0,($G$10*O609),0),"mm:ss"))</f>
        <v>#REF!</v>
      </c>
      <c r="T609" s="47"/>
      <c r="U609" s="43" t="e">
        <f>INDEX(VISITORS[INSECT ORDER], MATCH(T609,VISITORS[NAME USED],0))</f>
        <v>#N/A</v>
      </c>
      <c r="V609" s="43" t="e">
        <f t="shared" si="180"/>
        <v>#N/A</v>
      </c>
      <c r="W609" s="48" t="e">
        <f>IF(SUM(AB609,AD609,AF609,AH609,AJ609,AL609)=#REF!,,"")</f>
        <v>#REF!</v>
      </c>
      <c r="X609" s="49" t="e">
        <f>IF(#REF!=1,1,"")</f>
        <v>#REF!</v>
      </c>
      <c r="Y609" s="49"/>
      <c r="Z609" s="49"/>
      <c r="AA609" s="50" t="str">
        <f t="shared" si="181"/>
        <v/>
      </c>
      <c r="AB609" s="51" t="str">
        <f>IF(AA609=1,#REF!,"")</f>
        <v/>
      </c>
      <c r="AC609" s="50"/>
      <c r="AD609" s="51" t="str">
        <f>IF(AC609=1,#REF!,"")</f>
        <v/>
      </c>
      <c r="AE609" s="50"/>
      <c r="AF609" s="51" t="str">
        <f>IF(AE609=1,#REF!,"")</f>
        <v/>
      </c>
      <c r="AG609" s="50"/>
      <c r="AH609" s="51" t="str">
        <f>IF(AG609=1,#REF!,"")</f>
        <v/>
      </c>
      <c r="AI609" s="50"/>
      <c r="AJ609" s="51" t="str">
        <f>IF(AI609=1,#REF!,"")</f>
        <v/>
      </c>
      <c r="AK609" s="50"/>
      <c r="AL609" s="51" t="str">
        <f>IF(AK609=1,#REF!,"")</f>
        <v/>
      </c>
      <c r="AM609" s="52"/>
      <c r="AN609" s="53"/>
      <c r="AO609" s="53"/>
      <c r="AP609" s="54"/>
      <c r="AQ609" s="55" t="e">
        <f>IF(#REF!=1,0,"")</f>
        <v>#REF!</v>
      </c>
      <c r="AR609" s="56" t="e">
        <f t="shared" si="174"/>
        <v>#REF!</v>
      </c>
      <c r="AS609" s="55" t="e">
        <f>IF(#REF!=1,0,"")</f>
        <v>#REF!</v>
      </c>
      <c r="AT609" s="56" t="e">
        <f t="shared" si="175"/>
        <v>#REF!</v>
      </c>
    </row>
    <row r="610" spans="1:46" s="3" customFormat="1" x14ac:dyDescent="0.25">
      <c r="A610" s="67">
        <f t="shared" si="176"/>
        <v>2022</v>
      </c>
      <c r="B610" s="67" t="str">
        <f t="shared" si="177"/>
        <v>May</v>
      </c>
      <c r="C610" s="68">
        <f t="shared" si="182"/>
        <v>24</v>
      </c>
      <c r="D610" s="69">
        <f t="shared" si="178"/>
        <v>18</v>
      </c>
      <c r="E610" s="70">
        <f t="shared" si="179"/>
        <v>42</v>
      </c>
      <c r="F610" s="74"/>
      <c r="G610" s="77"/>
      <c r="H610" s="63" t="e">
        <f t="shared" si="183"/>
        <v>#VALUE!</v>
      </c>
      <c r="I610" s="64">
        <f t="shared" si="185"/>
        <v>1</v>
      </c>
      <c r="J610" s="71" t="str">
        <f t="shared" si="185"/>
        <v>Lavandula</v>
      </c>
      <c r="K610" s="71" t="str">
        <f t="shared" si="185"/>
        <v>stoechas</v>
      </c>
      <c r="L610" s="72">
        <f t="shared" si="185"/>
        <v>2</v>
      </c>
      <c r="M610" s="72">
        <f t="shared" si="185"/>
        <v>13</v>
      </c>
      <c r="N610" s="66">
        <f t="shared" si="185"/>
        <v>0</v>
      </c>
      <c r="O610" s="42"/>
      <c r="P610" s="43" t="e">
        <f>TEXT(IF(#REF!=1,D610,""),"00")</f>
        <v>#REF!</v>
      </c>
      <c r="Q610" s="44"/>
      <c r="R610" s="45"/>
      <c r="S610" s="46" t="e">
        <f>IF(O610=0,TEXT(TIME(P610,Q610,R610)-TIME(D610,E610,RIGHT(F610,2))+TIME(0,LEFT(#REF!,2),RIGHT(#REF!,2)),"mm:ss"),TEXT(TIME(P610,Q610,R610)-TIME(D610,E610,RIGHT(F610,2))+TIME(0,LEFT(#REF!,2),RIGHT(#REF!,2))-TIME(0,($G$10*O610),0),"mm:ss"))</f>
        <v>#REF!</v>
      </c>
      <c r="T610" s="47"/>
      <c r="U610" s="43" t="e">
        <f>INDEX(VISITORS[INSECT ORDER], MATCH(T610,VISITORS[NAME USED],0))</f>
        <v>#N/A</v>
      </c>
      <c r="V610" s="43" t="e">
        <f t="shared" si="180"/>
        <v>#N/A</v>
      </c>
      <c r="W610" s="48" t="e">
        <f>IF(SUM(AB610,AD610,AF610,AH610,AJ610,AL610)=#REF!,,"")</f>
        <v>#REF!</v>
      </c>
      <c r="X610" s="49" t="e">
        <f>IF(#REF!=1,1,"")</f>
        <v>#REF!</v>
      </c>
      <c r="Y610" s="49"/>
      <c r="Z610" s="49"/>
      <c r="AA610" s="50" t="str">
        <f t="shared" si="181"/>
        <v/>
      </c>
      <c r="AB610" s="51" t="str">
        <f>IF(AA610=1,#REF!,"")</f>
        <v/>
      </c>
      <c r="AC610" s="50"/>
      <c r="AD610" s="51" t="str">
        <f>IF(AC610=1,#REF!,"")</f>
        <v/>
      </c>
      <c r="AE610" s="50"/>
      <c r="AF610" s="51" t="str">
        <f>IF(AE610=1,#REF!,"")</f>
        <v/>
      </c>
      <c r="AG610" s="50"/>
      <c r="AH610" s="51" t="str">
        <f>IF(AG610=1,#REF!,"")</f>
        <v/>
      </c>
      <c r="AI610" s="50"/>
      <c r="AJ610" s="51" t="str">
        <f>IF(AI610=1,#REF!,"")</f>
        <v/>
      </c>
      <c r="AK610" s="50"/>
      <c r="AL610" s="51" t="str">
        <f>IF(AK610=1,#REF!,"")</f>
        <v/>
      </c>
      <c r="AM610" s="52"/>
      <c r="AN610" s="53"/>
      <c r="AO610" s="53"/>
      <c r="AP610" s="54"/>
      <c r="AQ610" s="55" t="e">
        <f>IF(#REF!=1,0,"")</f>
        <v>#REF!</v>
      </c>
      <c r="AR610" s="56" t="e">
        <f t="shared" si="174"/>
        <v>#REF!</v>
      </c>
      <c r="AS610" s="55" t="e">
        <f>IF(#REF!=1,0,"")</f>
        <v>#REF!</v>
      </c>
      <c r="AT610" s="56" t="e">
        <f t="shared" si="175"/>
        <v>#REF!</v>
      </c>
    </row>
    <row r="611" spans="1:46" s="3" customFormat="1" x14ac:dyDescent="0.25">
      <c r="A611" s="67">
        <f t="shared" si="176"/>
        <v>2022</v>
      </c>
      <c r="B611" s="67" t="str">
        <f t="shared" si="177"/>
        <v>May</v>
      </c>
      <c r="C611" s="68">
        <f t="shared" si="182"/>
        <v>24</v>
      </c>
      <c r="D611" s="69">
        <f t="shared" si="178"/>
        <v>18</v>
      </c>
      <c r="E611" s="70">
        <f t="shared" si="179"/>
        <v>43</v>
      </c>
      <c r="F611" s="74"/>
      <c r="G611" s="77"/>
      <c r="H611" s="63" t="e">
        <f t="shared" si="183"/>
        <v>#VALUE!</v>
      </c>
      <c r="I611" s="64">
        <f t="shared" si="185"/>
        <v>1</v>
      </c>
      <c r="J611" s="71" t="str">
        <f t="shared" si="185"/>
        <v>Lavandula</v>
      </c>
      <c r="K611" s="71" t="str">
        <f t="shared" si="185"/>
        <v>stoechas</v>
      </c>
      <c r="L611" s="72">
        <f t="shared" si="185"/>
        <v>2</v>
      </c>
      <c r="M611" s="72">
        <f t="shared" si="185"/>
        <v>13</v>
      </c>
      <c r="N611" s="66">
        <f t="shared" si="185"/>
        <v>0</v>
      </c>
      <c r="O611" s="42"/>
      <c r="P611" s="43" t="e">
        <f>TEXT(IF(#REF!=1,D611,""),"00")</f>
        <v>#REF!</v>
      </c>
      <c r="Q611" s="44"/>
      <c r="R611" s="45"/>
      <c r="S611" s="46" t="e">
        <f>IF(O611=0,TEXT(TIME(P611,Q611,R611)-TIME(D611,E611,RIGHT(F611,2))+TIME(0,LEFT(#REF!,2),RIGHT(#REF!,2)),"mm:ss"),TEXT(TIME(P611,Q611,R611)-TIME(D611,E611,RIGHT(F611,2))+TIME(0,LEFT(#REF!,2),RIGHT(#REF!,2))-TIME(0,($G$10*O611),0),"mm:ss"))</f>
        <v>#REF!</v>
      </c>
      <c r="T611" s="47"/>
      <c r="U611" s="43" t="e">
        <f>INDEX(VISITORS[INSECT ORDER], MATCH(T611,VISITORS[NAME USED],0))</f>
        <v>#N/A</v>
      </c>
      <c r="V611" s="43" t="e">
        <f t="shared" si="180"/>
        <v>#N/A</v>
      </c>
      <c r="W611" s="48" t="e">
        <f>IF(SUM(AB611,AD611,AF611,AH611,AJ611,AL611)=#REF!,,"")</f>
        <v>#REF!</v>
      </c>
      <c r="X611" s="49" t="e">
        <f>IF(#REF!=1,1,"")</f>
        <v>#REF!</v>
      </c>
      <c r="Y611" s="49"/>
      <c r="Z611" s="49"/>
      <c r="AA611" s="50" t="str">
        <f t="shared" si="181"/>
        <v/>
      </c>
      <c r="AB611" s="51" t="str">
        <f>IF(AA611=1,#REF!,"")</f>
        <v/>
      </c>
      <c r="AC611" s="50"/>
      <c r="AD611" s="51" t="str">
        <f>IF(AC611=1,#REF!,"")</f>
        <v/>
      </c>
      <c r="AE611" s="50"/>
      <c r="AF611" s="51" t="str">
        <f>IF(AE611=1,#REF!,"")</f>
        <v/>
      </c>
      <c r="AG611" s="50"/>
      <c r="AH611" s="51" t="str">
        <f>IF(AG611=1,#REF!,"")</f>
        <v/>
      </c>
      <c r="AI611" s="50"/>
      <c r="AJ611" s="51" t="str">
        <f>IF(AI611=1,#REF!,"")</f>
        <v/>
      </c>
      <c r="AK611" s="50"/>
      <c r="AL611" s="51" t="str">
        <f>IF(AK611=1,#REF!,"")</f>
        <v/>
      </c>
      <c r="AM611" s="52"/>
      <c r="AN611" s="53"/>
      <c r="AO611" s="53"/>
      <c r="AP611" s="54"/>
      <c r="AQ611" s="55" t="e">
        <f>IF(#REF!=1,0,"")</f>
        <v>#REF!</v>
      </c>
      <c r="AR611" s="56" t="e">
        <f t="shared" si="174"/>
        <v>#REF!</v>
      </c>
      <c r="AS611" s="55" t="e">
        <f>IF(#REF!=1,0,"")</f>
        <v>#REF!</v>
      </c>
      <c r="AT611" s="56" t="e">
        <f t="shared" si="175"/>
        <v>#REF!</v>
      </c>
    </row>
    <row r="612" spans="1:46" s="3" customFormat="1" x14ac:dyDescent="0.25">
      <c r="A612" s="67">
        <f t="shared" si="176"/>
        <v>2022</v>
      </c>
      <c r="B612" s="67" t="str">
        <f t="shared" si="177"/>
        <v>May</v>
      </c>
      <c r="C612" s="68">
        <f t="shared" si="182"/>
        <v>24</v>
      </c>
      <c r="D612" s="69">
        <f t="shared" si="178"/>
        <v>18</v>
      </c>
      <c r="E612" s="60">
        <f t="shared" si="179"/>
        <v>44</v>
      </c>
      <c r="F612" s="74"/>
      <c r="G612" s="77"/>
      <c r="H612" s="63" t="e">
        <f t="shared" si="183"/>
        <v>#VALUE!</v>
      </c>
      <c r="I612" s="64">
        <f t="shared" si="185"/>
        <v>1</v>
      </c>
      <c r="J612" s="71" t="str">
        <f t="shared" si="185"/>
        <v>Lavandula</v>
      </c>
      <c r="K612" s="71" t="str">
        <f t="shared" si="185"/>
        <v>stoechas</v>
      </c>
      <c r="L612" s="66">
        <f t="shared" si="185"/>
        <v>2</v>
      </c>
      <c r="M612" s="66">
        <f t="shared" si="185"/>
        <v>13</v>
      </c>
      <c r="N612" s="66">
        <f t="shared" si="185"/>
        <v>0</v>
      </c>
      <c r="O612" s="42"/>
      <c r="P612" s="43" t="e">
        <f>TEXT(IF(#REF!=1,D612,""),"00")</f>
        <v>#REF!</v>
      </c>
      <c r="Q612" s="44"/>
      <c r="R612" s="45"/>
      <c r="S612" s="46" t="e">
        <f>IF(O612=0,TEXT(TIME(P612,Q612,R612)-TIME(D612,E612,RIGHT(F612,2))+TIME(0,LEFT(#REF!,2),RIGHT(#REF!,2)),"mm:ss"),TEXT(TIME(P612,Q612,R612)-TIME(D612,E612,RIGHT(F612,2))+TIME(0,LEFT(#REF!,2),RIGHT(#REF!,2))-TIME(0,($G$10*O612),0),"mm:ss"))</f>
        <v>#REF!</v>
      </c>
      <c r="T612" s="47"/>
      <c r="U612" s="43" t="e">
        <f>INDEX(VISITORS[INSECT ORDER], MATCH(T612,VISITORS[NAME USED],0))</f>
        <v>#N/A</v>
      </c>
      <c r="V612" s="43" t="e">
        <f t="shared" si="180"/>
        <v>#N/A</v>
      </c>
      <c r="W612" s="48" t="e">
        <f>IF(SUM(AB612,AD612,AF612,AH612,AJ612,AL612)=#REF!,,"")</f>
        <v>#REF!</v>
      </c>
      <c r="X612" s="49" t="e">
        <f>IF(#REF!=1,1,"")</f>
        <v>#REF!</v>
      </c>
      <c r="Y612" s="49"/>
      <c r="Z612" s="49"/>
      <c r="AA612" s="50" t="str">
        <f t="shared" si="181"/>
        <v/>
      </c>
      <c r="AB612" s="51" t="str">
        <f>IF(AA612=1,#REF!,"")</f>
        <v/>
      </c>
      <c r="AC612" s="50"/>
      <c r="AD612" s="51" t="str">
        <f>IF(AC612=1,#REF!,"")</f>
        <v/>
      </c>
      <c r="AE612" s="50"/>
      <c r="AF612" s="51" t="str">
        <f>IF(AE612=1,#REF!,"")</f>
        <v/>
      </c>
      <c r="AG612" s="50"/>
      <c r="AH612" s="51" t="str">
        <f>IF(AG612=1,#REF!,"")</f>
        <v/>
      </c>
      <c r="AI612" s="50"/>
      <c r="AJ612" s="51" t="str">
        <f>IF(AI612=1,#REF!,"")</f>
        <v/>
      </c>
      <c r="AK612" s="50"/>
      <c r="AL612" s="51" t="str">
        <f>IF(AK612=1,#REF!,"")</f>
        <v/>
      </c>
      <c r="AM612" s="52"/>
      <c r="AN612" s="53"/>
      <c r="AO612" s="53"/>
      <c r="AP612" s="54"/>
      <c r="AQ612" s="55" t="e">
        <f>IF(#REF!=1,0,"")</f>
        <v>#REF!</v>
      </c>
      <c r="AR612" s="56" t="e">
        <f t="shared" si="174"/>
        <v>#REF!</v>
      </c>
      <c r="AS612" s="55" t="e">
        <f>IF(#REF!=1,0,"")</f>
        <v>#REF!</v>
      </c>
      <c r="AT612" s="56" t="e">
        <f t="shared" si="175"/>
        <v>#REF!</v>
      </c>
    </row>
    <row r="613" spans="1:46" s="3" customFormat="1" x14ac:dyDescent="0.25">
      <c r="A613" s="67">
        <f t="shared" si="176"/>
        <v>2022</v>
      </c>
      <c r="B613" s="67" t="str">
        <f t="shared" si="177"/>
        <v>May</v>
      </c>
      <c r="C613" s="68">
        <f t="shared" si="182"/>
        <v>24</v>
      </c>
      <c r="D613" s="69">
        <f t="shared" si="178"/>
        <v>18</v>
      </c>
      <c r="E613" s="70">
        <f t="shared" si="179"/>
        <v>45</v>
      </c>
      <c r="F613" s="74"/>
      <c r="G613" s="77"/>
      <c r="H613" s="63" t="e">
        <f t="shared" si="183"/>
        <v>#VALUE!</v>
      </c>
      <c r="I613" s="64">
        <f t="shared" si="185"/>
        <v>1</v>
      </c>
      <c r="J613" s="71" t="str">
        <f t="shared" si="185"/>
        <v>Lavandula</v>
      </c>
      <c r="K613" s="71" t="str">
        <f t="shared" si="185"/>
        <v>stoechas</v>
      </c>
      <c r="L613" s="72">
        <f t="shared" si="185"/>
        <v>2</v>
      </c>
      <c r="M613" s="72">
        <f t="shared" si="185"/>
        <v>13</v>
      </c>
      <c r="N613" s="66">
        <f t="shared" si="185"/>
        <v>0</v>
      </c>
      <c r="O613" s="42"/>
      <c r="P613" s="43" t="e">
        <f>TEXT(IF(#REF!=1,D613,""),"00")</f>
        <v>#REF!</v>
      </c>
      <c r="Q613" s="44"/>
      <c r="R613" s="45"/>
      <c r="S613" s="46" t="e">
        <f>IF(O613=0,TEXT(TIME(P613,Q613,R613)-TIME(D613,E613,RIGHT(F613,2))+TIME(0,LEFT(#REF!,2),RIGHT(#REF!,2)),"mm:ss"),TEXT(TIME(P613,Q613,R613)-TIME(D613,E613,RIGHT(F613,2))+TIME(0,LEFT(#REF!,2),RIGHT(#REF!,2))-TIME(0,($G$10*O613),0),"mm:ss"))</f>
        <v>#REF!</v>
      </c>
      <c r="T613" s="47"/>
      <c r="U613" s="43" t="e">
        <f>INDEX(VISITORS[INSECT ORDER], MATCH(T613,VISITORS[NAME USED],0))</f>
        <v>#N/A</v>
      </c>
      <c r="V613" s="43" t="e">
        <f t="shared" si="180"/>
        <v>#N/A</v>
      </c>
      <c r="W613" s="48" t="e">
        <f>IF(SUM(AB613,AD613,AF613,AH613,AJ613,AL613)=#REF!,,"")</f>
        <v>#REF!</v>
      </c>
      <c r="X613" s="49" t="e">
        <f>IF(#REF!=1,1,"")</f>
        <v>#REF!</v>
      </c>
      <c r="Y613" s="49"/>
      <c r="Z613" s="49"/>
      <c r="AA613" s="50" t="str">
        <f t="shared" si="181"/>
        <v/>
      </c>
      <c r="AB613" s="51" t="str">
        <f>IF(AA613=1,#REF!,"")</f>
        <v/>
      </c>
      <c r="AC613" s="50"/>
      <c r="AD613" s="51" t="str">
        <f>IF(AC613=1,#REF!,"")</f>
        <v/>
      </c>
      <c r="AE613" s="50"/>
      <c r="AF613" s="51" t="str">
        <f>IF(AE613=1,#REF!,"")</f>
        <v/>
      </c>
      <c r="AG613" s="50"/>
      <c r="AH613" s="51" t="str">
        <f>IF(AG613=1,#REF!,"")</f>
        <v/>
      </c>
      <c r="AI613" s="50"/>
      <c r="AJ613" s="51" t="str">
        <f>IF(AI613=1,#REF!,"")</f>
        <v/>
      </c>
      <c r="AK613" s="50"/>
      <c r="AL613" s="51" t="str">
        <f>IF(AK613=1,#REF!,"")</f>
        <v/>
      </c>
      <c r="AM613" s="52"/>
      <c r="AN613" s="53"/>
      <c r="AO613" s="53"/>
      <c r="AP613" s="54"/>
      <c r="AQ613" s="55" t="e">
        <f>IF(#REF!=1,0,"")</f>
        <v>#REF!</v>
      </c>
      <c r="AR613" s="56" t="e">
        <f t="shared" si="174"/>
        <v>#REF!</v>
      </c>
      <c r="AS613" s="55" t="e">
        <f>IF(#REF!=1,0,"")</f>
        <v>#REF!</v>
      </c>
      <c r="AT613" s="56" t="e">
        <f t="shared" si="175"/>
        <v>#REF!</v>
      </c>
    </row>
    <row r="614" spans="1:46" s="3" customFormat="1" x14ac:dyDescent="0.25">
      <c r="A614" s="67">
        <f t="shared" si="176"/>
        <v>2022</v>
      </c>
      <c r="B614" s="67" t="str">
        <f t="shared" si="177"/>
        <v>May</v>
      </c>
      <c r="C614" s="68">
        <f t="shared" si="182"/>
        <v>24</v>
      </c>
      <c r="D614" s="69">
        <f t="shared" si="178"/>
        <v>18</v>
      </c>
      <c r="E614" s="70">
        <f t="shared" si="179"/>
        <v>46</v>
      </c>
      <c r="F614" s="74"/>
      <c r="G614" s="77"/>
      <c r="H614" s="63" t="e">
        <f t="shared" si="183"/>
        <v>#VALUE!</v>
      </c>
      <c r="I614" s="64">
        <f t="shared" si="185"/>
        <v>1</v>
      </c>
      <c r="J614" s="71" t="str">
        <f t="shared" si="185"/>
        <v>Lavandula</v>
      </c>
      <c r="K614" s="71" t="str">
        <f t="shared" si="185"/>
        <v>stoechas</v>
      </c>
      <c r="L614" s="72">
        <f t="shared" si="185"/>
        <v>2</v>
      </c>
      <c r="M614" s="72">
        <f t="shared" si="185"/>
        <v>13</v>
      </c>
      <c r="N614" s="66">
        <f t="shared" si="185"/>
        <v>0</v>
      </c>
      <c r="O614" s="42"/>
      <c r="P614" s="43" t="e">
        <f>TEXT(IF(#REF!=1,D614,""),"00")</f>
        <v>#REF!</v>
      </c>
      <c r="Q614" s="44"/>
      <c r="R614" s="45"/>
      <c r="S614" s="46" t="e">
        <f>IF(O614=0,TEXT(TIME(P614,Q614,R614)-TIME(D614,E614,RIGHT(F614,2))+TIME(0,LEFT(#REF!,2),RIGHT(#REF!,2)),"mm:ss"),TEXT(TIME(P614,Q614,R614)-TIME(D614,E614,RIGHT(F614,2))+TIME(0,LEFT(#REF!,2),RIGHT(#REF!,2))-TIME(0,($G$10*O614),0),"mm:ss"))</f>
        <v>#REF!</v>
      </c>
      <c r="T614" s="47"/>
      <c r="U614" s="43" t="e">
        <f>INDEX(VISITORS[INSECT ORDER], MATCH(T614,VISITORS[NAME USED],0))</f>
        <v>#N/A</v>
      </c>
      <c r="V614" s="43" t="e">
        <f t="shared" si="180"/>
        <v>#N/A</v>
      </c>
      <c r="W614" s="48" t="e">
        <f>IF(SUM(AB614,AD614,AF614,AH614,AJ614,AL614)=#REF!,,"")</f>
        <v>#REF!</v>
      </c>
      <c r="X614" s="49" t="e">
        <f>IF(#REF!=1,1,"")</f>
        <v>#REF!</v>
      </c>
      <c r="Y614" s="49"/>
      <c r="Z614" s="49"/>
      <c r="AA614" s="50" t="str">
        <f t="shared" si="181"/>
        <v/>
      </c>
      <c r="AB614" s="51" t="str">
        <f>IF(AA614=1,#REF!,"")</f>
        <v/>
      </c>
      <c r="AC614" s="50"/>
      <c r="AD614" s="51" t="str">
        <f>IF(AC614=1,#REF!,"")</f>
        <v/>
      </c>
      <c r="AE614" s="50"/>
      <c r="AF614" s="51" t="str">
        <f>IF(AE614=1,#REF!,"")</f>
        <v/>
      </c>
      <c r="AG614" s="50"/>
      <c r="AH614" s="51" t="str">
        <f>IF(AG614=1,#REF!,"")</f>
        <v/>
      </c>
      <c r="AI614" s="50"/>
      <c r="AJ614" s="51" t="str">
        <f>IF(AI614=1,#REF!,"")</f>
        <v/>
      </c>
      <c r="AK614" s="50"/>
      <c r="AL614" s="51" t="str">
        <f>IF(AK614=1,#REF!,"")</f>
        <v/>
      </c>
      <c r="AM614" s="52"/>
      <c r="AN614" s="53"/>
      <c r="AO614" s="53"/>
      <c r="AP614" s="54"/>
      <c r="AQ614" s="55" t="e">
        <f>IF(#REF!=1,0,"")</f>
        <v>#REF!</v>
      </c>
      <c r="AR614" s="56" t="e">
        <f t="shared" si="174"/>
        <v>#REF!</v>
      </c>
      <c r="AS614" s="55" t="e">
        <f>IF(#REF!=1,0,"")</f>
        <v>#REF!</v>
      </c>
      <c r="AT614" s="56" t="e">
        <f t="shared" si="175"/>
        <v>#REF!</v>
      </c>
    </row>
    <row r="615" spans="1:46" s="3" customFormat="1" x14ac:dyDescent="0.25">
      <c r="A615" s="67">
        <f t="shared" si="176"/>
        <v>2022</v>
      </c>
      <c r="B615" s="67" t="str">
        <f t="shared" si="177"/>
        <v>May</v>
      </c>
      <c r="C615" s="68">
        <f t="shared" si="182"/>
        <v>24</v>
      </c>
      <c r="D615" s="69">
        <f t="shared" si="178"/>
        <v>18</v>
      </c>
      <c r="E615" s="70">
        <f t="shared" si="179"/>
        <v>47</v>
      </c>
      <c r="F615" s="74"/>
      <c r="G615" s="77"/>
      <c r="H615" s="63" t="e">
        <f t="shared" si="183"/>
        <v>#VALUE!</v>
      </c>
      <c r="I615" s="64">
        <f t="shared" si="185"/>
        <v>1</v>
      </c>
      <c r="J615" s="71" t="str">
        <f t="shared" si="185"/>
        <v>Lavandula</v>
      </c>
      <c r="K615" s="71" t="str">
        <f t="shared" si="185"/>
        <v>stoechas</v>
      </c>
      <c r="L615" s="72">
        <f t="shared" si="185"/>
        <v>2</v>
      </c>
      <c r="M615" s="72">
        <f t="shared" si="185"/>
        <v>13</v>
      </c>
      <c r="N615" s="66">
        <f t="shared" si="185"/>
        <v>0</v>
      </c>
      <c r="O615" s="42"/>
      <c r="P615" s="43" t="e">
        <f>TEXT(IF(#REF!=1,D615,""),"00")</f>
        <v>#REF!</v>
      </c>
      <c r="Q615" s="44"/>
      <c r="R615" s="45"/>
      <c r="S615" s="46" t="e">
        <f>IF(O615=0,TEXT(TIME(P615,Q615,R615)-TIME(D615,E615,RIGHT(F615,2))+TIME(0,LEFT(#REF!,2),RIGHT(#REF!,2)),"mm:ss"),TEXT(TIME(P615,Q615,R615)-TIME(D615,E615,RIGHT(F615,2))+TIME(0,LEFT(#REF!,2),RIGHT(#REF!,2))-TIME(0,($G$10*O615),0),"mm:ss"))</f>
        <v>#REF!</v>
      </c>
      <c r="T615" s="47"/>
      <c r="U615" s="43" t="e">
        <f>INDEX(VISITORS[INSECT ORDER], MATCH(T615,VISITORS[NAME USED],0))</f>
        <v>#N/A</v>
      </c>
      <c r="V615" s="43" t="e">
        <f t="shared" si="180"/>
        <v>#N/A</v>
      </c>
      <c r="W615" s="48" t="e">
        <f>IF(SUM(AB615,AD615,AF615,AH615,AJ615,AL615)=#REF!,,"")</f>
        <v>#REF!</v>
      </c>
      <c r="X615" s="49" t="e">
        <f>IF(#REF!=1,1,"")</f>
        <v>#REF!</v>
      </c>
      <c r="Y615" s="49"/>
      <c r="Z615" s="49"/>
      <c r="AA615" s="50" t="str">
        <f t="shared" si="181"/>
        <v/>
      </c>
      <c r="AB615" s="51" t="str">
        <f>IF(AA615=1,#REF!,"")</f>
        <v/>
      </c>
      <c r="AC615" s="50"/>
      <c r="AD615" s="51" t="str">
        <f>IF(AC615=1,#REF!,"")</f>
        <v/>
      </c>
      <c r="AE615" s="50"/>
      <c r="AF615" s="51" t="str">
        <f>IF(AE615=1,#REF!,"")</f>
        <v/>
      </c>
      <c r="AG615" s="50"/>
      <c r="AH615" s="51" t="str">
        <f>IF(AG615=1,#REF!,"")</f>
        <v/>
      </c>
      <c r="AI615" s="50"/>
      <c r="AJ615" s="51" t="str">
        <f>IF(AI615=1,#REF!,"")</f>
        <v/>
      </c>
      <c r="AK615" s="50"/>
      <c r="AL615" s="51" t="str">
        <f>IF(AK615=1,#REF!,"")</f>
        <v/>
      </c>
      <c r="AM615" s="52"/>
      <c r="AN615" s="53"/>
      <c r="AO615" s="53"/>
      <c r="AP615" s="54"/>
      <c r="AQ615" s="55" t="e">
        <f>IF(#REF!=1,0,"")</f>
        <v>#REF!</v>
      </c>
      <c r="AR615" s="56" t="e">
        <f t="shared" si="174"/>
        <v>#REF!</v>
      </c>
      <c r="AS615" s="55" t="e">
        <f>IF(#REF!=1,0,"")</f>
        <v>#REF!</v>
      </c>
      <c r="AT615" s="56" t="e">
        <f t="shared" si="175"/>
        <v>#REF!</v>
      </c>
    </row>
    <row r="616" spans="1:46" s="3" customFormat="1" x14ac:dyDescent="0.25">
      <c r="A616" s="67">
        <f t="shared" si="176"/>
        <v>2022</v>
      </c>
      <c r="B616" s="67" t="str">
        <f t="shared" si="177"/>
        <v>May</v>
      </c>
      <c r="C616" s="68">
        <f t="shared" si="182"/>
        <v>24</v>
      </c>
      <c r="D616" s="69">
        <f t="shared" si="178"/>
        <v>18</v>
      </c>
      <c r="E616" s="70">
        <f t="shared" si="179"/>
        <v>48</v>
      </c>
      <c r="F616" s="74"/>
      <c r="G616" s="77"/>
      <c r="H616" s="63" t="e">
        <f t="shared" si="183"/>
        <v>#VALUE!</v>
      </c>
      <c r="I616" s="64">
        <f t="shared" si="185"/>
        <v>1</v>
      </c>
      <c r="J616" s="71" t="str">
        <f t="shared" si="185"/>
        <v>Lavandula</v>
      </c>
      <c r="K616" s="71" t="str">
        <f t="shared" si="185"/>
        <v>stoechas</v>
      </c>
      <c r="L616" s="72">
        <f t="shared" si="185"/>
        <v>2</v>
      </c>
      <c r="M616" s="72">
        <f t="shared" si="185"/>
        <v>13</v>
      </c>
      <c r="N616" s="66">
        <f t="shared" si="185"/>
        <v>0</v>
      </c>
      <c r="O616" s="42"/>
      <c r="P616" s="43" t="e">
        <f>TEXT(IF(#REF!=1,D616,""),"00")</f>
        <v>#REF!</v>
      </c>
      <c r="Q616" s="44"/>
      <c r="R616" s="45"/>
      <c r="S616" s="46" t="e">
        <f>IF(O616=0,TEXT(TIME(P616,Q616,R616)-TIME(D616,E616,RIGHT(F616,2))+TIME(0,LEFT(#REF!,2),RIGHT(#REF!,2)),"mm:ss"),TEXT(TIME(P616,Q616,R616)-TIME(D616,E616,RIGHT(F616,2))+TIME(0,LEFT(#REF!,2),RIGHT(#REF!,2))-TIME(0,($G$10*O616),0),"mm:ss"))</f>
        <v>#REF!</v>
      </c>
      <c r="T616" s="47"/>
      <c r="U616" s="43" t="e">
        <f>INDEX(VISITORS[INSECT ORDER], MATCH(T616,VISITORS[NAME USED],0))</f>
        <v>#N/A</v>
      </c>
      <c r="V616" s="43" t="e">
        <f t="shared" si="180"/>
        <v>#N/A</v>
      </c>
      <c r="W616" s="48" t="e">
        <f>IF(SUM(AB616,AD616,AF616,AH616,AJ616,AL616)=#REF!,,"")</f>
        <v>#REF!</v>
      </c>
      <c r="X616" s="49" t="e">
        <f>IF(#REF!=1,1,"")</f>
        <v>#REF!</v>
      </c>
      <c r="Y616" s="49"/>
      <c r="Z616" s="49"/>
      <c r="AA616" s="50" t="str">
        <f t="shared" si="181"/>
        <v/>
      </c>
      <c r="AB616" s="51" t="str">
        <f>IF(AA616=1,#REF!,"")</f>
        <v/>
      </c>
      <c r="AC616" s="50"/>
      <c r="AD616" s="51" t="str">
        <f>IF(AC616=1,#REF!,"")</f>
        <v/>
      </c>
      <c r="AE616" s="50"/>
      <c r="AF616" s="51" t="str">
        <f>IF(AE616=1,#REF!,"")</f>
        <v/>
      </c>
      <c r="AG616" s="50"/>
      <c r="AH616" s="51" t="str">
        <f>IF(AG616=1,#REF!,"")</f>
        <v/>
      </c>
      <c r="AI616" s="50"/>
      <c r="AJ616" s="51" t="str">
        <f>IF(AI616=1,#REF!,"")</f>
        <v/>
      </c>
      <c r="AK616" s="50"/>
      <c r="AL616" s="51" t="str">
        <f>IF(AK616=1,#REF!,"")</f>
        <v/>
      </c>
      <c r="AM616" s="52"/>
      <c r="AN616" s="53"/>
      <c r="AO616" s="53"/>
      <c r="AP616" s="54"/>
      <c r="AQ616" s="55" t="e">
        <f>IF(#REF!=1,0,"")</f>
        <v>#REF!</v>
      </c>
      <c r="AR616" s="56" t="e">
        <f t="shared" si="174"/>
        <v>#REF!</v>
      </c>
      <c r="AS616" s="55" t="e">
        <f>IF(#REF!=1,0,"")</f>
        <v>#REF!</v>
      </c>
      <c r="AT616" s="56" t="e">
        <f t="shared" si="175"/>
        <v>#REF!</v>
      </c>
    </row>
    <row r="617" spans="1:46" s="3" customFormat="1" x14ac:dyDescent="0.25">
      <c r="A617" s="67">
        <f t="shared" si="176"/>
        <v>2022</v>
      </c>
      <c r="B617" s="67" t="str">
        <f t="shared" si="177"/>
        <v>May</v>
      </c>
      <c r="C617" s="68">
        <f t="shared" si="182"/>
        <v>24</v>
      </c>
      <c r="D617" s="69">
        <f t="shared" si="178"/>
        <v>18</v>
      </c>
      <c r="E617" s="60">
        <f t="shared" si="179"/>
        <v>49</v>
      </c>
      <c r="F617" s="74"/>
      <c r="G617" s="77"/>
      <c r="H617" s="63" t="e">
        <f t="shared" si="183"/>
        <v>#VALUE!</v>
      </c>
      <c r="I617" s="64">
        <f t="shared" si="185"/>
        <v>1</v>
      </c>
      <c r="J617" s="71" t="str">
        <f t="shared" si="185"/>
        <v>Lavandula</v>
      </c>
      <c r="K617" s="71" t="str">
        <f t="shared" si="185"/>
        <v>stoechas</v>
      </c>
      <c r="L617" s="72">
        <f t="shared" si="185"/>
        <v>2</v>
      </c>
      <c r="M617" s="66">
        <f t="shared" si="185"/>
        <v>13</v>
      </c>
      <c r="N617" s="66">
        <f t="shared" si="185"/>
        <v>0</v>
      </c>
      <c r="O617" s="42"/>
      <c r="P617" s="43" t="e">
        <f>TEXT(IF(#REF!=1,D617,""),"00")</f>
        <v>#REF!</v>
      </c>
      <c r="Q617" s="44"/>
      <c r="R617" s="45"/>
      <c r="S617" s="46" t="e">
        <f>IF(O617=0,TEXT(TIME(P617,Q617,R617)-TIME(D617,E617,RIGHT(F617,2))+TIME(0,LEFT(#REF!,2),RIGHT(#REF!,2)),"mm:ss"),TEXT(TIME(P617,Q617,R617)-TIME(D617,E617,RIGHT(F617,2))+TIME(0,LEFT(#REF!,2),RIGHT(#REF!,2))-TIME(0,($G$10*O617),0),"mm:ss"))</f>
        <v>#REF!</v>
      </c>
      <c r="T617" s="47"/>
      <c r="U617" s="43" t="e">
        <f>INDEX(VISITORS[INSECT ORDER], MATCH(T617,VISITORS[NAME USED],0))</f>
        <v>#N/A</v>
      </c>
      <c r="V617" s="43" t="e">
        <f t="shared" si="180"/>
        <v>#N/A</v>
      </c>
      <c r="W617" s="48" t="e">
        <f>IF(SUM(AB617,AD617,AF617,AH617,AJ617,AL617)=#REF!,,"")</f>
        <v>#REF!</v>
      </c>
      <c r="X617" s="49" t="e">
        <f>IF(#REF!=1,1,"")</f>
        <v>#REF!</v>
      </c>
      <c r="Y617" s="49"/>
      <c r="Z617" s="49"/>
      <c r="AA617" s="50" t="str">
        <f t="shared" si="181"/>
        <v/>
      </c>
      <c r="AB617" s="51" t="str">
        <f>IF(AA617=1,#REF!,"")</f>
        <v/>
      </c>
      <c r="AC617" s="50"/>
      <c r="AD617" s="51" t="str">
        <f>IF(AC617=1,#REF!,"")</f>
        <v/>
      </c>
      <c r="AE617" s="50"/>
      <c r="AF617" s="51" t="str">
        <f>IF(AE617=1,#REF!,"")</f>
        <v/>
      </c>
      <c r="AG617" s="50"/>
      <c r="AH617" s="51" t="str">
        <f>IF(AG617=1,#REF!,"")</f>
        <v/>
      </c>
      <c r="AI617" s="50"/>
      <c r="AJ617" s="51" t="str">
        <f>IF(AI617=1,#REF!,"")</f>
        <v/>
      </c>
      <c r="AK617" s="50"/>
      <c r="AL617" s="51" t="str">
        <f>IF(AK617=1,#REF!,"")</f>
        <v/>
      </c>
      <c r="AM617" s="52"/>
      <c r="AN617" s="53"/>
      <c r="AO617" s="53"/>
      <c r="AP617" s="54"/>
      <c r="AQ617" s="55" t="e">
        <f>IF(#REF!=1,0,"")</f>
        <v>#REF!</v>
      </c>
      <c r="AR617" s="56" t="e">
        <f t="shared" si="174"/>
        <v>#REF!</v>
      </c>
      <c r="AS617" s="55" t="e">
        <f>IF(#REF!=1,0,"")</f>
        <v>#REF!</v>
      </c>
      <c r="AT617" s="56" t="e">
        <f t="shared" si="175"/>
        <v>#REF!</v>
      </c>
    </row>
    <row r="618" spans="1:46" s="3" customFormat="1" x14ac:dyDescent="0.25">
      <c r="A618" s="67">
        <f t="shared" si="176"/>
        <v>2022</v>
      </c>
      <c r="B618" s="67" t="str">
        <f t="shared" si="177"/>
        <v>May</v>
      </c>
      <c r="C618" s="68">
        <f t="shared" si="182"/>
        <v>24</v>
      </c>
      <c r="D618" s="69">
        <f t="shared" si="178"/>
        <v>18</v>
      </c>
      <c r="E618" s="70">
        <f t="shared" si="179"/>
        <v>50</v>
      </c>
      <c r="F618" s="74"/>
      <c r="G618" s="77"/>
      <c r="H618" s="63" t="e">
        <f t="shared" si="183"/>
        <v>#VALUE!</v>
      </c>
      <c r="I618" s="64">
        <f t="shared" si="185"/>
        <v>1</v>
      </c>
      <c r="J618" s="71" t="str">
        <f t="shared" si="185"/>
        <v>Lavandula</v>
      </c>
      <c r="K618" s="71" t="str">
        <f t="shared" si="185"/>
        <v>stoechas</v>
      </c>
      <c r="L618" s="66">
        <f t="shared" si="185"/>
        <v>2</v>
      </c>
      <c r="M618" s="72">
        <f t="shared" si="185"/>
        <v>13</v>
      </c>
      <c r="N618" s="66">
        <f t="shared" si="185"/>
        <v>0</v>
      </c>
      <c r="O618" s="42"/>
      <c r="P618" s="43" t="e">
        <f>TEXT(IF(#REF!=1,D618,""),"00")</f>
        <v>#REF!</v>
      </c>
      <c r="Q618" s="44"/>
      <c r="R618" s="45"/>
      <c r="S618" s="46" t="e">
        <f>IF(O618=0,TEXT(TIME(P618,Q618,R618)-TIME(D618,E618,RIGHT(F618,2))+TIME(0,LEFT(#REF!,2),RIGHT(#REF!,2)),"mm:ss"),TEXT(TIME(P618,Q618,R618)-TIME(D618,E618,RIGHT(F618,2))+TIME(0,LEFT(#REF!,2),RIGHT(#REF!,2))-TIME(0,($G$10*O618),0),"mm:ss"))</f>
        <v>#REF!</v>
      </c>
      <c r="T618" s="47"/>
      <c r="U618" s="43" t="e">
        <f>INDEX(VISITORS[INSECT ORDER], MATCH(T618,VISITORS[NAME USED],0))</f>
        <v>#N/A</v>
      </c>
      <c r="V618" s="43" t="e">
        <f t="shared" si="180"/>
        <v>#N/A</v>
      </c>
      <c r="W618" s="48" t="e">
        <f>IF(SUM(AB618,AD618,AF618,AH618,AJ618,AL618)=#REF!,,"")</f>
        <v>#REF!</v>
      </c>
      <c r="X618" s="49" t="e">
        <f>IF(#REF!=1,1,"")</f>
        <v>#REF!</v>
      </c>
      <c r="Y618" s="49"/>
      <c r="Z618" s="49"/>
      <c r="AA618" s="50" t="str">
        <f t="shared" si="181"/>
        <v/>
      </c>
      <c r="AB618" s="51" t="str">
        <f>IF(AA618=1,#REF!,"")</f>
        <v/>
      </c>
      <c r="AC618" s="50"/>
      <c r="AD618" s="51" t="str">
        <f>IF(AC618=1,#REF!,"")</f>
        <v/>
      </c>
      <c r="AE618" s="50"/>
      <c r="AF618" s="51" t="str">
        <f>IF(AE618=1,#REF!,"")</f>
        <v/>
      </c>
      <c r="AG618" s="50"/>
      <c r="AH618" s="51" t="str">
        <f>IF(AG618=1,#REF!,"")</f>
        <v/>
      </c>
      <c r="AI618" s="50"/>
      <c r="AJ618" s="51" t="str">
        <f>IF(AI618=1,#REF!,"")</f>
        <v/>
      </c>
      <c r="AK618" s="50"/>
      <c r="AL618" s="51" t="str">
        <f>IF(AK618=1,#REF!,"")</f>
        <v/>
      </c>
      <c r="AM618" s="52"/>
      <c r="AN618" s="53"/>
      <c r="AO618" s="53"/>
      <c r="AP618" s="54"/>
      <c r="AQ618" s="55" t="e">
        <f>IF(#REF!=1,0,"")</f>
        <v>#REF!</v>
      </c>
      <c r="AR618" s="56" t="e">
        <f t="shared" si="174"/>
        <v>#REF!</v>
      </c>
      <c r="AS618" s="55" t="e">
        <f>IF(#REF!=1,0,"")</f>
        <v>#REF!</v>
      </c>
      <c r="AT618" s="56" t="e">
        <f t="shared" si="175"/>
        <v>#REF!</v>
      </c>
    </row>
    <row r="619" spans="1:46" s="3" customFormat="1" x14ac:dyDescent="0.25">
      <c r="A619" s="67">
        <f t="shared" si="176"/>
        <v>2022</v>
      </c>
      <c r="B619" s="67" t="str">
        <f t="shared" si="177"/>
        <v>May</v>
      </c>
      <c r="C619" s="68">
        <f t="shared" si="182"/>
        <v>24</v>
      </c>
      <c r="D619" s="69">
        <f t="shared" si="178"/>
        <v>18</v>
      </c>
      <c r="E619" s="70">
        <f t="shared" si="179"/>
        <v>51</v>
      </c>
      <c r="F619" s="74"/>
      <c r="G619" s="77"/>
      <c r="H619" s="63" t="e">
        <f t="shared" si="183"/>
        <v>#VALUE!</v>
      </c>
      <c r="I619" s="64">
        <f t="shared" si="185"/>
        <v>1</v>
      </c>
      <c r="J619" s="71" t="str">
        <f t="shared" si="185"/>
        <v>Lavandula</v>
      </c>
      <c r="K619" s="71" t="str">
        <f t="shared" si="185"/>
        <v>stoechas</v>
      </c>
      <c r="L619" s="72">
        <f t="shared" si="185"/>
        <v>2</v>
      </c>
      <c r="M619" s="72">
        <f t="shared" si="185"/>
        <v>13</v>
      </c>
      <c r="N619" s="66">
        <f t="shared" si="185"/>
        <v>0</v>
      </c>
      <c r="O619" s="42"/>
      <c r="P619" s="43" t="e">
        <f>TEXT(IF(#REF!=1,D619,""),"00")</f>
        <v>#REF!</v>
      </c>
      <c r="Q619" s="44"/>
      <c r="R619" s="45"/>
      <c r="S619" s="46" t="e">
        <f>IF(O619=0,TEXT(TIME(P619,Q619,R619)-TIME(D619,E619,RIGHT(F619,2))+TIME(0,LEFT(#REF!,2),RIGHT(#REF!,2)),"mm:ss"),TEXT(TIME(P619,Q619,R619)-TIME(D619,E619,RIGHT(F619,2))+TIME(0,LEFT(#REF!,2),RIGHT(#REF!,2))-TIME(0,($G$10*O619),0),"mm:ss"))</f>
        <v>#REF!</v>
      </c>
      <c r="T619" s="47"/>
      <c r="U619" s="43" t="e">
        <f>INDEX(VISITORS[INSECT ORDER], MATCH(T619,VISITORS[NAME USED],0))</f>
        <v>#N/A</v>
      </c>
      <c r="V619" s="43" t="e">
        <f t="shared" si="180"/>
        <v>#N/A</v>
      </c>
      <c r="W619" s="48" t="e">
        <f>IF(SUM(AB619,AD619,AF619,AH619,AJ619,AL619)=#REF!,,"")</f>
        <v>#REF!</v>
      </c>
      <c r="X619" s="49" t="e">
        <f>IF(#REF!=1,1,"")</f>
        <v>#REF!</v>
      </c>
      <c r="Y619" s="49"/>
      <c r="Z619" s="49"/>
      <c r="AA619" s="50" t="str">
        <f t="shared" si="181"/>
        <v/>
      </c>
      <c r="AB619" s="51" t="str">
        <f>IF(AA619=1,#REF!,"")</f>
        <v/>
      </c>
      <c r="AC619" s="50"/>
      <c r="AD619" s="51" t="str">
        <f>IF(AC619=1,#REF!,"")</f>
        <v/>
      </c>
      <c r="AE619" s="50"/>
      <c r="AF619" s="51" t="str">
        <f>IF(AE619=1,#REF!,"")</f>
        <v/>
      </c>
      <c r="AG619" s="50"/>
      <c r="AH619" s="51" t="str">
        <f>IF(AG619=1,#REF!,"")</f>
        <v/>
      </c>
      <c r="AI619" s="50"/>
      <c r="AJ619" s="51" t="str">
        <f>IF(AI619=1,#REF!,"")</f>
        <v/>
      </c>
      <c r="AK619" s="50"/>
      <c r="AL619" s="51" t="str">
        <f>IF(AK619=1,#REF!,"")</f>
        <v/>
      </c>
      <c r="AM619" s="52"/>
      <c r="AN619" s="53"/>
      <c r="AO619" s="53"/>
      <c r="AP619" s="54"/>
      <c r="AQ619" s="55" t="e">
        <f>IF(#REF!=1,0,"")</f>
        <v>#REF!</v>
      </c>
      <c r="AR619" s="56" t="e">
        <f t="shared" si="174"/>
        <v>#REF!</v>
      </c>
      <c r="AS619" s="55" t="e">
        <f>IF(#REF!=1,0,"")</f>
        <v>#REF!</v>
      </c>
      <c r="AT619" s="56" t="e">
        <f t="shared" si="175"/>
        <v>#REF!</v>
      </c>
    </row>
    <row r="620" spans="1:46" s="3" customFormat="1" x14ac:dyDescent="0.25">
      <c r="A620" s="67">
        <f t="shared" si="176"/>
        <v>2022</v>
      </c>
      <c r="B620" s="67" t="str">
        <f t="shared" si="177"/>
        <v>May</v>
      </c>
      <c r="C620" s="68">
        <f t="shared" si="182"/>
        <v>24</v>
      </c>
      <c r="D620" s="69">
        <f t="shared" si="178"/>
        <v>18</v>
      </c>
      <c r="E620" s="70">
        <f t="shared" si="179"/>
        <v>52</v>
      </c>
      <c r="F620" s="74"/>
      <c r="G620" s="77"/>
      <c r="H620" s="63" t="e">
        <f t="shared" si="183"/>
        <v>#VALUE!</v>
      </c>
      <c r="I620" s="64">
        <f t="shared" si="185"/>
        <v>1</v>
      </c>
      <c r="J620" s="71" t="str">
        <f t="shared" si="185"/>
        <v>Lavandula</v>
      </c>
      <c r="K620" s="71" t="str">
        <f t="shared" si="185"/>
        <v>stoechas</v>
      </c>
      <c r="L620" s="72">
        <f t="shared" si="185"/>
        <v>2</v>
      </c>
      <c r="M620" s="72">
        <f t="shared" si="185"/>
        <v>13</v>
      </c>
      <c r="N620" s="66">
        <f t="shared" si="185"/>
        <v>0</v>
      </c>
      <c r="O620" s="42"/>
      <c r="P620" s="43" t="e">
        <f>TEXT(IF(#REF!=1,D620,""),"00")</f>
        <v>#REF!</v>
      </c>
      <c r="Q620" s="44"/>
      <c r="R620" s="45"/>
      <c r="S620" s="46" t="e">
        <f>IF(O620=0,TEXT(TIME(P620,Q620,R620)-TIME(D620,E620,RIGHT(F620,2))+TIME(0,LEFT(#REF!,2),RIGHT(#REF!,2)),"mm:ss"),TEXT(TIME(P620,Q620,R620)-TIME(D620,E620,RIGHT(F620,2))+TIME(0,LEFT(#REF!,2),RIGHT(#REF!,2))-TIME(0,($G$10*O620),0),"mm:ss"))</f>
        <v>#REF!</v>
      </c>
      <c r="T620" s="47"/>
      <c r="U620" s="43" t="e">
        <f>INDEX(VISITORS[INSECT ORDER], MATCH(T620,VISITORS[NAME USED],0))</f>
        <v>#N/A</v>
      </c>
      <c r="V620" s="43" t="e">
        <f t="shared" si="180"/>
        <v>#N/A</v>
      </c>
      <c r="W620" s="48" t="e">
        <f>IF(SUM(AB620,AD620,AF620,AH620,AJ620,AL620)=#REF!,,"")</f>
        <v>#REF!</v>
      </c>
      <c r="X620" s="49" t="e">
        <f>IF(#REF!=1,1,"")</f>
        <v>#REF!</v>
      </c>
      <c r="Y620" s="49"/>
      <c r="Z620" s="49"/>
      <c r="AA620" s="50" t="str">
        <f t="shared" si="181"/>
        <v/>
      </c>
      <c r="AB620" s="51" t="str">
        <f>IF(AA620=1,#REF!,"")</f>
        <v/>
      </c>
      <c r="AC620" s="50"/>
      <c r="AD620" s="51" t="str">
        <f>IF(AC620=1,#REF!,"")</f>
        <v/>
      </c>
      <c r="AE620" s="50"/>
      <c r="AF620" s="51" t="str">
        <f>IF(AE620=1,#REF!,"")</f>
        <v/>
      </c>
      <c r="AG620" s="50"/>
      <c r="AH620" s="51" t="str">
        <f>IF(AG620=1,#REF!,"")</f>
        <v/>
      </c>
      <c r="AI620" s="50"/>
      <c r="AJ620" s="51" t="str">
        <f>IF(AI620=1,#REF!,"")</f>
        <v/>
      </c>
      <c r="AK620" s="50"/>
      <c r="AL620" s="51" t="str">
        <f>IF(AK620=1,#REF!,"")</f>
        <v/>
      </c>
      <c r="AM620" s="52"/>
      <c r="AN620" s="53"/>
      <c r="AO620" s="53"/>
      <c r="AP620" s="54"/>
      <c r="AQ620" s="55" t="e">
        <f>IF(#REF!=1,0,"")</f>
        <v>#REF!</v>
      </c>
      <c r="AR620" s="56" t="e">
        <f t="shared" si="174"/>
        <v>#REF!</v>
      </c>
      <c r="AS620" s="55" t="e">
        <f>IF(#REF!=1,0,"")</f>
        <v>#REF!</v>
      </c>
      <c r="AT620" s="56" t="e">
        <f t="shared" si="175"/>
        <v>#REF!</v>
      </c>
    </row>
    <row r="621" spans="1:46" s="3" customFormat="1" x14ac:dyDescent="0.25">
      <c r="A621" s="67">
        <f t="shared" si="176"/>
        <v>2022</v>
      </c>
      <c r="B621" s="67" t="str">
        <f t="shared" si="177"/>
        <v>May</v>
      </c>
      <c r="C621" s="68">
        <f t="shared" si="182"/>
        <v>24</v>
      </c>
      <c r="D621" s="69">
        <f t="shared" si="178"/>
        <v>18</v>
      </c>
      <c r="E621" s="70">
        <f t="shared" si="179"/>
        <v>53</v>
      </c>
      <c r="F621" s="74"/>
      <c r="G621" s="77"/>
      <c r="H621" s="63" t="e">
        <f t="shared" si="183"/>
        <v>#VALUE!</v>
      </c>
      <c r="I621" s="64">
        <f t="shared" ref="I621:N636" si="186">I620</f>
        <v>1</v>
      </c>
      <c r="J621" s="71" t="str">
        <f t="shared" si="186"/>
        <v>Lavandula</v>
      </c>
      <c r="K621" s="71" t="str">
        <f t="shared" si="186"/>
        <v>stoechas</v>
      </c>
      <c r="L621" s="72">
        <f t="shared" si="186"/>
        <v>2</v>
      </c>
      <c r="M621" s="72">
        <f t="shared" si="186"/>
        <v>13</v>
      </c>
      <c r="N621" s="66">
        <f t="shared" si="186"/>
        <v>0</v>
      </c>
      <c r="O621" s="42"/>
      <c r="P621" s="43" t="e">
        <f>TEXT(IF(#REF!=1,D621,""),"00")</f>
        <v>#REF!</v>
      </c>
      <c r="Q621" s="44"/>
      <c r="R621" s="45"/>
      <c r="S621" s="46" t="e">
        <f>IF(O621=0,TEXT(TIME(P621,Q621,R621)-TIME(D621,E621,RIGHT(F621,2))+TIME(0,LEFT(#REF!,2),RIGHT(#REF!,2)),"mm:ss"),TEXT(TIME(P621,Q621,R621)-TIME(D621,E621,RIGHT(F621,2))+TIME(0,LEFT(#REF!,2),RIGHT(#REF!,2))-TIME(0,($G$10*O621),0),"mm:ss"))</f>
        <v>#REF!</v>
      </c>
      <c r="T621" s="47"/>
      <c r="U621" s="43" t="e">
        <f>INDEX(VISITORS[INSECT ORDER], MATCH(T621,VISITORS[NAME USED],0))</f>
        <v>#N/A</v>
      </c>
      <c r="V621" s="43" t="e">
        <f t="shared" si="180"/>
        <v>#N/A</v>
      </c>
      <c r="W621" s="48" t="e">
        <f>IF(SUM(AB621,AD621,AF621,AH621,AJ621,AL621)=#REF!,,"")</f>
        <v>#REF!</v>
      </c>
      <c r="X621" s="49" t="e">
        <f>IF(#REF!=1,1,"")</f>
        <v>#REF!</v>
      </c>
      <c r="Y621" s="49"/>
      <c r="Z621" s="49"/>
      <c r="AA621" s="50" t="str">
        <f t="shared" si="181"/>
        <v/>
      </c>
      <c r="AB621" s="51" t="str">
        <f>IF(AA621=1,#REF!,"")</f>
        <v/>
      </c>
      <c r="AC621" s="50"/>
      <c r="AD621" s="51" t="str">
        <f>IF(AC621=1,#REF!,"")</f>
        <v/>
      </c>
      <c r="AE621" s="50"/>
      <c r="AF621" s="51" t="str">
        <f>IF(AE621=1,#REF!,"")</f>
        <v/>
      </c>
      <c r="AG621" s="50"/>
      <c r="AH621" s="51" t="str">
        <f>IF(AG621=1,#REF!,"")</f>
        <v/>
      </c>
      <c r="AI621" s="50"/>
      <c r="AJ621" s="51" t="str">
        <f>IF(AI621=1,#REF!,"")</f>
        <v/>
      </c>
      <c r="AK621" s="50"/>
      <c r="AL621" s="51" t="str">
        <f>IF(AK621=1,#REF!,"")</f>
        <v/>
      </c>
      <c r="AM621" s="52"/>
      <c r="AN621" s="53"/>
      <c r="AO621" s="53"/>
      <c r="AP621" s="54"/>
      <c r="AQ621" s="55" t="e">
        <f>IF(#REF!=1,0,"")</f>
        <v>#REF!</v>
      </c>
      <c r="AR621" s="56" t="e">
        <f t="shared" si="174"/>
        <v>#REF!</v>
      </c>
      <c r="AS621" s="55" t="e">
        <f>IF(#REF!=1,0,"")</f>
        <v>#REF!</v>
      </c>
      <c r="AT621" s="56" t="e">
        <f t="shared" si="175"/>
        <v>#REF!</v>
      </c>
    </row>
    <row r="622" spans="1:46" s="3" customFormat="1" x14ac:dyDescent="0.25">
      <c r="A622" s="67">
        <f t="shared" si="176"/>
        <v>2022</v>
      </c>
      <c r="B622" s="67" t="str">
        <f t="shared" si="177"/>
        <v>May</v>
      </c>
      <c r="C622" s="68">
        <f t="shared" si="182"/>
        <v>24</v>
      </c>
      <c r="D622" s="69">
        <f t="shared" si="178"/>
        <v>18</v>
      </c>
      <c r="E622" s="60">
        <f t="shared" si="179"/>
        <v>54</v>
      </c>
      <c r="F622" s="74"/>
      <c r="G622" s="77"/>
      <c r="H622" s="63" t="e">
        <f t="shared" si="183"/>
        <v>#VALUE!</v>
      </c>
      <c r="I622" s="64">
        <f t="shared" si="186"/>
        <v>1</v>
      </c>
      <c r="J622" s="71" t="str">
        <f t="shared" si="186"/>
        <v>Lavandula</v>
      </c>
      <c r="K622" s="71" t="str">
        <f t="shared" si="186"/>
        <v>stoechas</v>
      </c>
      <c r="L622" s="72">
        <f t="shared" si="186"/>
        <v>2</v>
      </c>
      <c r="M622" s="66">
        <f t="shared" si="186"/>
        <v>13</v>
      </c>
      <c r="N622" s="66">
        <f t="shared" si="186"/>
        <v>0</v>
      </c>
      <c r="O622" s="42"/>
      <c r="P622" s="43" t="e">
        <f>TEXT(IF(#REF!=1,D622,""),"00")</f>
        <v>#REF!</v>
      </c>
      <c r="Q622" s="44"/>
      <c r="R622" s="45"/>
      <c r="S622" s="46" t="e">
        <f>IF(O622=0,TEXT(TIME(P622,Q622,R622)-TIME(D622,E622,RIGHT(F622,2))+TIME(0,LEFT(#REF!,2),RIGHT(#REF!,2)),"mm:ss"),TEXT(TIME(P622,Q622,R622)-TIME(D622,E622,RIGHT(F622,2))+TIME(0,LEFT(#REF!,2),RIGHT(#REF!,2))-TIME(0,($G$10*O622),0),"mm:ss"))</f>
        <v>#REF!</v>
      </c>
      <c r="T622" s="47"/>
      <c r="U622" s="43" t="e">
        <f>INDEX(VISITORS[INSECT ORDER], MATCH(T622,VISITORS[NAME USED],0))</f>
        <v>#N/A</v>
      </c>
      <c r="V622" s="43" t="e">
        <f t="shared" si="180"/>
        <v>#N/A</v>
      </c>
      <c r="W622" s="48" t="e">
        <f>IF(SUM(AB622,AD622,AF622,AH622,AJ622,AL622)=#REF!,,"")</f>
        <v>#REF!</v>
      </c>
      <c r="X622" s="49" t="e">
        <f>IF(#REF!=1,1,"")</f>
        <v>#REF!</v>
      </c>
      <c r="Y622" s="49"/>
      <c r="Z622" s="49"/>
      <c r="AA622" s="50" t="str">
        <f t="shared" si="181"/>
        <v/>
      </c>
      <c r="AB622" s="51" t="str">
        <f>IF(AA622=1,#REF!,"")</f>
        <v/>
      </c>
      <c r="AC622" s="50"/>
      <c r="AD622" s="51" t="str">
        <f>IF(AC622=1,#REF!,"")</f>
        <v/>
      </c>
      <c r="AE622" s="50"/>
      <c r="AF622" s="51" t="str">
        <f>IF(AE622=1,#REF!,"")</f>
        <v/>
      </c>
      <c r="AG622" s="50"/>
      <c r="AH622" s="51" t="str">
        <f>IF(AG622=1,#REF!,"")</f>
        <v/>
      </c>
      <c r="AI622" s="50"/>
      <c r="AJ622" s="51" t="str">
        <f>IF(AI622=1,#REF!,"")</f>
        <v/>
      </c>
      <c r="AK622" s="50"/>
      <c r="AL622" s="51" t="str">
        <f>IF(AK622=1,#REF!,"")</f>
        <v/>
      </c>
      <c r="AM622" s="52"/>
      <c r="AN622" s="53"/>
      <c r="AO622" s="53"/>
      <c r="AP622" s="54"/>
      <c r="AQ622" s="55" t="e">
        <f>IF(#REF!=1,0,"")</f>
        <v>#REF!</v>
      </c>
      <c r="AR622" s="56" t="e">
        <f t="shared" si="174"/>
        <v>#REF!</v>
      </c>
      <c r="AS622" s="55" t="e">
        <f>IF(#REF!=1,0,"")</f>
        <v>#REF!</v>
      </c>
      <c r="AT622" s="56" t="e">
        <f t="shared" si="175"/>
        <v>#REF!</v>
      </c>
    </row>
    <row r="623" spans="1:46" s="3" customFormat="1" x14ac:dyDescent="0.25">
      <c r="A623" s="67">
        <f t="shared" si="176"/>
        <v>2022</v>
      </c>
      <c r="B623" s="67" t="str">
        <f t="shared" si="177"/>
        <v>May</v>
      </c>
      <c r="C623" s="68">
        <f t="shared" si="182"/>
        <v>24</v>
      </c>
      <c r="D623" s="69">
        <f t="shared" si="178"/>
        <v>18</v>
      </c>
      <c r="E623" s="70">
        <f t="shared" si="179"/>
        <v>55</v>
      </c>
      <c r="F623" s="74"/>
      <c r="G623" s="77"/>
      <c r="H623" s="63" t="e">
        <f t="shared" si="183"/>
        <v>#VALUE!</v>
      </c>
      <c r="I623" s="64">
        <f t="shared" si="186"/>
        <v>1</v>
      </c>
      <c r="J623" s="71" t="str">
        <f t="shared" si="186"/>
        <v>Lavandula</v>
      </c>
      <c r="K623" s="71" t="str">
        <f t="shared" si="186"/>
        <v>stoechas</v>
      </c>
      <c r="L623" s="72">
        <f t="shared" si="186"/>
        <v>2</v>
      </c>
      <c r="M623" s="72">
        <f t="shared" si="186"/>
        <v>13</v>
      </c>
      <c r="N623" s="66">
        <f t="shared" si="186"/>
        <v>0</v>
      </c>
      <c r="O623" s="42"/>
      <c r="P623" s="43" t="e">
        <f>TEXT(IF(#REF!=1,D623,""),"00")</f>
        <v>#REF!</v>
      </c>
      <c r="Q623" s="44"/>
      <c r="R623" s="45"/>
      <c r="S623" s="46" t="e">
        <f>IF(O623=0,TEXT(TIME(P623,Q623,R623)-TIME(D623,E623,RIGHT(F623,2))+TIME(0,LEFT(#REF!,2),RIGHT(#REF!,2)),"mm:ss"),TEXT(TIME(P623,Q623,R623)-TIME(D623,E623,RIGHT(F623,2))+TIME(0,LEFT(#REF!,2),RIGHT(#REF!,2))-TIME(0,($G$10*O623),0),"mm:ss"))</f>
        <v>#REF!</v>
      </c>
      <c r="T623" s="47"/>
      <c r="U623" s="43" t="e">
        <f>INDEX(VISITORS[INSECT ORDER], MATCH(T623,VISITORS[NAME USED],0))</f>
        <v>#N/A</v>
      </c>
      <c r="V623" s="43" t="e">
        <f t="shared" si="180"/>
        <v>#N/A</v>
      </c>
      <c r="W623" s="48" t="e">
        <f>IF(SUM(AB623,AD623,AF623,AH623,AJ623,AL623)=#REF!,,"")</f>
        <v>#REF!</v>
      </c>
      <c r="X623" s="49" t="e">
        <f>IF(#REF!=1,1,"")</f>
        <v>#REF!</v>
      </c>
      <c r="Y623" s="49"/>
      <c r="Z623" s="49"/>
      <c r="AA623" s="50" t="str">
        <f t="shared" si="181"/>
        <v/>
      </c>
      <c r="AB623" s="51" t="str">
        <f>IF(AA623=1,#REF!,"")</f>
        <v/>
      </c>
      <c r="AC623" s="50"/>
      <c r="AD623" s="51" t="str">
        <f>IF(AC623=1,#REF!,"")</f>
        <v/>
      </c>
      <c r="AE623" s="50"/>
      <c r="AF623" s="51" t="str">
        <f>IF(AE623=1,#REF!,"")</f>
        <v/>
      </c>
      <c r="AG623" s="50"/>
      <c r="AH623" s="51" t="str">
        <f>IF(AG623=1,#REF!,"")</f>
        <v/>
      </c>
      <c r="AI623" s="50"/>
      <c r="AJ623" s="51" t="str">
        <f>IF(AI623=1,#REF!,"")</f>
        <v/>
      </c>
      <c r="AK623" s="50"/>
      <c r="AL623" s="51" t="str">
        <f>IF(AK623=1,#REF!,"")</f>
        <v/>
      </c>
      <c r="AM623" s="52"/>
      <c r="AN623" s="53"/>
      <c r="AO623" s="53"/>
      <c r="AP623" s="54"/>
      <c r="AQ623" s="55" t="e">
        <f>IF(#REF!=1,0,"")</f>
        <v>#REF!</v>
      </c>
      <c r="AR623" s="56" t="e">
        <f t="shared" si="174"/>
        <v>#REF!</v>
      </c>
      <c r="AS623" s="55" t="e">
        <f>IF(#REF!=1,0,"")</f>
        <v>#REF!</v>
      </c>
      <c r="AT623" s="56" t="e">
        <f t="shared" si="175"/>
        <v>#REF!</v>
      </c>
    </row>
    <row r="624" spans="1:46" s="3" customFormat="1" x14ac:dyDescent="0.25">
      <c r="A624" s="67">
        <f t="shared" si="176"/>
        <v>2022</v>
      </c>
      <c r="B624" s="67" t="str">
        <f t="shared" si="177"/>
        <v>May</v>
      </c>
      <c r="C624" s="68">
        <f t="shared" si="182"/>
        <v>24</v>
      </c>
      <c r="D624" s="69">
        <f t="shared" si="178"/>
        <v>18</v>
      </c>
      <c r="E624" s="70">
        <f t="shared" si="179"/>
        <v>56</v>
      </c>
      <c r="F624" s="74"/>
      <c r="G624" s="77"/>
      <c r="H624" s="63" t="e">
        <f t="shared" si="183"/>
        <v>#VALUE!</v>
      </c>
      <c r="I624" s="64">
        <f t="shared" si="186"/>
        <v>1</v>
      </c>
      <c r="J624" s="71" t="str">
        <f t="shared" si="186"/>
        <v>Lavandula</v>
      </c>
      <c r="K624" s="71" t="str">
        <f t="shared" si="186"/>
        <v>stoechas</v>
      </c>
      <c r="L624" s="66">
        <f t="shared" si="186"/>
        <v>2</v>
      </c>
      <c r="M624" s="72">
        <f t="shared" si="186"/>
        <v>13</v>
      </c>
      <c r="N624" s="66">
        <f t="shared" si="186"/>
        <v>0</v>
      </c>
      <c r="O624" s="42"/>
      <c r="P624" s="43" t="e">
        <f>TEXT(IF(#REF!=1,D624,""),"00")</f>
        <v>#REF!</v>
      </c>
      <c r="Q624" s="44"/>
      <c r="R624" s="45"/>
      <c r="S624" s="46" t="e">
        <f>IF(O624=0,TEXT(TIME(P624,Q624,R624)-TIME(D624,E624,RIGHT(F624,2))+TIME(0,LEFT(#REF!,2),RIGHT(#REF!,2)),"mm:ss"),TEXT(TIME(P624,Q624,R624)-TIME(D624,E624,RIGHT(F624,2))+TIME(0,LEFT(#REF!,2),RIGHT(#REF!,2))-TIME(0,($G$10*O624),0),"mm:ss"))</f>
        <v>#REF!</v>
      </c>
      <c r="T624" s="47"/>
      <c r="U624" s="43" t="e">
        <f>INDEX(VISITORS[INSECT ORDER], MATCH(T624,VISITORS[NAME USED],0))</f>
        <v>#N/A</v>
      </c>
      <c r="V624" s="43" t="e">
        <f t="shared" si="180"/>
        <v>#N/A</v>
      </c>
      <c r="W624" s="48" t="e">
        <f>IF(SUM(AB624,AD624,AF624,AH624,AJ624,AL624)=#REF!,,"")</f>
        <v>#REF!</v>
      </c>
      <c r="X624" s="49" t="e">
        <f>IF(#REF!=1,1,"")</f>
        <v>#REF!</v>
      </c>
      <c r="Y624" s="49"/>
      <c r="Z624" s="49"/>
      <c r="AA624" s="50" t="str">
        <f t="shared" si="181"/>
        <v/>
      </c>
      <c r="AB624" s="51" t="str">
        <f>IF(AA624=1,#REF!,"")</f>
        <v/>
      </c>
      <c r="AC624" s="50"/>
      <c r="AD624" s="51" t="str">
        <f>IF(AC624=1,#REF!,"")</f>
        <v/>
      </c>
      <c r="AE624" s="50"/>
      <c r="AF624" s="51" t="str">
        <f>IF(AE624=1,#REF!,"")</f>
        <v/>
      </c>
      <c r="AG624" s="50"/>
      <c r="AH624" s="51" t="str">
        <f>IF(AG624=1,#REF!,"")</f>
        <v/>
      </c>
      <c r="AI624" s="50"/>
      <c r="AJ624" s="51" t="str">
        <f>IF(AI624=1,#REF!,"")</f>
        <v/>
      </c>
      <c r="AK624" s="50"/>
      <c r="AL624" s="51" t="str">
        <f>IF(AK624=1,#REF!,"")</f>
        <v/>
      </c>
      <c r="AM624" s="52"/>
      <c r="AN624" s="53"/>
      <c r="AO624" s="53"/>
      <c r="AP624" s="54"/>
      <c r="AQ624" s="55" t="e">
        <f>IF(#REF!=1,0,"")</f>
        <v>#REF!</v>
      </c>
      <c r="AR624" s="56" t="e">
        <f t="shared" si="174"/>
        <v>#REF!</v>
      </c>
      <c r="AS624" s="55" t="e">
        <f>IF(#REF!=1,0,"")</f>
        <v>#REF!</v>
      </c>
      <c r="AT624" s="56" t="e">
        <f t="shared" si="175"/>
        <v>#REF!</v>
      </c>
    </row>
    <row r="625" spans="1:46" s="3" customFormat="1" x14ac:dyDescent="0.25">
      <c r="A625" s="67">
        <f t="shared" si="176"/>
        <v>2022</v>
      </c>
      <c r="B625" s="67" t="str">
        <f t="shared" si="177"/>
        <v>May</v>
      </c>
      <c r="C625" s="68">
        <f t="shared" si="182"/>
        <v>24</v>
      </c>
      <c r="D625" s="69">
        <f t="shared" si="178"/>
        <v>18</v>
      </c>
      <c r="E625" s="70">
        <f t="shared" si="179"/>
        <v>57</v>
      </c>
      <c r="F625" s="74"/>
      <c r="G625" s="77"/>
      <c r="H625" s="63" t="e">
        <f t="shared" si="183"/>
        <v>#VALUE!</v>
      </c>
      <c r="I625" s="64">
        <f t="shared" si="186"/>
        <v>1</v>
      </c>
      <c r="J625" s="71" t="str">
        <f t="shared" si="186"/>
        <v>Lavandula</v>
      </c>
      <c r="K625" s="71" t="str">
        <f t="shared" si="186"/>
        <v>stoechas</v>
      </c>
      <c r="L625" s="72">
        <f t="shared" si="186"/>
        <v>2</v>
      </c>
      <c r="M625" s="72">
        <f t="shared" si="186"/>
        <v>13</v>
      </c>
      <c r="N625" s="66">
        <f t="shared" si="186"/>
        <v>0</v>
      </c>
      <c r="O625" s="42"/>
      <c r="P625" s="43" t="e">
        <f>TEXT(IF(#REF!=1,D625,""),"00")</f>
        <v>#REF!</v>
      </c>
      <c r="Q625" s="44"/>
      <c r="R625" s="45"/>
      <c r="S625" s="46" t="e">
        <f>IF(O625=0,TEXT(TIME(P625,Q625,R625)-TIME(D625,E625,RIGHT(F625,2))+TIME(0,LEFT(#REF!,2),RIGHT(#REF!,2)),"mm:ss"),TEXT(TIME(P625,Q625,R625)-TIME(D625,E625,RIGHT(F625,2))+TIME(0,LEFT(#REF!,2),RIGHT(#REF!,2))-TIME(0,($G$10*O625),0),"mm:ss"))</f>
        <v>#REF!</v>
      </c>
      <c r="T625" s="47"/>
      <c r="U625" s="43" t="e">
        <f>INDEX(VISITORS[INSECT ORDER], MATCH(T625,VISITORS[NAME USED],0))</f>
        <v>#N/A</v>
      </c>
      <c r="V625" s="43" t="e">
        <f t="shared" si="180"/>
        <v>#N/A</v>
      </c>
      <c r="W625" s="48" t="e">
        <f>IF(SUM(AB625,AD625,AF625,AH625,AJ625,AL625)=#REF!,,"")</f>
        <v>#REF!</v>
      </c>
      <c r="X625" s="49" t="e">
        <f>IF(#REF!=1,1,"")</f>
        <v>#REF!</v>
      </c>
      <c r="Y625" s="49"/>
      <c r="Z625" s="49"/>
      <c r="AA625" s="50" t="str">
        <f t="shared" si="181"/>
        <v/>
      </c>
      <c r="AB625" s="51" t="str">
        <f>IF(AA625=1,#REF!,"")</f>
        <v/>
      </c>
      <c r="AC625" s="50"/>
      <c r="AD625" s="51" t="str">
        <f>IF(AC625=1,#REF!,"")</f>
        <v/>
      </c>
      <c r="AE625" s="50"/>
      <c r="AF625" s="51" t="str">
        <f>IF(AE625=1,#REF!,"")</f>
        <v/>
      </c>
      <c r="AG625" s="50"/>
      <c r="AH625" s="51" t="str">
        <f>IF(AG625=1,#REF!,"")</f>
        <v/>
      </c>
      <c r="AI625" s="50"/>
      <c r="AJ625" s="51" t="str">
        <f>IF(AI625=1,#REF!,"")</f>
        <v/>
      </c>
      <c r="AK625" s="50"/>
      <c r="AL625" s="51" t="str">
        <f>IF(AK625=1,#REF!,"")</f>
        <v/>
      </c>
      <c r="AM625" s="52"/>
      <c r="AN625" s="53"/>
      <c r="AO625" s="53"/>
      <c r="AP625" s="54"/>
      <c r="AQ625" s="55" t="e">
        <f>IF(#REF!=1,0,"")</f>
        <v>#REF!</v>
      </c>
      <c r="AR625" s="56" t="e">
        <f t="shared" si="174"/>
        <v>#REF!</v>
      </c>
      <c r="AS625" s="55" t="e">
        <f>IF(#REF!=1,0,"")</f>
        <v>#REF!</v>
      </c>
      <c r="AT625" s="56" t="e">
        <f t="shared" si="175"/>
        <v>#REF!</v>
      </c>
    </row>
    <row r="626" spans="1:46" s="3" customFormat="1" x14ac:dyDescent="0.25">
      <c r="A626" s="67">
        <f t="shared" si="176"/>
        <v>2022</v>
      </c>
      <c r="B626" s="67" t="str">
        <f t="shared" si="177"/>
        <v>May</v>
      </c>
      <c r="C626" s="68">
        <f t="shared" si="182"/>
        <v>24</v>
      </c>
      <c r="D626" s="69">
        <f t="shared" si="178"/>
        <v>18</v>
      </c>
      <c r="E626" s="70">
        <f t="shared" si="179"/>
        <v>58</v>
      </c>
      <c r="F626" s="74"/>
      <c r="G626" s="77"/>
      <c r="H626" s="63" t="e">
        <f t="shared" si="183"/>
        <v>#VALUE!</v>
      </c>
      <c r="I626" s="64">
        <f t="shared" si="186"/>
        <v>1</v>
      </c>
      <c r="J626" s="71" t="str">
        <f t="shared" si="186"/>
        <v>Lavandula</v>
      </c>
      <c r="K626" s="71" t="str">
        <f t="shared" si="186"/>
        <v>stoechas</v>
      </c>
      <c r="L626" s="72">
        <f t="shared" si="186"/>
        <v>2</v>
      </c>
      <c r="M626" s="72">
        <f t="shared" si="186"/>
        <v>13</v>
      </c>
      <c r="N626" s="66">
        <f t="shared" si="186"/>
        <v>0</v>
      </c>
      <c r="O626" s="42"/>
      <c r="P626" s="43" t="e">
        <f>TEXT(IF(#REF!=1,D626,""),"00")</f>
        <v>#REF!</v>
      </c>
      <c r="Q626" s="44"/>
      <c r="R626" s="45"/>
      <c r="S626" s="46" t="e">
        <f>IF(O626=0,TEXT(TIME(P626,Q626,R626)-TIME(D626,E626,RIGHT(F626,2))+TIME(0,LEFT(#REF!,2),RIGHT(#REF!,2)),"mm:ss"),TEXT(TIME(P626,Q626,R626)-TIME(D626,E626,RIGHT(F626,2))+TIME(0,LEFT(#REF!,2),RIGHT(#REF!,2))-TIME(0,($G$10*O626),0),"mm:ss"))</f>
        <v>#REF!</v>
      </c>
      <c r="T626" s="47"/>
      <c r="U626" s="43" t="e">
        <f>INDEX(VISITORS[INSECT ORDER], MATCH(T626,VISITORS[NAME USED],0))</f>
        <v>#N/A</v>
      </c>
      <c r="V626" s="43" t="e">
        <f t="shared" si="180"/>
        <v>#N/A</v>
      </c>
      <c r="W626" s="48" t="e">
        <f>IF(SUM(AB626,AD626,AF626,AH626,AJ626,AL626)=#REF!,,"")</f>
        <v>#REF!</v>
      </c>
      <c r="X626" s="49" t="e">
        <f>IF(#REF!=1,1,"")</f>
        <v>#REF!</v>
      </c>
      <c r="Y626" s="49"/>
      <c r="Z626" s="49"/>
      <c r="AA626" s="50" t="str">
        <f t="shared" si="181"/>
        <v/>
      </c>
      <c r="AB626" s="51" t="str">
        <f>IF(AA626=1,#REF!,"")</f>
        <v/>
      </c>
      <c r="AC626" s="50"/>
      <c r="AD626" s="51" t="str">
        <f>IF(AC626=1,#REF!,"")</f>
        <v/>
      </c>
      <c r="AE626" s="50"/>
      <c r="AF626" s="51" t="str">
        <f>IF(AE626=1,#REF!,"")</f>
        <v/>
      </c>
      <c r="AG626" s="50"/>
      <c r="AH626" s="51" t="str">
        <f>IF(AG626=1,#REF!,"")</f>
        <v/>
      </c>
      <c r="AI626" s="50"/>
      <c r="AJ626" s="51" t="str">
        <f>IF(AI626=1,#REF!,"")</f>
        <v/>
      </c>
      <c r="AK626" s="50"/>
      <c r="AL626" s="51" t="str">
        <f>IF(AK626=1,#REF!,"")</f>
        <v/>
      </c>
      <c r="AM626" s="52"/>
      <c r="AN626" s="53"/>
      <c r="AO626" s="53"/>
      <c r="AP626" s="54"/>
      <c r="AQ626" s="55" t="e">
        <f>IF(#REF!=1,0,"")</f>
        <v>#REF!</v>
      </c>
      <c r="AR626" s="56" t="e">
        <f t="shared" si="174"/>
        <v>#REF!</v>
      </c>
      <c r="AS626" s="55" t="e">
        <f>IF(#REF!=1,0,"")</f>
        <v>#REF!</v>
      </c>
      <c r="AT626" s="56" t="e">
        <f t="shared" si="175"/>
        <v>#REF!</v>
      </c>
    </row>
    <row r="627" spans="1:46" s="3" customFormat="1" x14ac:dyDescent="0.25">
      <c r="A627" s="67">
        <f t="shared" si="176"/>
        <v>2022</v>
      </c>
      <c r="B627" s="67" t="str">
        <f t="shared" si="177"/>
        <v>May</v>
      </c>
      <c r="C627" s="68">
        <f t="shared" si="182"/>
        <v>24</v>
      </c>
      <c r="D627" s="69">
        <f t="shared" si="178"/>
        <v>18</v>
      </c>
      <c r="E627" s="60">
        <f t="shared" si="179"/>
        <v>59</v>
      </c>
      <c r="F627" s="74"/>
      <c r="G627" s="77"/>
      <c r="H627" s="63" t="e">
        <f t="shared" si="183"/>
        <v>#VALUE!</v>
      </c>
      <c r="I627" s="64">
        <f t="shared" si="186"/>
        <v>1</v>
      </c>
      <c r="J627" s="71" t="str">
        <f t="shared" si="186"/>
        <v>Lavandula</v>
      </c>
      <c r="K627" s="71" t="str">
        <f t="shared" si="186"/>
        <v>stoechas</v>
      </c>
      <c r="L627" s="72">
        <f t="shared" si="186"/>
        <v>2</v>
      </c>
      <c r="M627" s="66">
        <f t="shared" si="186"/>
        <v>13</v>
      </c>
      <c r="N627" s="66">
        <f t="shared" si="186"/>
        <v>0</v>
      </c>
      <c r="O627" s="42"/>
      <c r="P627" s="43" t="e">
        <f>TEXT(IF(#REF!=1,D627,""),"00")</f>
        <v>#REF!</v>
      </c>
      <c r="Q627" s="44"/>
      <c r="R627" s="45"/>
      <c r="S627" s="46" t="e">
        <f>IF(O627=0,TEXT(TIME(P627,Q627,R627)-TIME(D627,E627,RIGHT(F627,2))+TIME(0,LEFT(#REF!,2),RIGHT(#REF!,2)),"mm:ss"),TEXT(TIME(P627,Q627,R627)-TIME(D627,E627,RIGHT(F627,2))+TIME(0,LEFT(#REF!,2),RIGHT(#REF!,2))-TIME(0,($G$10*O627),0),"mm:ss"))</f>
        <v>#REF!</v>
      </c>
      <c r="T627" s="47"/>
      <c r="U627" s="43" t="e">
        <f>INDEX(VISITORS[INSECT ORDER], MATCH(T627,VISITORS[NAME USED],0))</f>
        <v>#N/A</v>
      </c>
      <c r="V627" s="43" t="e">
        <f t="shared" si="180"/>
        <v>#N/A</v>
      </c>
      <c r="W627" s="48" t="e">
        <f>IF(SUM(AB627,AD627,AF627,AH627,AJ627,AL627)=#REF!,,"")</f>
        <v>#REF!</v>
      </c>
      <c r="X627" s="49" t="e">
        <f>IF(#REF!=1,1,"")</f>
        <v>#REF!</v>
      </c>
      <c r="Y627" s="49"/>
      <c r="Z627" s="49"/>
      <c r="AA627" s="50" t="str">
        <f t="shared" si="181"/>
        <v/>
      </c>
      <c r="AB627" s="51" t="str">
        <f>IF(AA627=1,#REF!,"")</f>
        <v/>
      </c>
      <c r="AC627" s="50"/>
      <c r="AD627" s="51" t="str">
        <f>IF(AC627=1,#REF!,"")</f>
        <v/>
      </c>
      <c r="AE627" s="50"/>
      <c r="AF627" s="51" t="str">
        <f>IF(AE627=1,#REF!,"")</f>
        <v/>
      </c>
      <c r="AG627" s="50"/>
      <c r="AH627" s="51" t="str">
        <f>IF(AG627=1,#REF!,"")</f>
        <v/>
      </c>
      <c r="AI627" s="50"/>
      <c r="AJ627" s="51" t="str">
        <f>IF(AI627=1,#REF!,"")</f>
        <v/>
      </c>
      <c r="AK627" s="50"/>
      <c r="AL627" s="51" t="str">
        <f>IF(AK627=1,#REF!,"")</f>
        <v/>
      </c>
      <c r="AM627" s="52"/>
      <c r="AN627" s="53"/>
      <c r="AO627" s="53"/>
      <c r="AP627" s="54"/>
      <c r="AQ627" s="55" t="e">
        <f>IF(#REF!=1,0,"")</f>
        <v>#REF!</v>
      </c>
      <c r="AR627" s="56" t="e">
        <f t="shared" si="174"/>
        <v>#REF!</v>
      </c>
      <c r="AS627" s="55" t="e">
        <f>IF(#REF!=1,0,"")</f>
        <v>#REF!</v>
      </c>
      <c r="AT627" s="56" t="e">
        <f t="shared" si="175"/>
        <v>#REF!</v>
      </c>
    </row>
    <row r="628" spans="1:46" s="3" customFormat="1" x14ac:dyDescent="0.25">
      <c r="A628" s="67">
        <f t="shared" si="176"/>
        <v>2022</v>
      </c>
      <c r="B628" s="67" t="str">
        <f t="shared" si="177"/>
        <v>May</v>
      </c>
      <c r="C628" s="68">
        <f t="shared" si="182"/>
        <v>24</v>
      </c>
      <c r="D628" s="69">
        <f t="shared" si="178"/>
        <v>19</v>
      </c>
      <c r="E628" s="70">
        <f t="shared" si="179"/>
        <v>0</v>
      </c>
      <c r="F628" s="74"/>
      <c r="G628" s="77"/>
      <c r="H628" s="63" t="e">
        <f t="shared" si="183"/>
        <v>#VALUE!</v>
      </c>
      <c r="I628" s="64">
        <f t="shared" si="186"/>
        <v>1</v>
      </c>
      <c r="J628" s="71" t="str">
        <f t="shared" si="186"/>
        <v>Lavandula</v>
      </c>
      <c r="K628" s="71" t="str">
        <f t="shared" si="186"/>
        <v>stoechas</v>
      </c>
      <c r="L628" s="72">
        <f t="shared" si="186"/>
        <v>2</v>
      </c>
      <c r="M628" s="72">
        <f t="shared" si="186"/>
        <v>13</v>
      </c>
      <c r="N628" s="66">
        <f t="shared" si="186"/>
        <v>0</v>
      </c>
      <c r="O628" s="42"/>
      <c r="P628" s="43" t="e">
        <f>TEXT(IF(#REF!=1,D628,""),"00")</f>
        <v>#REF!</v>
      </c>
      <c r="Q628" s="44"/>
      <c r="R628" s="45"/>
      <c r="S628" s="46" t="e">
        <f>IF(O628=0,TEXT(TIME(P628,Q628,R628)-TIME(D628,E628,RIGHT(F628,2))+TIME(0,LEFT(#REF!,2),RIGHT(#REF!,2)),"mm:ss"),TEXT(TIME(P628,Q628,R628)-TIME(D628,E628,RIGHT(F628,2))+TIME(0,LEFT(#REF!,2),RIGHT(#REF!,2))-TIME(0,($G$10*O628),0),"mm:ss"))</f>
        <v>#REF!</v>
      </c>
      <c r="T628" s="47"/>
      <c r="U628" s="43" t="e">
        <f>INDEX(VISITORS[INSECT ORDER], MATCH(T628,VISITORS[NAME USED],0))</f>
        <v>#N/A</v>
      </c>
      <c r="V628" s="43" t="e">
        <f t="shared" si="180"/>
        <v>#N/A</v>
      </c>
      <c r="W628" s="48" t="e">
        <f>IF(SUM(AB628,AD628,AF628,AH628,AJ628,AL628)=#REF!,,"")</f>
        <v>#REF!</v>
      </c>
      <c r="X628" s="49" t="e">
        <f>IF(#REF!=1,1,"")</f>
        <v>#REF!</v>
      </c>
      <c r="Y628" s="49"/>
      <c r="Z628" s="49"/>
      <c r="AA628" s="50" t="str">
        <f t="shared" si="181"/>
        <v/>
      </c>
      <c r="AB628" s="51" t="str">
        <f>IF(AA628=1,#REF!,"")</f>
        <v/>
      </c>
      <c r="AC628" s="50"/>
      <c r="AD628" s="51" t="str">
        <f>IF(AC628=1,#REF!,"")</f>
        <v/>
      </c>
      <c r="AE628" s="50"/>
      <c r="AF628" s="51" t="str">
        <f>IF(AE628=1,#REF!,"")</f>
        <v/>
      </c>
      <c r="AG628" s="50"/>
      <c r="AH628" s="51" t="str">
        <f>IF(AG628=1,#REF!,"")</f>
        <v/>
      </c>
      <c r="AI628" s="50"/>
      <c r="AJ628" s="51" t="str">
        <f>IF(AI628=1,#REF!,"")</f>
        <v/>
      </c>
      <c r="AK628" s="50"/>
      <c r="AL628" s="51" t="str">
        <f>IF(AK628=1,#REF!,"")</f>
        <v/>
      </c>
      <c r="AM628" s="52"/>
      <c r="AN628" s="53"/>
      <c r="AO628" s="53"/>
      <c r="AP628" s="54"/>
      <c r="AQ628" s="55" t="e">
        <f>IF(#REF!=1,0,"")</f>
        <v>#REF!</v>
      </c>
      <c r="AR628" s="56" t="e">
        <f t="shared" si="174"/>
        <v>#REF!</v>
      </c>
      <c r="AS628" s="55" t="e">
        <f>IF(#REF!=1,0,"")</f>
        <v>#REF!</v>
      </c>
      <c r="AT628" s="56" t="e">
        <f t="shared" si="175"/>
        <v>#REF!</v>
      </c>
    </row>
    <row r="629" spans="1:46" s="3" customFormat="1" x14ac:dyDescent="0.25">
      <c r="A629" s="67">
        <f t="shared" si="176"/>
        <v>2022</v>
      </c>
      <c r="B629" s="67" t="str">
        <f t="shared" si="177"/>
        <v>May</v>
      </c>
      <c r="C629" s="68">
        <f t="shared" si="182"/>
        <v>24</v>
      </c>
      <c r="D629" s="69">
        <f t="shared" si="178"/>
        <v>19</v>
      </c>
      <c r="E629" s="70">
        <f t="shared" si="179"/>
        <v>1</v>
      </c>
      <c r="F629" s="74"/>
      <c r="G629" s="77"/>
      <c r="H629" s="63" t="e">
        <f t="shared" si="183"/>
        <v>#VALUE!</v>
      </c>
      <c r="I629" s="64">
        <f t="shared" si="186"/>
        <v>1</v>
      </c>
      <c r="J629" s="71" t="str">
        <f t="shared" si="186"/>
        <v>Lavandula</v>
      </c>
      <c r="K629" s="71" t="str">
        <f t="shared" si="186"/>
        <v>stoechas</v>
      </c>
      <c r="L629" s="72">
        <f t="shared" si="186"/>
        <v>2</v>
      </c>
      <c r="M629" s="72">
        <f t="shared" si="186"/>
        <v>13</v>
      </c>
      <c r="N629" s="66">
        <f t="shared" si="186"/>
        <v>0</v>
      </c>
      <c r="O629" s="42"/>
      <c r="P629" s="43" t="e">
        <f>TEXT(IF(#REF!=1,D629,""),"00")</f>
        <v>#REF!</v>
      </c>
      <c r="Q629" s="44"/>
      <c r="R629" s="45"/>
      <c r="S629" s="46" t="e">
        <f>IF(O629=0,TEXT(TIME(P629,Q629,R629)-TIME(D629,E629,RIGHT(F629,2))+TIME(0,LEFT(#REF!,2),RIGHT(#REF!,2)),"mm:ss"),TEXT(TIME(P629,Q629,R629)-TIME(D629,E629,RIGHT(F629,2))+TIME(0,LEFT(#REF!,2),RIGHT(#REF!,2))-TIME(0,($G$10*O629),0),"mm:ss"))</f>
        <v>#REF!</v>
      </c>
      <c r="T629" s="47"/>
      <c r="U629" s="43" t="e">
        <f>INDEX(VISITORS[INSECT ORDER], MATCH(T629,VISITORS[NAME USED],0))</f>
        <v>#N/A</v>
      </c>
      <c r="V629" s="43" t="e">
        <f t="shared" si="180"/>
        <v>#N/A</v>
      </c>
      <c r="W629" s="48" t="e">
        <f>IF(SUM(AB629,AD629,AF629,AH629,AJ629,AL629)=#REF!,,"")</f>
        <v>#REF!</v>
      </c>
      <c r="X629" s="49" t="e">
        <f>IF(#REF!=1,1,"")</f>
        <v>#REF!</v>
      </c>
      <c r="Y629" s="49"/>
      <c r="Z629" s="49"/>
      <c r="AA629" s="50" t="str">
        <f t="shared" si="181"/>
        <v/>
      </c>
      <c r="AB629" s="51" t="str">
        <f>IF(AA629=1,#REF!,"")</f>
        <v/>
      </c>
      <c r="AC629" s="50"/>
      <c r="AD629" s="51" t="str">
        <f>IF(AC629=1,#REF!,"")</f>
        <v/>
      </c>
      <c r="AE629" s="50"/>
      <c r="AF629" s="51" t="str">
        <f>IF(AE629=1,#REF!,"")</f>
        <v/>
      </c>
      <c r="AG629" s="50"/>
      <c r="AH629" s="51" t="str">
        <f>IF(AG629=1,#REF!,"")</f>
        <v/>
      </c>
      <c r="AI629" s="50"/>
      <c r="AJ629" s="51" t="str">
        <f>IF(AI629=1,#REF!,"")</f>
        <v/>
      </c>
      <c r="AK629" s="50"/>
      <c r="AL629" s="51" t="str">
        <f>IF(AK629=1,#REF!,"")</f>
        <v/>
      </c>
      <c r="AM629" s="52"/>
      <c r="AN629" s="53"/>
      <c r="AO629" s="53"/>
      <c r="AP629" s="54"/>
      <c r="AQ629" s="55" t="e">
        <f>IF(#REF!=1,0,"")</f>
        <v>#REF!</v>
      </c>
      <c r="AR629" s="56" t="e">
        <f t="shared" si="174"/>
        <v>#REF!</v>
      </c>
      <c r="AS629" s="55" t="e">
        <f>IF(#REF!=1,0,"")</f>
        <v>#REF!</v>
      </c>
      <c r="AT629" s="56" t="e">
        <f t="shared" si="175"/>
        <v>#REF!</v>
      </c>
    </row>
    <row r="630" spans="1:46" s="3" customFormat="1" x14ac:dyDescent="0.25">
      <c r="A630" s="67">
        <f t="shared" si="176"/>
        <v>2022</v>
      </c>
      <c r="B630" s="67" t="str">
        <f t="shared" si="177"/>
        <v>May</v>
      </c>
      <c r="C630" s="68">
        <f t="shared" si="182"/>
        <v>24</v>
      </c>
      <c r="D630" s="69">
        <f t="shared" si="178"/>
        <v>19</v>
      </c>
      <c r="E630" s="70">
        <f t="shared" si="179"/>
        <v>2</v>
      </c>
      <c r="F630" s="74"/>
      <c r="G630" s="77"/>
      <c r="H630" s="63" t="e">
        <f t="shared" si="183"/>
        <v>#VALUE!</v>
      </c>
      <c r="I630" s="64">
        <f t="shared" si="186"/>
        <v>1</v>
      </c>
      <c r="J630" s="71" t="str">
        <f t="shared" si="186"/>
        <v>Lavandula</v>
      </c>
      <c r="K630" s="71" t="str">
        <f t="shared" si="186"/>
        <v>stoechas</v>
      </c>
      <c r="L630" s="66">
        <f t="shared" si="186"/>
        <v>2</v>
      </c>
      <c r="M630" s="72">
        <f t="shared" si="186"/>
        <v>13</v>
      </c>
      <c r="N630" s="66">
        <f t="shared" si="186"/>
        <v>0</v>
      </c>
      <c r="O630" s="42"/>
      <c r="P630" s="43" t="e">
        <f>TEXT(IF(#REF!=1,D630,""),"00")</f>
        <v>#REF!</v>
      </c>
      <c r="Q630" s="44"/>
      <c r="R630" s="45"/>
      <c r="S630" s="46" t="e">
        <f>IF(O630=0,TEXT(TIME(P630,Q630,R630)-TIME(D630,E630,RIGHT(F630,2))+TIME(0,LEFT(#REF!,2),RIGHT(#REF!,2)),"mm:ss"),TEXT(TIME(P630,Q630,R630)-TIME(D630,E630,RIGHT(F630,2))+TIME(0,LEFT(#REF!,2),RIGHT(#REF!,2))-TIME(0,($G$10*O630),0),"mm:ss"))</f>
        <v>#REF!</v>
      </c>
      <c r="T630" s="47"/>
      <c r="U630" s="43" t="e">
        <f>INDEX(VISITORS[INSECT ORDER], MATCH(T630,VISITORS[NAME USED],0))</f>
        <v>#N/A</v>
      </c>
      <c r="V630" s="43" t="e">
        <f t="shared" si="180"/>
        <v>#N/A</v>
      </c>
      <c r="W630" s="48" t="e">
        <f>IF(SUM(AB630,AD630,AF630,AH630,AJ630,AL630)=#REF!,,"")</f>
        <v>#REF!</v>
      </c>
      <c r="X630" s="49" t="e">
        <f>IF(#REF!=1,1,"")</f>
        <v>#REF!</v>
      </c>
      <c r="Y630" s="49"/>
      <c r="Z630" s="49"/>
      <c r="AA630" s="50" t="str">
        <f t="shared" si="181"/>
        <v/>
      </c>
      <c r="AB630" s="51" t="str">
        <f>IF(AA630=1,#REF!,"")</f>
        <v/>
      </c>
      <c r="AC630" s="50"/>
      <c r="AD630" s="51" t="str">
        <f>IF(AC630=1,#REF!,"")</f>
        <v/>
      </c>
      <c r="AE630" s="50"/>
      <c r="AF630" s="51" t="str">
        <f>IF(AE630=1,#REF!,"")</f>
        <v/>
      </c>
      <c r="AG630" s="50"/>
      <c r="AH630" s="51" t="str">
        <f>IF(AG630=1,#REF!,"")</f>
        <v/>
      </c>
      <c r="AI630" s="50"/>
      <c r="AJ630" s="51" t="str">
        <f>IF(AI630=1,#REF!,"")</f>
        <v/>
      </c>
      <c r="AK630" s="50"/>
      <c r="AL630" s="51" t="str">
        <f>IF(AK630=1,#REF!,"")</f>
        <v/>
      </c>
      <c r="AM630" s="52"/>
      <c r="AN630" s="53"/>
      <c r="AO630" s="53"/>
      <c r="AP630" s="54"/>
      <c r="AQ630" s="55" t="e">
        <f>IF(#REF!=1,0,"")</f>
        <v>#REF!</v>
      </c>
      <c r="AR630" s="56" t="e">
        <f t="shared" si="174"/>
        <v>#REF!</v>
      </c>
      <c r="AS630" s="55" t="e">
        <f>IF(#REF!=1,0,"")</f>
        <v>#REF!</v>
      </c>
      <c r="AT630" s="56" t="e">
        <f t="shared" si="175"/>
        <v>#REF!</v>
      </c>
    </row>
    <row r="631" spans="1:46" s="3" customFormat="1" x14ac:dyDescent="0.25">
      <c r="A631" s="67">
        <f t="shared" si="176"/>
        <v>2022</v>
      </c>
      <c r="B631" s="67" t="str">
        <f t="shared" si="177"/>
        <v>May</v>
      </c>
      <c r="C631" s="68">
        <f t="shared" si="182"/>
        <v>24</v>
      </c>
      <c r="D631" s="69">
        <f t="shared" si="178"/>
        <v>19</v>
      </c>
      <c r="E631" s="70">
        <f t="shared" si="179"/>
        <v>3</v>
      </c>
      <c r="F631" s="74"/>
      <c r="G631" s="77"/>
      <c r="H631" s="63" t="e">
        <f t="shared" si="183"/>
        <v>#VALUE!</v>
      </c>
      <c r="I631" s="64">
        <f t="shared" si="186"/>
        <v>1</v>
      </c>
      <c r="J631" s="71" t="str">
        <f t="shared" si="186"/>
        <v>Lavandula</v>
      </c>
      <c r="K631" s="71" t="str">
        <f t="shared" si="186"/>
        <v>stoechas</v>
      </c>
      <c r="L631" s="72">
        <f t="shared" si="186"/>
        <v>2</v>
      </c>
      <c r="M631" s="72">
        <f t="shared" si="186"/>
        <v>13</v>
      </c>
      <c r="N631" s="66">
        <f t="shared" si="186"/>
        <v>0</v>
      </c>
      <c r="O631" s="42"/>
      <c r="P631" s="43" t="e">
        <f>TEXT(IF(#REF!=1,D631,""),"00")</f>
        <v>#REF!</v>
      </c>
      <c r="Q631" s="44"/>
      <c r="R631" s="45"/>
      <c r="S631" s="46" t="e">
        <f>IF(O631=0,TEXT(TIME(P631,Q631,R631)-TIME(D631,E631,RIGHT(F631,2))+TIME(0,LEFT(#REF!,2),RIGHT(#REF!,2)),"mm:ss"),TEXT(TIME(P631,Q631,R631)-TIME(D631,E631,RIGHT(F631,2))+TIME(0,LEFT(#REF!,2),RIGHT(#REF!,2))-TIME(0,($G$10*O631),0),"mm:ss"))</f>
        <v>#REF!</v>
      </c>
      <c r="T631" s="47"/>
      <c r="U631" s="43" t="e">
        <f>INDEX(VISITORS[INSECT ORDER], MATCH(T631,VISITORS[NAME USED],0))</f>
        <v>#N/A</v>
      </c>
      <c r="V631" s="43" t="e">
        <f t="shared" si="180"/>
        <v>#N/A</v>
      </c>
      <c r="W631" s="48" t="e">
        <f>IF(SUM(AB631,AD631,AF631,AH631,AJ631,AL631)=#REF!,,"")</f>
        <v>#REF!</v>
      </c>
      <c r="X631" s="49" t="e">
        <f>IF(#REF!=1,1,"")</f>
        <v>#REF!</v>
      </c>
      <c r="Y631" s="49"/>
      <c r="Z631" s="49"/>
      <c r="AA631" s="50" t="str">
        <f t="shared" si="181"/>
        <v/>
      </c>
      <c r="AB631" s="51" t="str">
        <f>IF(AA631=1,#REF!,"")</f>
        <v/>
      </c>
      <c r="AC631" s="50"/>
      <c r="AD631" s="51" t="str">
        <f>IF(AC631=1,#REF!,"")</f>
        <v/>
      </c>
      <c r="AE631" s="50"/>
      <c r="AF631" s="51" t="str">
        <f>IF(AE631=1,#REF!,"")</f>
        <v/>
      </c>
      <c r="AG631" s="50"/>
      <c r="AH631" s="51" t="str">
        <f>IF(AG631=1,#REF!,"")</f>
        <v/>
      </c>
      <c r="AI631" s="50"/>
      <c r="AJ631" s="51" t="str">
        <f>IF(AI631=1,#REF!,"")</f>
        <v/>
      </c>
      <c r="AK631" s="50"/>
      <c r="AL631" s="51" t="str">
        <f>IF(AK631=1,#REF!,"")</f>
        <v/>
      </c>
      <c r="AM631" s="52"/>
      <c r="AN631" s="53"/>
      <c r="AO631" s="53"/>
      <c r="AP631" s="54"/>
      <c r="AQ631" s="55" t="e">
        <f>IF(#REF!=1,0,"")</f>
        <v>#REF!</v>
      </c>
      <c r="AR631" s="56" t="e">
        <f t="shared" si="174"/>
        <v>#REF!</v>
      </c>
      <c r="AS631" s="55" t="e">
        <f>IF(#REF!=1,0,"")</f>
        <v>#REF!</v>
      </c>
      <c r="AT631" s="56" t="e">
        <f t="shared" si="175"/>
        <v>#REF!</v>
      </c>
    </row>
    <row r="632" spans="1:46" s="3" customFormat="1" x14ac:dyDescent="0.25">
      <c r="A632" s="67">
        <f t="shared" si="176"/>
        <v>2022</v>
      </c>
      <c r="B632" s="67" t="str">
        <f t="shared" si="177"/>
        <v>May</v>
      </c>
      <c r="C632" s="68">
        <f t="shared" si="182"/>
        <v>24</v>
      </c>
      <c r="D632" s="69">
        <f t="shared" si="178"/>
        <v>19</v>
      </c>
      <c r="E632" s="60">
        <f t="shared" si="179"/>
        <v>4</v>
      </c>
      <c r="F632" s="74"/>
      <c r="G632" s="77"/>
      <c r="H632" s="63" t="e">
        <f t="shared" si="183"/>
        <v>#VALUE!</v>
      </c>
      <c r="I632" s="64">
        <f t="shared" si="186"/>
        <v>1</v>
      </c>
      <c r="J632" s="71" t="str">
        <f t="shared" si="186"/>
        <v>Lavandula</v>
      </c>
      <c r="K632" s="71" t="str">
        <f t="shared" si="186"/>
        <v>stoechas</v>
      </c>
      <c r="L632" s="72">
        <f t="shared" si="186"/>
        <v>2</v>
      </c>
      <c r="M632" s="66">
        <f t="shared" si="186"/>
        <v>13</v>
      </c>
      <c r="N632" s="66">
        <f t="shared" si="186"/>
        <v>0</v>
      </c>
      <c r="O632" s="42"/>
      <c r="P632" s="43" t="e">
        <f>TEXT(IF(#REF!=1,D632,""),"00")</f>
        <v>#REF!</v>
      </c>
      <c r="Q632" s="44"/>
      <c r="R632" s="45"/>
      <c r="S632" s="46" t="e">
        <f>IF(O632=0,TEXT(TIME(P632,Q632,R632)-TIME(D632,E632,RIGHT(F632,2))+TIME(0,LEFT(#REF!,2),RIGHT(#REF!,2)),"mm:ss"),TEXT(TIME(P632,Q632,R632)-TIME(D632,E632,RIGHT(F632,2))+TIME(0,LEFT(#REF!,2),RIGHT(#REF!,2))-TIME(0,($G$10*O632),0),"mm:ss"))</f>
        <v>#REF!</v>
      </c>
      <c r="T632" s="47"/>
      <c r="U632" s="43" t="e">
        <f>INDEX(VISITORS[INSECT ORDER], MATCH(T632,VISITORS[NAME USED],0))</f>
        <v>#N/A</v>
      </c>
      <c r="V632" s="43" t="e">
        <f t="shared" si="180"/>
        <v>#N/A</v>
      </c>
      <c r="W632" s="48" t="e">
        <f>IF(SUM(AB632,AD632,AF632,AH632,AJ632,AL632)=#REF!,,"")</f>
        <v>#REF!</v>
      </c>
      <c r="X632" s="49" t="e">
        <f>IF(#REF!=1,1,"")</f>
        <v>#REF!</v>
      </c>
      <c r="Y632" s="49"/>
      <c r="Z632" s="49"/>
      <c r="AA632" s="50" t="str">
        <f t="shared" si="181"/>
        <v/>
      </c>
      <c r="AB632" s="51" t="str">
        <f>IF(AA632=1,#REF!,"")</f>
        <v/>
      </c>
      <c r="AC632" s="50"/>
      <c r="AD632" s="51" t="str">
        <f>IF(AC632=1,#REF!,"")</f>
        <v/>
      </c>
      <c r="AE632" s="50"/>
      <c r="AF632" s="51" t="str">
        <f>IF(AE632=1,#REF!,"")</f>
        <v/>
      </c>
      <c r="AG632" s="50"/>
      <c r="AH632" s="51" t="str">
        <f>IF(AG632=1,#REF!,"")</f>
        <v/>
      </c>
      <c r="AI632" s="50"/>
      <c r="AJ632" s="51" t="str">
        <f>IF(AI632=1,#REF!,"")</f>
        <v/>
      </c>
      <c r="AK632" s="50"/>
      <c r="AL632" s="51" t="str">
        <f>IF(AK632=1,#REF!,"")</f>
        <v/>
      </c>
      <c r="AM632" s="52"/>
      <c r="AN632" s="53"/>
      <c r="AO632" s="53"/>
      <c r="AP632" s="54"/>
      <c r="AQ632" s="55" t="e">
        <f>IF(#REF!=1,0,"")</f>
        <v>#REF!</v>
      </c>
      <c r="AR632" s="56" t="e">
        <f t="shared" si="174"/>
        <v>#REF!</v>
      </c>
      <c r="AS632" s="55" t="e">
        <f>IF(#REF!=1,0,"")</f>
        <v>#REF!</v>
      </c>
      <c r="AT632" s="56" t="e">
        <f t="shared" si="175"/>
        <v>#REF!</v>
      </c>
    </row>
    <row r="633" spans="1:46" s="3" customFormat="1" x14ac:dyDescent="0.25">
      <c r="A633" s="67">
        <f t="shared" si="176"/>
        <v>2022</v>
      </c>
      <c r="B633" s="67" t="str">
        <f t="shared" si="177"/>
        <v>May</v>
      </c>
      <c r="C633" s="68">
        <f t="shared" si="182"/>
        <v>24</v>
      </c>
      <c r="D633" s="69">
        <f t="shared" si="178"/>
        <v>19</v>
      </c>
      <c r="E633" s="70">
        <f t="shared" si="179"/>
        <v>5</v>
      </c>
      <c r="F633" s="74"/>
      <c r="G633" s="77"/>
      <c r="H633" s="63" t="e">
        <f t="shared" si="183"/>
        <v>#VALUE!</v>
      </c>
      <c r="I633" s="64">
        <f t="shared" si="186"/>
        <v>1</v>
      </c>
      <c r="J633" s="71" t="str">
        <f t="shared" si="186"/>
        <v>Lavandula</v>
      </c>
      <c r="K633" s="71" t="str">
        <f t="shared" si="186"/>
        <v>stoechas</v>
      </c>
      <c r="L633" s="72">
        <f t="shared" si="186"/>
        <v>2</v>
      </c>
      <c r="M633" s="72">
        <f t="shared" si="186"/>
        <v>13</v>
      </c>
      <c r="N633" s="66">
        <f t="shared" si="186"/>
        <v>0</v>
      </c>
      <c r="O633" s="42"/>
      <c r="P633" s="43" t="e">
        <f>TEXT(IF(#REF!=1,D633,""),"00")</f>
        <v>#REF!</v>
      </c>
      <c r="Q633" s="44"/>
      <c r="R633" s="45"/>
      <c r="S633" s="46" t="e">
        <f>IF(O633=0,TEXT(TIME(P633,Q633,R633)-TIME(D633,E633,RIGHT(F633,2))+TIME(0,LEFT(#REF!,2),RIGHT(#REF!,2)),"mm:ss"),TEXT(TIME(P633,Q633,R633)-TIME(D633,E633,RIGHT(F633,2))+TIME(0,LEFT(#REF!,2),RIGHT(#REF!,2))-TIME(0,($G$10*O633),0),"mm:ss"))</f>
        <v>#REF!</v>
      </c>
      <c r="T633" s="47"/>
      <c r="U633" s="43" t="e">
        <f>INDEX(VISITORS[INSECT ORDER], MATCH(T633,VISITORS[NAME USED],0))</f>
        <v>#N/A</v>
      </c>
      <c r="V633" s="43" t="e">
        <f t="shared" si="180"/>
        <v>#N/A</v>
      </c>
      <c r="W633" s="48" t="e">
        <f>IF(SUM(AB633,AD633,AF633,AH633,AJ633,AL633)=#REF!,,"")</f>
        <v>#REF!</v>
      </c>
      <c r="X633" s="49" t="e">
        <f>IF(#REF!=1,1,"")</f>
        <v>#REF!</v>
      </c>
      <c r="Y633" s="49"/>
      <c r="Z633" s="49"/>
      <c r="AA633" s="50" t="str">
        <f t="shared" si="181"/>
        <v/>
      </c>
      <c r="AB633" s="51" t="str">
        <f>IF(AA633=1,#REF!,"")</f>
        <v/>
      </c>
      <c r="AC633" s="50"/>
      <c r="AD633" s="51" t="str">
        <f>IF(AC633=1,#REF!,"")</f>
        <v/>
      </c>
      <c r="AE633" s="50"/>
      <c r="AF633" s="51" t="str">
        <f>IF(AE633=1,#REF!,"")</f>
        <v/>
      </c>
      <c r="AG633" s="50"/>
      <c r="AH633" s="51" t="str">
        <f>IF(AG633=1,#REF!,"")</f>
        <v/>
      </c>
      <c r="AI633" s="50"/>
      <c r="AJ633" s="51" t="str">
        <f>IF(AI633=1,#REF!,"")</f>
        <v/>
      </c>
      <c r="AK633" s="50"/>
      <c r="AL633" s="51" t="str">
        <f>IF(AK633=1,#REF!,"")</f>
        <v/>
      </c>
      <c r="AM633" s="52"/>
      <c r="AN633" s="53"/>
      <c r="AO633" s="53"/>
      <c r="AP633" s="54"/>
      <c r="AQ633" s="55" t="e">
        <f>IF(#REF!=1,0,"")</f>
        <v>#REF!</v>
      </c>
      <c r="AR633" s="56" t="e">
        <f t="shared" si="174"/>
        <v>#REF!</v>
      </c>
      <c r="AS633" s="55" t="e">
        <f>IF(#REF!=1,0,"")</f>
        <v>#REF!</v>
      </c>
      <c r="AT633" s="56" t="e">
        <f t="shared" si="175"/>
        <v>#REF!</v>
      </c>
    </row>
    <row r="634" spans="1:46" s="3" customFormat="1" x14ac:dyDescent="0.25">
      <c r="A634" s="67">
        <f t="shared" si="176"/>
        <v>2022</v>
      </c>
      <c r="B634" s="67" t="str">
        <f t="shared" si="177"/>
        <v>May</v>
      </c>
      <c r="C634" s="68">
        <f t="shared" si="182"/>
        <v>24</v>
      </c>
      <c r="D634" s="69">
        <f t="shared" si="178"/>
        <v>19</v>
      </c>
      <c r="E634" s="70">
        <f t="shared" si="179"/>
        <v>6</v>
      </c>
      <c r="F634" s="74"/>
      <c r="G634" s="77"/>
      <c r="H634" s="63" t="e">
        <f t="shared" si="183"/>
        <v>#VALUE!</v>
      </c>
      <c r="I634" s="64">
        <f t="shared" si="186"/>
        <v>1</v>
      </c>
      <c r="J634" s="71" t="str">
        <f t="shared" si="186"/>
        <v>Lavandula</v>
      </c>
      <c r="K634" s="71" t="str">
        <f t="shared" si="186"/>
        <v>stoechas</v>
      </c>
      <c r="L634" s="72">
        <f t="shared" si="186"/>
        <v>2</v>
      </c>
      <c r="M634" s="72">
        <f t="shared" si="186"/>
        <v>13</v>
      </c>
      <c r="N634" s="66">
        <f t="shared" si="186"/>
        <v>0</v>
      </c>
      <c r="O634" s="42"/>
      <c r="P634" s="43" t="e">
        <f>TEXT(IF(#REF!=1,D634,""),"00")</f>
        <v>#REF!</v>
      </c>
      <c r="Q634" s="44"/>
      <c r="R634" s="45"/>
      <c r="S634" s="46" t="e">
        <f>IF(O634=0,TEXT(TIME(P634,Q634,R634)-TIME(D634,E634,RIGHT(F634,2))+TIME(0,LEFT(#REF!,2),RIGHT(#REF!,2)),"mm:ss"),TEXT(TIME(P634,Q634,R634)-TIME(D634,E634,RIGHT(F634,2))+TIME(0,LEFT(#REF!,2),RIGHT(#REF!,2))-TIME(0,($G$10*O634),0),"mm:ss"))</f>
        <v>#REF!</v>
      </c>
      <c r="T634" s="47"/>
      <c r="U634" s="43" t="e">
        <f>INDEX(VISITORS[INSECT ORDER], MATCH(T634,VISITORS[NAME USED],0))</f>
        <v>#N/A</v>
      </c>
      <c r="V634" s="43" t="e">
        <f t="shared" si="180"/>
        <v>#N/A</v>
      </c>
      <c r="W634" s="48" t="e">
        <f>IF(SUM(AB634,AD634,AF634,AH634,AJ634,AL634)=#REF!,,"")</f>
        <v>#REF!</v>
      </c>
      <c r="X634" s="49" t="e">
        <f>IF(#REF!=1,1,"")</f>
        <v>#REF!</v>
      </c>
      <c r="Y634" s="49"/>
      <c r="Z634" s="49"/>
      <c r="AA634" s="50" t="str">
        <f t="shared" si="181"/>
        <v/>
      </c>
      <c r="AB634" s="51" t="str">
        <f>IF(AA634=1,#REF!,"")</f>
        <v/>
      </c>
      <c r="AC634" s="50"/>
      <c r="AD634" s="51" t="str">
        <f>IF(AC634=1,#REF!,"")</f>
        <v/>
      </c>
      <c r="AE634" s="50"/>
      <c r="AF634" s="51" t="str">
        <f>IF(AE634=1,#REF!,"")</f>
        <v/>
      </c>
      <c r="AG634" s="50"/>
      <c r="AH634" s="51" t="str">
        <f>IF(AG634=1,#REF!,"")</f>
        <v/>
      </c>
      <c r="AI634" s="50"/>
      <c r="AJ634" s="51" t="str">
        <f>IF(AI634=1,#REF!,"")</f>
        <v/>
      </c>
      <c r="AK634" s="50"/>
      <c r="AL634" s="51" t="str">
        <f>IF(AK634=1,#REF!,"")</f>
        <v/>
      </c>
      <c r="AM634" s="52"/>
      <c r="AN634" s="53"/>
      <c r="AO634" s="53"/>
      <c r="AP634" s="54"/>
      <c r="AQ634" s="55" t="e">
        <f>IF(#REF!=1,0,"")</f>
        <v>#REF!</v>
      </c>
      <c r="AR634" s="56" t="e">
        <f t="shared" si="174"/>
        <v>#REF!</v>
      </c>
      <c r="AS634" s="55" t="e">
        <f>IF(#REF!=1,0,"")</f>
        <v>#REF!</v>
      </c>
      <c r="AT634" s="56" t="e">
        <f t="shared" si="175"/>
        <v>#REF!</v>
      </c>
    </row>
    <row r="635" spans="1:46" s="3" customFormat="1" x14ac:dyDescent="0.25">
      <c r="A635" s="67">
        <f t="shared" si="176"/>
        <v>2022</v>
      </c>
      <c r="B635" s="67" t="str">
        <f t="shared" si="177"/>
        <v>May</v>
      </c>
      <c r="C635" s="68">
        <f t="shared" si="182"/>
        <v>24</v>
      </c>
      <c r="D635" s="69">
        <f t="shared" si="178"/>
        <v>19</v>
      </c>
      <c r="E635" s="70">
        <f t="shared" si="179"/>
        <v>7</v>
      </c>
      <c r="F635" s="74"/>
      <c r="G635" s="77"/>
      <c r="H635" s="63" t="e">
        <f t="shared" si="183"/>
        <v>#VALUE!</v>
      </c>
      <c r="I635" s="64">
        <f t="shared" si="186"/>
        <v>1</v>
      </c>
      <c r="J635" s="71" t="str">
        <f t="shared" si="186"/>
        <v>Lavandula</v>
      </c>
      <c r="K635" s="71" t="str">
        <f t="shared" si="186"/>
        <v>stoechas</v>
      </c>
      <c r="L635" s="72">
        <f t="shared" si="186"/>
        <v>2</v>
      </c>
      <c r="M635" s="72">
        <f t="shared" si="186"/>
        <v>13</v>
      </c>
      <c r="N635" s="66">
        <f t="shared" si="186"/>
        <v>0</v>
      </c>
      <c r="O635" s="42"/>
      <c r="P635" s="43" t="e">
        <f>TEXT(IF(#REF!=1,D635,""),"00")</f>
        <v>#REF!</v>
      </c>
      <c r="Q635" s="44"/>
      <c r="R635" s="45"/>
      <c r="S635" s="46" t="e">
        <f>IF(O635=0,TEXT(TIME(P635,Q635,R635)-TIME(D635,E635,RIGHT(F635,2))+TIME(0,LEFT(#REF!,2),RIGHT(#REF!,2)),"mm:ss"),TEXT(TIME(P635,Q635,R635)-TIME(D635,E635,RIGHT(F635,2))+TIME(0,LEFT(#REF!,2),RIGHT(#REF!,2))-TIME(0,($G$10*O635),0),"mm:ss"))</f>
        <v>#REF!</v>
      </c>
      <c r="T635" s="47"/>
      <c r="U635" s="43" t="e">
        <f>INDEX(VISITORS[INSECT ORDER], MATCH(T635,VISITORS[NAME USED],0))</f>
        <v>#N/A</v>
      </c>
      <c r="V635" s="43" t="e">
        <f t="shared" si="180"/>
        <v>#N/A</v>
      </c>
      <c r="W635" s="48" t="e">
        <f>IF(SUM(AB635,AD635,AF635,AH635,AJ635,AL635)=#REF!,,"")</f>
        <v>#REF!</v>
      </c>
      <c r="X635" s="49" t="e">
        <f>IF(#REF!=1,1,"")</f>
        <v>#REF!</v>
      </c>
      <c r="Y635" s="49"/>
      <c r="Z635" s="49"/>
      <c r="AA635" s="50" t="str">
        <f t="shared" si="181"/>
        <v/>
      </c>
      <c r="AB635" s="51" t="str">
        <f>IF(AA635=1,#REF!,"")</f>
        <v/>
      </c>
      <c r="AC635" s="50"/>
      <c r="AD635" s="51" t="str">
        <f>IF(AC635=1,#REF!,"")</f>
        <v/>
      </c>
      <c r="AE635" s="50"/>
      <c r="AF635" s="51" t="str">
        <f>IF(AE635=1,#REF!,"")</f>
        <v/>
      </c>
      <c r="AG635" s="50"/>
      <c r="AH635" s="51" t="str">
        <f>IF(AG635=1,#REF!,"")</f>
        <v/>
      </c>
      <c r="AI635" s="50"/>
      <c r="AJ635" s="51" t="str">
        <f>IF(AI635=1,#REF!,"")</f>
        <v/>
      </c>
      <c r="AK635" s="50"/>
      <c r="AL635" s="51" t="str">
        <f>IF(AK635=1,#REF!,"")</f>
        <v/>
      </c>
      <c r="AM635" s="52"/>
      <c r="AN635" s="53"/>
      <c r="AO635" s="53"/>
      <c r="AP635" s="54"/>
      <c r="AQ635" s="55" t="e">
        <f>IF(#REF!=1,0,"")</f>
        <v>#REF!</v>
      </c>
      <c r="AR635" s="56" t="e">
        <f t="shared" si="174"/>
        <v>#REF!</v>
      </c>
      <c r="AS635" s="55" t="e">
        <f>IF(#REF!=1,0,"")</f>
        <v>#REF!</v>
      </c>
      <c r="AT635" s="56" t="e">
        <f t="shared" si="175"/>
        <v>#REF!</v>
      </c>
    </row>
    <row r="636" spans="1:46" s="3" customFormat="1" x14ac:dyDescent="0.25">
      <c r="A636" s="67">
        <f t="shared" si="176"/>
        <v>2022</v>
      </c>
      <c r="B636" s="67" t="str">
        <f t="shared" si="177"/>
        <v>May</v>
      </c>
      <c r="C636" s="68">
        <f t="shared" si="182"/>
        <v>24</v>
      </c>
      <c r="D636" s="69">
        <f t="shared" si="178"/>
        <v>19</v>
      </c>
      <c r="E636" s="70">
        <f t="shared" si="179"/>
        <v>8</v>
      </c>
      <c r="F636" s="74"/>
      <c r="G636" s="77"/>
      <c r="H636" s="63" t="e">
        <f t="shared" si="183"/>
        <v>#VALUE!</v>
      </c>
      <c r="I636" s="64">
        <f t="shared" si="186"/>
        <v>1</v>
      </c>
      <c r="J636" s="71" t="str">
        <f t="shared" si="186"/>
        <v>Lavandula</v>
      </c>
      <c r="K636" s="71" t="str">
        <f t="shared" si="186"/>
        <v>stoechas</v>
      </c>
      <c r="L636" s="66">
        <f t="shared" si="186"/>
        <v>2</v>
      </c>
      <c r="M636" s="72">
        <f t="shared" si="186"/>
        <v>13</v>
      </c>
      <c r="N636" s="66">
        <f t="shared" si="186"/>
        <v>0</v>
      </c>
      <c r="O636" s="42"/>
      <c r="P636" s="43" t="e">
        <f>TEXT(IF(#REF!=1,D636,""),"00")</f>
        <v>#REF!</v>
      </c>
      <c r="Q636" s="44"/>
      <c r="R636" s="45"/>
      <c r="S636" s="46" t="e">
        <f>IF(O636=0,TEXT(TIME(P636,Q636,R636)-TIME(D636,E636,RIGHT(F636,2))+TIME(0,LEFT(#REF!,2),RIGHT(#REF!,2)),"mm:ss"),TEXT(TIME(P636,Q636,R636)-TIME(D636,E636,RIGHT(F636,2))+TIME(0,LEFT(#REF!,2),RIGHT(#REF!,2))-TIME(0,($G$10*O636),0),"mm:ss"))</f>
        <v>#REF!</v>
      </c>
      <c r="T636" s="47"/>
      <c r="U636" s="43" t="e">
        <f>INDEX(VISITORS[INSECT ORDER], MATCH(T636,VISITORS[NAME USED],0))</f>
        <v>#N/A</v>
      </c>
      <c r="V636" s="43" t="e">
        <f t="shared" si="180"/>
        <v>#N/A</v>
      </c>
      <c r="W636" s="48" t="e">
        <f>IF(SUM(AB636,AD636,AF636,AH636,AJ636,AL636)=#REF!,,"")</f>
        <v>#REF!</v>
      </c>
      <c r="X636" s="49" t="e">
        <f>IF(#REF!=1,1,"")</f>
        <v>#REF!</v>
      </c>
      <c r="Y636" s="49"/>
      <c r="Z636" s="49"/>
      <c r="AA636" s="50" t="str">
        <f t="shared" si="181"/>
        <v/>
      </c>
      <c r="AB636" s="51" t="str">
        <f>IF(AA636=1,#REF!,"")</f>
        <v/>
      </c>
      <c r="AC636" s="50"/>
      <c r="AD636" s="51" t="str">
        <f>IF(AC636=1,#REF!,"")</f>
        <v/>
      </c>
      <c r="AE636" s="50"/>
      <c r="AF636" s="51" t="str">
        <f>IF(AE636=1,#REF!,"")</f>
        <v/>
      </c>
      <c r="AG636" s="50"/>
      <c r="AH636" s="51" t="str">
        <f>IF(AG636=1,#REF!,"")</f>
        <v/>
      </c>
      <c r="AI636" s="50"/>
      <c r="AJ636" s="51" t="str">
        <f>IF(AI636=1,#REF!,"")</f>
        <v/>
      </c>
      <c r="AK636" s="50"/>
      <c r="AL636" s="51" t="str">
        <f>IF(AK636=1,#REF!,"")</f>
        <v/>
      </c>
      <c r="AM636" s="52"/>
      <c r="AN636" s="53"/>
      <c r="AO636" s="53"/>
      <c r="AP636" s="54"/>
      <c r="AQ636" s="55" t="e">
        <f>IF(#REF!=1,0,"")</f>
        <v>#REF!</v>
      </c>
      <c r="AR636" s="56" t="e">
        <f t="shared" si="174"/>
        <v>#REF!</v>
      </c>
      <c r="AS636" s="55" t="e">
        <f>IF(#REF!=1,0,"")</f>
        <v>#REF!</v>
      </c>
      <c r="AT636" s="56" t="e">
        <f t="shared" si="175"/>
        <v>#REF!</v>
      </c>
    </row>
    <row r="637" spans="1:46" s="3" customFormat="1" x14ac:dyDescent="0.25">
      <c r="A637" s="67">
        <f t="shared" si="176"/>
        <v>2022</v>
      </c>
      <c r="B637" s="67" t="str">
        <f t="shared" si="177"/>
        <v>May</v>
      </c>
      <c r="C637" s="68">
        <f t="shared" si="182"/>
        <v>24</v>
      </c>
      <c r="D637" s="69">
        <f t="shared" si="178"/>
        <v>19</v>
      </c>
      <c r="E637" s="60">
        <f t="shared" si="179"/>
        <v>9</v>
      </c>
      <c r="F637" s="74"/>
      <c r="G637" s="77"/>
      <c r="H637" s="63" t="e">
        <f t="shared" si="183"/>
        <v>#VALUE!</v>
      </c>
      <c r="I637" s="64">
        <f t="shared" ref="I637:N652" si="187">I636</f>
        <v>1</v>
      </c>
      <c r="J637" s="71" t="str">
        <f t="shared" si="187"/>
        <v>Lavandula</v>
      </c>
      <c r="K637" s="71" t="str">
        <f t="shared" si="187"/>
        <v>stoechas</v>
      </c>
      <c r="L637" s="72">
        <f t="shared" si="187"/>
        <v>2</v>
      </c>
      <c r="M637" s="66">
        <f t="shared" si="187"/>
        <v>13</v>
      </c>
      <c r="N637" s="66">
        <f t="shared" si="187"/>
        <v>0</v>
      </c>
      <c r="O637" s="42"/>
      <c r="P637" s="43" t="e">
        <f>TEXT(IF(#REF!=1,D637,""),"00")</f>
        <v>#REF!</v>
      </c>
      <c r="Q637" s="44"/>
      <c r="R637" s="45"/>
      <c r="S637" s="46" t="e">
        <f>IF(O637=0,TEXT(TIME(P637,Q637,R637)-TIME(D637,E637,RIGHT(F637,2))+TIME(0,LEFT(#REF!,2),RIGHT(#REF!,2)),"mm:ss"),TEXT(TIME(P637,Q637,R637)-TIME(D637,E637,RIGHT(F637,2))+TIME(0,LEFT(#REF!,2),RIGHT(#REF!,2))-TIME(0,($G$10*O637),0),"mm:ss"))</f>
        <v>#REF!</v>
      </c>
      <c r="T637" s="47"/>
      <c r="U637" s="43" t="e">
        <f>INDEX(VISITORS[INSECT ORDER], MATCH(T637,VISITORS[NAME USED],0))</f>
        <v>#N/A</v>
      </c>
      <c r="V637" s="43" t="e">
        <f t="shared" si="180"/>
        <v>#N/A</v>
      </c>
      <c r="W637" s="48" t="e">
        <f>IF(SUM(AB637,AD637,AF637,AH637,AJ637,AL637)=#REF!,,"")</f>
        <v>#REF!</v>
      </c>
      <c r="X637" s="49" t="e">
        <f>IF(#REF!=1,1,"")</f>
        <v>#REF!</v>
      </c>
      <c r="Y637" s="49"/>
      <c r="Z637" s="49"/>
      <c r="AA637" s="50" t="str">
        <f t="shared" si="181"/>
        <v/>
      </c>
      <c r="AB637" s="51" t="str">
        <f>IF(AA637=1,#REF!,"")</f>
        <v/>
      </c>
      <c r="AC637" s="50"/>
      <c r="AD637" s="51" t="str">
        <f>IF(AC637=1,#REF!,"")</f>
        <v/>
      </c>
      <c r="AE637" s="50"/>
      <c r="AF637" s="51" t="str">
        <f>IF(AE637=1,#REF!,"")</f>
        <v/>
      </c>
      <c r="AG637" s="50"/>
      <c r="AH637" s="51" t="str">
        <f>IF(AG637=1,#REF!,"")</f>
        <v/>
      </c>
      <c r="AI637" s="50"/>
      <c r="AJ637" s="51" t="str">
        <f>IF(AI637=1,#REF!,"")</f>
        <v/>
      </c>
      <c r="AK637" s="50"/>
      <c r="AL637" s="51" t="str">
        <f>IF(AK637=1,#REF!,"")</f>
        <v/>
      </c>
      <c r="AM637" s="52"/>
      <c r="AN637" s="53"/>
      <c r="AO637" s="53"/>
      <c r="AP637" s="54"/>
      <c r="AQ637" s="55" t="e">
        <f>IF(#REF!=1,0,"")</f>
        <v>#REF!</v>
      </c>
      <c r="AR637" s="56" t="e">
        <f t="shared" si="174"/>
        <v>#REF!</v>
      </c>
      <c r="AS637" s="55" t="e">
        <f>IF(#REF!=1,0,"")</f>
        <v>#REF!</v>
      </c>
      <c r="AT637" s="56" t="e">
        <f t="shared" si="175"/>
        <v>#REF!</v>
      </c>
    </row>
    <row r="638" spans="1:46" s="3" customFormat="1" x14ac:dyDescent="0.25">
      <c r="A638" s="67">
        <f t="shared" si="176"/>
        <v>2022</v>
      </c>
      <c r="B638" s="67" t="str">
        <f t="shared" si="177"/>
        <v>May</v>
      </c>
      <c r="C638" s="68">
        <f t="shared" si="182"/>
        <v>24</v>
      </c>
      <c r="D638" s="69">
        <f t="shared" si="178"/>
        <v>19</v>
      </c>
      <c r="E638" s="70">
        <f t="shared" si="179"/>
        <v>10</v>
      </c>
      <c r="F638" s="74"/>
      <c r="G638" s="77"/>
      <c r="H638" s="63" t="e">
        <f t="shared" si="183"/>
        <v>#VALUE!</v>
      </c>
      <c r="I638" s="64">
        <f t="shared" si="187"/>
        <v>1</v>
      </c>
      <c r="J638" s="71" t="str">
        <f t="shared" si="187"/>
        <v>Lavandula</v>
      </c>
      <c r="K638" s="71" t="str">
        <f t="shared" si="187"/>
        <v>stoechas</v>
      </c>
      <c r="L638" s="72">
        <f t="shared" si="187"/>
        <v>2</v>
      </c>
      <c r="M638" s="72">
        <f t="shared" si="187"/>
        <v>13</v>
      </c>
      <c r="N638" s="66">
        <f t="shared" si="187"/>
        <v>0</v>
      </c>
      <c r="O638" s="42"/>
      <c r="P638" s="43" t="e">
        <f>TEXT(IF(#REF!=1,D638,""),"00")</f>
        <v>#REF!</v>
      </c>
      <c r="Q638" s="44"/>
      <c r="R638" s="45"/>
      <c r="S638" s="46" t="e">
        <f>IF(O638=0,TEXT(TIME(P638,Q638,R638)-TIME(D638,E638,RIGHT(F638,2))+TIME(0,LEFT(#REF!,2),RIGHT(#REF!,2)),"mm:ss"),TEXT(TIME(P638,Q638,R638)-TIME(D638,E638,RIGHT(F638,2))+TIME(0,LEFT(#REF!,2),RIGHT(#REF!,2))-TIME(0,($G$10*O638),0),"mm:ss"))</f>
        <v>#REF!</v>
      </c>
      <c r="T638" s="47"/>
      <c r="U638" s="43" t="e">
        <f>INDEX(VISITORS[INSECT ORDER], MATCH(T638,VISITORS[NAME USED],0))</f>
        <v>#N/A</v>
      </c>
      <c r="V638" s="43" t="e">
        <f t="shared" si="180"/>
        <v>#N/A</v>
      </c>
      <c r="W638" s="48" t="e">
        <f>IF(SUM(AB638,AD638,AF638,AH638,AJ638,AL638)=#REF!,,"")</f>
        <v>#REF!</v>
      </c>
      <c r="X638" s="49" t="e">
        <f>IF(#REF!=1,1,"")</f>
        <v>#REF!</v>
      </c>
      <c r="Y638" s="49"/>
      <c r="Z638" s="49"/>
      <c r="AA638" s="50" t="str">
        <f t="shared" si="181"/>
        <v/>
      </c>
      <c r="AB638" s="51" t="str">
        <f>IF(AA638=1,#REF!,"")</f>
        <v/>
      </c>
      <c r="AC638" s="50"/>
      <c r="AD638" s="51" t="str">
        <f>IF(AC638=1,#REF!,"")</f>
        <v/>
      </c>
      <c r="AE638" s="50"/>
      <c r="AF638" s="51" t="str">
        <f>IF(AE638=1,#REF!,"")</f>
        <v/>
      </c>
      <c r="AG638" s="50"/>
      <c r="AH638" s="51" t="str">
        <f>IF(AG638=1,#REF!,"")</f>
        <v/>
      </c>
      <c r="AI638" s="50"/>
      <c r="AJ638" s="51" t="str">
        <f>IF(AI638=1,#REF!,"")</f>
        <v/>
      </c>
      <c r="AK638" s="50"/>
      <c r="AL638" s="51" t="str">
        <f>IF(AK638=1,#REF!,"")</f>
        <v/>
      </c>
      <c r="AM638" s="52"/>
      <c r="AN638" s="53"/>
      <c r="AO638" s="53"/>
      <c r="AP638" s="54"/>
      <c r="AQ638" s="55" t="e">
        <f>IF(#REF!=1,0,"")</f>
        <v>#REF!</v>
      </c>
      <c r="AR638" s="56" t="e">
        <f t="shared" si="174"/>
        <v>#REF!</v>
      </c>
      <c r="AS638" s="55" t="e">
        <f>IF(#REF!=1,0,"")</f>
        <v>#REF!</v>
      </c>
      <c r="AT638" s="56" t="e">
        <f t="shared" si="175"/>
        <v>#REF!</v>
      </c>
    </row>
    <row r="639" spans="1:46" s="3" customFormat="1" x14ac:dyDescent="0.25">
      <c r="A639" s="67">
        <f t="shared" si="176"/>
        <v>2022</v>
      </c>
      <c r="B639" s="67" t="str">
        <f t="shared" si="177"/>
        <v>May</v>
      </c>
      <c r="C639" s="68">
        <f t="shared" si="182"/>
        <v>24</v>
      </c>
      <c r="D639" s="69">
        <f t="shared" si="178"/>
        <v>19</v>
      </c>
      <c r="E639" s="70">
        <f t="shared" si="179"/>
        <v>11</v>
      </c>
      <c r="F639" s="74"/>
      <c r="G639" s="77"/>
      <c r="H639" s="63" t="e">
        <f t="shared" si="183"/>
        <v>#VALUE!</v>
      </c>
      <c r="I639" s="64">
        <f t="shared" si="187"/>
        <v>1</v>
      </c>
      <c r="J639" s="71" t="str">
        <f t="shared" si="187"/>
        <v>Lavandula</v>
      </c>
      <c r="K639" s="71" t="str">
        <f t="shared" si="187"/>
        <v>stoechas</v>
      </c>
      <c r="L639" s="72">
        <f t="shared" si="187"/>
        <v>2</v>
      </c>
      <c r="M639" s="72">
        <f t="shared" si="187"/>
        <v>13</v>
      </c>
      <c r="N639" s="66">
        <f t="shared" si="187"/>
        <v>0</v>
      </c>
      <c r="O639" s="42"/>
      <c r="P639" s="43" t="e">
        <f>TEXT(IF(#REF!=1,D639,""),"00")</f>
        <v>#REF!</v>
      </c>
      <c r="Q639" s="44"/>
      <c r="R639" s="45"/>
      <c r="S639" s="46" t="e">
        <f>IF(O639=0,TEXT(TIME(P639,Q639,R639)-TIME(D639,E639,RIGHT(F639,2))+TIME(0,LEFT(#REF!,2),RIGHT(#REF!,2)),"mm:ss"),TEXT(TIME(P639,Q639,R639)-TIME(D639,E639,RIGHT(F639,2))+TIME(0,LEFT(#REF!,2),RIGHT(#REF!,2))-TIME(0,($G$10*O639),0),"mm:ss"))</f>
        <v>#REF!</v>
      </c>
      <c r="T639" s="47"/>
      <c r="U639" s="43" t="e">
        <f>INDEX(VISITORS[INSECT ORDER], MATCH(T639,VISITORS[NAME USED],0))</f>
        <v>#N/A</v>
      </c>
      <c r="V639" s="43" t="e">
        <f t="shared" si="180"/>
        <v>#N/A</v>
      </c>
      <c r="W639" s="48" t="e">
        <f>IF(SUM(AB639,AD639,AF639,AH639,AJ639,AL639)=#REF!,,"")</f>
        <v>#REF!</v>
      </c>
      <c r="X639" s="49" t="e">
        <f>IF(#REF!=1,1,"")</f>
        <v>#REF!</v>
      </c>
      <c r="Y639" s="49"/>
      <c r="Z639" s="49"/>
      <c r="AA639" s="50" t="str">
        <f t="shared" si="181"/>
        <v/>
      </c>
      <c r="AB639" s="51" t="str">
        <f>IF(AA639=1,#REF!,"")</f>
        <v/>
      </c>
      <c r="AC639" s="50"/>
      <c r="AD639" s="51" t="str">
        <f>IF(AC639=1,#REF!,"")</f>
        <v/>
      </c>
      <c r="AE639" s="50"/>
      <c r="AF639" s="51" t="str">
        <f>IF(AE639=1,#REF!,"")</f>
        <v/>
      </c>
      <c r="AG639" s="50"/>
      <c r="AH639" s="51" t="str">
        <f>IF(AG639=1,#REF!,"")</f>
        <v/>
      </c>
      <c r="AI639" s="50"/>
      <c r="AJ639" s="51" t="str">
        <f>IF(AI639=1,#REF!,"")</f>
        <v/>
      </c>
      <c r="AK639" s="50"/>
      <c r="AL639" s="51" t="str">
        <f>IF(AK639=1,#REF!,"")</f>
        <v/>
      </c>
      <c r="AM639" s="52"/>
      <c r="AN639" s="53"/>
      <c r="AO639" s="53"/>
      <c r="AP639" s="54"/>
      <c r="AQ639" s="55" t="e">
        <f>IF(#REF!=1,0,"")</f>
        <v>#REF!</v>
      </c>
      <c r="AR639" s="56" t="e">
        <f t="shared" si="174"/>
        <v>#REF!</v>
      </c>
      <c r="AS639" s="55" t="e">
        <f>IF(#REF!=1,0,"")</f>
        <v>#REF!</v>
      </c>
      <c r="AT639" s="56" t="e">
        <f t="shared" si="175"/>
        <v>#REF!</v>
      </c>
    </row>
    <row r="640" spans="1:46" s="3" customFormat="1" x14ac:dyDescent="0.25">
      <c r="A640" s="67">
        <f t="shared" si="176"/>
        <v>2022</v>
      </c>
      <c r="B640" s="67" t="str">
        <f t="shared" si="177"/>
        <v>May</v>
      </c>
      <c r="C640" s="68">
        <f t="shared" si="182"/>
        <v>24</v>
      </c>
      <c r="D640" s="69">
        <f t="shared" si="178"/>
        <v>19</v>
      </c>
      <c r="E640" s="70">
        <f t="shared" si="179"/>
        <v>12</v>
      </c>
      <c r="F640" s="74"/>
      <c r="G640" s="77"/>
      <c r="H640" s="63" t="e">
        <f t="shared" si="183"/>
        <v>#VALUE!</v>
      </c>
      <c r="I640" s="64">
        <f t="shared" si="187"/>
        <v>1</v>
      </c>
      <c r="J640" s="71" t="str">
        <f t="shared" si="187"/>
        <v>Lavandula</v>
      </c>
      <c r="K640" s="71" t="str">
        <f t="shared" si="187"/>
        <v>stoechas</v>
      </c>
      <c r="L640" s="72">
        <f t="shared" si="187"/>
        <v>2</v>
      </c>
      <c r="M640" s="72">
        <f t="shared" si="187"/>
        <v>13</v>
      </c>
      <c r="N640" s="66">
        <f t="shared" si="187"/>
        <v>0</v>
      </c>
      <c r="O640" s="42"/>
      <c r="P640" s="43" t="e">
        <f>TEXT(IF(#REF!=1,D640,""),"00")</f>
        <v>#REF!</v>
      </c>
      <c r="Q640" s="44"/>
      <c r="R640" s="45"/>
      <c r="S640" s="46" t="e">
        <f>IF(O640=0,TEXT(TIME(P640,Q640,R640)-TIME(D640,E640,RIGHT(F640,2))+TIME(0,LEFT(#REF!,2),RIGHT(#REF!,2)),"mm:ss"),TEXT(TIME(P640,Q640,R640)-TIME(D640,E640,RIGHT(F640,2))+TIME(0,LEFT(#REF!,2),RIGHT(#REF!,2))-TIME(0,($G$10*O640),0),"mm:ss"))</f>
        <v>#REF!</v>
      </c>
      <c r="T640" s="47"/>
      <c r="U640" s="43" t="e">
        <f>INDEX(VISITORS[INSECT ORDER], MATCH(T640,VISITORS[NAME USED],0))</f>
        <v>#N/A</v>
      </c>
      <c r="V640" s="43" t="e">
        <f t="shared" si="180"/>
        <v>#N/A</v>
      </c>
      <c r="W640" s="48" t="e">
        <f>IF(SUM(AB640,AD640,AF640,AH640,AJ640,AL640)=#REF!,,"")</f>
        <v>#REF!</v>
      </c>
      <c r="X640" s="49" t="e">
        <f>IF(#REF!=1,1,"")</f>
        <v>#REF!</v>
      </c>
      <c r="Y640" s="49"/>
      <c r="Z640" s="49"/>
      <c r="AA640" s="50" t="str">
        <f t="shared" si="181"/>
        <v/>
      </c>
      <c r="AB640" s="51" t="str">
        <f>IF(AA640=1,#REF!,"")</f>
        <v/>
      </c>
      <c r="AC640" s="50"/>
      <c r="AD640" s="51" t="str">
        <f>IF(AC640=1,#REF!,"")</f>
        <v/>
      </c>
      <c r="AE640" s="50"/>
      <c r="AF640" s="51" t="str">
        <f>IF(AE640=1,#REF!,"")</f>
        <v/>
      </c>
      <c r="AG640" s="50"/>
      <c r="AH640" s="51" t="str">
        <f>IF(AG640=1,#REF!,"")</f>
        <v/>
      </c>
      <c r="AI640" s="50"/>
      <c r="AJ640" s="51" t="str">
        <f>IF(AI640=1,#REF!,"")</f>
        <v/>
      </c>
      <c r="AK640" s="50"/>
      <c r="AL640" s="51" t="str">
        <f>IF(AK640=1,#REF!,"")</f>
        <v/>
      </c>
      <c r="AM640" s="52"/>
      <c r="AN640" s="53"/>
      <c r="AO640" s="53"/>
      <c r="AP640" s="54"/>
      <c r="AQ640" s="55" t="e">
        <f>IF(#REF!=1,0,"")</f>
        <v>#REF!</v>
      </c>
      <c r="AR640" s="56" t="e">
        <f t="shared" si="174"/>
        <v>#REF!</v>
      </c>
      <c r="AS640" s="55" t="e">
        <f>IF(#REF!=1,0,"")</f>
        <v>#REF!</v>
      </c>
      <c r="AT640" s="56" t="e">
        <f t="shared" si="175"/>
        <v>#REF!</v>
      </c>
    </row>
    <row r="641" spans="1:46" s="3" customFormat="1" x14ac:dyDescent="0.25">
      <c r="A641" s="67">
        <f t="shared" si="176"/>
        <v>2022</v>
      </c>
      <c r="B641" s="67" t="str">
        <f t="shared" si="177"/>
        <v>May</v>
      </c>
      <c r="C641" s="68">
        <f t="shared" si="182"/>
        <v>24</v>
      </c>
      <c r="D641" s="69">
        <f t="shared" si="178"/>
        <v>19</v>
      </c>
      <c r="E641" s="70">
        <f t="shared" si="179"/>
        <v>13</v>
      </c>
      <c r="F641" s="74"/>
      <c r="G641" s="77"/>
      <c r="H641" s="63" t="e">
        <f t="shared" si="183"/>
        <v>#VALUE!</v>
      </c>
      <c r="I641" s="64">
        <f t="shared" si="187"/>
        <v>1</v>
      </c>
      <c r="J641" s="71" t="str">
        <f t="shared" si="187"/>
        <v>Lavandula</v>
      </c>
      <c r="K641" s="71" t="str">
        <f t="shared" si="187"/>
        <v>stoechas</v>
      </c>
      <c r="L641" s="72">
        <f t="shared" si="187"/>
        <v>2</v>
      </c>
      <c r="M641" s="72">
        <f t="shared" si="187"/>
        <v>13</v>
      </c>
      <c r="N641" s="66">
        <f t="shared" si="187"/>
        <v>0</v>
      </c>
      <c r="O641" s="42"/>
      <c r="P641" s="43" t="e">
        <f>TEXT(IF(#REF!=1,D641,""),"00")</f>
        <v>#REF!</v>
      </c>
      <c r="Q641" s="44"/>
      <c r="R641" s="45"/>
      <c r="S641" s="46" t="e">
        <f>IF(O641=0,TEXT(TIME(P641,Q641,R641)-TIME(D641,E641,RIGHT(F641,2))+TIME(0,LEFT(#REF!,2),RIGHT(#REF!,2)),"mm:ss"),TEXT(TIME(P641,Q641,R641)-TIME(D641,E641,RIGHT(F641,2))+TIME(0,LEFT(#REF!,2),RIGHT(#REF!,2))-TIME(0,($G$10*O641),0),"mm:ss"))</f>
        <v>#REF!</v>
      </c>
      <c r="T641" s="47"/>
      <c r="U641" s="43" t="e">
        <f>INDEX(VISITORS[INSECT ORDER], MATCH(T641,VISITORS[NAME USED],0))</f>
        <v>#N/A</v>
      </c>
      <c r="V641" s="43" t="e">
        <f t="shared" si="180"/>
        <v>#N/A</v>
      </c>
      <c r="W641" s="48" t="e">
        <f>IF(SUM(AB641,AD641,AF641,AH641,AJ641,AL641)=#REF!,,"")</f>
        <v>#REF!</v>
      </c>
      <c r="X641" s="49" t="e">
        <f>IF(#REF!=1,1,"")</f>
        <v>#REF!</v>
      </c>
      <c r="Y641" s="49"/>
      <c r="Z641" s="49"/>
      <c r="AA641" s="50" t="str">
        <f t="shared" si="181"/>
        <v/>
      </c>
      <c r="AB641" s="51" t="str">
        <f>IF(AA641=1,#REF!,"")</f>
        <v/>
      </c>
      <c r="AC641" s="50"/>
      <c r="AD641" s="51" t="str">
        <f>IF(AC641=1,#REF!,"")</f>
        <v/>
      </c>
      <c r="AE641" s="50"/>
      <c r="AF641" s="51" t="str">
        <f>IF(AE641=1,#REF!,"")</f>
        <v/>
      </c>
      <c r="AG641" s="50"/>
      <c r="AH641" s="51" t="str">
        <f>IF(AG641=1,#REF!,"")</f>
        <v/>
      </c>
      <c r="AI641" s="50"/>
      <c r="AJ641" s="51" t="str">
        <f>IF(AI641=1,#REF!,"")</f>
        <v/>
      </c>
      <c r="AK641" s="50"/>
      <c r="AL641" s="51" t="str">
        <f>IF(AK641=1,#REF!,"")</f>
        <v/>
      </c>
      <c r="AM641" s="52"/>
      <c r="AN641" s="53"/>
      <c r="AO641" s="53"/>
      <c r="AP641" s="54"/>
      <c r="AQ641" s="55" t="e">
        <f>IF(#REF!=1,0,"")</f>
        <v>#REF!</v>
      </c>
      <c r="AR641" s="56" t="e">
        <f t="shared" si="174"/>
        <v>#REF!</v>
      </c>
      <c r="AS641" s="55" t="e">
        <f>IF(#REF!=1,0,"")</f>
        <v>#REF!</v>
      </c>
      <c r="AT641" s="56" t="e">
        <f t="shared" si="175"/>
        <v>#REF!</v>
      </c>
    </row>
    <row r="642" spans="1:46" s="3" customFormat="1" x14ac:dyDescent="0.25">
      <c r="A642" s="67">
        <f t="shared" si="176"/>
        <v>2022</v>
      </c>
      <c r="B642" s="67" t="str">
        <f t="shared" si="177"/>
        <v>May</v>
      </c>
      <c r="C642" s="68">
        <f t="shared" si="182"/>
        <v>24</v>
      </c>
      <c r="D642" s="69">
        <f t="shared" si="178"/>
        <v>19</v>
      </c>
      <c r="E642" s="60">
        <f t="shared" si="179"/>
        <v>14</v>
      </c>
      <c r="F642" s="74"/>
      <c r="G642" s="77"/>
      <c r="H642" s="63" t="e">
        <f t="shared" si="183"/>
        <v>#VALUE!</v>
      </c>
      <c r="I642" s="64">
        <f t="shared" si="187"/>
        <v>1</v>
      </c>
      <c r="J642" s="71" t="str">
        <f t="shared" si="187"/>
        <v>Lavandula</v>
      </c>
      <c r="K642" s="71" t="str">
        <f t="shared" si="187"/>
        <v>stoechas</v>
      </c>
      <c r="L642" s="66">
        <f t="shared" si="187"/>
        <v>2</v>
      </c>
      <c r="M642" s="66">
        <f t="shared" si="187"/>
        <v>13</v>
      </c>
      <c r="N642" s="66">
        <f t="shared" si="187"/>
        <v>0</v>
      </c>
      <c r="O642" s="42"/>
      <c r="P642" s="43" t="e">
        <f>TEXT(IF(#REF!=1,D642,""),"00")</f>
        <v>#REF!</v>
      </c>
      <c r="Q642" s="44"/>
      <c r="R642" s="45"/>
      <c r="S642" s="46" t="e">
        <f>IF(O642=0,TEXT(TIME(P642,Q642,R642)-TIME(D642,E642,RIGHT(F642,2))+TIME(0,LEFT(#REF!,2),RIGHT(#REF!,2)),"mm:ss"),TEXT(TIME(P642,Q642,R642)-TIME(D642,E642,RIGHT(F642,2))+TIME(0,LEFT(#REF!,2),RIGHT(#REF!,2))-TIME(0,($G$10*O642),0),"mm:ss"))</f>
        <v>#REF!</v>
      </c>
      <c r="T642" s="47"/>
      <c r="U642" s="43" t="e">
        <f>INDEX(VISITORS[INSECT ORDER], MATCH(T642,VISITORS[NAME USED],0))</f>
        <v>#N/A</v>
      </c>
      <c r="V642" s="43" t="e">
        <f t="shared" si="180"/>
        <v>#N/A</v>
      </c>
      <c r="W642" s="48" t="e">
        <f>IF(SUM(AB642,AD642,AF642,AH642,AJ642,AL642)=#REF!,,"")</f>
        <v>#REF!</v>
      </c>
      <c r="X642" s="49" t="e">
        <f>IF(#REF!=1,1,"")</f>
        <v>#REF!</v>
      </c>
      <c r="Y642" s="49"/>
      <c r="Z642" s="49"/>
      <c r="AA642" s="50" t="str">
        <f t="shared" si="181"/>
        <v/>
      </c>
      <c r="AB642" s="51" t="str">
        <f>IF(AA642=1,#REF!,"")</f>
        <v/>
      </c>
      <c r="AC642" s="50"/>
      <c r="AD642" s="51" t="str">
        <f>IF(AC642=1,#REF!,"")</f>
        <v/>
      </c>
      <c r="AE642" s="50"/>
      <c r="AF642" s="51" t="str">
        <f>IF(AE642=1,#REF!,"")</f>
        <v/>
      </c>
      <c r="AG642" s="50"/>
      <c r="AH642" s="51" t="str">
        <f>IF(AG642=1,#REF!,"")</f>
        <v/>
      </c>
      <c r="AI642" s="50"/>
      <c r="AJ642" s="51" t="str">
        <f>IF(AI642=1,#REF!,"")</f>
        <v/>
      </c>
      <c r="AK642" s="50"/>
      <c r="AL642" s="51" t="str">
        <f>IF(AK642=1,#REF!,"")</f>
        <v/>
      </c>
      <c r="AM642" s="52"/>
      <c r="AN642" s="53"/>
      <c r="AO642" s="53"/>
      <c r="AP642" s="54"/>
      <c r="AQ642" s="55" t="e">
        <f>IF(#REF!=1,0,"")</f>
        <v>#REF!</v>
      </c>
      <c r="AR642" s="56" t="e">
        <f t="shared" si="174"/>
        <v>#REF!</v>
      </c>
      <c r="AS642" s="55" t="e">
        <f>IF(#REF!=1,0,"")</f>
        <v>#REF!</v>
      </c>
      <c r="AT642" s="56" t="e">
        <f t="shared" si="175"/>
        <v>#REF!</v>
      </c>
    </row>
    <row r="643" spans="1:46" s="3" customFormat="1" x14ac:dyDescent="0.25">
      <c r="A643" s="67">
        <f t="shared" si="176"/>
        <v>2022</v>
      </c>
      <c r="B643" s="67" t="str">
        <f t="shared" si="177"/>
        <v>May</v>
      </c>
      <c r="C643" s="68">
        <f t="shared" si="182"/>
        <v>24</v>
      </c>
      <c r="D643" s="69">
        <f t="shared" si="178"/>
        <v>19</v>
      </c>
      <c r="E643" s="70">
        <f t="shared" si="179"/>
        <v>15</v>
      </c>
      <c r="F643" s="74"/>
      <c r="G643" s="77"/>
      <c r="H643" s="63" t="e">
        <f t="shared" si="183"/>
        <v>#VALUE!</v>
      </c>
      <c r="I643" s="64">
        <f t="shared" si="187"/>
        <v>1</v>
      </c>
      <c r="J643" s="71" t="str">
        <f t="shared" si="187"/>
        <v>Lavandula</v>
      </c>
      <c r="K643" s="71" t="str">
        <f t="shared" si="187"/>
        <v>stoechas</v>
      </c>
      <c r="L643" s="72">
        <f t="shared" si="187"/>
        <v>2</v>
      </c>
      <c r="M643" s="72">
        <f t="shared" si="187"/>
        <v>13</v>
      </c>
      <c r="N643" s="66">
        <f t="shared" si="187"/>
        <v>0</v>
      </c>
      <c r="O643" s="42"/>
      <c r="P643" s="43" t="e">
        <f>TEXT(IF(#REF!=1,D643,""),"00")</f>
        <v>#REF!</v>
      </c>
      <c r="Q643" s="44"/>
      <c r="R643" s="45"/>
      <c r="S643" s="46" t="e">
        <f>IF(O643=0,TEXT(TIME(P643,Q643,R643)-TIME(D643,E643,RIGHT(F643,2))+TIME(0,LEFT(#REF!,2),RIGHT(#REF!,2)),"mm:ss"),TEXT(TIME(P643,Q643,R643)-TIME(D643,E643,RIGHT(F643,2))+TIME(0,LEFT(#REF!,2),RIGHT(#REF!,2))-TIME(0,($G$10*O643),0),"mm:ss"))</f>
        <v>#REF!</v>
      </c>
      <c r="T643" s="47"/>
      <c r="U643" s="43" t="e">
        <f>INDEX(VISITORS[INSECT ORDER], MATCH(T643,VISITORS[NAME USED],0))</f>
        <v>#N/A</v>
      </c>
      <c r="V643" s="43" t="e">
        <f t="shared" si="180"/>
        <v>#N/A</v>
      </c>
      <c r="W643" s="48" t="e">
        <f>IF(SUM(AB643,AD643,AF643,AH643,AJ643,AL643)=#REF!,,"")</f>
        <v>#REF!</v>
      </c>
      <c r="X643" s="49" t="e">
        <f>IF(#REF!=1,1,"")</f>
        <v>#REF!</v>
      </c>
      <c r="Y643" s="49"/>
      <c r="Z643" s="49"/>
      <c r="AA643" s="50" t="str">
        <f t="shared" si="181"/>
        <v/>
      </c>
      <c r="AB643" s="51" t="str">
        <f>IF(AA643=1,#REF!,"")</f>
        <v/>
      </c>
      <c r="AC643" s="50"/>
      <c r="AD643" s="51" t="str">
        <f>IF(AC643=1,#REF!,"")</f>
        <v/>
      </c>
      <c r="AE643" s="50"/>
      <c r="AF643" s="51" t="str">
        <f>IF(AE643=1,#REF!,"")</f>
        <v/>
      </c>
      <c r="AG643" s="50"/>
      <c r="AH643" s="51" t="str">
        <f>IF(AG643=1,#REF!,"")</f>
        <v/>
      </c>
      <c r="AI643" s="50"/>
      <c r="AJ643" s="51" t="str">
        <f>IF(AI643=1,#REF!,"")</f>
        <v/>
      </c>
      <c r="AK643" s="50"/>
      <c r="AL643" s="51" t="str">
        <f>IF(AK643=1,#REF!,"")</f>
        <v/>
      </c>
      <c r="AM643" s="52"/>
      <c r="AN643" s="53"/>
      <c r="AO643" s="53"/>
      <c r="AP643" s="54"/>
      <c r="AQ643" s="55" t="e">
        <f>IF(#REF!=1,0,"")</f>
        <v>#REF!</v>
      </c>
      <c r="AR643" s="56" t="e">
        <f t="shared" si="174"/>
        <v>#REF!</v>
      </c>
      <c r="AS643" s="55" t="e">
        <f>IF(#REF!=1,0,"")</f>
        <v>#REF!</v>
      </c>
      <c r="AT643" s="56" t="e">
        <f t="shared" si="175"/>
        <v>#REF!</v>
      </c>
    </row>
    <row r="644" spans="1:46" s="3" customFormat="1" x14ac:dyDescent="0.25">
      <c r="A644" s="67">
        <f t="shared" si="176"/>
        <v>2022</v>
      </c>
      <c r="B644" s="67" t="str">
        <f t="shared" si="177"/>
        <v>May</v>
      </c>
      <c r="C644" s="68">
        <f t="shared" si="182"/>
        <v>24</v>
      </c>
      <c r="D644" s="69">
        <f t="shared" si="178"/>
        <v>19</v>
      </c>
      <c r="E644" s="70">
        <f t="shared" si="179"/>
        <v>16</v>
      </c>
      <c r="F644" s="74"/>
      <c r="G644" s="77"/>
      <c r="H644" s="63" t="e">
        <f t="shared" si="183"/>
        <v>#VALUE!</v>
      </c>
      <c r="I644" s="64">
        <f t="shared" si="187"/>
        <v>1</v>
      </c>
      <c r="J644" s="71" t="str">
        <f t="shared" si="187"/>
        <v>Lavandula</v>
      </c>
      <c r="K644" s="71" t="str">
        <f t="shared" si="187"/>
        <v>stoechas</v>
      </c>
      <c r="L644" s="72">
        <f t="shared" si="187"/>
        <v>2</v>
      </c>
      <c r="M644" s="72">
        <f t="shared" si="187"/>
        <v>13</v>
      </c>
      <c r="N644" s="66">
        <f t="shared" si="187"/>
        <v>0</v>
      </c>
      <c r="O644" s="42"/>
      <c r="P644" s="43" t="e">
        <f>TEXT(IF(#REF!=1,D644,""),"00")</f>
        <v>#REF!</v>
      </c>
      <c r="Q644" s="44"/>
      <c r="R644" s="45"/>
      <c r="S644" s="46" t="e">
        <f>IF(O644=0,TEXT(TIME(P644,Q644,R644)-TIME(D644,E644,RIGHT(F644,2))+TIME(0,LEFT(#REF!,2),RIGHT(#REF!,2)),"mm:ss"),TEXT(TIME(P644,Q644,R644)-TIME(D644,E644,RIGHT(F644,2))+TIME(0,LEFT(#REF!,2),RIGHT(#REF!,2))-TIME(0,($G$10*O644),0),"mm:ss"))</f>
        <v>#REF!</v>
      </c>
      <c r="T644" s="47"/>
      <c r="U644" s="43" t="e">
        <f>INDEX(VISITORS[INSECT ORDER], MATCH(T644,VISITORS[NAME USED],0))</f>
        <v>#N/A</v>
      </c>
      <c r="V644" s="43" t="e">
        <f t="shared" si="180"/>
        <v>#N/A</v>
      </c>
      <c r="W644" s="48" t="e">
        <f>IF(SUM(AB644,AD644,AF644,AH644,AJ644,AL644)=#REF!,,"")</f>
        <v>#REF!</v>
      </c>
      <c r="X644" s="49" t="e">
        <f>IF(#REF!=1,1,"")</f>
        <v>#REF!</v>
      </c>
      <c r="Y644" s="49"/>
      <c r="Z644" s="49"/>
      <c r="AA644" s="50" t="str">
        <f t="shared" si="181"/>
        <v/>
      </c>
      <c r="AB644" s="51" t="str">
        <f>IF(AA644=1,#REF!,"")</f>
        <v/>
      </c>
      <c r="AC644" s="50"/>
      <c r="AD644" s="51" t="str">
        <f>IF(AC644=1,#REF!,"")</f>
        <v/>
      </c>
      <c r="AE644" s="50"/>
      <c r="AF644" s="51" t="str">
        <f>IF(AE644=1,#REF!,"")</f>
        <v/>
      </c>
      <c r="AG644" s="50"/>
      <c r="AH644" s="51" t="str">
        <f>IF(AG644=1,#REF!,"")</f>
        <v/>
      </c>
      <c r="AI644" s="50"/>
      <c r="AJ644" s="51" t="str">
        <f>IF(AI644=1,#REF!,"")</f>
        <v/>
      </c>
      <c r="AK644" s="50"/>
      <c r="AL644" s="51" t="str">
        <f>IF(AK644=1,#REF!,"")</f>
        <v/>
      </c>
      <c r="AM644" s="52"/>
      <c r="AN644" s="53"/>
      <c r="AO644" s="53"/>
      <c r="AP644" s="54"/>
      <c r="AQ644" s="55" t="e">
        <f>IF(#REF!=1,0,"")</f>
        <v>#REF!</v>
      </c>
      <c r="AR644" s="56" t="e">
        <f t="shared" si="174"/>
        <v>#REF!</v>
      </c>
      <c r="AS644" s="55" t="e">
        <f>IF(#REF!=1,0,"")</f>
        <v>#REF!</v>
      </c>
      <c r="AT644" s="56" t="e">
        <f t="shared" si="175"/>
        <v>#REF!</v>
      </c>
    </row>
    <row r="645" spans="1:46" s="3" customFormat="1" x14ac:dyDescent="0.25">
      <c r="A645" s="67">
        <f t="shared" si="176"/>
        <v>2022</v>
      </c>
      <c r="B645" s="67" t="str">
        <f t="shared" si="177"/>
        <v>May</v>
      </c>
      <c r="C645" s="68">
        <f t="shared" si="182"/>
        <v>24</v>
      </c>
      <c r="D645" s="69">
        <f t="shared" si="178"/>
        <v>19</v>
      </c>
      <c r="E645" s="70">
        <f t="shared" si="179"/>
        <v>17</v>
      </c>
      <c r="F645" s="74"/>
      <c r="G645" s="77"/>
      <c r="H645" s="63" t="e">
        <f t="shared" si="183"/>
        <v>#VALUE!</v>
      </c>
      <c r="I645" s="64">
        <f t="shared" si="187"/>
        <v>1</v>
      </c>
      <c r="J645" s="71" t="str">
        <f t="shared" si="187"/>
        <v>Lavandula</v>
      </c>
      <c r="K645" s="71" t="str">
        <f t="shared" si="187"/>
        <v>stoechas</v>
      </c>
      <c r="L645" s="72">
        <f t="shared" si="187"/>
        <v>2</v>
      </c>
      <c r="M645" s="72">
        <f t="shared" si="187"/>
        <v>13</v>
      </c>
      <c r="N645" s="66">
        <f t="shared" si="187"/>
        <v>0</v>
      </c>
      <c r="O645" s="42"/>
      <c r="P645" s="43" t="e">
        <f>TEXT(IF(#REF!=1,D645,""),"00")</f>
        <v>#REF!</v>
      </c>
      <c r="Q645" s="44"/>
      <c r="R645" s="45"/>
      <c r="S645" s="46" t="e">
        <f>IF(O645=0,TEXT(TIME(P645,Q645,R645)-TIME(D645,E645,RIGHT(F645,2))+TIME(0,LEFT(#REF!,2),RIGHT(#REF!,2)),"mm:ss"),TEXT(TIME(P645,Q645,R645)-TIME(D645,E645,RIGHT(F645,2))+TIME(0,LEFT(#REF!,2),RIGHT(#REF!,2))-TIME(0,($G$10*O645),0),"mm:ss"))</f>
        <v>#REF!</v>
      </c>
      <c r="T645" s="47"/>
      <c r="U645" s="43" t="e">
        <f>INDEX(VISITORS[INSECT ORDER], MATCH(T645,VISITORS[NAME USED],0))</f>
        <v>#N/A</v>
      </c>
      <c r="V645" s="43" t="e">
        <f t="shared" si="180"/>
        <v>#N/A</v>
      </c>
      <c r="W645" s="48" t="e">
        <f>IF(SUM(AB645,AD645,AF645,AH645,AJ645,AL645)=#REF!,,"")</f>
        <v>#REF!</v>
      </c>
      <c r="X645" s="49" t="e">
        <f>IF(#REF!=1,1,"")</f>
        <v>#REF!</v>
      </c>
      <c r="Y645" s="49"/>
      <c r="Z645" s="49"/>
      <c r="AA645" s="50" t="str">
        <f t="shared" si="181"/>
        <v/>
      </c>
      <c r="AB645" s="51" t="str">
        <f>IF(AA645=1,#REF!,"")</f>
        <v/>
      </c>
      <c r="AC645" s="50"/>
      <c r="AD645" s="51" t="str">
        <f>IF(AC645=1,#REF!,"")</f>
        <v/>
      </c>
      <c r="AE645" s="50"/>
      <c r="AF645" s="51" t="str">
        <f>IF(AE645=1,#REF!,"")</f>
        <v/>
      </c>
      <c r="AG645" s="50"/>
      <c r="AH645" s="51" t="str">
        <f>IF(AG645=1,#REF!,"")</f>
        <v/>
      </c>
      <c r="AI645" s="50"/>
      <c r="AJ645" s="51" t="str">
        <f>IF(AI645=1,#REF!,"")</f>
        <v/>
      </c>
      <c r="AK645" s="50"/>
      <c r="AL645" s="51" t="str">
        <f>IF(AK645=1,#REF!,"")</f>
        <v/>
      </c>
      <c r="AM645" s="52"/>
      <c r="AN645" s="53"/>
      <c r="AO645" s="53"/>
      <c r="AP645" s="54"/>
      <c r="AQ645" s="55" t="e">
        <f>IF(#REF!=1,0,"")</f>
        <v>#REF!</v>
      </c>
      <c r="AR645" s="56" t="e">
        <f t="shared" si="174"/>
        <v>#REF!</v>
      </c>
      <c r="AS645" s="55" t="e">
        <f>IF(#REF!=1,0,"")</f>
        <v>#REF!</v>
      </c>
      <c r="AT645" s="56" t="e">
        <f t="shared" si="175"/>
        <v>#REF!</v>
      </c>
    </row>
    <row r="646" spans="1:46" s="3" customFormat="1" x14ac:dyDescent="0.25">
      <c r="A646" s="67">
        <f t="shared" si="176"/>
        <v>2022</v>
      </c>
      <c r="B646" s="67" t="str">
        <f t="shared" si="177"/>
        <v>May</v>
      </c>
      <c r="C646" s="68">
        <f t="shared" si="182"/>
        <v>24</v>
      </c>
      <c r="D646" s="69">
        <f t="shared" si="178"/>
        <v>19</v>
      </c>
      <c r="E646" s="70">
        <f t="shared" si="179"/>
        <v>18</v>
      </c>
      <c r="F646" s="74"/>
      <c r="G646" s="77"/>
      <c r="H646" s="63" t="e">
        <f t="shared" si="183"/>
        <v>#VALUE!</v>
      </c>
      <c r="I646" s="64">
        <f t="shared" si="187"/>
        <v>1</v>
      </c>
      <c r="J646" s="71" t="str">
        <f t="shared" si="187"/>
        <v>Lavandula</v>
      </c>
      <c r="K646" s="71" t="str">
        <f t="shared" si="187"/>
        <v>stoechas</v>
      </c>
      <c r="L646" s="72">
        <f t="shared" si="187"/>
        <v>2</v>
      </c>
      <c r="M646" s="72">
        <f t="shared" si="187"/>
        <v>13</v>
      </c>
      <c r="N646" s="66">
        <f t="shared" si="187"/>
        <v>0</v>
      </c>
      <c r="O646" s="42"/>
      <c r="P646" s="43" t="e">
        <f>TEXT(IF(#REF!=1,D646,""),"00")</f>
        <v>#REF!</v>
      </c>
      <c r="Q646" s="44"/>
      <c r="R646" s="45"/>
      <c r="S646" s="46" t="e">
        <f>IF(O646=0,TEXT(TIME(P646,Q646,R646)-TIME(D646,E646,RIGHT(F646,2))+TIME(0,LEFT(#REF!,2),RIGHT(#REF!,2)),"mm:ss"),TEXT(TIME(P646,Q646,R646)-TIME(D646,E646,RIGHT(F646,2))+TIME(0,LEFT(#REF!,2),RIGHT(#REF!,2))-TIME(0,($G$10*O646),0),"mm:ss"))</f>
        <v>#REF!</v>
      </c>
      <c r="T646" s="47"/>
      <c r="U646" s="43" t="e">
        <f>INDEX(VISITORS[INSECT ORDER], MATCH(T646,VISITORS[NAME USED],0))</f>
        <v>#N/A</v>
      </c>
      <c r="V646" s="43" t="e">
        <f t="shared" si="180"/>
        <v>#N/A</v>
      </c>
      <c r="W646" s="48" t="e">
        <f>IF(SUM(AB646,AD646,AF646,AH646,AJ646,AL646)=#REF!,,"")</f>
        <v>#REF!</v>
      </c>
      <c r="X646" s="49" t="e">
        <f>IF(#REF!=1,1,"")</f>
        <v>#REF!</v>
      </c>
      <c r="Y646" s="49"/>
      <c r="Z646" s="49"/>
      <c r="AA646" s="50" t="str">
        <f t="shared" si="181"/>
        <v/>
      </c>
      <c r="AB646" s="51" t="str">
        <f>IF(AA646=1,#REF!,"")</f>
        <v/>
      </c>
      <c r="AC646" s="50"/>
      <c r="AD646" s="51" t="str">
        <f>IF(AC646=1,#REF!,"")</f>
        <v/>
      </c>
      <c r="AE646" s="50"/>
      <c r="AF646" s="51" t="str">
        <f>IF(AE646=1,#REF!,"")</f>
        <v/>
      </c>
      <c r="AG646" s="50"/>
      <c r="AH646" s="51" t="str">
        <f>IF(AG646=1,#REF!,"")</f>
        <v/>
      </c>
      <c r="AI646" s="50"/>
      <c r="AJ646" s="51" t="str">
        <f>IF(AI646=1,#REF!,"")</f>
        <v/>
      </c>
      <c r="AK646" s="50"/>
      <c r="AL646" s="51" t="str">
        <f>IF(AK646=1,#REF!,"")</f>
        <v/>
      </c>
      <c r="AM646" s="52"/>
      <c r="AN646" s="53"/>
      <c r="AO646" s="53"/>
      <c r="AP646" s="54"/>
      <c r="AQ646" s="55" t="e">
        <f>IF(#REF!=1,0,"")</f>
        <v>#REF!</v>
      </c>
      <c r="AR646" s="56" t="e">
        <f t="shared" si="174"/>
        <v>#REF!</v>
      </c>
      <c r="AS646" s="55" t="e">
        <f>IF(#REF!=1,0,"")</f>
        <v>#REF!</v>
      </c>
      <c r="AT646" s="56" t="e">
        <f t="shared" si="175"/>
        <v>#REF!</v>
      </c>
    </row>
    <row r="647" spans="1:46" s="3" customFormat="1" x14ac:dyDescent="0.25">
      <c r="A647" s="67">
        <f t="shared" si="176"/>
        <v>2022</v>
      </c>
      <c r="B647" s="67" t="str">
        <f t="shared" si="177"/>
        <v>May</v>
      </c>
      <c r="C647" s="68">
        <f t="shared" si="182"/>
        <v>24</v>
      </c>
      <c r="D647" s="69">
        <f t="shared" si="178"/>
        <v>19</v>
      </c>
      <c r="E647" s="60">
        <f t="shared" si="179"/>
        <v>19</v>
      </c>
      <c r="F647" s="74"/>
      <c r="G647" s="77"/>
      <c r="H647" s="63" t="e">
        <f t="shared" si="183"/>
        <v>#VALUE!</v>
      </c>
      <c r="I647" s="64">
        <f t="shared" si="187"/>
        <v>1</v>
      </c>
      <c r="J647" s="71" t="str">
        <f t="shared" si="187"/>
        <v>Lavandula</v>
      </c>
      <c r="K647" s="71" t="str">
        <f t="shared" si="187"/>
        <v>stoechas</v>
      </c>
      <c r="L647" s="72">
        <f t="shared" si="187"/>
        <v>2</v>
      </c>
      <c r="M647" s="66">
        <f t="shared" si="187"/>
        <v>13</v>
      </c>
      <c r="N647" s="66">
        <f t="shared" si="187"/>
        <v>0</v>
      </c>
      <c r="O647" s="42"/>
      <c r="P647" s="43" t="e">
        <f>TEXT(IF(#REF!=1,D647,""),"00")</f>
        <v>#REF!</v>
      </c>
      <c r="Q647" s="44"/>
      <c r="R647" s="45"/>
      <c r="S647" s="46" t="e">
        <f>IF(O647=0,TEXT(TIME(P647,Q647,R647)-TIME(D647,E647,RIGHT(F647,2))+TIME(0,LEFT(#REF!,2),RIGHT(#REF!,2)),"mm:ss"),TEXT(TIME(P647,Q647,R647)-TIME(D647,E647,RIGHT(F647,2))+TIME(0,LEFT(#REF!,2),RIGHT(#REF!,2))-TIME(0,($G$10*O647),0),"mm:ss"))</f>
        <v>#REF!</v>
      </c>
      <c r="T647" s="47"/>
      <c r="U647" s="43" t="e">
        <f>INDEX(VISITORS[INSECT ORDER], MATCH(T647,VISITORS[NAME USED],0))</f>
        <v>#N/A</v>
      </c>
      <c r="V647" s="43" t="e">
        <f t="shared" si="180"/>
        <v>#N/A</v>
      </c>
      <c r="W647" s="48" t="e">
        <f>IF(SUM(AB647,AD647,AF647,AH647,AJ647,AL647)=#REF!,,"")</f>
        <v>#REF!</v>
      </c>
      <c r="X647" s="49" t="e">
        <f>IF(#REF!=1,1,"")</f>
        <v>#REF!</v>
      </c>
      <c r="Y647" s="49"/>
      <c r="Z647" s="49"/>
      <c r="AA647" s="50" t="str">
        <f t="shared" si="181"/>
        <v/>
      </c>
      <c r="AB647" s="51" t="str">
        <f>IF(AA647=1,#REF!,"")</f>
        <v/>
      </c>
      <c r="AC647" s="50"/>
      <c r="AD647" s="51" t="str">
        <f>IF(AC647=1,#REF!,"")</f>
        <v/>
      </c>
      <c r="AE647" s="50"/>
      <c r="AF647" s="51" t="str">
        <f>IF(AE647=1,#REF!,"")</f>
        <v/>
      </c>
      <c r="AG647" s="50"/>
      <c r="AH647" s="51" t="str">
        <f>IF(AG647=1,#REF!,"")</f>
        <v/>
      </c>
      <c r="AI647" s="50"/>
      <c r="AJ647" s="51" t="str">
        <f>IF(AI647=1,#REF!,"")</f>
        <v/>
      </c>
      <c r="AK647" s="50"/>
      <c r="AL647" s="51" t="str">
        <f>IF(AK647=1,#REF!,"")</f>
        <v/>
      </c>
      <c r="AM647" s="52"/>
      <c r="AN647" s="53"/>
      <c r="AO647" s="53"/>
      <c r="AP647" s="54"/>
      <c r="AQ647" s="55" t="e">
        <f>IF(#REF!=1,0,"")</f>
        <v>#REF!</v>
      </c>
      <c r="AR647" s="56" t="e">
        <f t="shared" si="174"/>
        <v>#REF!</v>
      </c>
      <c r="AS647" s="55" t="e">
        <f>IF(#REF!=1,0,"")</f>
        <v>#REF!</v>
      </c>
      <c r="AT647" s="56" t="e">
        <f t="shared" si="175"/>
        <v>#REF!</v>
      </c>
    </row>
    <row r="648" spans="1:46" s="3" customFormat="1" x14ac:dyDescent="0.25">
      <c r="A648" s="67">
        <f t="shared" si="176"/>
        <v>2022</v>
      </c>
      <c r="B648" s="67" t="str">
        <f t="shared" si="177"/>
        <v>May</v>
      </c>
      <c r="C648" s="68">
        <f t="shared" si="182"/>
        <v>24</v>
      </c>
      <c r="D648" s="69">
        <f t="shared" si="178"/>
        <v>19</v>
      </c>
      <c r="E648" s="70">
        <f t="shared" si="179"/>
        <v>20</v>
      </c>
      <c r="F648" s="74"/>
      <c r="G648" s="77"/>
      <c r="H648" s="63" t="e">
        <f t="shared" si="183"/>
        <v>#VALUE!</v>
      </c>
      <c r="I648" s="64">
        <f t="shared" si="187"/>
        <v>1</v>
      </c>
      <c r="J648" s="71" t="str">
        <f t="shared" si="187"/>
        <v>Lavandula</v>
      </c>
      <c r="K648" s="71" t="str">
        <f t="shared" si="187"/>
        <v>stoechas</v>
      </c>
      <c r="L648" s="66">
        <f t="shared" si="187"/>
        <v>2</v>
      </c>
      <c r="M648" s="72">
        <f t="shared" si="187"/>
        <v>13</v>
      </c>
      <c r="N648" s="66">
        <f t="shared" si="187"/>
        <v>0</v>
      </c>
      <c r="O648" s="42"/>
      <c r="P648" s="43" t="e">
        <f>TEXT(IF(#REF!=1,D648,""),"00")</f>
        <v>#REF!</v>
      </c>
      <c r="Q648" s="44"/>
      <c r="R648" s="45"/>
      <c r="S648" s="46" t="e">
        <f>IF(O648=0,TEXT(TIME(P648,Q648,R648)-TIME(D648,E648,RIGHT(F648,2))+TIME(0,LEFT(#REF!,2),RIGHT(#REF!,2)),"mm:ss"),TEXT(TIME(P648,Q648,R648)-TIME(D648,E648,RIGHT(F648,2))+TIME(0,LEFT(#REF!,2),RIGHT(#REF!,2))-TIME(0,($G$10*O648),0),"mm:ss"))</f>
        <v>#REF!</v>
      </c>
      <c r="T648" s="47"/>
      <c r="U648" s="43" t="e">
        <f>INDEX(VISITORS[INSECT ORDER], MATCH(T648,VISITORS[NAME USED],0))</f>
        <v>#N/A</v>
      </c>
      <c r="V648" s="43" t="e">
        <f t="shared" si="180"/>
        <v>#N/A</v>
      </c>
      <c r="W648" s="48" t="e">
        <f>IF(SUM(AB648,AD648,AF648,AH648,AJ648,AL648)=#REF!,,"")</f>
        <v>#REF!</v>
      </c>
      <c r="X648" s="49" t="e">
        <f>IF(#REF!=1,1,"")</f>
        <v>#REF!</v>
      </c>
      <c r="Y648" s="49"/>
      <c r="Z648" s="49"/>
      <c r="AA648" s="50" t="str">
        <f t="shared" si="181"/>
        <v/>
      </c>
      <c r="AB648" s="51" t="str">
        <f>IF(AA648=1,#REF!,"")</f>
        <v/>
      </c>
      <c r="AC648" s="50"/>
      <c r="AD648" s="51" t="str">
        <f>IF(AC648=1,#REF!,"")</f>
        <v/>
      </c>
      <c r="AE648" s="50"/>
      <c r="AF648" s="51" t="str">
        <f>IF(AE648=1,#REF!,"")</f>
        <v/>
      </c>
      <c r="AG648" s="50"/>
      <c r="AH648" s="51" t="str">
        <f>IF(AG648=1,#REF!,"")</f>
        <v/>
      </c>
      <c r="AI648" s="50"/>
      <c r="AJ648" s="51" t="str">
        <f>IF(AI648=1,#REF!,"")</f>
        <v/>
      </c>
      <c r="AK648" s="50"/>
      <c r="AL648" s="51" t="str">
        <f>IF(AK648=1,#REF!,"")</f>
        <v/>
      </c>
      <c r="AM648" s="52"/>
      <c r="AN648" s="53"/>
      <c r="AO648" s="53"/>
      <c r="AP648" s="54"/>
      <c r="AQ648" s="55" t="e">
        <f>IF(#REF!=1,0,"")</f>
        <v>#REF!</v>
      </c>
      <c r="AR648" s="56" t="e">
        <f t="shared" si="174"/>
        <v>#REF!</v>
      </c>
      <c r="AS648" s="55" t="e">
        <f>IF(#REF!=1,0,"")</f>
        <v>#REF!</v>
      </c>
      <c r="AT648" s="56" t="e">
        <f t="shared" si="175"/>
        <v>#REF!</v>
      </c>
    </row>
    <row r="649" spans="1:46" s="3" customFormat="1" x14ac:dyDescent="0.25">
      <c r="A649" s="67">
        <f t="shared" si="176"/>
        <v>2022</v>
      </c>
      <c r="B649" s="67" t="str">
        <f t="shared" si="177"/>
        <v>May</v>
      </c>
      <c r="C649" s="68">
        <f t="shared" si="182"/>
        <v>24</v>
      </c>
      <c r="D649" s="69">
        <f t="shared" si="178"/>
        <v>19</v>
      </c>
      <c r="E649" s="70">
        <f t="shared" si="179"/>
        <v>21</v>
      </c>
      <c r="F649" s="74"/>
      <c r="G649" s="77"/>
      <c r="H649" s="63" t="e">
        <f t="shared" si="183"/>
        <v>#VALUE!</v>
      </c>
      <c r="I649" s="64">
        <f t="shared" si="187"/>
        <v>1</v>
      </c>
      <c r="J649" s="71" t="str">
        <f t="shared" si="187"/>
        <v>Lavandula</v>
      </c>
      <c r="K649" s="71" t="str">
        <f t="shared" si="187"/>
        <v>stoechas</v>
      </c>
      <c r="L649" s="72">
        <f t="shared" si="187"/>
        <v>2</v>
      </c>
      <c r="M649" s="72">
        <f t="shared" si="187"/>
        <v>13</v>
      </c>
      <c r="N649" s="66">
        <f t="shared" si="187"/>
        <v>0</v>
      </c>
      <c r="O649" s="42"/>
      <c r="P649" s="43" t="e">
        <f>TEXT(IF(#REF!=1,D649,""),"00")</f>
        <v>#REF!</v>
      </c>
      <c r="Q649" s="44"/>
      <c r="R649" s="45"/>
      <c r="S649" s="46" t="e">
        <f>IF(O649=0,TEXT(TIME(P649,Q649,R649)-TIME(D649,E649,RIGHT(F649,2))+TIME(0,LEFT(#REF!,2),RIGHT(#REF!,2)),"mm:ss"),TEXT(TIME(P649,Q649,R649)-TIME(D649,E649,RIGHT(F649,2))+TIME(0,LEFT(#REF!,2),RIGHT(#REF!,2))-TIME(0,($G$10*O649),0),"mm:ss"))</f>
        <v>#REF!</v>
      </c>
      <c r="T649" s="47"/>
      <c r="U649" s="43" t="e">
        <f>INDEX(VISITORS[INSECT ORDER], MATCH(T649,VISITORS[NAME USED],0))</f>
        <v>#N/A</v>
      </c>
      <c r="V649" s="43" t="e">
        <f t="shared" si="180"/>
        <v>#N/A</v>
      </c>
      <c r="W649" s="48" t="e">
        <f>IF(SUM(AB649,AD649,AF649,AH649,AJ649,AL649)=#REF!,,"")</f>
        <v>#REF!</v>
      </c>
      <c r="X649" s="49" t="e">
        <f>IF(#REF!=1,1,"")</f>
        <v>#REF!</v>
      </c>
      <c r="Y649" s="49"/>
      <c r="Z649" s="49"/>
      <c r="AA649" s="50" t="str">
        <f t="shared" si="181"/>
        <v/>
      </c>
      <c r="AB649" s="51" t="str">
        <f>IF(AA649=1,#REF!,"")</f>
        <v/>
      </c>
      <c r="AC649" s="50"/>
      <c r="AD649" s="51" t="str">
        <f>IF(AC649=1,#REF!,"")</f>
        <v/>
      </c>
      <c r="AE649" s="50"/>
      <c r="AF649" s="51" t="str">
        <f>IF(AE649=1,#REF!,"")</f>
        <v/>
      </c>
      <c r="AG649" s="50"/>
      <c r="AH649" s="51" t="str">
        <f>IF(AG649=1,#REF!,"")</f>
        <v/>
      </c>
      <c r="AI649" s="50"/>
      <c r="AJ649" s="51" t="str">
        <f>IF(AI649=1,#REF!,"")</f>
        <v/>
      </c>
      <c r="AK649" s="50"/>
      <c r="AL649" s="51" t="str">
        <f>IF(AK649=1,#REF!,"")</f>
        <v/>
      </c>
      <c r="AM649" s="52"/>
      <c r="AN649" s="53"/>
      <c r="AO649" s="53"/>
      <c r="AP649" s="54"/>
      <c r="AQ649" s="55" t="e">
        <f>IF(#REF!=1,0,"")</f>
        <v>#REF!</v>
      </c>
      <c r="AR649" s="56" t="e">
        <f t="shared" si="174"/>
        <v>#REF!</v>
      </c>
      <c r="AS649" s="55" t="e">
        <f>IF(#REF!=1,0,"")</f>
        <v>#REF!</v>
      </c>
      <c r="AT649" s="56" t="e">
        <f t="shared" si="175"/>
        <v>#REF!</v>
      </c>
    </row>
    <row r="650" spans="1:46" s="3" customFormat="1" x14ac:dyDescent="0.25">
      <c r="A650" s="67">
        <f t="shared" si="176"/>
        <v>2022</v>
      </c>
      <c r="B650" s="67" t="str">
        <f t="shared" si="177"/>
        <v>May</v>
      </c>
      <c r="C650" s="68">
        <f t="shared" si="182"/>
        <v>24</v>
      </c>
      <c r="D650" s="69">
        <f t="shared" si="178"/>
        <v>19</v>
      </c>
      <c r="E650" s="70">
        <f t="shared" si="179"/>
        <v>22</v>
      </c>
      <c r="F650" s="74"/>
      <c r="G650" s="77"/>
      <c r="H650" s="63" t="e">
        <f t="shared" si="183"/>
        <v>#VALUE!</v>
      </c>
      <c r="I650" s="64">
        <f t="shared" si="187"/>
        <v>1</v>
      </c>
      <c r="J650" s="71" t="str">
        <f t="shared" si="187"/>
        <v>Lavandula</v>
      </c>
      <c r="K650" s="71" t="str">
        <f t="shared" si="187"/>
        <v>stoechas</v>
      </c>
      <c r="L650" s="72">
        <f t="shared" si="187"/>
        <v>2</v>
      </c>
      <c r="M650" s="72">
        <f t="shared" si="187"/>
        <v>13</v>
      </c>
      <c r="N650" s="66">
        <f t="shared" si="187"/>
        <v>0</v>
      </c>
      <c r="O650" s="42"/>
      <c r="P650" s="43" t="e">
        <f>TEXT(IF(#REF!=1,D650,""),"00")</f>
        <v>#REF!</v>
      </c>
      <c r="Q650" s="44"/>
      <c r="R650" s="45"/>
      <c r="S650" s="46" t="e">
        <f>IF(O650=0,TEXT(TIME(P650,Q650,R650)-TIME(D650,E650,RIGHT(F650,2))+TIME(0,LEFT(#REF!,2),RIGHT(#REF!,2)),"mm:ss"),TEXT(TIME(P650,Q650,R650)-TIME(D650,E650,RIGHT(F650,2))+TIME(0,LEFT(#REF!,2),RIGHT(#REF!,2))-TIME(0,($G$10*O650),0),"mm:ss"))</f>
        <v>#REF!</v>
      </c>
      <c r="T650" s="47"/>
      <c r="U650" s="43" t="e">
        <f>INDEX(VISITORS[INSECT ORDER], MATCH(T650,VISITORS[NAME USED],0))</f>
        <v>#N/A</v>
      </c>
      <c r="V650" s="43" t="e">
        <f t="shared" si="180"/>
        <v>#N/A</v>
      </c>
      <c r="W650" s="48" t="e">
        <f>IF(SUM(AB650,AD650,AF650,AH650,AJ650,AL650)=#REF!,,"")</f>
        <v>#REF!</v>
      </c>
      <c r="X650" s="49" t="e">
        <f>IF(#REF!=1,1,"")</f>
        <v>#REF!</v>
      </c>
      <c r="Y650" s="49"/>
      <c r="Z650" s="49"/>
      <c r="AA650" s="50" t="str">
        <f t="shared" si="181"/>
        <v/>
      </c>
      <c r="AB650" s="51" t="str">
        <f>IF(AA650=1,#REF!,"")</f>
        <v/>
      </c>
      <c r="AC650" s="50"/>
      <c r="AD650" s="51" t="str">
        <f>IF(AC650=1,#REF!,"")</f>
        <v/>
      </c>
      <c r="AE650" s="50"/>
      <c r="AF650" s="51" t="str">
        <f>IF(AE650=1,#REF!,"")</f>
        <v/>
      </c>
      <c r="AG650" s="50"/>
      <c r="AH650" s="51" t="str">
        <f>IF(AG650=1,#REF!,"")</f>
        <v/>
      </c>
      <c r="AI650" s="50"/>
      <c r="AJ650" s="51" t="str">
        <f>IF(AI650=1,#REF!,"")</f>
        <v/>
      </c>
      <c r="AK650" s="50"/>
      <c r="AL650" s="51" t="str">
        <f>IF(AK650=1,#REF!,"")</f>
        <v/>
      </c>
      <c r="AM650" s="52"/>
      <c r="AN650" s="53"/>
      <c r="AO650" s="53"/>
      <c r="AP650" s="54"/>
      <c r="AQ650" s="55" t="e">
        <f>IF(#REF!=1,0,"")</f>
        <v>#REF!</v>
      </c>
      <c r="AR650" s="56" t="e">
        <f t="shared" si="174"/>
        <v>#REF!</v>
      </c>
      <c r="AS650" s="55" t="e">
        <f>IF(#REF!=1,0,"")</f>
        <v>#REF!</v>
      </c>
      <c r="AT650" s="56" t="e">
        <f t="shared" si="175"/>
        <v>#REF!</v>
      </c>
    </row>
    <row r="651" spans="1:46" s="3" customFormat="1" x14ac:dyDescent="0.25">
      <c r="A651" s="67">
        <f t="shared" si="176"/>
        <v>2022</v>
      </c>
      <c r="B651" s="67" t="str">
        <f t="shared" si="177"/>
        <v>May</v>
      </c>
      <c r="C651" s="68">
        <f t="shared" si="182"/>
        <v>24</v>
      </c>
      <c r="D651" s="69">
        <f t="shared" si="178"/>
        <v>19</v>
      </c>
      <c r="E651" s="70">
        <f t="shared" si="179"/>
        <v>23</v>
      </c>
      <c r="F651" s="74"/>
      <c r="G651" s="77"/>
      <c r="H651" s="63" t="e">
        <f t="shared" si="183"/>
        <v>#VALUE!</v>
      </c>
      <c r="I651" s="64">
        <f t="shared" si="187"/>
        <v>1</v>
      </c>
      <c r="J651" s="71" t="str">
        <f t="shared" si="187"/>
        <v>Lavandula</v>
      </c>
      <c r="K651" s="71" t="str">
        <f t="shared" si="187"/>
        <v>stoechas</v>
      </c>
      <c r="L651" s="72">
        <f t="shared" si="187"/>
        <v>2</v>
      </c>
      <c r="M651" s="72">
        <f t="shared" si="187"/>
        <v>13</v>
      </c>
      <c r="N651" s="66">
        <f t="shared" si="187"/>
        <v>0</v>
      </c>
      <c r="O651" s="42"/>
      <c r="P651" s="43" t="e">
        <f>TEXT(IF(#REF!=1,D651,""),"00")</f>
        <v>#REF!</v>
      </c>
      <c r="Q651" s="44"/>
      <c r="R651" s="45"/>
      <c r="S651" s="46" t="e">
        <f>IF(O651=0,TEXT(TIME(P651,Q651,R651)-TIME(D651,E651,RIGHT(F651,2))+TIME(0,LEFT(#REF!,2),RIGHT(#REF!,2)),"mm:ss"),TEXT(TIME(P651,Q651,R651)-TIME(D651,E651,RIGHT(F651,2))+TIME(0,LEFT(#REF!,2),RIGHT(#REF!,2))-TIME(0,($G$10*O651),0),"mm:ss"))</f>
        <v>#REF!</v>
      </c>
      <c r="T651" s="47"/>
      <c r="U651" s="43" t="e">
        <f>INDEX(VISITORS[INSECT ORDER], MATCH(T651,VISITORS[NAME USED],0))</f>
        <v>#N/A</v>
      </c>
      <c r="V651" s="43" t="e">
        <f t="shared" si="180"/>
        <v>#N/A</v>
      </c>
      <c r="W651" s="48" t="e">
        <f>IF(SUM(AB651,AD651,AF651,AH651,AJ651,AL651)=#REF!,,"")</f>
        <v>#REF!</v>
      </c>
      <c r="X651" s="49" t="e">
        <f>IF(#REF!=1,1,"")</f>
        <v>#REF!</v>
      </c>
      <c r="Y651" s="49"/>
      <c r="Z651" s="49"/>
      <c r="AA651" s="50" t="str">
        <f t="shared" si="181"/>
        <v/>
      </c>
      <c r="AB651" s="51" t="str">
        <f>IF(AA651=1,#REF!,"")</f>
        <v/>
      </c>
      <c r="AC651" s="50"/>
      <c r="AD651" s="51" t="str">
        <f>IF(AC651=1,#REF!,"")</f>
        <v/>
      </c>
      <c r="AE651" s="50"/>
      <c r="AF651" s="51" t="str">
        <f>IF(AE651=1,#REF!,"")</f>
        <v/>
      </c>
      <c r="AG651" s="50"/>
      <c r="AH651" s="51" t="str">
        <f>IF(AG651=1,#REF!,"")</f>
        <v/>
      </c>
      <c r="AI651" s="50"/>
      <c r="AJ651" s="51" t="str">
        <f>IF(AI651=1,#REF!,"")</f>
        <v/>
      </c>
      <c r="AK651" s="50"/>
      <c r="AL651" s="51" t="str">
        <f>IF(AK651=1,#REF!,"")</f>
        <v/>
      </c>
      <c r="AM651" s="52"/>
      <c r="AN651" s="53"/>
      <c r="AO651" s="53"/>
      <c r="AP651" s="54"/>
      <c r="AQ651" s="55" t="e">
        <f>IF(#REF!=1,0,"")</f>
        <v>#REF!</v>
      </c>
      <c r="AR651" s="56" t="e">
        <f t="shared" ref="AR651:AR714" si="188">IF(AQ651=1,X651,"")</f>
        <v>#REF!</v>
      </c>
      <c r="AS651" s="55" t="e">
        <f>IF(#REF!=1,0,"")</f>
        <v>#REF!</v>
      </c>
      <c r="AT651" s="56" t="e">
        <f t="shared" ref="AT651:AT714" si="189">IF(AS651=1,X651,"")</f>
        <v>#REF!</v>
      </c>
    </row>
    <row r="652" spans="1:46" s="3" customFormat="1" x14ac:dyDescent="0.25">
      <c r="A652" s="67">
        <f t="shared" ref="A652:A715" si="190">A651</f>
        <v>2022</v>
      </c>
      <c r="B652" s="67" t="str">
        <f t="shared" ref="B652:B715" si="191">IF(C651-C652&gt;0, TEXT(DATE(2016,(MONTH(DATEVALUE(B651&amp;"1"))+1),1),"mmm"), B651)</f>
        <v>May</v>
      </c>
      <c r="C652" s="68">
        <f t="shared" si="182"/>
        <v>24</v>
      </c>
      <c r="D652" s="69">
        <f t="shared" ref="D652:D715" si="192">IF(IF(E651=59,D651+1,D651)=24,0,IF(E651=59,D651+1,D651))</f>
        <v>19</v>
      </c>
      <c r="E652" s="60">
        <f t="shared" ref="E652:E715" si="193">IF(E651&lt;59,E651+1,0)</f>
        <v>24</v>
      </c>
      <c r="F652" s="74"/>
      <c r="G652" s="77"/>
      <c r="H652" s="63" t="e">
        <f t="shared" si="183"/>
        <v>#VALUE!</v>
      </c>
      <c r="I652" s="64">
        <f t="shared" si="187"/>
        <v>1</v>
      </c>
      <c r="J652" s="71" t="str">
        <f t="shared" si="187"/>
        <v>Lavandula</v>
      </c>
      <c r="K652" s="71" t="str">
        <f t="shared" si="187"/>
        <v>stoechas</v>
      </c>
      <c r="L652" s="72">
        <f t="shared" si="187"/>
        <v>2</v>
      </c>
      <c r="M652" s="66">
        <f t="shared" si="187"/>
        <v>13</v>
      </c>
      <c r="N652" s="66">
        <f t="shared" si="187"/>
        <v>0</v>
      </c>
      <c r="O652" s="42"/>
      <c r="P652" s="43" t="e">
        <f>TEXT(IF(#REF!=1,D652,""),"00")</f>
        <v>#REF!</v>
      </c>
      <c r="Q652" s="44"/>
      <c r="R652" s="45"/>
      <c r="S652" s="46" t="e">
        <f>IF(O652=0,TEXT(TIME(P652,Q652,R652)-TIME(D652,E652,RIGHT(F652,2))+TIME(0,LEFT(#REF!,2),RIGHT(#REF!,2)),"mm:ss"),TEXT(TIME(P652,Q652,R652)-TIME(D652,E652,RIGHT(F652,2))+TIME(0,LEFT(#REF!,2),RIGHT(#REF!,2))-TIME(0,($G$10*O652),0),"mm:ss"))</f>
        <v>#REF!</v>
      </c>
      <c r="T652" s="47"/>
      <c r="U652" s="43" t="e">
        <f>INDEX(VISITORS[INSECT ORDER], MATCH(T652,VISITORS[NAME USED],0))</f>
        <v>#N/A</v>
      </c>
      <c r="V652" s="43" t="e">
        <f t="shared" ref="V652:V715" si="194">IF(U652&lt;&gt;0,"NA","")</f>
        <v>#N/A</v>
      </c>
      <c r="W652" s="48" t="e">
        <f>IF(SUM(AB652,AD652,AF652,AH652,AJ652,AL652)=#REF!,,"")</f>
        <v>#REF!</v>
      </c>
      <c r="X652" s="49" t="e">
        <f>IF(#REF!=1,1,"")</f>
        <v>#REF!</v>
      </c>
      <c r="Y652" s="49"/>
      <c r="Z652" s="49"/>
      <c r="AA652" s="50" t="str">
        <f t="shared" ref="AA652:AA715" si="195">IF(OR(T652="Something small"),1,"")</f>
        <v/>
      </c>
      <c r="AB652" s="51" t="str">
        <f>IF(AA652=1,#REF!,"")</f>
        <v/>
      </c>
      <c r="AC652" s="50"/>
      <c r="AD652" s="51" t="str">
        <f>IF(AC652=1,#REF!,"")</f>
        <v/>
      </c>
      <c r="AE652" s="50"/>
      <c r="AF652" s="51" t="str">
        <f>IF(AE652=1,#REF!,"")</f>
        <v/>
      </c>
      <c r="AG652" s="50"/>
      <c r="AH652" s="51" t="str">
        <f>IF(AG652=1,#REF!,"")</f>
        <v/>
      </c>
      <c r="AI652" s="50"/>
      <c r="AJ652" s="51" t="str">
        <f>IF(AI652=1,#REF!,"")</f>
        <v/>
      </c>
      <c r="AK652" s="50"/>
      <c r="AL652" s="51" t="str">
        <f>IF(AK652=1,#REF!,"")</f>
        <v/>
      </c>
      <c r="AM652" s="52"/>
      <c r="AN652" s="53"/>
      <c r="AO652" s="53"/>
      <c r="AP652" s="54"/>
      <c r="AQ652" s="55" t="e">
        <f>IF(#REF!=1,0,"")</f>
        <v>#REF!</v>
      </c>
      <c r="AR652" s="56" t="e">
        <f t="shared" si="188"/>
        <v>#REF!</v>
      </c>
      <c r="AS652" s="55" t="e">
        <f>IF(#REF!=1,0,"")</f>
        <v>#REF!</v>
      </c>
      <c r="AT652" s="56" t="e">
        <f t="shared" si="189"/>
        <v>#REF!</v>
      </c>
    </row>
    <row r="653" spans="1:46" s="3" customFormat="1" x14ac:dyDescent="0.25">
      <c r="A653" s="67">
        <f t="shared" si="190"/>
        <v>2022</v>
      </c>
      <c r="B653" s="67" t="str">
        <f t="shared" si="191"/>
        <v>May</v>
      </c>
      <c r="C653" s="68">
        <f t="shared" ref="C653:C716" si="196">IF(AND(D653=0, E653=0), IF(TEXT(C652,"dd")=TEXT(EOMONTH(DATE(A652,MONTH(DATEVALUE(B652&amp;"1")),C652),0), "dd"), 1, C652+1), C652)</f>
        <v>24</v>
      </c>
      <c r="D653" s="69">
        <f t="shared" si="192"/>
        <v>19</v>
      </c>
      <c r="E653" s="70">
        <f t="shared" si="193"/>
        <v>25</v>
      </c>
      <c r="F653" s="74"/>
      <c r="G653" s="77"/>
      <c r="H653" s="63" t="e">
        <f t="shared" ref="H653:H716" si="197">IF(AND(OR(E652=$G$3,E652=$G$4,E652=$G$5,E652=$G$6,E652=$G$7,E652=$G$8),E652&lt;&gt;RIGHT(H652,2)),CONCATENATE(LEFT(J653,3),LEFT(K653,3),L653,"_",A653,TEXT(MONTH(DATEVALUE(B653&amp;"1")),"00"),TEXT(C653,"00"),"_",TEXT(D653,"00"),"_",TEXT(E652,"00")),IF(AND(OR(E653=$G$3,E653=$G$4,E653=$G$5,E653=$G$6,E653=$G$7,E653=$G$8),OR(F653="",F653&gt;$G$9-1)),CONCATENATE(LEFT(J653,3),LEFT(K653,3),L653,"_",A653,TEXT(MONTH(DATEVALUE(B653&amp;"1")),"00"),TEXT(C653,"00"),"_",TEXT(D653,"00"),"_",TEXT(E653,"00")),H652))</f>
        <v>#VALUE!</v>
      </c>
      <c r="I653" s="64">
        <f t="shared" ref="I653:N668" si="198">I652</f>
        <v>1</v>
      </c>
      <c r="J653" s="71" t="str">
        <f t="shared" si="198"/>
        <v>Lavandula</v>
      </c>
      <c r="K653" s="71" t="str">
        <f t="shared" si="198"/>
        <v>stoechas</v>
      </c>
      <c r="L653" s="72">
        <f t="shared" si="198"/>
        <v>2</v>
      </c>
      <c r="M653" s="72">
        <f t="shared" si="198"/>
        <v>13</v>
      </c>
      <c r="N653" s="66">
        <f t="shared" si="198"/>
        <v>0</v>
      </c>
      <c r="O653" s="42"/>
      <c r="P653" s="43" t="e">
        <f>TEXT(IF(#REF!=1,D653,""),"00")</f>
        <v>#REF!</v>
      </c>
      <c r="Q653" s="44"/>
      <c r="R653" s="45"/>
      <c r="S653" s="46" t="e">
        <f>IF(O653=0,TEXT(TIME(P653,Q653,R653)-TIME(D653,E653,RIGHT(F653,2))+TIME(0,LEFT(#REF!,2),RIGHT(#REF!,2)),"mm:ss"),TEXT(TIME(P653,Q653,R653)-TIME(D653,E653,RIGHT(F653,2))+TIME(0,LEFT(#REF!,2),RIGHT(#REF!,2))-TIME(0,($G$10*O653),0),"mm:ss"))</f>
        <v>#REF!</v>
      </c>
      <c r="T653" s="47"/>
      <c r="U653" s="43" t="e">
        <f>INDEX(VISITORS[INSECT ORDER], MATCH(T653,VISITORS[NAME USED],0))</f>
        <v>#N/A</v>
      </c>
      <c r="V653" s="43" t="e">
        <f t="shared" si="194"/>
        <v>#N/A</v>
      </c>
      <c r="W653" s="48" t="e">
        <f>IF(SUM(AB653,AD653,AF653,AH653,AJ653,AL653)=#REF!,,"")</f>
        <v>#REF!</v>
      </c>
      <c r="X653" s="49" t="e">
        <f>IF(#REF!=1,1,"")</f>
        <v>#REF!</v>
      </c>
      <c r="Y653" s="49"/>
      <c r="Z653" s="49"/>
      <c r="AA653" s="50" t="str">
        <f t="shared" si="195"/>
        <v/>
      </c>
      <c r="AB653" s="51" t="str">
        <f>IF(AA653=1,#REF!,"")</f>
        <v/>
      </c>
      <c r="AC653" s="50"/>
      <c r="AD653" s="51" t="str">
        <f>IF(AC653=1,#REF!,"")</f>
        <v/>
      </c>
      <c r="AE653" s="50"/>
      <c r="AF653" s="51" t="str">
        <f>IF(AE653=1,#REF!,"")</f>
        <v/>
      </c>
      <c r="AG653" s="50"/>
      <c r="AH653" s="51" t="str">
        <f>IF(AG653=1,#REF!,"")</f>
        <v/>
      </c>
      <c r="AI653" s="50"/>
      <c r="AJ653" s="51" t="str">
        <f>IF(AI653=1,#REF!,"")</f>
        <v/>
      </c>
      <c r="AK653" s="50"/>
      <c r="AL653" s="51" t="str">
        <f>IF(AK653=1,#REF!,"")</f>
        <v/>
      </c>
      <c r="AM653" s="52"/>
      <c r="AN653" s="53"/>
      <c r="AO653" s="53"/>
      <c r="AP653" s="54"/>
      <c r="AQ653" s="55" t="e">
        <f>IF(#REF!=1,0,"")</f>
        <v>#REF!</v>
      </c>
      <c r="AR653" s="56" t="e">
        <f t="shared" si="188"/>
        <v>#REF!</v>
      </c>
      <c r="AS653" s="55" t="e">
        <f>IF(#REF!=1,0,"")</f>
        <v>#REF!</v>
      </c>
      <c r="AT653" s="56" t="e">
        <f t="shared" si="189"/>
        <v>#REF!</v>
      </c>
    </row>
    <row r="654" spans="1:46" s="3" customFormat="1" x14ac:dyDescent="0.25">
      <c r="A654" s="67">
        <f t="shared" si="190"/>
        <v>2022</v>
      </c>
      <c r="B654" s="67" t="str">
        <f t="shared" si="191"/>
        <v>May</v>
      </c>
      <c r="C654" s="68">
        <f t="shared" si="196"/>
        <v>24</v>
      </c>
      <c r="D654" s="69">
        <f t="shared" si="192"/>
        <v>19</v>
      </c>
      <c r="E654" s="70">
        <f t="shared" si="193"/>
        <v>26</v>
      </c>
      <c r="F654" s="74"/>
      <c r="G654" s="77"/>
      <c r="H654" s="63" t="e">
        <f t="shared" si="197"/>
        <v>#VALUE!</v>
      </c>
      <c r="I654" s="64">
        <f t="shared" si="198"/>
        <v>1</v>
      </c>
      <c r="J654" s="71" t="str">
        <f t="shared" si="198"/>
        <v>Lavandula</v>
      </c>
      <c r="K654" s="71" t="str">
        <f t="shared" si="198"/>
        <v>stoechas</v>
      </c>
      <c r="L654" s="66">
        <f t="shared" si="198"/>
        <v>2</v>
      </c>
      <c r="M654" s="72">
        <f t="shared" si="198"/>
        <v>13</v>
      </c>
      <c r="N654" s="66">
        <f t="shared" si="198"/>
        <v>0</v>
      </c>
      <c r="O654" s="42"/>
      <c r="P654" s="43" t="e">
        <f>TEXT(IF(#REF!=1,D654,""),"00")</f>
        <v>#REF!</v>
      </c>
      <c r="Q654" s="44"/>
      <c r="R654" s="45"/>
      <c r="S654" s="46" t="e">
        <f>IF(O654=0,TEXT(TIME(P654,Q654,R654)-TIME(D654,E654,RIGHT(F654,2))+TIME(0,LEFT(#REF!,2),RIGHT(#REF!,2)),"mm:ss"),TEXT(TIME(P654,Q654,R654)-TIME(D654,E654,RIGHT(F654,2))+TIME(0,LEFT(#REF!,2),RIGHT(#REF!,2))-TIME(0,($G$10*O654),0),"mm:ss"))</f>
        <v>#REF!</v>
      </c>
      <c r="T654" s="47"/>
      <c r="U654" s="43" t="e">
        <f>INDEX(VISITORS[INSECT ORDER], MATCH(T654,VISITORS[NAME USED],0))</f>
        <v>#N/A</v>
      </c>
      <c r="V654" s="43" t="e">
        <f t="shared" si="194"/>
        <v>#N/A</v>
      </c>
      <c r="W654" s="48" t="e">
        <f>IF(SUM(AB654,AD654,AF654,AH654,AJ654,AL654)=#REF!,,"")</f>
        <v>#REF!</v>
      </c>
      <c r="X654" s="49" t="e">
        <f>IF(#REF!=1,1,"")</f>
        <v>#REF!</v>
      </c>
      <c r="Y654" s="49"/>
      <c r="Z654" s="49"/>
      <c r="AA654" s="50" t="str">
        <f t="shared" si="195"/>
        <v/>
      </c>
      <c r="AB654" s="51" t="str">
        <f>IF(AA654=1,#REF!,"")</f>
        <v/>
      </c>
      <c r="AC654" s="50"/>
      <c r="AD654" s="51" t="str">
        <f>IF(AC654=1,#REF!,"")</f>
        <v/>
      </c>
      <c r="AE654" s="50"/>
      <c r="AF654" s="51" t="str">
        <f>IF(AE654=1,#REF!,"")</f>
        <v/>
      </c>
      <c r="AG654" s="50"/>
      <c r="AH654" s="51" t="str">
        <f>IF(AG654=1,#REF!,"")</f>
        <v/>
      </c>
      <c r="AI654" s="50"/>
      <c r="AJ654" s="51" t="str">
        <f>IF(AI654=1,#REF!,"")</f>
        <v/>
      </c>
      <c r="AK654" s="50"/>
      <c r="AL654" s="51" t="str">
        <f>IF(AK654=1,#REF!,"")</f>
        <v/>
      </c>
      <c r="AM654" s="52"/>
      <c r="AN654" s="53"/>
      <c r="AO654" s="53"/>
      <c r="AP654" s="54"/>
      <c r="AQ654" s="55" t="e">
        <f>IF(#REF!=1,0,"")</f>
        <v>#REF!</v>
      </c>
      <c r="AR654" s="56" t="e">
        <f t="shared" si="188"/>
        <v>#REF!</v>
      </c>
      <c r="AS654" s="55" t="e">
        <f>IF(#REF!=1,0,"")</f>
        <v>#REF!</v>
      </c>
      <c r="AT654" s="56" t="e">
        <f t="shared" si="189"/>
        <v>#REF!</v>
      </c>
    </row>
    <row r="655" spans="1:46" s="3" customFormat="1" x14ac:dyDescent="0.25">
      <c r="A655" s="67">
        <f t="shared" si="190"/>
        <v>2022</v>
      </c>
      <c r="B655" s="67" t="str">
        <f t="shared" si="191"/>
        <v>May</v>
      </c>
      <c r="C655" s="68">
        <f t="shared" si="196"/>
        <v>24</v>
      </c>
      <c r="D655" s="69">
        <f t="shared" si="192"/>
        <v>19</v>
      </c>
      <c r="E655" s="70">
        <f t="shared" si="193"/>
        <v>27</v>
      </c>
      <c r="F655" s="74"/>
      <c r="G655" s="77"/>
      <c r="H655" s="63" t="e">
        <f t="shared" si="197"/>
        <v>#VALUE!</v>
      </c>
      <c r="I655" s="64">
        <f t="shared" si="198"/>
        <v>1</v>
      </c>
      <c r="J655" s="71" t="str">
        <f t="shared" si="198"/>
        <v>Lavandula</v>
      </c>
      <c r="K655" s="71" t="str">
        <f t="shared" si="198"/>
        <v>stoechas</v>
      </c>
      <c r="L655" s="72">
        <f t="shared" si="198"/>
        <v>2</v>
      </c>
      <c r="M655" s="72">
        <f t="shared" si="198"/>
        <v>13</v>
      </c>
      <c r="N655" s="66">
        <f t="shared" si="198"/>
        <v>0</v>
      </c>
      <c r="O655" s="42"/>
      <c r="P655" s="43" t="e">
        <f>TEXT(IF(#REF!=1,D655,""),"00")</f>
        <v>#REF!</v>
      </c>
      <c r="Q655" s="44"/>
      <c r="R655" s="45"/>
      <c r="S655" s="46" t="e">
        <f>IF(O655=0,TEXT(TIME(P655,Q655,R655)-TIME(D655,E655,RIGHT(F655,2))+TIME(0,LEFT(#REF!,2),RIGHT(#REF!,2)),"mm:ss"),TEXT(TIME(P655,Q655,R655)-TIME(D655,E655,RIGHT(F655,2))+TIME(0,LEFT(#REF!,2),RIGHT(#REF!,2))-TIME(0,($G$10*O655),0),"mm:ss"))</f>
        <v>#REF!</v>
      </c>
      <c r="T655" s="47"/>
      <c r="U655" s="43" t="e">
        <f>INDEX(VISITORS[INSECT ORDER], MATCH(T655,VISITORS[NAME USED],0))</f>
        <v>#N/A</v>
      </c>
      <c r="V655" s="43" t="e">
        <f t="shared" si="194"/>
        <v>#N/A</v>
      </c>
      <c r="W655" s="48" t="e">
        <f>IF(SUM(AB655,AD655,AF655,AH655,AJ655,AL655)=#REF!,,"")</f>
        <v>#REF!</v>
      </c>
      <c r="X655" s="49" t="e">
        <f>IF(#REF!=1,1,"")</f>
        <v>#REF!</v>
      </c>
      <c r="Y655" s="49"/>
      <c r="Z655" s="49"/>
      <c r="AA655" s="50" t="str">
        <f t="shared" si="195"/>
        <v/>
      </c>
      <c r="AB655" s="51" t="str">
        <f>IF(AA655=1,#REF!,"")</f>
        <v/>
      </c>
      <c r="AC655" s="50"/>
      <c r="AD655" s="51" t="str">
        <f>IF(AC655=1,#REF!,"")</f>
        <v/>
      </c>
      <c r="AE655" s="50"/>
      <c r="AF655" s="51" t="str">
        <f>IF(AE655=1,#REF!,"")</f>
        <v/>
      </c>
      <c r="AG655" s="50"/>
      <c r="AH655" s="51" t="str">
        <f>IF(AG655=1,#REF!,"")</f>
        <v/>
      </c>
      <c r="AI655" s="50"/>
      <c r="AJ655" s="51" t="str">
        <f>IF(AI655=1,#REF!,"")</f>
        <v/>
      </c>
      <c r="AK655" s="50"/>
      <c r="AL655" s="51" t="str">
        <f>IF(AK655=1,#REF!,"")</f>
        <v/>
      </c>
      <c r="AM655" s="52"/>
      <c r="AN655" s="53"/>
      <c r="AO655" s="53"/>
      <c r="AP655" s="54"/>
      <c r="AQ655" s="55" t="e">
        <f>IF(#REF!=1,0,"")</f>
        <v>#REF!</v>
      </c>
      <c r="AR655" s="56" t="e">
        <f t="shared" si="188"/>
        <v>#REF!</v>
      </c>
      <c r="AS655" s="55" t="e">
        <f>IF(#REF!=1,0,"")</f>
        <v>#REF!</v>
      </c>
      <c r="AT655" s="56" t="e">
        <f t="shared" si="189"/>
        <v>#REF!</v>
      </c>
    </row>
    <row r="656" spans="1:46" s="3" customFormat="1" x14ac:dyDescent="0.25">
      <c r="A656" s="67">
        <f t="shared" si="190"/>
        <v>2022</v>
      </c>
      <c r="B656" s="67" t="str">
        <f t="shared" si="191"/>
        <v>May</v>
      </c>
      <c r="C656" s="68">
        <f t="shared" si="196"/>
        <v>24</v>
      </c>
      <c r="D656" s="69">
        <f t="shared" si="192"/>
        <v>19</v>
      </c>
      <c r="E656" s="70">
        <f t="shared" si="193"/>
        <v>28</v>
      </c>
      <c r="F656" s="74"/>
      <c r="G656" s="77"/>
      <c r="H656" s="63" t="e">
        <f t="shared" si="197"/>
        <v>#VALUE!</v>
      </c>
      <c r="I656" s="64">
        <f t="shared" si="198"/>
        <v>1</v>
      </c>
      <c r="J656" s="71" t="str">
        <f t="shared" si="198"/>
        <v>Lavandula</v>
      </c>
      <c r="K656" s="71" t="str">
        <f t="shared" si="198"/>
        <v>stoechas</v>
      </c>
      <c r="L656" s="72">
        <f t="shared" si="198"/>
        <v>2</v>
      </c>
      <c r="M656" s="72">
        <f t="shared" si="198"/>
        <v>13</v>
      </c>
      <c r="N656" s="66">
        <f t="shared" si="198"/>
        <v>0</v>
      </c>
      <c r="O656" s="42"/>
      <c r="P656" s="43" t="e">
        <f>TEXT(IF(#REF!=1,D656,""),"00")</f>
        <v>#REF!</v>
      </c>
      <c r="Q656" s="44"/>
      <c r="R656" s="45"/>
      <c r="S656" s="46" t="e">
        <f>IF(O656=0,TEXT(TIME(P656,Q656,R656)-TIME(D656,E656,RIGHT(F656,2))+TIME(0,LEFT(#REF!,2),RIGHT(#REF!,2)),"mm:ss"),TEXT(TIME(P656,Q656,R656)-TIME(D656,E656,RIGHT(F656,2))+TIME(0,LEFT(#REF!,2),RIGHT(#REF!,2))-TIME(0,($G$10*O656),0),"mm:ss"))</f>
        <v>#REF!</v>
      </c>
      <c r="T656" s="47"/>
      <c r="U656" s="43" t="e">
        <f>INDEX(VISITORS[INSECT ORDER], MATCH(T656,VISITORS[NAME USED],0))</f>
        <v>#N/A</v>
      </c>
      <c r="V656" s="43" t="e">
        <f t="shared" si="194"/>
        <v>#N/A</v>
      </c>
      <c r="W656" s="48" t="e">
        <f>IF(SUM(AB656,AD656,AF656,AH656,AJ656,AL656)=#REF!,,"")</f>
        <v>#REF!</v>
      </c>
      <c r="X656" s="49" t="e">
        <f>IF(#REF!=1,1,"")</f>
        <v>#REF!</v>
      </c>
      <c r="Y656" s="49"/>
      <c r="Z656" s="49"/>
      <c r="AA656" s="50" t="str">
        <f t="shared" si="195"/>
        <v/>
      </c>
      <c r="AB656" s="51" t="str">
        <f>IF(AA656=1,#REF!,"")</f>
        <v/>
      </c>
      <c r="AC656" s="50"/>
      <c r="AD656" s="51" t="str">
        <f>IF(AC656=1,#REF!,"")</f>
        <v/>
      </c>
      <c r="AE656" s="50"/>
      <c r="AF656" s="51" t="str">
        <f>IF(AE656=1,#REF!,"")</f>
        <v/>
      </c>
      <c r="AG656" s="50"/>
      <c r="AH656" s="51" t="str">
        <f>IF(AG656=1,#REF!,"")</f>
        <v/>
      </c>
      <c r="AI656" s="50"/>
      <c r="AJ656" s="51" t="str">
        <f>IF(AI656=1,#REF!,"")</f>
        <v/>
      </c>
      <c r="AK656" s="50"/>
      <c r="AL656" s="51" t="str">
        <f>IF(AK656=1,#REF!,"")</f>
        <v/>
      </c>
      <c r="AM656" s="52"/>
      <c r="AN656" s="53"/>
      <c r="AO656" s="53"/>
      <c r="AP656" s="54"/>
      <c r="AQ656" s="55" t="e">
        <f>IF(#REF!=1,0,"")</f>
        <v>#REF!</v>
      </c>
      <c r="AR656" s="56" t="e">
        <f t="shared" si="188"/>
        <v>#REF!</v>
      </c>
      <c r="AS656" s="55" t="e">
        <f>IF(#REF!=1,0,"")</f>
        <v>#REF!</v>
      </c>
      <c r="AT656" s="56" t="e">
        <f t="shared" si="189"/>
        <v>#REF!</v>
      </c>
    </row>
    <row r="657" spans="1:46" s="3" customFormat="1" x14ac:dyDescent="0.25">
      <c r="A657" s="67">
        <f t="shared" si="190"/>
        <v>2022</v>
      </c>
      <c r="B657" s="67" t="str">
        <f t="shared" si="191"/>
        <v>May</v>
      </c>
      <c r="C657" s="68">
        <f t="shared" si="196"/>
        <v>24</v>
      </c>
      <c r="D657" s="69">
        <f t="shared" si="192"/>
        <v>19</v>
      </c>
      <c r="E657" s="60">
        <f t="shared" si="193"/>
        <v>29</v>
      </c>
      <c r="F657" s="74"/>
      <c r="G657" s="77"/>
      <c r="H657" s="63" t="e">
        <f t="shared" si="197"/>
        <v>#VALUE!</v>
      </c>
      <c r="I657" s="64">
        <f t="shared" si="198"/>
        <v>1</v>
      </c>
      <c r="J657" s="71" t="str">
        <f t="shared" si="198"/>
        <v>Lavandula</v>
      </c>
      <c r="K657" s="71" t="str">
        <f t="shared" si="198"/>
        <v>stoechas</v>
      </c>
      <c r="L657" s="72">
        <f t="shared" si="198"/>
        <v>2</v>
      </c>
      <c r="M657" s="66">
        <f t="shared" si="198"/>
        <v>13</v>
      </c>
      <c r="N657" s="66">
        <f t="shared" si="198"/>
        <v>0</v>
      </c>
      <c r="O657" s="42"/>
      <c r="P657" s="43" t="e">
        <f>TEXT(IF(#REF!=1,D657,""),"00")</f>
        <v>#REF!</v>
      </c>
      <c r="Q657" s="44"/>
      <c r="R657" s="45"/>
      <c r="S657" s="46" t="e">
        <f>IF(O657=0,TEXT(TIME(P657,Q657,R657)-TIME(D657,E657,RIGHT(F657,2))+TIME(0,LEFT(#REF!,2),RIGHT(#REF!,2)),"mm:ss"),TEXT(TIME(P657,Q657,R657)-TIME(D657,E657,RIGHT(F657,2))+TIME(0,LEFT(#REF!,2),RIGHT(#REF!,2))-TIME(0,($G$10*O657),0),"mm:ss"))</f>
        <v>#REF!</v>
      </c>
      <c r="T657" s="47"/>
      <c r="U657" s="43" t="e">
        <f>INDEX(VISITORS[INSECT ORDER], MATCH(T657,VISITORS[NAME USED],0))</f>
        <v>#N/A</v>
      </c>
      <c r="V657" s="43" t="e">
        <f t="shared" si="194"/>
        <v>#N/A</v>
      </c>
      <c r="W657" s="48" t="e">
        <f>IF(SUM(AB657,AD657,AF657,AH657,AJ657,AL657)=#REF!,,"")</f>
        <v>#REF!</v>
      </c>
      <c r="X657" s="49" t="e">
        <f>IF(#REF!=1,1,"")</f>
        <v>#REF!</v>
      </c>
      <c r="Y657" s="49"/>
      <c r="Z657" s="49"/>
      <c r="AA657" s="50" t="str">
        <f t="shared" si="195"/>
        <v/>
      </c>
      <c r="AB657" s="51" t="str">
        <f>IF(AA657=1,#REF!,"")</f>
        <v/>
      </c>
      <c r="AC657" s="50"/>
      <c r="AD657" s="51" t="str">
        <f>IF(AC657=1,#REF!,"")</f>
        <v/>
      </c>
      <c r="AE657" s="50"/>
      <c r="AF657" s="51" t="str">
        <f>IF(AE657=1,#REF!,"")</f>
        <v/>
      </c>
      <c r="AG657" s="50"/>
      <c r="AH657" s="51" t="str">
        <f>IF(AG657=1,#REF!,"")</f>
        <v/>
      </c>
      <c r="AI657" s="50"/>
      <c r="AJ657" s="51" t="str">
        <f>IF(AI657=1,#REF!,"")</f>
        <v/>
      </c>
      <c r="AK657" s="50"/>
      <c r="AL657" s="51" t="str">
        <f>IF(AK657=1,#REF!,"")</f>
        <v/>
      </c>
      <c r="AM657" s="52"/>
      <c r="AN657" s="53"/>
      <c r="AO657" s="53"/>
      <c r="AP657" s="54"/>
      <c r="AQ657" s="55" t="e">
        <f>IF(#REF!=1,0,"")</f>
        <v>#REF!</v>
      </c>
      <c r="AR657" s="56" t="e">
        <f t="shared" si="188"/>
        <v>#REF!</v>
      </c>
      <c r="AS657" s="55" t="e">
        <f>IF(#REF!=1,0,"")</f>
        <v>#REF!</v>
      </c>
      <c r="AT657" s="56" t="e">
        <f t="shared" si="189"/>
        <v>#REF!</v>
      </c>
    </row>
    <row r="658" spans="1:46" s="3" customFormat="1" x14ac:dyDescent="0.25">
      <c r="A658" s="67">
        <f t="shared" si="190"/>
        <v>2022</v>
      </c>
      <c r="B658" s="67" t="str">
        <f t="shared" si="191"/>
        <v>May</v>
      </c>
      <c r="C658" s="68">
        <f t="shared" si="196"/>
        <v>24</v>
      </c>
      <c r="D658" s="69">
        <f t="shared" si="192"/>
        <v>19</v>
      </c>
      <c r="E658" s="70">
        <f t="shared" si="193"/>
        <v>30</v>
      </c>
      <c r="F658" s="74"/>
      <c r="G658" s="77"/>
      <c r="H658" s="63" t="e">
        <f t="shared" si="197"/>
        <v>#VALUE!</v>
      </c>
      <c r="I658" s="64">
        <f t="shared" si="198"/>
        <v>1</v>
      </c>
      <c r="J658" s="71" t="str">
        <f t="shared" si="198"/>
        <v>Lavandula</v>
      </c>
      <c r="K658" s="71" t="str">
        <f t="shared" si="198"/>
        <v>stoechas</v>
      </c>
      <c r="L658" s="72">
        <f t="shared" si="198"/>
        <v>2</v>
      </c>
      <c r="M658" s="72">
        <f t="shared" si="198"/>
        <v>13</v>
      </c>
      <c r="N658" s="66">
        <f t="shared" si="198"/>
        <v>0</v>
      </c>
      <c r="O658" s="42"/>
      <c r="P658" s="43" t="e">
        <f>TEXT(IF(#REF!=1,D658,""),"00")</f>
        <v>#REF!</v>
      </c>
      <c r="Q658" s="44"/>
      <c r="R658" s="45"/>
      <c r="S658" s="46" t="e">
        <f>IF(O658=0,TEXT(TIME(P658,Q658,R658)-TIME(D658,E658,RIGHT(F658,2))+TIME(0,LEFT(#REF!,2),RIGHT(#REF!,2)),"mm:ss"),TEXT(TIME(P658,Q658,R658)-TIME(D658,E658,RIGHT(F658,2))+TIME(0,LEFT(#REF!,2),RIGHT(#REF!,2))-TIME(0,($G$10*O658),0),"mm:ss"))</f>
        <v>#REF!</v>
      </c>
      <c r="T658" s="47"/>
      <c r="U658" s="43" t="e">
        <f>INDEX(VISITORS[INSECT ORDER], MATCH(T658,VISITORS[NAME USED],0))</f>
        <v>#N/A</v>
      </c>
      <c r="V658" s="43" t="e">
        <f t="shared" si="194"/>
        <v>#N/A</v>
      </c>
      <c r="W658" s="48" t="e">
        <f>IF(SUM(AB658,AD658,AF658,AH658,AJ658,AL658)=#REF!,,"")</f>
        <v>#REF!</v>
      </c>
      <c r="X658" s="49" t="e">
        <f>IF(#REF!=1,1,"")</f>
        <v>#REF!</v>
      </c>
      <c r="Y658" s="49"/>
      <c r="Z658" s="49"/>
      <c r="AA658" s="50" t="str">
        <f t="shared" si="195"/>
        <v/>
      </c>
      <c r="AB658" s="51" t="str">
        <f>IF(AA658=1,#REF!,"")</f>
        <v/>
      </c>
      <c r="AC658" s="50"/>
      <c r="AD658" s="51" t="str">
        <f>IF(AC658=1,#REF!,"")</f>
        <v/>
      </c>
      <c r="AE658" s="50"/>
      <c r="AF658" s="51" t="str">
        <f>IF(AE658=1,#REF!,"")</f>
        <v/>
      </c>
      <c r="AG658" s="50"/>
      <c r="AH658" s="51" t="str">
        <f>IF(AG658=1,#REF!,"")</f>
        <v/>
      </c>
      <c r="AI658" s="50"/>
      <c r="AJ658" s="51" t="str">
        <f>IF(AI658=1,#REF!,"")</f>
        <v/>
      </c>
      <c r="AK658" s="50"/>
      <c r="AL658" s="51" t="str">
        <f>IF(AK658=1,#REF!,"")</f>
        <v/>
      </c>
      <c r="AM658" s="52"/>
      <c r="AN658" s="53"/>
      <c r="AO658" s="53"/>
      <c r="AP658" s="54"/>
      <c r="AQ658" s="55" t="e">
        <f>IF(#REF!=1,0,"")</f>
        <v>#REF!</v>
      </c>
      <c r="AR658" s="56" t="e">
        <f t="shared" si="188"/>
        <v>#REF!</v>
      </c>
      <c r="AS658" s="55" t="e">
        <f>IF(#REF!=1,0,"")</f>
        <v>#REF!</v>
      </c>
      <c r="AT658" s="56" t="e">
        <f t="shared" si="189"/>
        <v>#REF!</v>
      </c>
    </row>
    <row r="659" spans="1:46" s="3" customFormat="1" x14ac:dyDescent="0.25">
      <c r="A659" s="67">
        <f t="shared" si="190"/>
        <v>2022</v>
      </c>
      <c r="B659" s="67" t="str">
        <f t="shared" si="191"/>
        <v>May</v>
      </c>
      <c r="C659" s="68">
        <f t="shared" si="196"/>
        <v>24</v>
      </c>
      <c r="D659" s="69">
        <f t="shared" si="192"/>
        <v>19</v>
      </c>
      <c r="E659" s="70">
        <f t="shared" si="193"/>
        <v>31</v>
      </c>
      <c r="F659" s="74"/>
      <c r="G659" s="77"/>
      <c r="H659" s="63" t="e">
        <f t="shared" si="197"/>
        <v>#VALUE!</v>
      </c>
      <c r="I659" s="64">
        <f t="shared" si="198"/>
        <v>1</v>
      </c>
      <c r="J659" s="71" t="str">
        <f t="shared" si="198"/>
        <v>Lavandula</v>
      </c>
      <c r="K659" s="71" t="str">
        <f t="shared" si="198"/>
        <v>stoechas</v>
      </c>
      <c r="L659" s="72">
        <f t="shared" si="198"/>
        <v>2</v>
      </c>
      <c r="M659" s="72">
        <f t="shared" si="198"/>
        <v>13</v>
      </c>
      <c r="N659" s="66">
        <f t="shared" si="198"/>
        <v>0</v>
      </c>
      <c r="O659" s="42"/>
      <c r="P659" s="43" t="e">
        <f>TEXT(IF(#REF!=1,D659,""),"00")</f>
        <v>#REF!</v>
      </c>
      <c r="Q659" s="44"/>
      <c r="R659" s="45"/>
      <c r="S659" s="46" t="e">
        <f>IF(O659=0,TEXT(TIME(P659,Q659,R659)-TIME(D659,E659,RIGHT(F659,2))+TIME(0,LEFT(#REF!,2),RIGHT(#REF!,2)),"mm:ss"),TEXT(TIME(P659,Q659,R659)-TIME(D659,E659,RIGHT(F659,2))+TIME(0,LEFT(#REF!,2),RIGHT(#REF!,2))-TIME(0,($G$10*O659),0),"mm:ss"))</f>
        <v>#REF!</v>
      </c>
      <c r="T659" s="47"/>
      <c r="U659" s="43" t="e">
        <f>INDEX(VISITORS[INSECT ORDER], MATCH(T659,VISITORS[NAME USED],0))</f>
        <v>#N/A</v>
      </c>
      <c r="V659" s="43" t="e">
        <f t="shared" si="194"/>
        <v>#N/A</v>
      </c>
      <c r="W659" s="48" t="e">
        <f>IF(SUM(AB659,AD659,AF659,AH659,AJ659,AL659)=#REF!,,"")</f>
        <v>#REF!</v>
      </c>
      <c r="X659" s="49" t="e">
        <f>IF(#REF!=1,1,"")</f>
        <v>#REF!</v>
      </c>
      <c r="Y659" s="49"/>
      <c r="Z659" s="49"/>
      <c r="AA659" s="50" t="str">
        <f t="shared" si="195"/>
        <v/>
      </c>
      <c r="AB659" s="51" t="str">
        <f>IF(AA659=1,#REF!,"")</f>
        <v/>
      </c>
      <c r="AC659" s="50"/>
      <c r="AD659" s="51" t="str">
        <f>IF(AC659=1,#REF!,"")</f>
        <v/>
      </c>
      <c r="AE659" s="50"/>
      <c r="AF659" s="51" t="str">
        <f>IF(AE659=1,#REF!,"")</f>
        <v/>
      </c>
      <c r="AG659" s="50"/>
      <c r="AH659" s="51" t="str">
        <f>IF(AG659=1,#REF!,"")</f>
        <v/>
      </c>
      <c r="AI659" s="50"/>
      <c r="AJ659" s="51" t="str">
        <f>IF(AI659=1,#REF!,"")</f>
        <v/>
      </c>
      <c r="AK659" s="50"/>
      <c r="AL659" s="51" t="str">
        <f>IF(AK659=1,#REF!,"")</f>
        <v/>
      </c>
      <c r="AM659" s="52"/>
      <c r="AN659" s="53"/>
      <c r="AO659" s="53"/>
      <c r="AP659" s="54"/>
      <c r="AQ659" s="55" t="e">
        <f>IF(#REF!=1,0,"")</f>
        <v>#REF!</v>
      </c>
      <c r="AR659" s="56" t="e">
        <f t="shared" si="188"/>
        <v>#REF!</v>
      </c>
      <c r="AS659" s="55" t="e">
        <f>IF(#REF!=1,0,"")</f>
        <v>#REF!</v>
      </c>
      <c r="AT659" s="56" t="e">
        <f t="shared" si="189"/>
        <v>#REF!</v>
      </c>
    </row>
    <row r="660" spans="1:46" s="3" customFormat="1" x14ac:dyDescent="0.25">
      <c r="A660" s="67">
        <f t="shared" si="190"/>
        <v>2022</v>
      </c>
      <c r="B660" s="67" t="str">
        <f t="shared" si="191"/>
        <v>May</v>
      </c>
      <c r="C660" s="68">
        <f t="shared" si="196"/>
        <v>24</v>
      </c>
      <c r="D660" s="69">
        <f t="shared" si="192"/>
        <v>19</v>
      </c>
      <c r="E660" s="70">
        <f t="shared" si="193"/>
        <v>32</v>
      </c>
      <c r="F660" s="74"/>
      <c r="G660" s="77"/>
      <c r="H660" s="63" t="e">
        <f t="shared" si="197"/>
        <v>#VALUE!</v>
      </c>
      <c r="I660" s="64">
        <f t="shared" si="198"/>
        <v>1</v>
      </c>
      <c r="J660" s="71" t="str">
        <f t="shared" si="198"/>
        <v>Lavandula</v>
      </c>
      <c r="K660" s="71" t="str">
        <f t="shared" si="198"/>
        <v>stoechas</v>
      </c>
      <c r="L660" s="66">
        <f t="shared" si="198"/>
        <v>2</v>
      </c>
      <c r="M660" s="72">
        <f t="shared" si="198"/>
        <v>13</v>
      </c>
      <c r="N660" s="66">
        <f t="shared" si="198"/>
        <v>0</v>
      </c>
      <c r="O660" s="42"/>
      <c r="P660" s="43" t="e">
        <f>TEXT(IF(#REF!=1,D660,""),"00")</f>
        <v>#REF!</v>
      </c>
      <c r="Q660" s="44"/>
      <c r="R660" s="45"/>
      <c r="S660" s="46" t="e">
        <f>IF(O660=0,TEXT(TIME(P660,Q660,R660)-TIME(D660,E660,RIGHT(F660,2))+TIME(0,LEFT(#REF!,2),RIGHT(#REF!,2)),"mm:ss"),TEXT(TIME(P660,Q660,R660)-TIME(D660,E660,RIGHT(F660,2))+TIME(0,LEFT(#REF!,2),RIGHT(#REF!,2))-TIME(0,($G$10*O660),0),"mm:ss"))</f>
        <v>#REF!</v>
      </c>
      <c r="T660" s="47"/>
      <c r="U660" s="43" t="e">
        <f>INDEX(VISITORS[INSECT ORDER], MATCH(T660,VISITORS[NAME USED],0))</f>
        <v>#N/A</v>
      </c>
      <c r="V660" s="43" t="e">
        <f t="shared" si="194"/>
        <v>#N/A</v>
      </c>
      <c r="W660" s="48" t="e">
        <f>IF(SUM(AB660,AD660,AF660,AH660,AJ660,AL660)=#REF!,,"")</f>
        <v>#REF!</v>
      </c>
      <c r="X660" s="49" t="e">
        <f>IF(#REF!=1,1,"")</f>
        <v>#REF!</v>
      </c>
      <c r="Y660" s="49"/>
      <c r="Z660" s="49"/>
      <c r="AA660" s="50" t="str">
        <f t="shared" si="195"/>
        <v/>
      </c>
      <c r="AB660" s="51" t="str">
        <f>IF(AA660=1,#REF!,"")</f>
        <v/>
      </c>
      <c r="AC660" s="50"/>
      <c r="AD660" s="51" t="str">
        <f>IF(AC660=1,#REF!,"")</f>
        <v/>
      </c>
      <c r="AE660" s="50"/>
      <c r="AF660" s="51" t="str">
        <f>IF(AE660=1,#REF!,"")</f>
        <v/>
      </c>
      <c r="AG660" s="50"/>
      <c r="AH660" s="51" t="str">
        <f>IF(AG660=1,#REF!,"")</f>
        <v/>
      </c>
      <c r="AI660" s="50"/>
      <c r="AJ660" s="51" t="str">
        <f>IF(AI660=1,#REF!,"")</f>
        <v/>
      </c>
      <c r="AK660" s="50"/>
      <c r="AL660" s="51" t="str">
        <f>IF(AK660=1,#REF!,"")</f>
        <v/>
      </c>
      <c r="AM660" s="52"/>
      <c r="AN660" s="53"/>
      <c r="AO660" s="53"/>
      <c r="AP660" s="54"/>
      <c r="AQ660" s="55" t="e">
        <f>IF(#REF!=1,0,"")</f>
        <v>#REF!</v>
      </c>
      <c r="AR660" s="56" t="e">
        <f t="shared" si="188"/>
        <v>#REF!</v>
      </c>
      <c r="AS660" s="55" t="e">
        <f>IF(#REF!=1,0,"")</f>
        <v>#REF!</v>
      </c>
      <c r="AT660" s="56" t="e">
        <f t="shared" si="189"/>
        <v>#REF!</v>
      </c>
    </row>
    <row r="661" spans="1:46" s="3" customFormat="1" x14ac:dyDescent="0.25">
      <c r="A661" s="67">
        <f t="shared" si="190"/>
        <v>2022</v>
      </c>
      <c r="B661" s="67" t="str">
        <f t="shared" si="191"/>
        <v>May</v>
      </c>
      <c r="C661" s="68">
        <f t="shared" si="196"/>
        <v>24</v>
      </c>
      <c r="D661" s="69">
        <f t="shared" si="192"/>
        <v>19</v>
      </c>
      <c r="E661" s="70">
        <f t="shared" si="193"/>
        <v>33</v>
      </c>
      <c r="F661" s="74"/>
      <c r="G661" s="77"/>
      <c r="H661" s="63" t="e">
        <f t="shared" si="197"/>
        <v>#VALUE!</v>
      </c>
      <c r="I661" s="64">
        <f t="shared" si="198"/>
        <v>1</v>
      </c>
      <c r="J661" s="71" t="str">
        <f t="shared" si="198"/>
        <v>Lavandula</v>
      </c>
      <c r="K661" s="71" t="str">
        <f t="shared" si="198"/>
        <v>stoechas</v>
      </c>
      <c r="L661" s="72">
        <f t="shared" si="198"/>
        <v>2</v>
      </c>
      <c r="M661" s="72">
        <f t="shared" si="198"/>
        <v>13</v>
      </c>
      <c r="N661" s="66">
        <f t="shared" si="198"/>
        <v>0</v>
      </c>
      <c r="O661" s="42"/>
      <c r="P661" s="43" t="e">
        <f>TEXT(IF(#REF!=1,D661,""),"00")</f>
        <v>#REF!</v>
      </c>
      <c r="Q661" s="44"/>
      <c r="R661" s="45"/>
      <c r="S661" s="46" t="e">
        <f>IF(O661=0,TEXT(TIME(P661,Q661,R661)-TIME(D661,E661,RIGHT(F661,2))+TIME(0,LEFT(#REF!,2),RIGHT(#REF!,2)),"mm:ss"),TEXT(TIME(P661,Q661,R661)-TIME(D661,E661,RIGHT(F661,2))+TIME(0,LEFT(#REF!,2),RIGHT(#REF!,2))-TIME(0,($G$10*O661),0),"mm:ss"))</f>
        <v>#REF!</v>
      </c>
      <c r="T661" s="47"/>
      <c r="U661" s="43" t="e">
        <f>INDEX(VISITORS[INSECT ORDER], MATCH(T661,VISITORS[NAME USED],0))</f>
        <v>#N/A</v>
      </c>
      <c r="V661" s="43" t="e">
        <f t="shared" si="194"/>
        <v>#N/A</v>
      </c>
      <c r="W661" s="48" t="e">
        <f>IF(SUM(AB661,AD661,AF661,AH661,AJ661,AL661)=#REF!,,"")</f>
        <v>#REF!</v>
      </c>
      <c r="X661" s="49" t="e">
        <f>IF(#REF!=1,1,"")</f>
        <v>#REF!</v>
      </c>
      <c r="Y661" s="49"/>
      <c r="Z661" s="49"/>
      <c r="AA661" s="50" t="str">
        <f t="shared" si="195"/>
        <v/>
      </c>
      <c r="AB661" s="51" t="str">
        <f>IF(AA661=1,#REF!,"")</f>
        <v/>
      </c>
      <c r="AC661" s="50"/>
      <c r="AD661" s="51" t="str">
        <f>IF(AC661=1,#REF!,"")</f>
        <v/>
      </c>
      <c r="AE661" s="50"/>
      <c r="AF661" s="51" t="str">
        <f>IF(AE661=1,#REF!,"")</f>
        <v/>
      </c>
      <c r="AG661" s="50"/>
      <c r="AH661" s="51" t="str">
        <f>IF(AG661=1,#REF!,"")</f>
        <v/>
      </c>
      <c r="AI661" s="50"/>
      <c r="AJ661" s="51" t="str">
        <f>IF(AI661=1,#REF!,"")</f>
        <v/>
      </c>
      <c r="AK661" s="50"/>
      <c r="AL661" s="51" t="str">
        <f>IF(AK661=1,#REF!,"")</f>
        <v/>
      </c>
      <c r="AM661" s="52"/>
      <c r="AN661" s="53"/>
      <c r="AO661" s="53"/>
      <c r="AP661" s="54"/>
      <c r="AQ661" s="55" t="e">
        <f>IF(#REF!=1,0,"")</f>
        <v>#REF!</v>
      </c>
      <c r="AR661" s="56" t="e">
        <f t="shared" si="188"/>
        <v>#REF!</v>
      </c>
      <c r="AS661" s="55" t="e">
        <f>IF(#REF!=1,0,"")</f>
        <v>#REF!</v>
      </c>
      <c r="AT661" s="56" t="e">
        <f t="shared" si="189"/>
        <v>#REF!</v>
      </c>
    </row>
    <row r="662" spans="1:46" s="3" customFormat="1" x14ac:dyDescent="0.25">
      <c r="A662" s="67">
        <f t="shared" si="190"/>
        <v>2022</v>
      </c>
      <c r="B662" s="67" t="str">
        <f t="shared" si="191"/>
        <v>May</v>
      </c>
      <c r="C662" s="68">
        <f t="shared" si="196"/>
        <v>24</v>
      </c>
      <c r="D662" s="69">
        <f t="shared" si="192"/>
        <v>19</v>
      </c>
      <c r="E662" s="60">
        <f t="shared" si="193"/>
        <v>34</v>
      </c>
      <c r="F662" s="74"/>
      <c r="G662" s="77"/>
      <c r="H662" s="63" t="e">
        <f t="shared" si="197"/>
        <v>#VALUE!</v>
      </c>
      <c r="I662" s="64">
        <f t="shared" si="198"/>
        <v>1</v>
      </c>
      <c r="J662" s="71" t="str">
        <f t="shared" si="198"/>
        <v>Lavandula</v>
      </c>
      <c r="K662" s="71" t="str">
        <f t="shared" si="198"/>
        <v>stoechas</v>
      </c>
      <c r="L662" s="72">
        <f t="shared" si="198"/>
        <v>2</v>
      </c>
      <c r="M662" s="66">
        <f t="shared" si="198"/>
        <v>13</v>
      </c>
      <c r="N662" s="66">
        <f t="shared" si="198"/>
        <v>0</v>
      </c>
      <c r="O662" s="42"/>
      <c r="P662" s="43" t="e">
        <f>TEXT(IF(#REF!=1,D662,""),"00")</f>
        <v>#REF!</v>
      </c>
      <c r="Q662" s="44"/>
      <c r="R662" s="45"/>
      <c r="S662" s="46" t="e">
        <f>IF(O662=0,TEXT(TIME(P662,Q662,R662)-TIME(D662,E662,RIGHT(F662,2))+TIME(0,LEFT(#REF!,2),RIGHT(#REF!,2)),"mm:ss"),TEXT(TIME(P662,Q662,R662)-TIME(D662,E662,RIGHT(F662,2))+TIME(0,LEFT(#REF!,2),RIGHT(#REF!,2))-TIME(0,($G$10*O662),0),"mm:ss"))</f>
        <v>#REF!</v>
      </c>
      <c r="T662" s="47"/>
      <c r="U662" s="43" t="e">
        <f>INDEX(VISITORS[INSECT ORDER], MATCH(T662,VISITORS[NAME USED],0))</f>
        <v>#N/A</v>
      </c>
      <c r="V662" s="43" t="e">
        <f t="shared" si="194"/>
        <v>#N/A</v>
      </c>
      <c r="W662" s="48" t="e">
        <f>IF(SUM(AB662,AD662,AF662,AH662,AJ662,AL662)=#REF!,,"")</f>
        <v>#REF!</v>
      </c>
      <c r="X662" s="49" t="e">
        <f>IF(#REF!=1,1,"")</f>
        <v>#REF!</v>
      </c>
      <c r="Y662" s="49"/>
      <c r="Z662" s="49"/>
      <c r="AA662" s="50" t="str">
        <f t="shared" si="195"/>
        <v/>
      </c>
      <c r="AB662" s="51" t="str">
        <f>IF(AA662=1,#REF!,"")</f>
        <v/>
      </c>
      <c r="AC662" s="50"/>
      <c r="AD662" s="51" t="str">
        <f>IF(AC662=1,#REF!,"")</f>
        <v/>
      </c>
      <c r="AE662" s="50"/>
      <c r="AF662" s="51" t="str">
        <f>IF(AE662=1,#REF!,"")</f>
        <v/>
      </c>
      <c r="AG662" s="50"/>
      <c r="AH662" s="51" t="str">
        <f>IF(AG662=1,#REF!,"")</f>
        <v/>
      </c>
      <c r="AI662" s="50"/>
      <c r="AJ662" s="51" t="str">
        <f>IF(AI662=1,#REF!,"")</f>
        <v/>
      </c>
      <c r="AK662" s="50"/>
      <c r="AL662" s="51" t="str">
        <f>IF(AK662=1,#REF!,"")</f>
        <v/>
      </c>
      <c r="AM662" s="52"/>
      <c r="AN662" s="53"/>
      <c r="AO662" s="53"/>
      <c r="AP662" s="54"/>
      <c r="AQ662" s="55" t="e">
        <f>IF(#REF!=1,0,"")</f>
        <v>#REF!</v>
      </c>
      <c r="AR662" s="56" t="e">
        <f t="shared" si="188"/>
        <v>#REF!</v>
      </c>
      <c r="AS662" s="55" t="e">
        <f>IF(#REF!=1,0,"")</f>
        <v>#REF!</v>
      </c>
      <c r="AT662" s="56" t="e">
        <f t="shared" si="189"/>
        <v>#REF!</v>
      </c>
    </row>
    <row r="663" spans="1:46" s="3" customFormat="1" x14ac:dyDescent="0.25">
      <c r="A663" s="67">
        <f t="shared" si="190"/>
        <v>2022</v>
      </c>
      <c r="B663" s="67" t="str">
        <f t="shared" si="191"/>
        <v>May</v>
      </c>
      <c r="C663" s="68">
        <f t="shared" si="196"/>
        <v>24</v>
      </c>
      <c r="D663" s="69">
        <f t="shared" si="192"/>
        <v>19</v>
      </c>
      <c r="E663" s="70">
        <f t="shared" si="193"/>
        <v>35</v>
      </c>
      <c r="F663" s="74"/>
      <c r="G663" s="77"/>
      <c r="H663" s="63" t="e">
        <f t="shared" si="197"/>
        <v>#VALUE!</v>
      </c>
      <c r="I663" s="64">
        <f t="shared" si="198"/>
        <v>1</v>
      </c>
      <c r="J663" s="71" t="str">
        <f t="shared" si="198"/>
        <v>Lavandula</v>
      </c>
      <c r="K663" s="71" t="str">
        <f t="shared" si="198"/>
        <v>stoechas</v>
      </c>
      <c r="L663" s="72">
        <f t="shared" si="198"/>
        <v>2</v>
      </c>
      <c r="M663" s="72">
        <f t="shared" si="198"/>
        <v>13</v>
      </c>
      <c r="N663" s="66">
        <f t="shared" si="198"/>
        <v>0</v>
      </c>
      <c r="O663" s="42"/>
      <c r="P663" s="43" t="e">
        <f>TEXT(IF(#REF!=1,D663,""),"00")</f>
        <v>#REF!</v>
      </c>
      <c r="Q663" s="44"/>
      <c r="R663" s="45"/>
      <c r="S663" s="46" t="e">
        <f>IF(O663=0,TEXT(TIME(P663,Q663,R663)-TIME(D663,E663,RIGHT(F663,2))+TIME(0,LEFT(#REF!,2),RIGHT(#REF!,2)),"mm:ss"),TEXT(TIME(P663,Q663,R663)-TIME(D663,E663,RIGHT(F663,2))+TIME(0,LEFT(#REF!,2),RIGHT(#REF!,2))-TIME(0,($G$10*O663),0),"mm:ss"))</f>
        <v>#REF!</v>
      </c>
      <c r="T663" s="47"/>
      <c r="U663" s="43" t="e">
        <f>INDEX(VISITORS[INSECT ORDER], MATCH(T663,VISITORS[NAME USED],0))</f>
        <v>#N/A</v>
      </c>
      <c r="V663" s="43" t="e">
        <f t="shared" si="194"/>
        <v>#N/A</v>
      </c>
      <c r="W663" s="48" t="e">
        <f>IF(SUM(AB663,AD663,AF663,AH663,AJ663,AL663)=#REF!,,"")</f>
        <v>#REF!</v>
      </c>
      <c r="X663" s="49" t="e">
        <f>IF(#REF!=1,1,"")</f>
        <v>#REF!</v>
      </c>
      <c r="Y663" s="49"/>
      <c r="Z663" s="49"/>
      <c r="AA663" s="50" t="str">
        <f t="shared" si="195"/>
        <v/>
      </c>
      <c r="AB663" s="51" t="str">
        <f>IF(AA663=1,#REF!,"")</f>
        <v/>
      </c>
      <c r="AC663" s="50"/>
      <c r="AD663" s="51" t="str">
        <f>IF(AC663=1,#REF!,"")</f>
        <v/>
      </c>
      <c r="AE663" s="50"/>
      <c r="AF663" s="51" t="str">
        <f>IF(AE663=1,#REF!,"")</f>
        <v/>
      </c>
      <c r="AG663" s="50"/>
      <c r="AH663" s="51" t="str">
        <f>IF(AG663=1,#REF!,"")</f>
        <v/>
      </c>
      <c r="AI663" s="50"/>
      <c r="AJ663" s="51" t="str">
        <f>IF(AI663=1,#REF!,"")</f>
        <v/>
      </c>
      <c r="AK663" s="50"/>
      <c r="AL663" s="51" t="str">
        <f>IF(AK663=1,#REF!,"")</f>
        <v/>
      </c>
      <c r="AM663" s="52"/>
      <c r="AN663" s="53"/>
      <c r="AO663" s="53"/>
      <c r="AP663" s="54"/>
      <c r="AQ663" s="55" t="e">
        <f>IF(#REF!=1,0,"")</f>
        <v>#REF!</v>
      </c>
      <c r="AR663" s="56" t="e">
        <f t="shared" si="188"/>
        <v>#REF!</v>
      </c>
      <c r="AS663" s="55" t="e">
        <f>IF(#REF!=1,0,"")</f>
        <v>#REF!</v>
      </c>
      <c r="AT663" s="56" t="e">
        <f t="shared" si="189"/>
        <v>#REF!</v>
      </c>
    </row>
    <row r="664" spans="1:46" s="3" customFormat="1" x14ac:dyDescent="0.25">
      <c r="A664" s="67">
        <f t="shared" si="190"/>
        <v>2022</v>
      </c>
      <c r="B664" s="67" t="str">
        <f t="shared" si="191"/>
        <v>May</v>
      </c>
      <c r="C664" s="68">
        <f t="shared" si="196"/>
        <v>24</v>
      </c>
      <c r="D664" s="69">
        <f t="shared" si="192"/>
        <v>19</v>
      </c>
      <c r="E664" s="70">
        <f t="shared" si="193"/>
        <v>36</v>
      </c>
      <c r="F664" s="74"/>
      <c r="G664" s="77"/>
      <c r="H664" s="63" t="e">
        <f t="shared" si="197"/>
        <v>#VALUE!</v>
      </c>
      <c r="I664" s="64">
        <f t="shared" si="198"/>
        <v>1</v>
      </c>
      <c r="J664" s="71" t="str">
        <f t="shared" si="198"/>
        <v>Lavandula</v>
      </c>
      <c r="K664" s="71" t="str">
        <f t="shared" si="198"/>
        <v>stoechas</v>
      </c>
      <c r="L664" s="72">
        <f t="shared" si="198"/>
        <v>2</v>
      </c>
      <c r="M664" s="72">
        <f t="shared" si="198"/>
        <v>13</v>
      </c>
      <c r="N664" s="66">
        <f t="shared" si="198"/>
        <v>0</v>
      </c>
      <c r="O664" s="42"/>
      <c r="P664" s="43" t="e">
        <f>TEXT(IF(#REF!=1,D664,""),"00")</f>
        <v>#REF!</v>
      </c>
      <c r="Q664" s="44"/>
      <c r="R664" s="45"/>
      <c r="S664" s="46" t="e">
        <f>IF(O664=0,TEXT(TIME(P664,Q664,R664)-TIME(D664,E664,RIGHT(F664,2))+TIME(0,LEFT(#REF!,2),RIGHT(#REF!,2)),"mm:ss"),TEXT(TIME(P664,Q664,R664)-TIME(D664,E664,RIGHT(F664,2))+TIME(0,LEFT(#REF!,2),RIGHT(#REF!,2))-TIME(0,($G$10*O664),0),"mm:ss"))</f>
        <v>#REF!</v>
      </c>
      <c r="T664" s="47"/>
      <c r="U664" s="43" t="e">
        <f>INDEX(VISITORS[INSECT ORDER], MATCH(T664,VISITORS[NAME USED],0))</f>
        <v>#N/A</v>
      </c>
      <c r="V664" s="43" t="e">
        <f t="shared" si="194"/>
        <v>#N/A</v>
      </c>
      <c r="W664" s="48" t="e">
        <f>IF(SUM(AB664,AD664,AF664,AH664,AJ664,AL664)=#REF!,,"")</f>
        <v>#REF!</v>
      </c>
      <c r="X664" s="49" t="e">
        <f>IF(#REF!=1,1,"")</f>
        <v>#REF!</v>
      </c>
      <c r="Y664" s="49"/>
      <c r="Z664" s="49"/>
      <c r="AA664" s="50" t="str">
        <f t="shared" si="195"/>
        <v/>
      </c>
      <c r="AB664" s="51" t="str">
        <f>IF(AA664=1,#REF!,"")</f>
        <v/>
      </c>
      <c r="AC664" s="50"/>
      <c r="AD664" s="51" t="str">
        <f>IF(AC664=1,#REF!,"")</f>
        <v/>
      </c>
      <c r="AE664" s="50"/>
      <c r="AF664" s="51" t="str">
        <f>IF(AE664=1,#REF!,"")</f>
        <v/>
      </c>
      <c r="AG664" s="50"/>
      <c r="AH664" s="51" t="str">
        <f>IF(AG664=1,#REF!,"")</f>
        <v/>
      </c>
      <c r="AI664" s="50"/>
      <c r="AJ664" s="51" t="str">
        <f>IF(AI664=1,#REF!,"")</f>
        <v/>
      </c>
      <c r="AK664" s="50"/>
      <c r="AL664" s="51" t="str">
        <f>IF(AK664=1,#REF!,"")</f>
        <v/>
      </c>
      <c r="AM664" s="52"/>
      <c r="AN664" s="53"/>
      <c r="AO664" s="53"/>
      <c r="AP664" s="54"/>
      <c r="AQ664" s="55" t="e">
        <f>IF(#REF!=1,0,"")</f>
        <v>#REF!</v>
      </c>
      <c r="AR664" s="56" t="e">
        <f t="shared" si="188"/>
        <v>#REF!</v>
      </c>
      <c r="AS664" s="55" t="e">
        <f>IF(#REF!=1,0,"")</f>
        <v>#REF!</v>
      </c>
      <c r="AT664" s="56" t="e">
        <f t="shared" si="189"/>
        <v>#REF!</v>
      </c>
    </row>
    <row r="665" spans="1:46" s="3" customFormat="1" x14ac:dyDescent="0.25">
      <c r="A665" s="67">
        <f t="shared" si="190"/>
        <v>2022</v>
      </c>
      <c r="B665" s="67" t="str">
        <f t="shared" si="191"/>
        <v>May</v>
      </c>
      <c r="C665" s="68">
        <f t="shared" si="196"/>
        <v>24</v>
      </c>
      <c r="D665" s="69">
        <f t="shared" si="192"/>
        <v>19</v>
      </c>
      <c r="E665" s="70">
        <f t="shared" si="193"/>
        <v>37</v>
      </c>
      <c r="F665" s="74"/>
      <c r="G665" s="77"/>
      <c r="H665" s="63" t="e">
        <f t="shared" si="197"/>
        <v>#VALUE!</v>
      </c>
      <c r="I665" s="64">
        <f t="shared" si="198"/>
        <v>1</v>
      </c>
      <c r="J665" s="71" t="str">
        <f t="shared" si="198"/>
        <v>Lavandula</v>
      </c>
      <c r="K665" s="71" t="str">
        <f t="shared" si="198"/>
        <v>stoechas</v>
      </c>
      <c r="L665" s="72">
        <f t="shared" si="198"/>
        <v>2</v>
      </c>
      <c r="M665" s="72">
        <f t="shared" si="198"/>
        <v>13</v>
      </c>
      <c r="N665" s="66">
        <f t="shared" si="198"/>
        <v>0</v>
      </c>
      <c r="O665" s="42"/>
      <c r="P665" s="43" t="e">
        <f>TEXT(IF(#REF!=1,D665,""),"00")</f>
        <v>#REF!</v>
      </c>
      <c r="Q665" s="44"/>
      <c r="R665" s="45"/>
      <c r="S665" s="46" t="e">
        <f>IF(O665=0,TEXT(TIME(P665,Q665,R665)-TIME(D665,E665,RIGHT(F665,2))+TIME(0,LEFT(#REF!,2),RIGHT(#REF!,2)),"mm:ss"),TEXT(TIME(P665,Q665,R665)-TIME(D665,E665,RIGHT(F665,2))+TIME(0,LEFT(#REF!,2),RIGHT(#REF!,2))-TIME(0,($G$10*O665),0),"mm:ss"))</f>
        <v>#REF!</v>
      </c>
      <c r="T665" s="47"/>
      <c r="U665" s="43" t="e">
        <f>INDEX(VISITORS[INSECT ORDER], MATCH(T665,VISITORS[NAME USED],0))</f>
        <v>#N/A</v>
      </c>
      <c r="V665" s="43" t="e">
        <f t="shared" si="194"/>
        <v>#N/A</v>
      </c>
      <c r="W665" s="48" t="e">
        <f>IF(SUM(AB665,AD665,AF665,AH665,AJ665,AL665)=#REF!,,"")</f>
        <v>#REF!</v>
      </c>
      <c r="X665" s="49" t="e">
        <f>IF(#REF!=1,1,"")</f>
        <v>#REF!</v>
      </c>
      <c r="Y665" s="49"/>
      <c r="Z665" s="49"/>
      <c r="AA665" s="50" t="str">
        <f t="shared" si="195"/>
        <v/>
      </c>
      <c r="AB665" s="51" t="str">
        <f>IF(AA665=1,#REF!,"")</f>
        <v/>
      </c>
      <c r="AC665" s="50"/>
      <c r="AD665" s="51" t="str">
        <f>IF(AC665=1,#REF!,"")</f>
        <v/>
      </c>
      <c r="AE665" s="50"/>
      <c r="AF665" s="51" t="str">
        <f>IF(AE665=1,#REF!,"")</f>
        <v/>
      </c>
      <c r="AG665" s="50"/>
      <c r="AH665" s="51" t="str">
        <f>IF(AG665=1,#REF!,"")</f>
        <v/>
      </c>
      <c r="AI665" s="50"/>
      <c r="AJ665" s="51" t="str">
        <f>IF(AI665=1,#REF!,"")</f>
        <v/>
      </c>
      <c r="AK665" s="50"/>
      <c r="AL665" s="51" t="str">
        <f>IF(AK665=1,#REF!,"")</f>
        <v/>
      </c>
      <c r="AM665" s="52"/>
      <c r="AN665" s="53"/>
      <c r="AO665" s="53"/>
      <c r="AP665" s="54"/>
      <c r="AQ665" s="55" t="e">
        <f>IF(#REF!=1,0,"")</f>
        <v>#REF!</v>
      </c>
      <c r="AR665" s="56" t="e">
        <f t="shared" si="188"/>
        <v>#REF!</v>
      </c>
      <c r="AS665" s="55" t="e">
        <f>IF(#REF!=1,0,"")</f>
        <v>#REF!</v>
      </c>
      <c r="AT665" s="56" t="e">
        <f t="shared" si="189"/>
        <v>#REF!</v>
      </c>
    </row>
    <row r="666" spans="1:46" s="3" customFormat="1" x14ac:dyDescent="0.25">
      <c r="A666" s="67">
        <f t="shared" si="190"/>
        <v>2022</v>
      </c>
      <c r="B666" s="67" t="str">
        <f t="shared" si="191"/>
        <v>May</v>
      </c>
      <c r="C666" s="68">
        <f t="shared" si="196"/>
        <v>24</v>
      </c>
      <c r="D666" s="69">
        <f t="shared" si="192"/>
        <v>19</v>
      </c>
      <c r="E666" s="70">
        <f t="shared" si="193"/>
        <v>38</v>
      </c>
      <c r="F666" s="74"/>
      <c r="G666" s="77"/>
      <c r="H666" s="63" t="e">
        <f t="shared" si="197"/>
        <v>#VALUE!</v>
      </c>
      <c r="I666" s="64">
        <f t="shared" si="198"/>
        <v>1</v>
      </c>
      <c r="J666" s="71" t="str">
        <f t="shared" si="198"/>
        <v>Lavandula</v>
      </c>
      <c r="K666" s="71" t="str">
        <f t="shared" si="198"/>
        <v>stoechas</v>
      </c>
      <c r="L666" s="66">
        <f t="shared" si="198"/>
        <v>2</v>
      </c>
      <c r="M666" s="72">
        <f t="shared" si="198"/>
        <v>13</v>
      </c>
      <c r="N666" s="66">
        <f t="shared" si="198"/>
        <v>0</v>
      </c>
      <c r="O666" s="42"/>
      <c r="P666" s="43" t="e">
        <f>TEXT(IF(#REF!=1,D666,""),"00")</f>
        <v>#REF!</v>
      </c>
      <c r="Q666" s="44"/>
      <c r="R666" s="45"/>
      <c r="S666" s="46" t="e">
        <f>IF(O666=0,TEXT(TIME(P666,Q666,R666)-TIME(D666,E666,RIGHT(F666,2))+TIME(0,LEFT(#REF!,2),RIGHT(#REF!,2)),"mm:ss"),TEXT(TIME(P666,Q666,R666)-TIME(D666,E666,RIGHT(F666,2))+TIME(0,LEFT(#REF!,2),RIGHT(#REF!,2))-TIME(0,($G$10*O666),0),"mm:ss"))</f>
        <v>#REF!</v>
      </c>
      <c r="T666" s="47"/>
      <c r="U666" s="43" t="e">
        <f>INDEX(VISITORS[INSECT ORDER], MATCH(T666,VISITORS[NAME USED],0))</f>
        <v>#N/A</v>
      </c>
      <c r="V666" s="43" t="e">
        <f t="shared" si="194"/>
        <v>#N/A</v>
      </c>
      <c r="W666" s="48" t="e">
        <f>IF(SUM(AB666,AD666,AF666,AH666,AJ666,AL666)=#REF!,,"")</f>
        <v>#REF!</v>
      </c>
      <c r="X666" s="49" t="e">
        <f>IF(#REF!=1,1,"")</f>
        <v>#REF!</v>
      </c>
      <c r="Y666" s="49"/>
      <c r="Z666" s="49"/>
      <c r="AA666" s="50" t="str">
        <f t="shared" si="195"/>
        <v/>
      </c>
      <c r="AB666" s="51" t="str">
        <f>IF(AA666=1,#REF!,"")</f>
        <v/>
      </c>
      <c r="AC666" s="50"/>
      <c r="AD666" s="51" t="str">
        <f>IF(AC666=1,#REF!,"")</f>
        <v/>
      </c>
      <c r="AE666" s="50"/>
      <c r="AF666" s="51" t="str">
        <f>IF(AE666=1,#REF!,"")</f>
        <v/>
      </c>
      <c r="AG666" s="50"/>
      <c r="AH666" s="51" t="str">
        <f>IF(AG666=1,#REF!,"")</f>
        <v/>
      </c>
      <c r="AI666" s="50"/>
      <c r="AJ666" s="51" t="str">
        <f>IF(AI666=1,#REF!,"")</f>
        <v/>
      </c>
      <c r="AK666" s="50"/>
      <c r="AL666" s="51" t="str">
        <f>IF(AK666=1,#REF!,"")</f>
        <v/>
      </c>
      <c r="AM666" s="52"/>
      <c r="AN666" s="53"/>
      <c r="AO666" s="53"/>
      <c r="AP666" s="54"/>
      <c r="AQ666" s="55" t="e">
        <f>IF(#REF!=1,0,"")</f>
        <v>#REF!</v>
      </c>
      <c r="AR666" s="56" t="e">
        <f t="shared" si="188"/>
        <v>#REF!</v>
      </c>
      <c r="AS666" s="55" t="e">
        <f>IF(#REF!=1,0,"")</f>
        <v>#REF!</v>
      </c>
      <c r="AT666" s="56" t="e">
        <f t="shared" si="189"/>
        <v>#REF!</v>
      </c>
    </row>
    <row r="667" spans="1:46" s="3" customFormat="1" x14ac:dyDescent="0.25">
      <c r="A667" s="67">
        <f t="shared" si="190"/>
        <v>2022</v>
      </c>
      <c r="B667" s="67" t="str">
        <f t="shared" si="191"/>
        <v>May</v>
      </c>
      <c r="C667" s="68">
        <f t="shared" si="196"/>
        <v>24</v>
      </c>
      <c r="D667" s="69">
        <f t="shared" si="192"/>
        <v>19</v>
      </c>
      <c r="E667" s="60">
        <f t="shared" si="193"/>
        <v>39</v>
      </c>
      <c r="F667" s="74"/>
      <c r="G667" s="77"/>
      <c r="H667" s="63" t="e">
        <f t="shared" si="197"/>
        <v>#VALUE!</v>
      </c>
      <c r="I667" s="64">
        <f t="shared" si="198"/>
        <v>1</v>
      </c>
      <c r="J667" s="71" t="str">
        <f t="shared" si="198"/>
        <v>Lavandula</v>
      </c>
      <c r="K667" s="71" t="str">
        <f t="shared" si="198"/>
        <v>stoechas</v>
      </c>
      <c r="L667" s="72">
        <f t="shared" si="198"/>
        <v>2</v>
      </c>
      <c r="M667" s="66">
        <f t="shared" si="198"/>
        <v>13</v>
      </c>
      <c r="N667" s="66">
        <f t="shared" si="198"/>
        <v>0</v>
      </c>
      <c r="O667" s="42"/>
      <c r="P667" s="43" t="e">
        <f>TEXT(IF(#REF!=1,D667,""),"00")</f>
        <v>#REF!</v>
      </c>
      <c r="Q667" s="44"/>
      <c r="R667" s="45"/>
      <c r="S667" s="46" t="e">
        <f>IF(O667=0,TEXT(TIME(P667,Q667,R667)-TIME(D667,E667,RIGHT(F667,2))+TIME(0,LEFT(#REF!,2),RIGHT(#REF!,2)),"mm:ss"),TEXT(TIME(P667,Q667,R667)-TIME(D667,E667,RIGHT(F667,2))+TIME(0,LEFT(#REF!,2),RIGHT(#REF!,2))-TIME(0,($G$10*O667),0),"mm:ss"))</f>
        <v>#REF!</v>
      </c>
      <c r="T667" s="47"/>
      <c r="U667" s="43" t="e">
        <f>INDEX(VISITORS[INSECT ORDER], MATCH(T667,VISITORS[NAME USED],0))</f>
        <v>#N/A</v>
      </c>
      <c r="V667" s="43" t="e">
        <f t="shared" si="194"/>
        <v>#N/A</v>
      </c>
      <c r="W667" s="48" t="e">
        <f>IF(SUM(AB667,AD667,AF667,AH667,AJ667,AL667)=#REF!,,"")</f>
        <v>#REF!</v>
      </c>
      <c r="X667" s="49" t="e">
        <f>IF(#REF!=1,1,"")</f>
        <v>#REF!</v>
      </c>
      <c r="Y667" s="49"/>
      <c r="Z667" s="49"/>
      <c r="AA667" s="50" t="str">
        <f t="shared" si="195"/>
        <v/>
      </c>
      <c r="AB667" s="51" t="str">
        <f>IF(AA667=1,#REF!,"")</f>
        <v/>
      </c>
      <c r="AC667" s="50"/>
      <c r="AD667" s="51" t="str">
        <f>IF(AC667=1,#REF!,"")</f>
        <v/>
      </c>
      <c r="AE667" s="50"/>
      <c r="AF667" s="51" t="str">
        <f>IF(AE667=1,#REF!,"")</f>
        <v/>
      </c>
      <c r="AG667" s="50"/>
      <c r="AH667" s="51" t="str">
        <f>IF(AG667=1,#REF!,"")</f>
        <v/>
      </c>
      <c r="AI667" s="50"/>
      <c r="AJ667" s="51" t="str">
        <f>IF(AI667=1,#REF!,"")</f>
        <v/>
      </c>
      <c r="AK667" s="50"/>
      <c r="AL667" s="51" t="str">
        <f>IF(AK667=1,#REF!,"")</f>
        <v/>
      </c>
      <c r="AM667" s="52"/>
      <c r="AN667" s="53"/>
      <c r="AO667" s="53"/>
      <c r="AP667" s="54"/>
      <c r="AQ667" s="55" t="e">
        <f>IF(#REF!=1,0,"")</f>
        <v>#REF!</v>
      </c>
      <c r="AR667" s="56" t="e">
        <f t="shared" si="188"/>
        <v>#REF!</v>
      </c>
      <c r="AS667" s="55" t="e">
        <f>IF(#REF!=1,0,"")</f>
        <v>#REF!</v>
      </c>
      <c r="AT667" s="56" t="e">
        <f t="shared" si="189"/>
        <v>#REF!</v>
      </c>
    </row>
    <row r="668" spans="1:46" s="3" customFormat="1" x14ac:dyDescent="0.25">
      <c r="A668" s="67">
        <f t="shared" si="190"/>
        <v>2022</v>
      </c>
      <c r="B668" s="67" t="str">
        <f t="shared" si="191"/>
        <v>May</v>
      </c>
      <c r="C668" s="68">
        <f t="shared" si="196"/>
        <v>24</v>
      </c>
      <c r="D668" s="69">
        <f t="shared" si="192"/>
        <v>19</v>
      </c>
      <c r="E668" s="70">
        <f t="shared" si="193"/>
        <v>40</v>
      </c>
      <c r="F668" s="74"/>
      <c r="G668" s="77"/>
      <c r="H668" s="63" t="e">
        <f t="shared" si="197"/>
        <v>#VALUE!</v>
      </c>
      <c r="I668" s="64">
        <f t="shared" si="198"/>
        <v>1</v>
      </c>
      <c r="J668" s="71" t="str">
        <f t="shared" si="198"/>
        <v>Lavandula</v>
      </c>
      <c r="K668" s="71" t="str">
        <f t="shared" si="198"/>
        <v>stoechas</v>
      </c>
      <c r="L668" s="72">
        <f t="shared" si="198"/>
        <v>2</v>
      </c>
      <c r="M668" s="72">
        <f t="shared" si="198"/>
        <v>13</v>
      </c>
      <c r="N668" s="66">
        <f t="shared" si="198"/>
        <v>0</v>
      </c>
      <c r="O668" s="42"/>
      <c r="P668" s="43" t="e">
        <f>TEXT(IF(#REF!=1,D668,""),"00")</f>
        <v>#REF!</v>
      </c>
      <c r="Q668" s="44"/>
      <c r="R668" s="45"/>
      <c r="S668" s="46" t="e">
        <f>IF(O668=0,TEXT(TIME(P668,Q668,R668)-TIME(D668,E668,RIGHT(F668,2))+TIME(0,LEFT(#REF!,2),RIGHT(#REF!,2)),"mm:ss"),TEXT(TIME(P668,Q668,R668)-TIME(D668,E668,RIGHT(F668,2))+TIME(0,LEFT(#REF!,2),RIGHT(#REF!,2))-TIME(0,($G$10*O668),0),"mm:ss"))</f>
        <v>#REF!</v>
      </c>
      <c r="T668" s="47"/>
      <c r="U668" s="43" t="e">
        <f>INDEX(VISITORS[INSECT ORDER], MATCH(T668,VISITORS[NAME USED],0))</f>
        <v>#N/A</v>
      </c>
      <c r="V668" s="43" t="e">
        <f t="shared" si="194"/>
        <v>#N/A</v>
      </c>
      <c r="W668" s="48" t="e">
        <f>IF(SUM(AB668,AD668,AF668,AH668,AJ668,AL668)=#REF!,,"")</f>
        <v>#REF!</v>
      </c>
      <c r="X668" s="49" t="e">
        <f>IF(#REF!=1,1,"")</f>
        <v>#REF!</v>
      </c>
      <c r="Y668" s="49"/>
      <c r="Z668" s="49"/>
      <c r="AA668" s="50" t="str">
        <f t="shared" si="195"/>
        <v/>
      </c>
      <c r="AB668" s="51" t="str">
        <f>IF(AA668=1,#REF!,"")</f>
        <v/>
      </c>
      <c r="AC668" s="50"/>
      <c r="AD668" s="51" t="str">
        <f>IF(AC668=1,#REF!,"")</f>
        <v/>
      </c>
      <c r="AE668" s="50"/>
      <c r="AF668" s="51" t="str">
        <f>IF(AE668=1,#REF!,"")</f>
        <v/>
      </c>
      <c r="AG668" s="50"/>
      <c r="AH668" s="51" t="str">
        <f>IF(AG668=1,#REF!,"")</f>
        <v/>
      </c>
      <c r="AI668" s="50"/>
      <c r="AJ668" s="51" t="str">
        <f>IF(AI668=1,#REF!,"")</f>
        <v/>
      </c>
      <c r="AK668" s="50"/>
      <c r="AL668" s="51" t="str">
        <f>IF(AK668=1,#REF!,"")</f>
        <v/>
      </c>
      <c r="AM668" s="52"/>
      <c r="AN668" s="53"/>
      <c r="AO668" s="53"/>
      <c r="AP668" s="54"/>
      <c r="AQ668" s="55" t="e">
        <f>IF(#REF!=1,0,"")</f>
        <v>#REF!</v>
      </c>
      <c r="AR668" s="56" t="e">
        <f t="shared" si="188"/>
        <v>#REF!</v>
      </c>
      <c r="AS668" s="55" t="e">
        <f>IF(#REF!=1,0,"")</f>
        <v>#REF!</v>
      </c>
      <c r="AT668" s="56" t="e">
        <f t="shared" si="189"/>
        <v>#REF!</v>
      </c>
    </row>
    <row r="669" spans="1:46" s="3" customFormat="1" x14ac:dyDescent="0.25">
      <c r="A669" s="67">
        <f t="shared" si="190"/>
        <v>2022</v>
      </c>
      <c r="B669" s="67" t="str">
        <f t="shared" si="191"/>
        <v>May</v>
      </c>
      <c r="C669" s="68">
        <f t="shared" si="196"/>
        <v>24</v>
      </c>
      <c r="D669" s="69">
        <f t="shared" si="192"/>
        <v>19</v>
      </c>
      <c r="E669" s="70">
        <f t="shared" si="193"/>
        <v>41</v>
      </c>
      <c r="F669" s="74"/>
      <c r="G669" s="77"/>
      <c r="H669" s="63" t="e">
        <f t="shared" si="197"/>
        <v>#VALUE!</v>
      </c>
      <c r="I669" s="64">
        <f t="shared" ref="I669:N684" si="199">I668</f>
        <v>1</v>
      </c>
      <c r="J669" s="71" t="str">
        <f t="shared" si="199"/>
        <v>Lavandula</v>
      </c>
      <c r="K669" s="71" t="str">
        <f t="shared" si="199"/>
        <v>stoechas</v>
      </c>
      <c r="L669" s="72">
        <f t="shared" si="199"/>
        <v>2</v>
      </c>
      <c r="M669" s="72">
        <f t="shared" si="199"/>
        <v>13</v>
      </c>
      <c r="N669" s="66">
        <f t="shared" si="199"/>
        <v>0</v>
      </c>
      <c r="O669" s="42"/>
      <c r="P669" s="43" t="e">
        <f>TEXT(IF(#REF!=1,D669,""),"00")</f>
        <v>#REF!</v>
      </c>
      <c r="Q669" s="44"/>
      <c r="R669" s="45"/>
      <c r="S669" s="46" t="e">
        <f>IF(O669=0,TEXT(TIME(P669,Q669,R669)-TIME(D669,E669,RIGHT(F669,2))+TIME(0,LEFT(#REF!,2),RIGHT(#REF!,2)),"mm:ss"),TEXT(TIME(P669,Q669,R669)-TIME(D669,E669,RIGHT(F669,2))+TIME(0,LEFT(#REF!,2),RIGHT(#REF!,2))-TIME(0,($G$10*O669),0),"mm:ss"))</f>
        <v>#REF!</v>
      </c>
      <c r="T669" s="47"/>
      <c r="U669" s="43" t="e">
        <f>INDEX(VISITORS[INSECT ORDER], MATCH(T669,VISITORS[NAME USED],0))</f>
        <v>#N/A</v>
      </c>
      <c r="V669" s="43" t="e">
        <f t="shared" si="194"/>
        <v>#N/A</v>
      </c>
      <c r="W669" s="48" t="e">
        <f>IF(SUM(AB669,AD669,AF669,AH669,AJ669,AL669)=#REF!,,"")</f>
        <v>#REF!</v>
      </c>
      <c r="X669" s="49" t="e">
        <f>IF(#REF!=1,1,"")</f>
        <v>#REF!</v>
      </c>
      <c r="Y669" s="49"/>
      <c r="Z669" s="49"/>
      <c r="AA669" s="50" t="str">
        <f t="shared" si="195"/>
        <v/>
      </c>
      <c r="AB669" s="51" t="str">
        <f>IF(AA669=1,#REF!,"")</f>
        <v/>
      </c>
      <c r="AC669" s="50"/>
      <c r="AD669" s="51" t="str">
        <f>IF(AC669=1,#REF!,"")</f>
        <v/>
      </c>
      <c r="AE669" s="50"/>
      <c r="AF669" s="51" t="str">
        <f>IF(AE669=1,#REF!,"")</f>
        <v/>
      </c>
      <c r="AG669" s="50"/>
      <c r="AH669" s="51" t="str">
        <f>IF(AG669=1,#REF!,"")</f>
        <v/>
      </c>
      <c r="AI669" s="50"/>
      <c r="AJ669" s="51" t="str">
        <f>IF(AI669=1,#REF!,"")</f>
        <v/>
      </c>
      <c r="AK669" s="50"/>
      <c r="AL669" s="51" t="str">
        <f>IF(AK669=1,#REF!,"")</f>
        <v/>
      </c>
      <c r="AM669" s="52"/>
      <c r="AN669" s="53"/>
      <c r="AO669" s="53"/>
      <c r="AP669" s="54"/>
      <c r="AQ669" s="55" t="e">
        <f>IF(#REF!=1,0,"")</f>
        <v>#REF!</v>
      </c>
      <c r="AR669" s="56" t="e">
        <f t="shared" si="188"/>
        <v>#REF!</v>
      </c>
      <c r="AS669" s="55" t="e">
        <f>IF(#REF!=1,0,"")</f>
        <v>#REF!</v>
      </c>
      <c r="AT669" s="56" t="e">
        <f t="shared" si="189"/>
        <v>#REF!</v>
      </c>
    </row>
    <row r="670" spans="1:46" s="3" customFormat="1" x14ac:dyDescent="0.25">
      <c r="A670" s="67">
        <f t="shared" si="190"/>
        <v>2022</v>
      </c>
      <c r="B670" s="67" t="str">
        <f t="shared" si="191"/>
        <v>May</v>
      </c>
      <c r="C670" s="68">
        <f t="shared" si="196"/>
        <v>24</v>
      </c>
      <c r="D670" s="69">
        <f t="shared" si="192"/>
        <v>19</v>
      </c>
      <c r="E670" s="70">
        <f t="shared" si="193"/>
        <v>42</v>
      </c>
      <c r="F670" s="74"/>
      <c r="G670" s="77"/>
      <c r="H670" s="63" t="e">
        <f t="shared" si="197"/>
        <v>#VALUE!</v>
      </c>
      <c r="I670" s="64">
        <f t="shared" si="199"/>
        <v>1</v>
      </c>
      <c r="J670" s="71" t="str">
        <f t="shared" si="199"/>
        <v>Lavandula</v>
      </c>
      <c r="K670" s="71" t="str">
        <f t="shared" si="199"/>
        <v>stoechas</v>
      </c>
      <c r="L670" s="72">
        <f t="shared" si="199"/>
        <v>2</v>
      </c>
      <c r="M670" s="72">
        <f t="shared" si="199"/>
        <v>13</v>
      </c>
      <c r="N670" s="66">
        <f t="shared" si="199"/>
        <v>0</v>
      </c>
      <c r="O670" s="42"/>
      <c r="P670" s="43" t="e">
        <f>TEXT(IF(#REF!=1,D670,""),"00")</f>
        <v>#REF!</v>
      </c>
      <c r="Q670" s="44"/>
      <c r="R670" s="45"/>
      <c r="S670" s="46" t="e">
        <f>IF(O670=0,TEXT(TIME(P670,Q670,R670)-TIME(D670,E670,RIGHT(F670,2))+TIME(0,LEFT(#REF!,2),RIGHT(#REF!,2)),"mm:ss"),TEXT(TIME(P670,Q670,R670)-TIME(D670,E670,RIGHT(F670,2))+TIME(0,LEFT(#REF!,2),RIGHT(#REF!,2))-TIME(0,($G$10*O670),0),"mm:ss"))</f>
        <v>#REF!</v>
      </c>
      <c r="T670" s="47"/>
      <c r="U670" s="43" t="e">
        <f>INDEX(VISITORS[INSECT ORDER], MATCH(T670,VISITORS[NAME USED],0))</f>
        <v>#N/A</v>
      </c>
      <c r="V670" s="43" t="e">
        <f t="shared" si="194"/>
        <v>#N/A</v>
      </c>
      <c r="W670" s="48" t="e">
        <f>IF(SUM(AB670,AD670,AF670,AH670,AJ670,AL670)=#REF!,,"")</f>
        <v>#REF!</v>
      </c>
      <c r="X670" s="49" t="e">
        <f>IF(#REF!=1,1,"")</f>
        <v>#REF!</v>
      </c>
      <c r="Y670" s="49"/>
      <c r="Z670" s="49"/>
      <c r="AA670" s="50" t="str">
        <f t="shared" si="195"/>
        <v/>
      </c>
      <c r="AB670" s="51" t="str">
        <f>IF(AA670=1,#REF!,"")</f>
        <v/>
      </c>
      <c r="AC670" s="50"/>
      <c r="AD670" s="51" t="str">
        <f>IF(AC670=1,#REF!,"")</f>
        <v/>
      </c>
      <c r="AE670" s="50"/>
      <c r="AF670" s="51" t="str">
        <f>IF(AE670=1,#REF!,"")</f>
        <v/>
      </c>
      <c r="AG670" s="50"/>
      <c r="AH670" s="51" t="str">
        <f>IF(AG670=1,#REF!,"")</f>
        <v/>
      </c>
      <c r="AI670" s="50"/>
      <c r="AJ670" s="51" t="str">
        <f>IF(AI670=1,#REF!,"")</f>
        <v/>
      </c>
      <c r="AK670" s="50"/>
      <c r="AL670" s="51" t="str">
        <f>IF(AK670=1,#REF!,"")</f>
        <v/>
      </c>
      <c r="AM670" s="52"/>
      <c r="AN670" s="53"/>
      <c r="AO670" s="53"/>
      <c r="AP670" s="54"/>
      <c r="AQ670" s="55" t="e">
        <f>IF(#REF!=1,0,"")</f>
        <v>#REF!</v>
      </c>
      <c r="AR670" s="56" t="e">
        <f t="shared" si="188"/>
        <v>#REF!</v>
      </c>
      <c r="AS670" s="55" t="e">
        <f>IF(#REF!=1,0,"")</f>
        <v>#REF!</v>
      </c>
      <c r="AT670" s="56" t="e">
        <f t="shared" si="189"/>
        <v>#REF!</v>
      </c>
    </row>
    <row r="671" spans="1:46" s="3" customFormat="1" x14ac:dyDescent="0.25">
      <c r="A671" s="67">
        <f t="shared" si="190"/>
        <v>2022</v>
      </c>
      <c r="B671" s="67" t="str">
        <f t="shared" si="191"/>
        <v>May</v>
      </c>
      <c r="C671" s="68">
        <f t="shared" si="196"/>
        <v>24</v>
      </c>
      <c r="D671" s="69">
        <f t="shared" si="192"/>
        <v>19</v>
      </c>
      <c r="E671" s="70">
        <f t="shared" si="193"/>
        <v>43</v>
      </c>
      <c r="F671" s="74"/>
      <c r="G671" s="77"/>
      <c r="H671" s="63" t="e">
        <f t="shared" si="197"/>
        <v>#VALUE!</v>
      </c>
      <c r="I671" s="64">
        <f t="shared" si="199"/>
        <v>1</v>
      </c>
      <c r="J671" s="71" t="str">
        <f t="shared" si="199"/>
        <v>Lavandula</v>
      </c>
      <c r="K671" s="71" t="str">
        <f t="shared" si="199"/>
        <v>stoechas</v>
      </c>
      <c r="L671" s="72">
        <f t="shared" si="199"/>
        <v>2</v>
      </c>
      <c r="M671" s="72">
        <f t="shared" si="199"/>
        <v>13</v>
      </c>
      <c r="N671" s="66">
        <f t="shared" si="199"/>
        <v>0</v>
      </c>
      <c r="O671" s="42"/>
      <c r="P671" s="43" t="e">
        <f>TEXT(IF(#REF!=1,D671,""),"00")</f>
        <v>#REF!</v>
      </c>
      <c r="Q671" s="44"/>
      <c r="R671" s="45"/>
      <c r="S671" s="46" t="e">
        <f>IF(O671=0,TEXT(TIME(P671,Q671,R671)-TIME(D671,E671,RIGHT(F671,2))+TIME(0,LEFT(#REF!,2),RIGHT(#REF!,2)),"mm:ss"),TEXT(TIME(P671,Q671,R671)-TIME(D671,E671,RIGHT(F671,2))+TIME(0,LEFT(#REF!,2),RIGHT(#REF!,2))-TIME(0,($G$10*O671),0),"mm:ss"))</f>
        <v>#REF!</v>
      </c>
      <c r="T671" s="47"/>
      <c r="U671" s="43" t="e">
        <f>INDEX(VISITORS[INSECT ORDER], MATCH(T671,VISITORS[NAME USED],0))</f>
        <v>#N/A</v>
      </c>
      <c r="V671" s="43" t="e">
        <f t="shared" si="194"/>
        <v>#N/A</v>
      </c>
      <c r="W671" s="48" t="e">
        <f>IF(SUM(AB671,AD671,AF671,AH671,AJ671,AL671)=#REF!,,"")</f>
        <v>#REF!</v>
      </c>
      <c r="X671" s="49" t="e">
        <f>IF(#REF!=1,1,"")</f>
        <v>#REF!</v>
      </c>
      <c r="Y671" s="49"/>
      <c r="Z671" s="49"/>
      <c r="AA671" s="50" t="str">
        <f t="shared" si="195"/>
        <v/>
      </c>
      <c r="AB671" s="51" t="str">
        <f>IF(AA671=1,#REF!,"")</f>
        <v/>
      </c>
      <c r="AC671" s="50"/>
      <c r="AD671" s="51" t="str">
        <f>IF(AC671=1,#REF!,"")</f>
        <v/>
      </c>
      <c r="AE671" s="50"/>
      <c r="AF671" s="51" t="str">
        <f>IF(AE671=1,#REF!,"")</f>
        <v/>
      </c>
      <c r="AG671" s="50"/>
      <c r="AH671" s="51" t="str">
        <f>IF(AG671=1,#REF!,"")</f>
        <v/>
      </c>
      <c r="AI671" s="50"/>
      <c r="AJ671" s="51" t="str">
        <f>IF(AI671=1,#REF!,"")</f>
        <v/>
      </c>
      <c r="AK671" s="50"/>
      <c r="AL671" s="51" t="str">
        <f>IF(AK671=1,#REF!,"")</f>
        <v/>
      </c>
      <c r="AM671" s="52"/>
      <c r="AN671" s="53"/>
      <c r="AO671" s="53"/>
      <c r="AP671" s="54"/>
      <c r="AQ671" s="55" t="e">
        <f>IF(#REF!=1,0,"")</f>
        <v>#REF!</v>
      </c>
      <c r="AR671" s="56" t="e">
        <f t="shared" si="188"/>
        <v>#REF!</v>
      </c>
      <c r="AS671" s="55" t="e">
        <f>IF(#REF!=1,0,"")</f>
        <v>#REF!</v>
      </c>
      <c r="AT671" s="56" t="e">
        <f t="shared" si="189"/>
        <v>#REF!</v>
      </c>
    </row>
    <row r="672" spans="1:46" s="3" customFormat="1" x14ac:dyDescent="0.25">
      <c r="A672" s="67">
        <f t="shared" si="190"/>
        <v>2022</v>
      </c>
      <c r="B672" s="67" t="str">
        <f t="shared" si="191"/>
        <v>May</v>
      </c>
      <c r="C672" s="68">
        <f t="shared" si="196"/>
        <v>24</v>
      </c>
      <c r="D672" s="69">
        <f t="shared" si="192"/>
        <v>19</v>
      </c>
      <c r="E672" s="60">
        <f t="shared" si="193"/>
        <v>44</v>
      </c>
      <c r="F672" s="74"/>
      <c r="G672" s="77"/>
      <c r="H672" s="63" t="e">
        <f t="shared" si="197"/>
        <v>#VALUE!</v>
      </c>
      <c r="I672" s="64">
        <f t="shared" si="199"/>
        <v>1</v>
      </c>
      <c r="J672" s="71" t="str">
        <f t="shared" si="199"/>
        <v>Lavandula</v>
      </c>
      <c r="K672" s="71" t="str">
        <f t="shared" si="199"/>
        <v>stoechas</v>
      </c>
      <c r="L672" s="66">
        <f t="shared" si="199"/>
        <v>2</v>
      </c>
      <c r="M672" s="66">
        <f t="shared" si="199"/>
        <v>13</v>
      </c>
      <c r="N672" s="66">
        <f t="shared" si="199"/>
        <v>0</v>
      </c>
      <c r="O672" s="42"/>
      <c r="P672" s="43" t="e">
        <f>TEXT(IF(#REF!=1,D672,""),"00")</f>
        <v>#REF!</v>
      </c>
      <c r="Q672" s="44"/>
      <c r="R672" s="45"/>
      <c r="S672" s="46" t="e">
        <f>IF(O672=0,TEXT(TIME(P672,Q672,R672)-TIME(D672,E672,RIGHT(F672,2))+TIME(0,LEFT(#REF!,2),RIGHT(#REF!,2)),"mm:ss"),TEXT(TIME(P672,Q672,R672)-TIME(D672,E672,RIGHT(F672,2))+TIME(0,LEFT(#REF!,2),RIGHT(#REF!,2))-TIME(0,($G$10*O672),0),"mm:ss"))</f>
        <v>#REF!</v>
      </c>
      <c r="T672" s="47"/>
      <c r="U672" s="43" t="e">
        <f>INDEX(VISITORS[INSECT ORDER], MATCH(T672,VISITORS[NAME USED],0))</f>
        <v>#N/A</v>
      </c>
      <c r="V672" s="43" t="e">
        <f t="shared" si="194"/>
        <v>#N/A</v>
      </c>
      <c r="W672" s="48" t="e">
        <f>IF(SUM(AB672,AD672,AF672,AH672,AJ672,AL672)=#REF!,,"")</f>
        <v>#REF!</v>
      </c>
      <c r="X672" s="49" t="e">
        <f>IF(#REF!=1,1,"")</f>
        <v>#REF!</v>
      </c>
      <c r="Y672" s="49"/>
      <c r="Z672" s="49"/>
      <c r="AA672" s="50" t="str">
        <f t="shared" si="195"/>
        <v/>
      </c>
      <c r="AB672" s="51" t="str">
        <f>IF(AA672=1,#REF!,"")</f>
        <v/>
      </c>
      <c r="AC672" s="50"/>
      <c r="AD672" s="51" t="str">
        <f>IF(AC672=1,#REF!,"")</f>
        <v/>
      </c>
      <c r="AE672" s="50"/>
      <c r="AF672" s="51" t="str">
        <f>IF(AE672=1,#REF!,"")</f>
        <v/>
      </c>
      <c r="AG672" s="50"/>
      <c r="AH672" s="51" t="str">
        <f>IF(AG672=1,#REF!,"")</f>
        <v/>
      </c>
      <c r="AI672" s="50"/>
      <c r="AJ672" s="51" t="str">
        <f>IF(AI672=1,#REF!,"")</f>
        <v/>
      </c>
      <c r="AK672" s="50"/>
      <c r="AL672" s="51" t="str">
        <f>IF(AK672=1,#REF!,"")</f>
        <v/>
      </c>
      <c r="AM672" s="52"/>
      <c r="AN672" s="53"/>
      <c r="AO672" s="53"/>
      <c r="AP672" s="54"/>
      <c r="AQ672" s="55" t="e">
        <f>IF(#REF!=1,0,"")</f>
        <v>#REF!</v>
      </c>
      <c r="AR672" s="56" t="e">
        <f t="shared" si="188"/>
        <v>#REF!</v>
      </c>
      <c r="AS672" s="55" t="e">
        <f>IF(#REF!=1,0,"")</f>
        <v>#REF!</v>
      </c>
      <c r="AT672" s="56" t="e">
        <f t="shared" si="189"/>
        <v>#REF!</v>
      </c>
    </row>
    <row r="673" spans="1:46" s="3" customFormat="1" x14ac:dyDescent="0.25">
      <c r="A673" s="67">
        <f t="shared" si="190"/>
        <v>2022</v>
      </c>
      <c r="B673" s="67" t="str">
        <f t="shared" si="191"/>
        <v>May</v>
      </c>
      <c r="C673" s="68">
        <f t="shared" si="196"/>
        <v>24</v>
      </c>
      <c r="D673" s="69">
        <f t="shared" si="192"/>
        <v>19</v>
      </c>
      <c r="E673" s="70">
        <f t="shared" si="193"/>
        <v>45</v>
      </c>
      <c r="F673" s="74"/>
      <c r="G673" s="77"/>
      <c r="H673" s="63" t="e">
        <f t="shared" si="197"/>
        <v>#VALUE!</v>
      </c>
      <c r="I673" s="64">
        <f t="shared" si="199"/>
        <v>1</v>
      </c>
      <c r="J673" s="71" t="str">
        <f t="shared" si="199"/>
        <v>Lavandula</v>
      </c>
      <c r="K673" s="71" t="str">
        <f t="shared" si="199"/>
        <v>stoechas</v>
      </c>
      <c r="L673" s="72">
        <f t="shared" si="199"/>
        <v>2</v>
      </c>
      <c r="M673" s="72">
        <f t="shared" si="199"/>
        <v>13</v>
      </c>
      <c r="N673" s="66">
        <f t="shared" si="199"/>
        <v>0</v>
      </c>
      <c r="O673" s="42"/>
      <c r="P673" s="43" t="e">
        <f>TEXT(IF(#REF!=1,D673,""),"00")</f>
        <v>#REF!</v>
      </c>
      <c r="Q673" s="44"/>
      <c r="R673" s="45"/>
      <c r="S673" s="46" t="e">
        <f>IF(O673=0,TEXT(TIME(P673,Q673,R673)-TIME(D673,E673,RIGHT(F673,2))+TIME(0,LEFT(#REF!,2),RIGHT(#REF!,2)),"mm:ss"),TEXT(TIME(P673,Q673,R673)-TIME(D673,E673,RIGHT(F673,2))+TIME(0,LEFT(#REF!,2),RIGHT(#REF!,2))-TIME(0,($G$10*O673),0),"mm:ss"))</f>
        <v>#REF!</v>
      </c>
      <c r="T673" s="47"/>
      <c r="U673" s="43" t="e">
        <f>INDEX(VISITORS[INSECT ORDER], MATCH(T673,VISITORS[NAME USED],0))</f>
        <v>#N/A</v>
      </c>
      <c r="V673" s="43" t="e">
        <f t="shared" si="194"/>
        <v>#N/A</v>
      </c>
      <c r="W673" s="48" t="e">
        <f>IF(SUM(AB673,AD673,AF673,AH673,AJ673,AL673)=#REF!,,"")</f>
        <v>#REF!</v>
      </c>
      <c r="X673" s="49" t="e">
        <f>IF(#REF!=1,1,"")</f>
        <v>#REF!</v>
      </c>
      <c r="Y673" s="49"/>
      <c r="Z673" s="49"/>
      <c r="AA673" s="50" t="str">
        <f t="shared" si="195"/>
        <v/>
      </c>
      <c r="AB673" s="51" t="str">
        <f>IF(AA673=1,#REF!,"")</f>
        <v/>
      </c>
      <c r="AC673" s="50"/>
      <c r="AD673" s="51" t="str">
        <f>IF(AC673=1,#REF!,"")</f>
        <v/>
      </c>
      <c r="AE673" s="50"/>
      <c r="AF673" s="51" t="str">
        <f>IF(AE673=1,#REF!,"")</f>
        <v/>
      </c>
      <c r="AG673" s="50"/>
      <c r="AH673" s="51" t="str">
        <f>IF(AG673=1,#REF!,"")</f>
        <v/>
      </c>
      <c r="AI673" s="50"/>
      <c r="AJ673" s="51" t="str">
        <f>IF(AI673=1,#REF!,"")</f>
        <v/>
      </c>
      <c r="AK673" s="50"/>
      <c r="AL673" s="51" t="str">
        <f>IF(AK673=1,#REF!,"")</f>
        <v/>
      </c>
      <c r="AM673" s="52"/>
      <c r="AN673" s="53"/>
      <c r="AO673" s="53"/>
      <c r="AP673" s="54"/>
      <c r="AQ673" s="55" t="e">
        <f>IF(#REF!=1,0,"")</f>
        <v>#REF!</v>
      </c>
      <c r="AR673" s="56" t="e">
        <f t="shared" si="188"/>
        <v>#REF!</v>
      </c>
      <c r="AS673" s="55" t="e">
        <f>IF(#REF!=1,0,"")</f>
        <v>#REF!</v>
      </c>
      <c r="AT673" s="56" t="e">
        <f t="shared" si="189"/>
        <v>#REF!</v>
      </c>
    </row>
    <row r="674" spans="1:46" s="3" customFormat="1" x14ac:dyDescent="0.25">
      <c r="A674" s="67">
        <f t="shared" si="190"/>
        <v>2022</v>
      </c>
      <c r="B674" s="67" t="str">
        <f t="shared" si="191"/>
        <v>May</v>
      </c>
      <c r="C674" s="68">
        <f t="shared" si="196"/>
        <v>24</v>
      </c>
      <c r="D674" s="69">
        <f t="shared" si="192"/>
        <v>19</v>
      </c>
      <c r="E674" s="70">
        <f t="shared" si="193"/>
        <v>46</v>
      </c>
      <c r="F674" s="74"/>
      <c r="G674" s="77"/>
      <c r="H674" s="63" t="e">
        <f t="shared" si="197"/>
        <v>#VALUE!</v>
      </c>
      <c r="I674" s="64">
        <f t="shared" si="199"/>
        <v>1</v>
      </c>
      <c r="J674" s="71" t="str">
        <f t="shared" si="199"/>
        <v>Lavandula</v>
      </c>
      <c r="K674" s="71" t="str">
        <f t="shared" si="199"/>
        <v>stoechas</v>
      </c>
      <c r="L674" s="72">
        <f t="shared" si="199"/>
        <v>2</v>
      </c>
      <c r="M674" s="72">
        <f t="shared" si="199"/>
        <v>13</v>
      </c>
      <c r="N674" s="66">
        <f t="shared" si="199"/>
        <v>0</v>
      </c>
      <c r="O674" s="42"/>
      <c r="P674" s="43" t="e">
        <f>TEXT(IF(#REF!=1,D674,""),"00")</f>
        <v>#REF!</v>
      </c>
      <c r="Q674" s="44"/>
      <c r="R674" s="45"/>
      <c r="S674" s="46" t="e">
        <f>IF(O674=0,TEXT(TIME(P674,Q674,R674)-TIME(D674,E674,RIGHT(F674,2))+TIME(0,LEFT(#REF!,2),RIGHT(#REF!,2)),"mm:ss"),TEXT(TIME(P674,Q674,R674)-TIME(D674,E674,RIGHT(F674,2))+TIME(0,LEFT(#REF!,2),RIGHT(#REF!,2))-TIME(0,($G$10*O674),0),"mm:ss"))</f>
        <v>#REF!</v>
      </c>
      <c r="T674" s="47"/>
      <c r="U674" s="43" t="e">
        <f>INDEX(VISITORS[INSECT ORDER], MATCH(T674,VISITORS[NAME USED],0))</f>
        <v>#N/A</v>
      </c>
      <c r="V674" s="43" t="e">
        <f t="shared" si="194"/>
        <v>#N/A</v>
      </c>
      <c r="W674" s="48" t="e">
        <f>IF(SUM(AB674,AD674,AF674,AH674,AJ674,AL674)=#REF!,,"")</f>
        <v>#REF!</v>
      </c>
      <c r="X674" s="49" t="e">
        <f>IF(#REF!=1,1,"")</f>
        <v>#REF!</v>
      </c>
      <c r="Y674" s="49"/>
      <c r="Z674" s="49"/>
      <c r="AA674" s="50" t="str">
        <f t="shared" si="195"/>
        <v/>
      </c>
      <c r="AB674" s="51" t="str">
        <f>IF(AA674=1,#REF!,"")</f>
        <v/>
      </c>
      <c r="AC674" s="50"/>
      <c r="AD674" s="51" t="str">
        <f>IF(AC674=1,#REF!,"")</f>
        <v/>
      </c>
      <c r="AE674" s="50"/>
      <c r="AF674" s="51" t="str">
        <f>IF(AE674=1,#REF!,"")</f>
        <v/>
      </c>
      <c r="AG674" s="50"/>
      <c r="AH674" s="51" t="str">
        <f>IF(AG674=1,#REF!,"")</f>
        <v/>
      </c>
      <c r="AI674" s="50"/>
      <c r="AJ674" s="51" t="str">
        <f>IF(AI674=1,#REF!,"")</f>
        <v/>
      </c>
      <c r="AK674" s="50"/>
      <c r="AL674" s="51" t="str">
        <f>IF(AK674=1,#REF!,"")</f>
        <v/>
      </c>
      <c r="AM674" s="52"/>
      <c r="AN674" s="53"/>
      <c r="AO674" s="53"/>
      <c r="AP674" s="54"/>
      <c r="AQ674" s="55" t="e">
        <f>IF(#REF!=1,0,"")</f>
        <v>#REF!</v>
      </c>
      <c r="AR674" s="56" t="e">
        <f t="shared" si="188"/>
        <v>#REF!</v>
      </c>
      <c r="AS674" s="55" t="e">
        <f>IF(#REF!=1,0,"")</f>
        <v>#REF!</v>
      </c>
      <c r="AT674" s="56" t="e">
        <f t="shared" si="189"/>
        <v>#REF!</v>
      </c>
    </row>
    <row r="675" spans="1:46" s="3" customFormat="1" x14ac:dyDescent="0.25">
      <c r="A675" s="67">
        <f t="shared" si="190"/>
        <v>2022</v>
      </c>
      <c r="B675" s="67" t="str">
        <f t="shared" si="191"/>
        <v>May</v>
      </c>
      <c r="C675" s="68">
        <f t="shared" si="196"/>
        <v>24</v>
      </c>
      <c r="D675" s="69">
        <f t="shared" si="192"/>
        <v>19</v>
      </c>
      <c r="E675" s="70">
        <f t="shared" si="193"/>
        <v>47</v>
      </c>
      <c r="F675" s="74"/>
      <c r="G675" s="77"/>
      <c r="H675" s="63" t="e">
        <f t="shared" si="197"/>
        <v>#VALUE!</v>
      </c>
      <c r="I675" s="64">
        <f t="shared" si="199"/>
        <v>1</v>
      </c>
      <c r="J675" s="71" t="str">
        <f t="shared" si="199"/>
        <v>Lavandula</v>
      </c>
      <c r="K675" s="71" t="str">
        <f t="shared" si="199"/>
        <v>stoechas</v>
      </c>
      <c r="L675" s="72">
        <f t="shared" si="199"/>
        <v>2</v>
      </c>
      <c r="M675" s="72">
        <f t="shared" si="199"/>
        <v>13</v>
      </c>
      <c r="N675" s="66">
        <f t="shared" si="199"/>
        <v>0</v>
      </c>
      <c r="O675" s="42"/>
      <c r="P675" s="43" t="e">
        <f>TEXT(IF(#REF!=1,D675,""),"00")</f>
        <v>#REF!</v>
      </c>
      <c r="Q675" s="44"/>
      <c r="R675" s="45"/>
      <c r="S675" s="46" t="e">
        <f>IF(O675=0,TEXT(TIME(P675,Q675,R675)-TIME(D675,E675,RIGHT(F675,2))+TIME(0,LEFT(#REF!,2),RIGHT(#REF!,2)),"mm:ss"),TEXT(TIME(P675,Q675,R675)-TIME(D675,E675,RIGHT(F675,2))+TIME(0,LEFT(#REF!,2),RIGHT(#REF!,2))-TIME(0,($G$10*O675),0),"mm:ss"))</f>
        <v>#REF!</v>
      </c>
      <c r="T675" s="47"/>
      <c r="U675" s="43" t="e">
        <f>INDEX(VISITORS[INSECT ORDER], MATCH(T675,VISITORS[NAME USED],0))</f>
        <v>#N/A</v>
      </c>
      <c r="V675" s="43" t="e">
        <f t="shared" si="194"/>
        <v>#N/A</v>
      </c>
      <c r="W675" s="48" t="e">
        <f>IF(SUM(AB675,AD675,AF675,AH675,AJ675,AL675)=#REF!,,"")</f>
        <v>#REF!</v>
      </c>
      <c r="X675" s="49" t="e">
        <f>IF(#REF!=1,1,"")</f>
        <v>#REF!</v>
      </c>
      <c r="Y675" s="49"/>
      <c r="Z675" s="49"/>
      <c r="AA675" s="50" t="str">
        <f t="shared" si="195"/>
        <v/>
      </c>
      <c r="AB675" s="51" t="str">
        <f>IF(AA675=1,#REF!,"")</f>
        <v/>
      </c>
      <c r="AC675" s="50"/>
      <c r="AD675" s="51" t="str">
        <f>IF(AC675=1,#REF!,"")</f>
        <v/>
      </c>
      <c r="AE675" s="50"/>
      <c r="AF675" s="51" t="str">
        <f>IF(AE675=1,#REF!,"")</f>
        <v/>
      </c>
      <c r="AG675" s="50"/>
      <c r="AH675" s="51" t="str">
        <f>IF(AG675=1,#REF!,"")</f>
        <v/>
      </c>
      <c r="AI675" s="50"/>
      <c r="AJ675" s="51" t="str">
        <f>IF(AI675=1,#REF!,"")</f>
        <v/>
      </c>
      <c r="AK675" s="50"/>
      <c r="AL675" s="51" t="str">
        <f>IF(AK675=1,#REF!,"")</f>
        <v/>
      </c>
      <c r="AM675" s="52"/>
      <c r="AN675" s="53"/>
      <c r="AO675" s="53"/>
      <c r="AP675" s="54"/>
      <c r="AQ675" s="55" t="e">
        <f>IF(#REF!=1,0,"")</f>
        <v>#REF!</v>
      </c>
      <c r="AR675" s="56" t="e">
        <f t="shared" si="188"/>
        <v>#REF!</v>
      </c>
      <c r="AS675" s="55" t="e">
        <f>IF(#REF!=1,0,"")</f>
        <v>#REF!</v>
      </c>
      <c r="AT675" s="56" t="e">
        <f t="shared" si="189"/>
        <v>#REF!</v>
      </c>
    </row>
    <row r="676" spans="1:46" s="3" customFormat="1" x14ac:dyDescent="0.25">
      <c r="A676" s="67">
        <f t="shared" si="190"/>
        <v>2022</v>
      </c>
      <c r="B676" s="67" t="str">
        <f t="shared" si="191"/>
        <v>May</v>
      </c>
      <c r="C676" s="68">
        <f t="shared" si="196"/>
        <v>24</v>
      </c>
      <c r="D676" s="69">
        <f t="shared" si="192"/>
        <v>19</v>
      </c>
      <c r="E676" s="70">
        <f t="shared" si="193"/>
        <v>48</v>
      </c>
      <c r="F676" s="74"/>
      <c r="G676" s="77"/>
      <c r="H676" s="63" t="e">
        <f t="shared" si="197"/>
        <v>#VALUE!</v>
      </c>
      <c r="I676" s="64">
        <f t="shared" si="199"/>
        <v>1</v>
      </c>
      <c r="J676" s="71" t="str">
        <f t="shared" si="199"/>
        <v>Lavandula</v>
      </c>
      <c r="K676" s="71" t="str">
        <f t="shared" si="199"/>
        <v>stoechas</v>
      </c>
      <c r="L676" s="72">
        <f t="shared" si="199"/>
        <v>2</v>
      </c>
      <c r="M676" s="72">
        <f t="shared" si="199"/>
        <v>13</v>
      </c>
      <c r="N676" s="66">
        <f t="shared" si="199"/>
        <v>0</v>
      </c>
      <c r="O676" s="42"/>
      <c r="P676" s="43" t="e">
        <f>TEXT(IF(#REF!=1,D676,""),"00")</f>
        <v>#REF!</v>
      </c>
      <c r="Q676" s="44"/>
      <c r="R676" s="45"/>
      <c r="S676" s="46" t="e">
        <f>IF(O676=0,TEXT(TIME(P676,Q676,R676)-TIME(D676,E676,RIGHT(F676,2))+TIME(0,LEFT(#REF!,2),RIGHT(#REF!,2)),"mm:ss"),TEXT(TIME(P676,Q676,R676)-TIME(D676,E676,RIGHT(F676,2))+TIME(0,LEFT(#REF!,2),RIGHT(#REF!,2))-TIME(0,($G$10*O676),0),"mm:ss"))</f>
        <v>#REF!</v>
      </c>
      <c r="T676" s="47"/>
      <c r="U676" s="43" t="e">
        <f>INDEX(VISITORS[INSECT ORDER], MATCH(T676,VISITORS[NAME USED],0))</f>
        <v>#N/A</v>
      </c>
      <c r="V676" s="43" t="e">
        <f t="shared" si="194"/>
        <v>#N/A</v>
      </c>
      <c r="W676" s="48" t="e">
        <f>IF(SUM(AB676,AD676,AF676,AH676,AJ676,AL676)=#REF!,,"")</f>
        <v>#REF!</v>
      </c>
      <c r="X676" s="49" t="e">
        <f>IF(#REF!=1,1,"")</f>
        <v>#REF!</v>
      </c>
      <c r="Y676" s="49"/>
      <c r="Z676" s="49"/>
      <c r="AA676" s="50" t="str">
        <f t="shared" si="195"/>
        <v/>
      </c>
      <c r="AB676" s="51" t="str">
        <f>IF(AA676=1,#REF!,"")</f>
        <v/>
      </c>
      <c r="AC676" s="50"/>
      <c r="AD676" s="51" t="str">
        <f>IF(AC676=1,#REF!,"")</f>
        <v/>
      </c>
      <c r="AE676" s="50"/>
      <c r="AF676" s="51" t="str">
        <f>IF(AE676=1,#REF!,"")</f>
        <v/>
      </c>
      <c r="AG676" s="50"/>
      <c r="AH676" s="51" t="str">
        <f>IF(AG676=1,#REF!,"")</f>
        <v/>
      </c>
      <c r="AI676" s="50"/>
      <c r="AJ676" s="51" t="str">
        <f>IF(AI676=1,#REF!,"")</f>
        <v/>
      </c>
      <c r="AK676" s="50"/>
      <c r="AL676" s="51" t="str">
        <f>IF(AK676=1,#REF!,"")</f>
        <v/>
      </c>
      <c r="AM676" s="52"/>
      <c r="AN676" s="53"/>
      <c r="AO676" s="53"/>
      <c r="AP676" s="54"/>
      <c r="AQ676" s="55" t="e">
        <f>IF(#REF!=1,0,"")</f>
        <v>#REF!</v>
      </c>
      <c r="AR676" s="56" t="e">
        <f t="shared" si="188"/>
        <v>#REF!</v>
      </c>
      <c r="AS676" s="55" t="e">
        <f>IF(#REF!=1,0,"")</f>
        <v>#REF!</v>
      </c>
      <c r="AT676" s="56" t="e">
        <f t="shared" si="189"/>
        <v>#REF!</v>
      </c>
    </row>
    <row r="677" spans="1:46" s="3" customFormat="1" x14ac:dyDescent="0.25">
      <c r="A677" s="67">
        <f t="shared" si="190"/>
        <v>2022</v>
      </c>
      <c r="B677" s="67" t="str">
        <f t="shared" si="191"/>
        <v>May</v>
      </c>
      <c r="C677" s="68">
        <f t="shared" si="196"/>
        <v>24</v>
      </c>
      <c r="D677" s="69">
        <f t="shared" si="192"/>
        <v>19</v>
      </c>
      <c r="E677" s="60">
        <f t="shared" si="193"/>
        <v>49</v>
      </c>
      <c r="F677" s="74"/>
      <c r="G677" s="77"/>
      <c r="H677" s="63" t="e">
        <f t="shared" si="197"/>
        <v>#VALUE!</v>
      </c>
      <c r="I677" s="64">
        <f t="shared" si="199"/>
        <v>1</v>
      </c>
      <c r="J677" s="71" t="str">
        <f t="shared" si="199"/>
        <v>Lavandula</v>
      </c>
      <c r="K677" s="71" t="str">
        <f t="shared" si="199"/>
        <v>stoechas</v>
      </c>
      <c r="L677" s="72">
        <f t="shared" si="199"/>
        <v>2</v>
      </c>
      <c r="M677" s="66">
        <f t="shared" si="199"/>
        <v>13</v>
      </c>
      <c r="N677" s="66">
        <f t="shared" si="199"/>
        <v>0</v>
      </c>
      <c r="O677" s="42"/>
      <c r="P677" s="43" t="e">
        <f>TEXT(IF(#REF!=1,D677,""),"00")</f>
        <v>#REF!</v>
      </c>
      <c r="Q677" s="44"/>
      <c r="R677" s="45"/>
      <c r="S677" s="46" t="e">
        <f>IF(O677=0,TEXT(TIME(P677,Q677,R677)-TIME(D677,E677,RIGHT(F677,2))+TIME(0,LEFT(#REF!,2),RIGHT(#REF!,2)),"mm:ss"),TEXT(TIME(P677,Q677,R677)-TIME(D677,E677,RIGHT(F677,2))+TIME(0,LEFT(#REF!,2),RIGHT(#REF!,2))-TIME(0,($G$10*O677),0),"mm:ss"))</f>
        <v>#REF!</v>
      </c>
      <c r="T677" s="47"/>
      <c r="U677" s="43" t="e">
        <f>INDEX(VISITORS[INSECT ORDER], MATCH(T677,VISITORS[NAME USED],0))</f>
        <v>#N/A</v>
      </c>
      <c r="V677" s="43" t="e">
        <f t="shared" si="194"/>
        <v>#N/A</v>
      </c>
      <c r="W677" s="48" t="e">
        <f>IF(SUM(AB677,AD677,AF677,AH677,AJ677,AL677)=#REF!,,"")</f>
        <v>#REF!</v>
      </c>
      <c r="X677" s="49" t="e">
        <f>IF(#REF!=1,1,"")</f>
        <v>#REF!</v>
      </c>
      <c r="Y677" s="49"/>
      <c r="Z677" s="49"/>
      <c r="AA677" s="50" t="str">
        <f t="shared" si="195"/>
        <v/>
      </c>
      <c r="AB677" s="51" t="str">
        <f>IF(AA677=1,#REF!,"")</f>
        <v/>
      </c>
      <c r="AC677" s="50"/>
      <c r="AD677" s="51" t="str">
        <f>IF(AC677=1,#REF!,"")</f>
        <v/>
      </c>
      <c r="AE677" s="50"/>
      <c r="AF677" s="51" t="str">
        <f>IF(AE677=1,#REF!,"")</f>
        <v/>
      </c>
      <c r="AG677" s="50"/>
      <c r="AH677" s="51" t="str">
        <f>IF(AG677=1,#REF!,"")</f>
        <v/>
      </c>
      <c r="AI677" s="50"/>
      <c r="AJ677" s="51" t="str">
        <f>IF(AI677=1,#REF!,"")</f>
        <v/>
      </c>
      <c r="AK677" s="50"/>
      <c r="AL677" s="51" t="str">
        <f>IF(AK677=1,#REF!,"")</f>
        <v/>
      </c>
      <c r="AM677" s="52"/>
      <c r="AN677" s="53"/>
      <c r="AO677" s="53"/>
      <c r="AP677" s="54"/>
      <c r="AQ677" s="55" t="e">
        <f>IF(#REF!=1,0,"")</f>
        <v>#REF!</v>
      </c>
      <c r="AR677" s="56" t="e">
        <f t="shared" si="188"/>
        <v>#REF!</v>
      </c>
      <c r="AS677" s="55" t="e">
        <f>IF(#REF!=1,0,"")</f>
        <v>#REF!</v>
      </c>
      <c r="AT677" s="56" t="e">
        <f t="shared" si="189"/>
        <v>#REF!</v>
      </c>
    </row>
    <row r="678" spans="1:46" s="3" customFormat="1" x14ac:dyDescent="0.25">
      <c r="A678" s="67">
        <f t="shared" si="190"/>
        <v>2022</v>
      </c>
      <c r="B678" s="67" t="str">
        <f t="shared" si="191"/>
        <v>May</v>
      </c>
      <c r="C678" s="68">
        <f t="shared" si="196"/>
        <v>24</v>
      </c>
      <c r="D678" s="69">
        <f t="shared" si="192"/>
        <v>19</v>
      </c>
      <c r="E678" s="70">
        <f t="shared" si="193"/>
        <v>50</v>
      </c>
      <c r="F678" s="74"/>
      <c r="G678" s="77"/>
      <c r="H678" s="63" t="e">
        <f t="shared" si="197"/>
        <v>#VALUE!</v>
      </c>
      <c r="I678" s="64">
        <f t="shared" si="199"/>
        <v>1</v>
      </c>
      <c r="J678" s="71" t="str">
        <f t="shared" si="199"/>
        <v>Lavandula</v>
      </c>
      <c r="K678" s="71" t="str">
        <f t="shared" si="199"/>
        <v>stoechas</v>
      </c>
      <c r="L678" s="66">
        <f t="shared" si="199"/>
        <v>2</v>
      </c>
      <c r="M678" s="72">
        <f t="shared" si="199"/>
        <v>13</v>
      </c>
      <c r="N678" s="66">
        <f t="shared" si="199"/>
        <v>0</v>
      </c>
      <c r="O678" s="42"/>
      <c r="P678" s="43" t="e">
        <f>TEXT(IF(#REF!=1,D678,""),"00")</f>
        <v>#REF!</v>
      </c>
      <c r="Q678" s="44"/>
      <c r="R678" s="45"/>
      <c r="S678" s="46" t="e">
        <f>IF(O678=0,TEXT(TIME(P678,Q678,R678)-TIME(D678,E678,RIGHT(F678,2))+TIME(0,LEFT(#REF!,2),RIGHT(#REF!,2)),"mm:ss"),TEXT(TIME(P678,Q678,R678)-TIME(D678,E678,RIGHT(F678,2))+TIME(0,LEFT(#REF!,2),RIGHT(#REF!,2))-TIME(0,($G$10*O678),0),"mm:ss"))</f>
        <v>#REF!</v>
      </c>
      <c r="T678" s="47"/>
      <c r="U678" s="43" t="e">
        <f>INDEX(VISITORS[INSECT ORDER], MATCH(T678,VISITORS[NAME USED],0))</f>
        <v>#N/A</v>
      </c>
      <c r="V678" s="43" t="e">
        <f t="shared" si="194"/>
        <v>#N/A</v>
      </c>
      <c r="W678" s="48" t="e">
        <f>IF(SUM(AB678,AD678,AF678,AH678,AJ678,AL678)=#REF!,,"")</f>
        <v>#REF!</v>
      </c>
      <c r="X678" s="49" t="e">
        <f>IF(#REF!=1,1,"")</f>
        <v>#REF!</v>
      </c>
      <c r="Y678" s="49"/>
      <c r="Z678" s="49"/>
      <c r="AA678" s="50" t="str">
        <f t="shared" si="195"/>
        <v/>
      </c>
      <c r="AB678" s="51" t="str">
        <f>IF(AA678=1,#REF!,"")</f>
        <v/>
      </c>
      <c r="AC678" s="50"/>
      <c r="AD678" s="51" t="str">
        <f>IF(AC678=1,#REF!,"")</f>
        <v/>
      </c>
      <c r="AE678" s="50"/>
      <c r="AF678" s="51" t="str">
        <f>IF(AE678=1,#REF!,"")</f>
        <v/>
      </c>
      <c r="AG678" s="50"/>
      <c r="AH678" s="51" t="str">
        <f>IF(AG678=1,#REF!,"")</f>
        <v/>
      </c>
      <c r="AI678" s="50"/>
      <c r="AJ678" s="51" t="str">
        <f>IF(AI678=1,#REF!,"")</f>
        <v/>
      </c>
      <c r="AK678" s="50"/>
      <c r="AL678" s="51" t="str">
        <f>IF(AK678=1,#REF!,"")</f>
        <v/>
      </c>
      <c r="AM678" s="52"/>
      <c r="AN678" s="53"/>
      <c r="AO678" s="53"/>
      <c r="AP678" s="54"/>
      <c r="AQ678" s="55" t="e">
        <f>IF(#REF!=1,0,"")</f>
        <v>#REF!</v>
      </c>
      <c r="AR678" s="56" t="e">
        <f t="shared" si="188"/>
        <v>#REF!</v>
      </c>
      <c r="AS678" s="55" t="e">
        <f>IF(#REF!=1,0,"")</f>
        <v>#REF!</v>
      </c>
      <c r="AT678" s="56" t="e">
        <f t="shared" si="189"/>
        <v>#REF!</v>
      </c>
    </row>
    <row r="679" spans="1:46" s="3" customFormat="1" x14ac:dyDescent="0.25">
      <c r="A679" s="67">
        <f t="shared" si="190"/>
        <v>2022</v>
      </c>
      <c r="B679" s="67" t="str">
        <f t="shared" si="191"/>
        <v>May</v>
      </c>
      <c r="C679" s="68">
        <f t="shared" si="196"/>
        <v>24</v>
      </c>
      <c r="D679" s="69">
        <f t="shared" si="192"/>
        <v>19</v>
      </c>
      <c r="E679" s="70">
        <f t="shared" si="193"/>
        <v>51</v>
      </c>
      <c r="F679" s="74"/>
      <c r="G679" s="77"/>
      <c r="H679" s="63" t="e">
        <f t="shared" si="197"/>
        <v>#VALUE!</v>
      </c>
      <c r="I679" s="64">
        <f t="shared" si="199"/>
        <v>1</v>
      </c>
      <c r="J679" s="71" t="str">
        <f t="shared" si="199"/>
        <v>Lavandula</v>
      </c>
      <c r="K679" s="71" t="str">
        <f t="shared" si="199"/>
        <v>stoechas</v>
      </c>
      <c r="L679" s="72">
        <f t="shared" si="199"/>
        <v>2</v>
      </c>
      <c r="M679" s="72">
        <f t="shared" si="199"/>
        <v>13</v>
      </c>
      <c r="N679" s="66">
        <f t="shared" si="199"/>
        <v>0</v>
      </c>
      <c r="O679" s="42"/>
      <c r="P679" s="43" t="e">
        <f>TEXT(IF(#REF!=1,D679,""),"00")</f>
        <v>#REF!</v>
      </c>
      <c r="Q679" s="44"/>
      <c r="R679" s="45"/>
      <c r="S679" s="46" t="e">
        <f>IF(O679=0,TEXT(TIME(P679,Q679,R679)-TIME(D679,E679,RIGHT(F679,2))+TIME(0,LEFT(#REF!,2),RIGHT(#REF!,2)),"mm:ss"),TEXT(TIME(P679,Q679,R679)-TIME(D679,E679,RIGHT(F679,2))+TIME(0,LEFT(#REF!,2),RIGHT(#REF!,2))-TIME(0,($G$10*O679),0),"mm:ss"))</f>
        <v>#REF!</v>
      </c>
      <c r="T679" s="47"/>
      <c r="U679" s="43" t="e">
        <f>INDEX(VISITORS[INSECT ORDER], MATCH(T679,VISITORS[NAME USED],0))</f>
        <v>#N/A</v>
      </c>
      <c r="V679" s="43" t="e">
        <f t="shared" si="194"/>
        <v>#N/A</v>
      </c>
      <c r="W679" s="48" t="e">
        <f>IF(SUM(AB679,AD679,AF679,AH679,AJ679,AL679)=#REF!,,"")</f>
        <v>#REF!</v>
      </c>
      <c r="X679" s="49" t="e">
        <f>IF(#REF!=1,1,"")</f>
        <v>#REF!</v>
      </c>
      <c r="Y679" s="49"/>
      <c r="Z679" s="49"/>
      <c r="AA679" s="50" t="str">
        <f t="shared" si="195"/>
        <v/>
      </c>
      <c r="AB679" s="51" t="str">
        <f>IF(AA679=1,#REF!,"")</f>
        <v/>
      </c>
      <c r="AC679" s="50"/>
      <c r="AD679" s="51" t="str">
        <f>IF(AC679=1,#REF!,"")</f>
        <v/>
      </c>
      <c r="AE679" s="50"/>
      <c r="AF679" s="51" t="str">
        <f>IF(AE679=1,#REF!,"")</f>
        <v/>
      </c>
      <c r="AG679" s="50"/>
      <c r="AH679" s="51" t="str">
        <f>IF(AG679=1,#REF!,"")</f>
        <v/>
      </c>
      <c r="AI679" s="50"/>
      <c r="AJ679" s="51" t="str">
        <f>IF(AI679=1,#REF!,"")</f>
        <v/>
      </c>
      <c r="AK679" s="50"/>
      <c r="AL679" s="51" t="str">
        <f>IF(AK679=1,#REF!,"")</f>
        <v/>
      </c>
      <c r="AM679" s="52"/>
      <c r="AN679" s="53"/>
      <c r="AO679" s="53"/>
      <c r="AP679" s="54"/>
      <c r="AQ679" s="55" t="e">
        <f>IF(#REF!=1,0,"")</f>
        <v>#REF!</v>
      </c>
      <c r="AR679" s="56" t="e">
        <f t="shared" si="188"/>
        <v>#REF!</v>
      </c>
      <c r="AS679" s="55" t="e">
        <f>IF(#REF!=1,0,"")</f>
        <v>#REF!</v>
      </c>
      <c r="AT679" s="56" t="e">
        <f t="shared" si="189"/>
        <v>#REF!</v>
      </c>
    </row>
    <row r="680" spans="1:46" s="3" customFormat="1" x14ac:dyDescent="0.25">
      <c r="A680" s="67">
        <f t="shared" si="190"/>
        <v>2022</v>
      </c>
      <c r="B680" s="67" t="str">
        <f t="shared" si="191"/>
        <v>May</v>
      </c>
      <c r="C680" s="68">
        <f t="shared" si="196"/>
        <v>24</v>
      </c>
      <c r="D680" s="69">
        <f t="shared" si="192"/>
        <v>19</v>
      </c>
      <c r="E680" s="70">
        <f t="shared" si="193"/>
        <v>52</v>
      </c>
      <c r="F680" s="74"/>
      <c r="G680" s="77"/>
      <c r="H680" s="63" t="e">
        <f t="shared" si="197"/>
        <v>#VALUE!</v>
      </c>
      <c r="I680" s="64">
        <f t="shared" si="199"/>
        <v>1</v>
      </c>
      <c r="J680" s="71" t="str">
        <f t="shared" si="199"/>
        <v>Lavandula</v>
      </c>
      <c r="K680" s="71" t="str">
        <f t="shared" si="199"/>
        <v>stoechas</v>
      </c>
      <c r="L680" s="72">
        <f t="shared" si="199"/>
        <v>2</v>
      </c>
      <c r="M680" s="72">
        <f t="shared" si="199"/>
        <v>13</v>
      </c>
      <c r="N680" s="66">
        <f t="shared" si="199"/>
        <v>0</v>
      </c>
      <c r="O680" s="42"/>
      <c r="P680" s="43" t="e">
        <f>TEXT(IF(#REF!=1,D680,""),"00")</f>
        <v>#REF!</v>
      </c>
      <c r="Q680" s="44"/>
      <c r="R680" s="45"/>
      <c r="S680" s="46" t="e">
        <f>IF(O680=0,TEXT(TIME(P680,Q680,R680)-TIME(D680,E680,RIGHT(F680,2))+TIME(0,LEFT(#REF!,2),RIGHT(#REF!,2)),"mm:ss"),TEXT(TIME(P680,Q680,R680)-TIME(D680,E680,RIGHT(F680,2))+TIME(0,LEFT(#REF!,2),RIGHT(#REF!,2))-TIME(0,($G$10*O680),0),"mm:ss"))</f>
        <v>#REF!</v>
      </c>
      <c r="T680" s="47"/>
      <c r="U680" s="43" t="e">
        <f>INDEX(VISITORS[INSECT ORDER], MATCH(T680,VISITORS[NAME USED],0))</f>
        <v>#N/A</v>
      </c>
      <c r="V680" s="43" t="e">
        <f t="shared" si="194"/>
        <v>#N/A</v>
      </c>
      <c r="W680" s="48" t="e">
        <f>IF(SUM(AB680,AD680,AF680,AH680,AJ680,AL680)=#REF!,,"")</f>
        <v>#REF!</v>
      </c>
      <c r="X680" s="49" t="e">
        <f>IF(#REF!=1,1,"")</f>
        <v>#REF!</v>
      </c>
      <c r="Y680" s="49"/>
      <c r="Z680" s="49"/>
      <c r="AA680" s="50" t="str">
        <f t="shared" si="195"/>
        <v/>
      </c>
      <c r="AB680" s="51" t="str">
        <f>IF(AA680=1,#REF!,"")</f>
        <v/>
      </c>
      <c r="AC680" s="50"/>
      <c r="AD680" s="51" t="str">
        <f>IF(AC680=1,#REF!,"")</f>
        <v/>
      </c>
      <c r="AE680" s="50"/>
      <c r="AF680" s="51" t="str">
        <f>IF(AE680=1,#REF!,"")</f>
        <v/>
      </c>
      <c r="AG680" s="50"/>
      <c r="AH680" s="51" t="str">
        <f>IF(AG680=1,#REF!,"")</f>
        <v/>
      </c>
      <c r="AI680" s="50"/>
      <c r="AJ680" s="51" t="str">
        <f>IF(AI680=1,#REF!,"")</f>
        <v/>
      </c>
      <c r="AK680" s="50"/>
      <c r="AL680" s="51" t="str">
        <f>IF(AK680=1,#REF!,"")</f>
        <v/>
      </c>
      <c r="AM680" s="52"/>
      <c r="AN680" s="53"/>
      <c r="AO680" s="53"/>
      <c r="AP680" s="54"/>
      <c r="AQ680" s="55" t="e">
        <f>IF(#REF!=1,0,"")</f>
        <v>#REF!</v>
      </c>
      <c r="AR680" s="56" t="e">
        <f t="shared" si="188"/>
        <v>#REF!</v>
      </c>
      <c r="AS680" s="55" t="e">
        <f>IF(#REF!=1,0,"")</f>
        <v>#REF!</v>
      </c>
      <c r="AT680" s="56" t="e">
        <f t="shared" si="189"/>
        <v>#REF!</v>
      </c>
    </row>
    <row r="681" spans="1:46" s="3" customFormat="1" x14ac:dyDescent="0.25">
      <c r="A681" s="67">
        <f t="shared" si="190"/>
        <v>2022</v>
      </c>
      <c r="B681" s="67" t="str">
        <f t="shared" si="191"/>
        <v>May</v>
      </c>
      <c r="C681" s="68">
        <f t="shared" si="196"/>
        <v>24</v>
      </c>
      <c r="D681" s="69">
        <f t="shared" si="192"/>
        <v>19</v>
      </c>
      <c r="E681" s="70">
        <f t="shared" si="193"/>
        <v>53</v>
      </c>
      <c r="F681" s="74"/>
      <c r="G681" s="77"/>
      <c r="H681" s="63" t="e">
        <f t="shared" si="197"/>
        <v>#VALUE!</v>
      </c>
      <c r="I681" s="64">
        <f t="shared" si="199"/>
        <v>1</v>
      </c>
      <c r="J681" s="71" t="str">
        <f t="shared" si="199"/>
        <v>Lavandula</v>
      </c>
      <c r="K681" s="71" t="str">
        <f t="shared" si="199"/>
        <v>stoechas</v>
      </c>
      <c r="L681" s="72">
        <f t="shared" si="199"/>
        <v>2</v>
      </c>
      <c r="M681" s="72">
        <f t="shared" si="199"/>
        <v>13</v>
      </c>
      <c r="N681" s="66">
        <f t="shared" si="199"/>
        <v>0</v>
      </c>
      <c r="O681" s="42"/>
      <c r="P681" s="43" t="e">
        <f>TEXT(IF(#REF!=1,D681,""),"00")</f>
        <v>#REF!</v>
      </c>
      <c r="Q681" s="44"/>
      <c r="R681" s="45"/>
      <c r="S681" s="46" t="e">
        <f>IF(O681=0,TEXT(TIME(P681,Q681,R681)-TIME(D681,E681,RIGHT(F681,2))+TIME(0,LEFT(#REF!,2),RIGHT(#REF!,2)),"mm:ss"),TEXT(TIME(P681,Q681,R681)-TIME(D681,E681,RIGHT(F681,2))+TIME(0,LEFT(#REF!,2),RIGHT(#REF!,2))-TIME(0,($G$10*O681),0),"mm:ss"))</f>
        <v>#REF!</v>
      </c>
      <c r="T681" s="47"/>
      <c r="U681" s="43" t="e">
        <f>INDEX(VISITORS[INSECT ORDER], MATCH(T681,VISITORS[NAME USED],0))</f>
        <v>#N/A</v>
      </c>
      <c r="V681" s="43" t="e">
        <f t="shared" si="194"/>
        <v>#N/A</v>
      </c>
      <c r="W681" s="48" t="e">
        <f>IF(SUM(AB681,AD681,AF681,AH681,AJ681,AL681)=#REF!,,"")</f>
        <v>#REF!</v>
      </c>
      <c r="X681" s="49" t="e">
        <f>IF(#REF!=1,1,"")</f>
        <v>#REF!</v>
      </c>
      <c r="Y681" s="49"/>
      <c r="Z681" s="49"/>
      <c r="AA681" s="50" t="str">
        <f t="shared" si="195"/>
        <v/>
      </c>
      <c r="AB681" s="51" t="str">
        <f>IF(AA681=1,#REF!,"")</f>
        <v/>
      </c>
      <c r="AC681" s="50"/>
      <c r="AD681" s="51" t="str">
        <f>IF(AC681=1,#REF!,"")</f>
        <v/>
      </c>
      <c r="AE681" s="50"/>
      <c r="AF681" s="51" t="str">
        <f>IF(AE681=1,#REF!,"")</f>
        <v/>
      </c>
      <c r="AG681" s="50"/>
      <c r="AH681" s="51" t="str">
        <f>IF(AG681=1,#REF!,"")</f>
        <v/>
      </c>
      <c r="AI681" s="50"/>
      <c r="AJ681" s="51" t="str">
        <f>IF(AI681=1,#REF!,"")</f>
        <v/>
      </c>
      <c r="AK681" s="50"/>
      <c r="AL681" s="51" t="str">
        <f>IF(AK681=1,#REF!,"")</f>
        <v/>
      </c>
      <c r="AM681" s="52"/>
      <c r="AN681" s="53"/>
      <c r="AO681" s="53"/>
      <c r="AP681" s="54"/>
      <c r="AQ681" s="55" t="e">
        <f>IF(#REF!=1,0,"")</f>
        <v>#REF!</v>
      </c>
      <c r="AR681" s="56" t="e">
        <f t="shared" si="188"/>
        <v>#REF!</v>
      </c>
      <c r="AS681" s="55" t="e">
        <f>IF(#REF!=1,0,"")</f>
        <v>#REF!</v>
      </c>
      <c r="AT681" s="56" t="e">
        <f t="shared" si="189"/>
        <v>#REF!</v>
      </c>
    </row>
    <row r="682" spans="1:46" s="3" customFormat="1" x14ac:dyDescent="0.25">
      <c r="A682" s="67">
        <f t="shared" si="190"/>
        <v>2022</v>
      </c>
      <c r="B682" s="67" t="str">
        <f t="shared" si="191"/>
        <v>May</v>
      </c>
      <c r="C682" s="68">
        <f t="shared" si="196"/>
        <v>24</v>
      </c>
      <c r="D682" s="69">
        <f t="shared" si="192"/>
        <v>19</v>
      </c>
      <c r="E682" s="60">
        <f t="shared" si="193"/>
        <v>54</v>
      </c>
      <c r="F682" s="74"/>
      <c r="G682" s="77"/>
      <c r="H682" s="63" t="e">
        <f t="shared" si="197"/>
        <v>#VALUE!</v>
      </c>
      <c r="I682" s="64">
        <f t="shared" si="199"/>
        <v>1</v>
      </c>
      <c r="J682" s="71" t="str">
        <f t="shared" si="199"/>
        <v>Lavandula</v>
      </c>
      <c r="K682" s="71" t="str">
        <f t="shared" si="199"/>
        <v>stoechas</v>
      </c>
      <c r="L682" s="72">
        <f t="shared" si="199"/>
        <v>2</v>
      </c>
      <c r="M682" s="66">
        <f t="shared" si="199"/>
        <v>13</v>
      </c>
      <c r="N682" s="66">
        <f t="shared" si="199"/>
        <v>0</v>
      </c>
      <c r="O682" s="42"/>
      <c r="P682" s="43" t="e">
        <f>TEXT(IF(#REF!=1,D682,""),"00")</f>
        <v>#REF!</v>
      </c>
      <c r="Q682" s="44"/>
      <c r="R682" s="45"/>
      <c r="S682" s="46" t="e">
        <f>IF(O682=0,TEXT(TIME(P682,Q682,R682)-TIME(D682,E682,RIGHT(F682,2))+TIME(0,LEFT(#REF!,2),RIGHT(#REF!,2)),"mm:ss"),TEXT(TIME(P682,Q682,R682)-TIME(D682,E682,RIGHT(F682,2))+TIME(0,LEFT(#REF!,2),RIGHT(#REF!,2))-TIME(0,($G$10*O682),0),"mm:ss"))</f>
        <v>#REF!</v>
      </c>
      <c r="T682" s="47"/>
      <c r="U682" s="43" t="e">
        <f>INDEX(VISITORS[INSECT ORDER], MATCH(T682,VISITORS[NAME USED],0))</f>
        <v>#N/A</v>
      </c>
      <c r="V682" s="43" t="e">
        <f t="shared" si="194"/>
        <v>#N/A</v>
      </c>
      <c r="W682" s="48" t="e">
        <f>IF(SUM(AB682,AD682,AF682,AH682,AJ682,AL682)=#REF!,,"")</f>
        <v>#REF!</v>
      </c>
      <c r="X682" s="49" t="e">
        <f>IF(#REF!=1,1,"")</f>
        <v>#REF!</v>
      </c>
      <c r="Y682" s="49"/>
      <c r="Z682" s="49"/>
      <c r="AA682" s="50" t="str">
        <f t="shared" si="195"/>
        <v/>
      </c>
      <c r="AB682" s="51" t="str">
        <f>IF(AA682=1,#REF!,"")</f>
        <v/>
      </c>
      <c r="AC682" s="50"/>
      <c r="AD682" s="51" t="str">
        <f>IF(AC682=1,#REF!,"")</f>
        <v/>
      </c>
      <c r="AE682" s="50"/>
      <c r="AF682" s="51" t="str">
        <f>IF(AE682=1,#REF!,"")</f>
        <v/>
      </c>
      <c r="AG682" s="50"/>
      <c r="AH682" s="51" t="str">
        <f>IF(AG682=1,#REF!,"")</f>
        <v/>
      </c>
      <c r="AI682" s="50"/>
      <c r="AJ682" s="51" t="str">
        <f>IF(AI682=1,#REF!,"")</f>
        <v/>
      </c>
      <c r="AK682" s="50"/>
      <c r="AL682" s="51" t="str">
        <f>IF(AK682=1,#REF!,"")</f>
        <v/>
      </c>
      <c r="AM682" s="52"/>
      <c r="AN682" s="53"/>
      <c r="AO682" s="53"/>
      <c r="AP682" s="54"/>
      <c r="AQ682" s="55" t="e">
        <f>IF(#REF!=1,0,"")</f>
        <v>#REF!</v>
      </c>
      <c r="AR682" s="56" t="e">
        <f t="shared" si="188"/>
        <v>#REF!</v>
      </c>
      <c r="AS682" s="55" t="e">
        <f>IF(#REF!=1,0,"")</f>
        <v>#REF!</v>
      </c>
      <c r="AT682" s="56" t="e">
        <f t="shared" si="189"/>
        <v>#REF!</v>
      </c>
    </row>
    <row r="683" spans="1:46" s="3" customFormat="1" x14ac:dyDescent="0.25">
      <c r="A683" s="67">
        <f t="shared" si="190"/>
        <v>2022</v>
      </c>
      <c r="B683" s="67" t="str">
        <f t="shared" si="191"/>
        <v>May</v>
      </c>
      <c r="C683" s="68">
        <f t="shared" si="196"/>
        <v>24</v>
      </c>
      <c r="D683" s="69">
        <f t="shared" si="192"/>
        <v>19</v>
      </c>
      <c r="E683" s="70">
        <f t="shared" si="193"/>
        <v>55</v>
      </c>
      <c r="F683" s="74"/>
      <c r="G683" s="77"/>
      <c r="H683" s="63" t="e">
        <f t="shared" si="197"/>
        <v>#VALUE!</v>
      </c>
      <c r="I683" s="64">
        <f t="shared" si="199"/>
        <v>1</v>
      </c>
      <c r="J683" s="71" t="str">
        <f t="shared" si="199"/>
        <v>Lavandula</v>
      </c>
      <c r="K683" s="71" t="str">
        <f t="shared" si="199"/>
        <v>stoechas</v>
      </c>
      <c r="L683" s="72">
        <f t="shared" si="199"/>
        <v>2</v>
      </c>
      <c r="M683" s="72">
        <f t="shared" si="199"/>
        <v>13</v>
      </c>
      <c r="N683" s="66">
        <f t="shared" si="199"/>
        <v>0</v>
      </c>
      <c r="O683" s="42"/>
      <c r="P683" s="43" t="e">
        <f>TEXT(IF(#REF!=1,D683,""),"00")</f>
        <v>#REF!</v>
      </c>
      <c r="Q683" s="44"/>
      <c r="R683" s="45"/>
      <c r="S683" s="46" t="e">
        <f>IF(O683=0,TEXT(TIME(P683,Q683,R683)-TIME(D683,E683,RIGHT(F683,2))+TIME(0,LEFT(#REF!,2),RIGHT(#REF!,2)),"mm:ss"),TEXT(TIME(P683,Q683,R683)-TIME(D683,E683,RIGHT(F683,2))+TIME(0,LEFT(#REF!,2),RIGHT(#REF!,2))-TIME(0,($G$10*O683),0),"mm:ss"))</f>
        <v>#REF!</v>
      </c>
      <c r="T683" s="47"/>
      <c r="U683" s="43" t="e">
        <f>INDEX(VISITORS[INSECT ORDER], MATCH(T683,VISITORS[NAME USED],0))</f>
        <v>#N/A</v>
      </c>
      <c r="V683" s="43" t="e">
        <f t="shared" si="194"/>
        <v>#N/A</v>
      </c>
      <c r="W683" s="48" t="e">
        <f>IF(SUM(AB683,AD683,AF683,AH683,AJ683,AL683)=#REF!,,"")</f>
        <v>#REF!</v>
      </c>
      <c r="X683" s="49" t="e">
        <f>IF(#REF!=1,1,"")</f>
        <v>#REF!</v>
      </c>
      <c r="Y683" s="49"/>
      <c r="Z683" s="49"/>
      <c r="AA683" s="50" t="str">
        <f t="shared" si="195"/>
        <v/>
      </c>
      <c r="AB683" s="51" t="str">
        <f>IF(AA683=1,#REF!,"")</f>
        <v/>
      </c>
      <c r="AC683" s="50"/>
      <c r="AD683" s="51" t="str">
        <f>IF(AC683=1,#REF!,"")</f>
        <v/>
      </c>
      <c r="AE683" s="50"/>
      <c r="AF683" s="51" t="str">
        <f>IF(AE683=1,#REF!,"")</f>
        <v/>
      </c>
      <c r="AG683" s="50"/>
      <c r="AH683" s="51" t="str">
        <f>IF(AG683=1,#REF!,"")</f>
        <v/>
      </c>
      <c r="AI683" s="50"/>
      <c r="AJ683" s="51" t="str">
        <f>IF(AI683=1,#REF!,"")</f>
        <v/>
      </c>
      <c r="AK683" s="50"/>
      <c r="AL683" s="51" t="str">
        <f>IF(AK683=1,#REF!,"")</f>
        <v/>
      </c>
      <c r="AM683" s="52"/>
      <c r="AN683" s="53"/>
      <c r="AO683" s="53"/>
      <c r="AP683" s="54"/>
      <c r="AQ683" s="55" t="e">
        <f>IF(#REF!=1,0,"")</f>
        <v>#REF!</v>
      </c>
      <c r="AR683" s="56" t="e">
        <f t="shared" si="188"/>
        <v>#REF!</v>
      </c>
      <c r="AS683" s="55" t="e">
        <f>IF(#REF!=1,0,"")</f>
        <v>#REF!</v>
      </c>
      <c r="AT683" s="56" t="e">
        <f t="shared" si="189"/>
        <v>#REF!</v>
      </c>
    </row>
    <row r="684" spans="1:46" s="3" customFormat="1" x14ac:dyDescent="0.25">
      <c r="A684" s="67">
        <f t="shared" si="190"/>
        <v>2022</v>
      </c>
      <c r="B684" s="67" t="str">
        <f t="shared" si="191"/>
        <v>May</v>
      </c>
      <c r="C684" s="68">
        <f t="shared" si="196"/>
        <v>24</v>
      </c>
      <c r="D684" s="69">
        <f t="shared" si="192"/>
        <v>19</v>
      </c>
      <c r="E684" s="70">
        <f t="shared" si="193"/>
        <v>56</v>
      </c>
      <c r="F684" s="74"/>
      <c r="G684" s="77"/>
      <c r="H684" s="63" t="e">
        <f t="shared" si="197"/>
        <v>#VALUE!</v>
      </c>
      <c r="I684" s="64">
        <f t="shared" si="199"/>
        <v>1</v>
      </c>
      <c r="J684" s="71" t="str">
        <f t="shared" si="199"/>
        <v>Lavandula</v>
      </c>
      <c r="K684" s="71" t="str">
        <f t="shared" si="199"/>
        <v>stoechas</v>
      </c>
      <c r="L684" s="66">
        <f t="shared" si="199"/>
        <v>2</v>
      </c>
      <c r="M684" s="72">
        <f t="shared" si="199"/>
        <v>13</v>
      </c>
      <c r="N684" s="66">
        <f t="shared" si="199"/>
        <v>0</v>
      </c>
      <c r="O684" s="42"/>
      <c r="P684" s="43" t="e">
        <f>TEXT(IF(#REF!=1,D684,""),"00")</f>
        <v>#REF!</v>
      </c>
      <c r="Q684" s="44"/>
      <c r="R684" s="45"/>
      <c r="S684" s="46" t="e">
        <f>IF(O684=0,TEXT(TIME(P684,Q684,R684)-TIME(D684,E684,RIGHT(F684,2))+TIME(0,LEFT(#REF!,2),RIGHT(#REF!,2)),"mm:ss"),TEXT(TIME(P684,Q684,R684)-TIME(D684,E684,RIGHT(F684,2))+TIME(0,LEFT(#REF!,2),RIGHT(#REF!,2))-TIME(0,($G$10*O684),0),"mm:ss"))</f>
        <v>#REF!</v>
      </c>
      <c r="T684" s="47"/>
      <c r="U684" s="43" t="e">
        <f>INDEX(VISITORS[INSECT ORDER], MATCH(T684,VISITORS[NAME USED],0))</f>
        <v>#N/A</v>
      </c>
      <c r="V684" s="43" t="e">
        <f t="shared" si="194"/>
        <v>#N/A</v>
      </c>
      <c r="W684" s="48" t="e">
        <f>IF(SUM(AB684,AD684,AF684,AH684,AJ684,AL684)=#REF!,,"")</f>
        <v>#REF!</v>
      </c>
      <c r="X684" s="49" t="e">
        <f>IF(#REF!=1,1,"")</f>
        <v>#REF!</v>
      </c>
      <c r="Y684" s="49"/>
      <c r="Z684" s="49"/>
      <c r="AA684" s="50" t="str">
        <f t="shared" si="195"/>
        <v/>
      </c>
      <c r="AB684" s="51" t="str">
        <f>IF(AA684=1,#REF!,"")</f>
        <v/>
      </c>
      <c r="AC684" s="50"/>
      <c r="AD684" s="51" t="str">
        <f>IF(AC684=1,#REF!,"")</f>
        <v/>
      </c>
      <c r="AE684" s="50"/>
      <c r="AF684" s="51" t="str">
        <f>IF(AE684=1,#REF!,"")</f>
        <v/>
      </c>
      <c r="AG684" s="50"/>
      <c r="AH684" s="51" t="str">
        <f>IF(AG684=1,#REF!,"")</f>
        <v/>
      </c>
      <c r="AI684" s="50"/>
      <c r="AJ684" s="51" t="str">
        <f>IF(AI684=1,#REF!,"")</f>
        <v/>
      </c>
      <c r="AK684" s="50"/>
      <c r="AL684" s="51" t="str">
        <f>IF(AK684=1,#REF!,"")</f>
        <v/>
      </c>
      <c r="AM684" s="52"/>
      <c r="AN684" s="53"/>
      <c r="AO684" s="53"/>
      <c r="AP684" s="54"/>
      <c r="AQ684" s="55" t="e">
        <f>IF(#REF!=1,0,"")</f>
        <v>#REF!</v>
      </c>
      <c r="AR684" s="56" t="e">
        <f t="shared" si="188"/>
        <v>#REF!</v>
      </c>
      <c r="AS684" s="55" t="e">
        <f>IF(#REF!=1,0,"")</f>
        <v>#REF!</v>
      </c>
      <c r="AT684" s="56" t="e">
        <f t="shared" si="189"/>
        <v>#REF!</v>
      </c>
    </row>
    <row r="685" spans="1:46" s="3" customFormat="1" x14ac:dyDescent="0.25">
      <c r="A685" s="67">
        <f t="shared" si="190"/>
        <v>2022</v>
      </c>
      <c r="B685" s="67" t="str">
        <f t="shared" si="191"/>
        <v>May</v>
      </c>
      <c r="C685" s="68">
        <f t="shared" si="196"/>
        <v>24</v>
      </c>
      <c r="D685" s="69">
        <f t="shared" si="192"/>
        <v>19</v>
      </c>
      <c r="E685" s="70">
        <f t="shared" si="193"/>
        <v>57</v>
      </c>
      <c r="F685" s="74"/>
      <c r="G685" s="77"/>
      <c r="H685" s="63" t="e">
        <f t="shared" si="197"/>
        <v>#VALUE!</v>
      </c>
      <c r="I685" s="64">
        <f t="shared" ref="I685:N700" si="200">I684</f>
        <v>1</v>
      </c>
      <c r="J685" s="71" t="str">
        <f t="shared" si="200"/>
        <v>Lavandula</v>
      </c>
      <c r="K685" s="71" t="str">
        <f t="shared" si="200"/>
        <v>stoechas</v>
      </c>
      <c r="L685" s="72">
        <f t="shared" si="200"/>
        <v>2</v>
      </c>
      <c r="M685" s="72">
        <f t="shared" si="200"/>
        <v>13</v>
      </c>
      <c r="N685" s="66">
        <f t="shared" si="200"/>
        <v>0</v>
      </c>
      <c r="O685" s="42"/>
      <c r="P685" s="43" t="e">
        <f>TEXT(IF(#REF!=1,D685,""),"00")</f>
        <v>#REF!</v>
      </c>
      <c r="Q685" s="44"/>
      <c r="R685" s="45"/>
      <c r="S685" s="46" t="e">
        <f>IF(O685=0,TEXT(TIME(P685,Q685,R685)-TIME(D685,E685,RIGHT(F685,2))+TIME(0,LEFT(#REF!,2),RIGHT(#REF!,2)),"mm:ss"),TEXT(TIME(P685,Q685,R685)-TIME(D685,E685,RIGHT(F685,2))+TIME(0,LEFT(#REF!,2),RIGHT(#REF!,2))-TIME(0,($G$10*O685),0),"mm:ss"))</f>
        <v>#REF!</v>
      </c>
      <c r="T685" s="47"/>
      <c r="U685" s="43" t="e">
        <f>INDEX(VISITORS[INSECT ORDER], MATCH(T685,VISITORS[NAME USED],0))</f>
        <v>#N/A</v>
      </c>
      <c r="V685" s="43" t="e">
        <f t="shared" si="194"/>
        <v>#N/A</v>
      </c>
      <c r="W685" s="48" t="e">
        <f>IF(SUM(AB685,AD685,AF685,AH685,AJ685,AL685)=#REF!,,"")</f>
        <v>#REF!</v>
      </c>
      <c r="X685" s="49" t="e">
        <f>IF(#REF!=1,1,"")</f>
        <v>#REF!</v>
      </c>
      <c r="Y685" s="49"/>
      <c r="Z685" s="49"/>
      <c r="AA685" s="50" t="str">
        <f t="shared" si="195"/>
        <v/>
      </c>
      <c r="AB685" s="51" t="str">
        <f>IF(AA685=1,#REF!,"")</f>
        <v/>
      </c>
      <c r="AC685" s="50"/>
      <c r="AD685" s="51" t="str">
        <f>IF(AC685=1,#REF!,"")</f>
        <v/>
      </c>
      <c r="AE685" s="50"/>
      <c r="AF685" s="51" t="str">
        <f>IF(AE685=1,#REF!,"")</f>
        <v/>
      </c>
      <c r="AG685" s="50"/>
      <c r="AH685" s="51" t="str">
        <f>IF(AG685=1,#REF!,"")</f>
        <v/>
      </c>
      <c r="AI685" s="50"/>
      <c r="AJ685" s="51" t="str">
        <f>IF(AI685=1,#REF!,"")</f>
        <v/>
      </c>
      <c r="AK685" s="50"/>
      <c r="AL685" s="51" t="str">
        <f>IF(AK685=1,#REF!,"")</f>
        <v/>
      </c>
      <c r="AM685" s="52"/>
      <c r="AN685" s="53"/>
      <c r="AO685" s="53"/>
      <c r="AP685" s="54"/>
      <c r="AQ685" s="55" t="e">
        <f>IF(#REF!=1,0,"")</f>
        <v>#REF!</v>
      </c>
      <c r="AR685" s="56" t="e">
        <f t="shared" si="188"/>
        <v>#REF!</v>
      </c>
      <c r="AS685" s="55" t="e">
        <f>IF(#REF!=1,0,"")</f>
        <v>#REF!</v>
      </c>
      <c r="AT685" s="56" t="e">
        <f t="shared" si="189"/>
        <v>#REF!</v>
      </c>
    </row>
    <row r="686" spans="1:46" s="3" customFormat="1" x14ac:dyDescent="0.25">
      <c r="A686" s="67">
        <f t="shared" si="190"/>
        <v>2022</v>
      </c>
      <c r="B686" s="67" t="str">
        <f t="shared" si="191"/>
        <v>May</v>
      </c>
      <c r="C686" s="68">
        <f t="shared" si="196"/>
        <v>24</v>
      </c>
      <c r="D686" s="69">
        <f t="shared" si="192"/>
        <v>19</v>
      </c>
      <c r="E686" s="70">
        <f t="shared" si="193"/>
        <v>58</v>
      </c>
      <c r="F686" s="74"/>
      <c r="G686" s="77"/>
      <c r="H686" s="63" t="e">
        <f t="shared" si="197"/>
        <v>#VALUE!</v>
      </c>
      <c r="I686" s="64">
        <f t="shared" si="200"/>
        <v>1</v>
      </c>
      <c r="J686" s="71" t="str">
        <f t="shared" si="200"/>
        <v>Lavandula</v>
      </c>
      <c r="K686" s="71" t="str">
        <f t="shared" si="200"/>
        <v>stoechas</v>
      </c>
      <c r="L686" s="72">
        <f t="shared" si="200"/>
        <v>2</v>
      </c>
      <c r="M686" s="72">
        <f t="shared" si="200"/>
        <v>13</v>
      </c>
      <c r="N686" s="66">
        <f t="shared" si="200"/>
        <v>0</v>
      </c>
      <c r="O686" s="42"/>
      <c r="P686" s="43" t="e">
        <f>TEXT(IF(#REF!=1,D686,""),"00")</f>
        <v>#REF!</v>
      </c>
      <c r="Q686" s="44"/>
      <c r="R686" s="45"/>
      <c r="S686" s="46" t="e">
        <f>IF(O686=0,TEXT(TIME(P686,Q686,R686)-TIME(D686,E686,RIGHT(F686,2))+TIME(0,LEFT(#REF!,2),RIGHT(#REF!,2)),"mm:ss"),TEXT(TIME(P686,Q686,R686)-TIME(D686,E686,RIGHT(F686,2))+TIME(0,LEFT(#REF!,2),RIGHT(#REF!,2))-TIME(0,($G$10*O686),0),"mm:ss"))</f>
        <v>#REF!</v>
      </c>
      <c r="T686" s="47"/>
      <c r="U686" s="43" t="e">
        <f>INDEX(VISITORS[INSECT ORDER], MATCH(T686,VISITORS[NAME USED],0))</f>
        <v>#N/A</v>
      </c>
      <c r="V686" s="43" t="e">
        <f t="shared" si="194"/>
        <v>#N/A</v>
      </c>
      <c r="W686" s="48" t="e">
        <f>IF(SUM(AB686,AD686,AF686,AH686,AJ686,AL686)=#REF!,,"")</f>
        <v>#REF!</v>
      </c>
      <c r="X686" s="49" t="e">
        <f>IF(#REF!=1,1,"")</f>
        <v>#REF!</v>
      </c>
      <c r="Y686" s="49"/>
      <c r="Z686" s="49"/>
      <c r="AA686" s="50" t="str">
        <f t="shared" si="195"/>
        <v/>
      </c>
      <c r="AB686" s="51" t="str">
        <f>IF(AA686=1,#REF!,"")</f>
        <v/>
      </c>
      <c r="AC686" s="50"/>
      <c r="AD686" s="51" t="str">
        <f>IF(AC686=1,#REF!,"")</f>
        <v/>
      </c>
      <c r="AE686" s="50"/>
      <c r="AF686" s="51" t="str">
        <f>IF(AE686=1,#REF!,"")</f>
        <v/>
      </c>
      <c r="AG686" s="50"/>
      <c r="AH686" s="51" t="str">
        <f>IF(AG686=1,#REF!,"")</f>
        <v/>
      </c>
      <c r="AI686" s="50"/>
      <c r="AJ686" s="51" t="str">
        <f>IF(AI686=1,#REF!,"")</f>
        <v/>
      </c>
      <c r="AK686" s="50"/>
      <c r="AL686" s="51" t="str">
        <f>IF(AK686=1,#REF!,"")</f>
        <v/>
      </c>
      <c r="AM686" s="52"/>
      <c r="AN686" s="53"/>
      <c r="AO686" s="53"/>
      <c r="AP686" s="54"/>
      <c r="AQ686" s="55" t="e">
        <f>IF(#REF!=1,0,"")</f>
        <v>#REF!</v>
      </c>
      <c r="AR686" s="56" t="e">
        <f t="shared" si="188"/>
        <v>#REF!</v>
      </c>
      <c r="AS686" s="55" t="e">
        <f>IF(#REF!=1,0,"")</f>
        <v>#REF!</v>
      </c>
      <c r="AT686" s="56" t="e">
        <f t="shared" si="189"/>
        <v>#REF!</v>
      </c>
    </row>
    <row r="687" spans="1:46" s="3" customFormat="1" x14ac:dyDescent="0.25">
      <c r="A687" s="67">
        <f t="shared" si="190"/>
        <v>2022</v>
      </c>
      <c r="B687" s="67" t="str">
        <f t="shared" si="191"/>
        <v>May</v>
      </c>
      <c r="C687" s="68">
        <f t="shared" si="196"/>
        <v>24</v>
      </c>
      <c r="D687" s="69">
        <f t="shared" si="192"/>
        <v>19</v>
      </c>
      <c r="E687" s="60">
        <f t="shared" si="193"/>
        <v>59</v>
      </c>
      <c r="F687" s="74"/>
      <c r="G687" s="77"/>
      <c r="H687" s="63" t="e">
        <f t="shared" si="197"/>
        <v>#VALUE!</v>
      </c>
      <c r="I687" s="64">
        <f t="shared" si="200"/>
        <v>1</v>
      </c>
      <c r="J687" s="71" t="str">
        <f t="shared" si="200"/>
        <v>Lavandula</v>
      </c>
      <c r="K687" s="71" t="str">
        <f t="shared" si="200"/>
        <v>stoechas</v>
      </c>
      <c r="L687" s="72">
        <f t="shared" si="200"/>
        <v>2</v>
      </c>
      <c r="M687" s="66">
        <f t="shared" si="200"/>
        <v>13</v>
      </c>
      <c r="N687" s="66">
        <f t="shared" si="200"/>
        <v>0</v>
      </c>
      <c r="O687" s="42"/>
      <c r="P687" s="43" t="e">
        <f>TEXT(IF(#REF!=1,D687,""),"00")</f>
        <v>#REF!</v>
      </c>
      <c r="Q687" s="44"/>
      <c r="R687" s="45"/>
      <c r="S687" s="46" t="e">
        <f>IF(O687=0,TEXT(TIME(P687,Q687,R687)-TIME(D687,E687,RIGHT(F687,2))+TIME(0,LEFT(#REF!,2),RIGHT(#REF!,2)),"mm:ss"),TEXT(TIME(P687,Q687,R687)-TIME(D687,E687,RIGHT(F687,2))+TIME(0,LEFT(#REF!,2),RIGHT(#REF!,2))-TIME(0,($G$10*O687),0),"mm:ss"))</f>
        <v>#REF!</v>
      </c>
      <c r="T687" s="47"/>
      <c r="U687" s="43" t="e">
        <f>INDEX(VISITORS[INSECT ORDER], MATCH(T687,VISITORS[NAME USED],0))</f>
        <v>#N/A</v>
      </c>
      <c r="V687" s="43" t="e">
        <f t="shared" si="194"/>
        <v>#N/A</v>
      </c>
      <c r="W687" s="48" t="e">
        <f>IF(SUM(AB687,AD687,AF687,AH687,AJ687,AL687)=#REF!,,"")</f>
        <v>#REF!</v>
      </c>
      <c r="X687" s="49" t="e">
        <f>IF(#REF!=1,1,"")</f>
        <v>#REF!</v>
      </c>
      <c r="Y687" s="49"/>
      <c r="Z687" s="49"/>
      <c r="AA687" s="50" t="str">
        <f t="shared" si="195"/>
        <v/>
      </c>
      <c r="AB687" s="51" t="str">
        <f>IF(AA687=1,#REF!,"")</f>
        <v/>
      </c>
      <c r="AC687" s="50"/>
      <c r="AD687" s="51" t="str">
        <f>IF(AC687=1,#REF!,"")</f>
        <v/>
      </c>
      <c r="AE687" s="50"/>
      <c r="AF687" s="51" t="str">
        <f>IF(AE687=1,#REF!,"")</f>
        <v/>
      </c>
      <c r="AG687" s="50"/>
      <c r="AH687" s="51" t="str">
        <f>IF(AG687=1,#REF!,"")</f>
        <v/>
      </c>
      <c r="AI687" s="50"/>
      <c r="AJ687" s="51" t="str">
        <f>IF(AI687=1,#REF!,"")</f>
        <v/>
      </c>
      <c r="AK687" s="50"/>
      <c r="AL687" s="51" t="str">
        <f>IF(AK687=1,#REF!,"")</f>
        <v/>
      </c>
      <c r="AM687" s="52"/>
      <c r="AN687" s="53"/>
      <c r="AO687" s="53"/>
      <c r="AP687" s="54"/>
      <c r="AQ687" s="55" t="e">
        <f>IF(#REF!=1,0,"")</f>
        <v>#REF!</v>
      </c>
      <c r="AR687" s="56" t="e">
        <f t="shared" si="188"/>
        <v>#REF!</v>
      </c>
      <c r="AS687" s="55" t="e">
        <f>IF(#REF!=1,0,"")</f>
        <v>#REF!</v>
      </c>
      <c r="AT687" s="56" t="e">
        <f t="shared" si="189"/>
        <v>#REF!</v>
      </c>
    </row>
    <row r="688" spans="1:46" s="3" customFormat="1" x14ac:dyDescent="0.25">
      <c r="A688" s="67">
        <f t="shared" si="190"/>
        <v>2022</v>
      </c>
      <c r="B688" s="67" t="str">
        <f t="shared" si="191"/>
        <v>May</v>
      </c>
      <c r="C688" s="68">
        <f t="shared" si="196"/>
        <v>24</v>
      </c>
      <c r="D688" s="69">
        <f t="shared" si="192"/>
        <v>20</v>
      </c>
      <c r="E688" s="70">
        <f t="shared" si="193"/>
        <v>0</v>
      </c>
      <c r="F688" s="74"/>
      <c r="G688" s="77"/>
      <c r="H688" s="63" t="e">
        <f t="shared" si="197"/>
        <v>#VALUE!</v>
      </c>
      <c r="I688" s="64">
        <f t="shared" si="200"/>
        <v>1</v>
      </c>
      <c r="J688" s="71" t="str">
        <f t="shared" si="200"/>
        <v>Lavandula</v>
      </c>
      <c r="K688" s="71" t="str">
        <f t="shared" si="200"/>
        <v>stoechas</v>
      </c>
      <c r="L688" s="72">
        <f t="shared" si="200"/>
        <v>2</v>
      </c>
      <c r="M688" s="72">
        <f t="shared" si="200"/>
        <v>13</v>
      </c>
      <c r="N688" s="66">
        <f t="shared" si="200"/>
        <v>0</v>
      </c>
      <c r="O688" s="42"/>
      <c r="P688" s="43" t="e">
        <f>TEXT(IF(#REF!=1,D688,""),"00")</f>
        <v>#REF!</v>
      </c>
      <c r="Q688" s="44"/>
      <c r="R688" s="45"/>
      <c r="S688" s="46" t="e">
        <f>IF(O688=0,TEXT(TIME(P688,Q688,R688)-TIME(D688,E688,RIGHT(F688,2))+TIME(0,LEFT(#REF!,2),RIGHT(#REF!,2)),"mm:ss"),TEXT(TIME(P688,Q688,R688)-TIME(D688,E688,RIGHT(F688,2))+TIME(0,LEFT(#REF!,2),RIGHT(#REF!,2))-TIME(0,($G$10*O688),0),"mm:ss"))</f>
        <v>#REF!</v>
      </c>
      <c r="T688" s="47"/>
      <c r="U688" s="43" t="e">
        <f>INDEX(VISITORS[INSECT ORDER], MATCH(T688,VISITORS[NAME USED],0))</f>
        <v>#N/A</v>
      </c>
      <c r="V688" s="43" t="e">
        <f t="shared" si="194"/>
        <v>#N/A</v>
      </c>
      <c r="W688" s="48" t="e">
        <f>IF(SUM(AB688,AD688,AF688,AH688,AJ688,AL688)=#REF!,,"")</f>
        <v>#REF!</v>
      </c>
      <c r="X688" s="49" t="e">
        <f>IF(#REF!=1,1,"")</f>
        <v>#REF!</v>
      </c>
      <c r="Y688" s="49"/>
      <c r="Z688" s="49"/>
      <c r="AA688" s="50" t="str">
        <f t="shared" si="195"/>
        <v/>
      </c>
      <c r="AB688" s="51" t="str">
        <f>IF(AA688=1,#REF!,"")</f>
        <v/>
      </c>
      <c r="AC688" s="50"/>
      <c r="AD688" s="51" t="str">
        <f>IF(AC688=1,#REF!,"")</f>
        <v/>
      </c>
      <c r="AE688" s="50"/>
      <c r="AF688" s="51" t="str">
        <f>IF(AE688=1,#REF!,"")</f>
        <v/>
      </c>
      <c r="AG688" s="50"/>
      <c r="AH688" s="51" t="str">
        <f>IF(AG688=1,#REF!,"")</f>
        <v/>
      </c>
      <c r="AI688" s="50"/>
      <c r="AJ688" s="51" t="str">
        <f>IF(AI688=1,#REF!,"")</f>
        <v/>
      </c>
      <c r="AK688" s="50"/>
      <c r="AL688" s="51" t="str">
        <f>IF(AK688=1,#REF!,"")</f>
        <v/>
      </c>
      <c r="AM688" s="52"/>
      <c r="AN688" s="53"/>
      <c r="AO688" s="53"/>
      <c r="AP688" s="54"/>
      <c r="AQ688" s="55" t="e">
        <f>IF(#REF!=1,0,"")</f>
        <v>#REF!</v>
      </c>
      <c r="AR688" s="56" t="e">
        <f t="shared" si="188"/>
        <v>#REF!</v>
      </c>
      <c r="AS688" s="55" t="e">
        <f>IF(#REF!=1,0,"")</f>
        <v>#REF!</v>
      </c>
      <c r="AT688" s="56" t="e">
        <f t="shared" si="189"/>
        <v>#REF!</v>
      </c>
    </row>
    <row r="689" spans="1:46" s="3" customFormat="1" x14ac:dyDescent="0.25">
      <c r="A689" s="67">
        <f t="shared" si="190"/>
        <v>2022</v>
      </c>
      <c r="B689" s="67" t="str">
        <f t="shared" si="191"/>
        <v>May</v>
      </c>
      <c r="C689" s="68">
        <f t="shared" si="196"/>
        <v>24</v>
      </c>
      <c r="D689" s="69">
        <f t="shared" si="192"/>
        <v>20</v>
      </c>
      <c r="E689" s="70">
        <f t="shared" si="193"/>
        <v>1</v>
      </c>
      <c r="F689" s="74"/>
      <c r="G689" s="77"/>
      <c r="H689" s="63" t="e">
        <f t="shared" si="197"/>
        <v>#VALUE!</v>
      </c>
      <c r="I689" s="64">
        <f t="shared" si="200"/>
        <v>1</v>
      </c>
      <c r="J689" s="71" t="str">
        <f t="shared" si="200"/>
        <v>Lavandula</v>
      </c>
      <c r="K689" s="71" t="str">
        <f t="shared" si="200"/>
        <v>stoechas</v>
      </c>
      <c r="L689" s="72">
        <f t="shared" si="200"/>
        <v>2</v>
      </c>
      <c r="M689" s="72">
        <f t="shared" si="200"/>
        <v>13</v>
      </c>
      <c r="N689" s="66">
        <f t="shared" si="200"/>
        <v>0</v>
      </c>
      <c r="O689" s="42"/>
      <c r="P689" s="43" t="e">
        <f>TEXT(IF(#REF!=1,D689,""),"00")</f>
        <v>#REF!</v>
      </c>
      <c r="Q689" s="44"/>
      <c r="R689" s="45"/>
      <c r="S689" s="46" t="e">
        <f>IF(O689=0,TEXT(TIME(P689,Q689,R689)-TIME(D689,E689,RIGHT(F689,2))+TIME(0,LEFT(#REF!,2),RIGHT(#REF!,2)),"mm:ss"),TEXT(TIME(P689,Q689,R689)-TIME(D689,E689,RIGHT(F689,2))+TIME(0,LEFT(#REF!,2),RIGHT(#REF!,2))-TIME(0,($G$10*O689),0),"mm:ss"))</f>
        <v>#REF!</v>
      </c>
      <c r="T689" s="47"/>
      <c r="U689" s="43" t="e">
        <f>INDEX(VISITORS[INSECT ORDER], MATCH(T689,VISITORS[NAME USED],0))</f>
        <v>#N/A</v>
      </c>
      <c r="V689" s="43" t="e">
        <f t="shared" si="194"/>
        <v>#N/A</v>
      </c>
      <c r="W689" s="48" t="e">
        <f>IF(SUM(AB689,AD689,AF689,AH689,AJ689,AL689)=#REF!,,"")</f>
        <v>#REF!</v>
      </c>
      <c r="X689" s="49" t="e">
        <f>IF(#REF!=1,1,"")</f>
        <v>#REF!</v>
      </c>
      <c r="Y689" s="49"/>
      <c r="Z689" s="49"/>
      <c r="AA689" s="50" t="str">
        <f t="shared" si="195"/>
        <v/>
      </c>
      <c r="AB689" s="51" t="str">
        <f>IF(AA689=1,#REF!,"")</f>
        <v/>
      </c>
      <c r="AC689" s="50"/>
      <c r="AD689" s="51" t="str">
        <f>IF(AC689=1,#REF!,"")</f>
        <v/>
      </c>
      <c r="AE689" s="50"/>
      <c r="AF689" s="51" t="str">
        <f>IF(AE689=1,#REF!,"")</f>
        <v/>
      </c>
      <c r="AG689" s="50"/>
      <c r="AH689" s="51" t="str">
        <f>IF(AG689=1,#REF!,"")</f>
        <v/>
      </c>
      <c r="AI689" s="50"/>
      <c r="AJ689" s="51" t="str">
        <f>IF(AI689=1,#REF!,"")</f>
        <v/>
      </c>
      <c r="AK689" s="50"/>
      <c r="AL689" s="51" t="str">
        <f>IF(AK689=1,#REF!,"")</f>
        <v/>
      </c>
      <c r="AM689" s="52"/>
      <c r="AN689" s="53"/>
      <c r="AO689" s="53"/>
      <c r="AP689" s="54"/>
      <c r="AQ689" s="55" t="e">
        <f>IF(#REF!=1,0,"")</f>
        <v>#REF!</v>
      </c>
      <c r="AR689" s="56" t="e">
        <f t="shared" si="188"/>
        <v>#REF!</v>
      </c>
      <c r="AS689" s="55" t="e">
        <f>IF(#REF!=1,0,"")</f>
        <v>#REF!</v>
      </c>
      <c r="AT689" s="56" t="e">
        <f t="shared" si="189"/>
        <v>#REF!</v>
      </c>
    </row>
    <row r="690" spans="1:46" s="3" customFormat="1" x14ac:dyDescent="0.25">
      <c r="A690" s="67">
        <f t="shared" si="190"/>
        <v>2022</v>
      </c>
      <c r="B690" s="67" t="str">
        <f t="shared" si="191"/>
        <v>May</v>
      </c>
      <c r="C690" s="68">
        <f t="shared" si="196"/>
        <v>24</v>
      </c>
      <c r="D690" s="69">
        <f t="shared" si="192"/>
        <v>20</v>
      </c>
      <c r="E690" s="70">
        <f t="shared" si="193"/>
        <v>2</v>
      </c>
      <c r="F690" s="74"/>
      <c r="G690" s="77"/>
      <c r="H690" s="63" t="e">
        <f t="shared" si="197"/>
        <v>#VALUE!</v>
      </c>
      <c r="I690" s="64">
        <f t="shared" si="200"/>
        <v>1</v>
      </c>
      <c r="J690" s="71" t="str">
        <f t="shared" si="200"/>
        <v>Lavandula</v>
      </c>
      <c r="K690" s="71" t="str">
        <f t="shared" si="200"/>
        <v>stoechas</v>
      </c>
      <c r="L690" s="66">
        <f t="shared" si="200"/>
        <v>2</v>
      </c>
      <c r="M690" s="72">
        <f t="shared" si="200"/>
        <v>13</v>
      </c>
      <c r="N690" s="66">
        <f t="shared" si="200"/>
        <v>0</v>
      </c>
      <c r="O690" s="42"/>
      <c r="P690" s="43" t="e">
        <f>TEXT(IF(#REF!=1,D690,""),"00")</f>
        <v>#REF!</v>
      </c>
      <c r="Q690" s="44"/>
      <c r="R690" s="45"/>
      <c r="S690" s="46" t="e">
        <f>IF(O690=0,TEXT(TIME(P690,Q690,R690)-TIME(D690,E690,RIGHT(F690,2))+TIME(0,LEFT(#REF!,2),RIGHT(#REF!,2)),"mm:ss"),TEXT(TIME(P690,Q690,R690)-TIME(D690,E690,RIGHT(F690,2))+TIME(0,LEFT(#REF!,2),RIGHT(#REF!,2))-TIME(0,($G$10*O690),0),"mm:ss"))</f>
        <v>#REF!</v>
      </c>
      <c r="T690" s="47"/>
      <c r="U690" s="43" t="e">
        <f>INDEX(VISITORS[INSECT ORDER], MATCH(T690,VISITORS[NAME USED],0))</f>
        <v>#N/A</v>
      </c>
      <c r="V690" s="43" t="e">
        <f t="shared" si="194"/>
        <v>#N/A</v>
      </c>
      <c r="W690" s="48" t="e">
        <f>IF(SUM(AB690,AD690,AF690,AH690,AJ690,AL690)=#REF!,,"")</f>
        <v>#REF!</v>
      </c>
      <c r="X690" s="49" t="e">
        <f>IF(#REF!=1,1,"")</f>
        <v>#REF!</v>
      </c>
      <c r="Y690" s="49"/>
      <c r="Z690" s="49"/>
      <c r="AA690" s="50" t="str">
        <f t="shared" si="195"/>
        <v/>
      </c>
      <c r="AB690" s="51" t="str">
        <f>IF(AA690=1,#REF!,"")</f>
        <v/>
      </c>
      <c r="AC690" s="50"/>
      <c r="AD690" s="51" t="str">
        <f>IF(AC690=1,#REF!,"")</f>
        <v/>
      </c>
      <c r="AE690" s="50"/>
      <c r="AF690" s="51" t="str">
        <f>IF(AE690=1,#REF!,"")</f>
        <v/>
      </c>
      <c r="AG690" s="50"/>
      <c r="AH690" s="51" t="str">
        <f>IF(AG690=1,#REF!,"")</f>
        <v/>
      </c>
      <c r="AI690" s="50"/>
      <c r="AJ690" s="51" t="str">
        <f>IF(AI690=1,#REF!,"")</f>
        <v/>
      </c>
      <c r="AK690" s="50"/>
      <c r="AL690" s="51" t="str">
        <f>IF(AK690=1,#REF!,"")</f>
        <v/>
      </c>
      <c r="AM690" s="52"/>
      <c r="AN690" s="53"/>
      <c r="AO690" s="53"/>
      <c r="AP690" s="54"/>
      <c r="AQ690" s="55" t="e">
        <f>IF(#REF!=1,0,"")</f>
        <v>#REF!</v>
      </c>
      <c r="AR690" s="56" t="e">
        <f t="shared" si="188"/>
        <v>#REF!</v>
      </c>
      <c r="AS690" s="55" t="e">
        <f>IF(#REF!=1,0,"")</f>
        <v>#REF!</v>
      </c>
      <c r="AT690" s="56" t="e">
        <f t="shared" si="189"/>
        <v>#REF!</v>
      </c>
    </row>
    <row r="691" spans="1:46" s="3" customFormat="1" x14ac:dyDescent="0.25">
      <c r="A691" s="67">
        <f t="shared" si="190"/>
        <v>2022</v>
      </c>
      <c r="B691" s="67" t="str">
        <f t="shared" si="191"/>
        <v>May</v>
      </c>
      <c r="C691" s="68">
        <f t="shared" si="196"/>
        <v>24</v>
      </c>
      <c r="D691" s="69">
        <f t="shared" si="192"/>
        <v>20</v>
      </c>
      <c r="E691" s="70">
        <f t="shared" si="193"/>
        <v>3</v>
      </c>
      <c r="F691" s="74"/>
      <c r="G691" s="77"/>
      <c r="H691" s="63" t="e">
        <f t="shared" si="197"/>
        <v>#VALUE!</v>
      </c>
      <c r="I691" s="64">
        <f t="shared" si="200"/>
        <v>1</v>
      </c>
      <c r="J691" s="71" t="str">
        <f t="shared" si="200"/>
        <v>Lavandula</v>
      </c>
      <c r="K691" s="71" t="str">
        <f t="shared" si="200"/>
        <v>stoechas</v>
      </c>
      <c r="L691" s="72">
        <f t="shared" si="200"/>
        <v>2</v>
      </c>
      <c r="M691" s="72">
        <f t="shared" si="200"/>
        <v>13</v>
      </c>
      <c r="N691" s="66">
        <f t="shared" si="200"/>
        <v>0</v>
      </c>
      <c r="O691" s="42"/>
      <c r="P691" s="43" t="e">
        <f>TEXT(IF(#REF!=1,D691,""),"00")</f>
        <v>#REF!</v>
      </c>
      <c r="Q691" s="44"/>
      <c r="R691" s="45"/>
      <c r="S691" s="46" t="e">
        <f>IF(O691=0,TEXT(TIME(P691,Q691,R691)-TIME(D691,E691,RIGHT(F691,2))+TIME(0,LEFT(#REF!,2),RIGHT(#REF!,2)),"mm:ss"),TEXT(TIME(P691,Q691,R691)-TIME(D691,E691,RIGHT(F691,2))+TIME(0,LEFT(#REF!,2),RIGHT(#REF!,2))-TIME(0,($G$10*O691),0),"mm:ss"))</f>
        <v>#REF!</v>
      </c>
      <c r="T691" s="47"/>
      <c r="U691" s="43" t="e">
        <f>INDEX(VISITORS[INSECT ORDER], MATCH(T691,VISITORS[NAME USED],0))</f>
        <v>#N/A</v>
      </c>
      <c r="V691" s="43" t="e">
        <f t="shared" si="194"/>
        <v>#N/A</v>
      </c>
      <c r="W691" s="48" t="e">
        <f>IF(SUM(AB691,AD691,AF691,AH691,AJ691,AL691)=#REF!,,"")</f>
        <v>#REF!</v>
      </c>
      <c r="X691" s="49" t="e">
        <f>IF(#REF!=1,1,"")</f>
        <v>#REF!</v>
      </c>
      <c r="Y691" s="49"/>
      <c r="Z691" s="49"/>
      <c r="AA691" s="50" t="str">
        <f t="shared" si="195"/>
        <v/>
      </c>
      <c r="AB691" s="51" t="str">
        <f>IF(AA691=1,#REF!,"")</f>
        <v/>
      </c>
      <c r="AC691" s="50"/>
      <c r="AD691" s="51" t="str">
        <f>IF(AC691=1,#REF!,"")</f>
        <v/>
      </c>
      <c r="AE691" s="50"/>
      <c r="AF691" s="51" t="str">
        <f>IF(AE691=1,#REF!,"")</f>
        <v/>
      </c>
      <c r="AG691" s="50"/>
      <c r="AH691" s="51" t="str">
        <f>IF(AG691=1,#REF!,"")</f>
        <v/>
      </c>
      <c r="AI691" s="50"/>
      <c r="AJ691" s="51" t="str">
        <f>IF(AI691=1,#REF!,"")</f>
        <v/>
      </c>
      <c r="AK691" s="50"/>
      <c r="AL691" s="51" t="str">
        <f>IF(AK691=1,#REF!,"")</f>
        <v/>
      </c>
      <c r="AM691" s="52"/>
      <c r="AN691" s="53"/>
      <c r="AO691" s="53"/>
      <c r="AP691" s="54"/>
      <c r="AQ691" s="55" t="e">
        <f>IF(#REF!=1,0,"")</f>
        <v>#REF!</v>
      </c>
      <c r="AR691" s="56" t="e">
        <f t="shared" si="188"/>
        <v>#REF!</v>
      </c>
      <c r="AS691" s="55" t="e">
        <f>IF(#REF!=1,0,"")</f>
        <v>#REF!</v>
      </c>
      <c r="AT691" s="56" t="e">
        <f t="shared" si="189"/>
        <v>#REF!</v>
      </c>
    </row>
    <row r="692" spans="1:46" s="3" customFormat="1" x14ac:dyDescent="0.25">
      <c r="A692" s="67">
        <f t="shared" si="190"/>
        <v>2022</v>
      </c>
      <c r="B692" s="67" t="str">
        <f t="shared" si="191"/>
        <v>May</v>
      </c>
      <c r="C692" s="68">
        <f t="shared" si="196"/>
        <v>24</v>
      </c>
      <c r="D692" s="69">
        <f t="shared" si="192"/>
        <v>20</v>
      </c>
      <c r="E692" s="60">
        <f t="shared" si="193"/>
        <v>4</v>
      </c>
      <c r="F692" s="74"/>
      <c r="G692" s="77"/>
      <c r="H692" s="63" t="e">
        <f t="shared" si="197"/>
        <v>#VALUE!</v>
      </c>
      <c r="I692" s="64">
        <f t="shared" si="200"/>
        <v>1</v>
      </c>
      <c r="J692" s="71" t="str">
        <f t="shared" si="200"/>
        <v>Lavandula</v>
      </c>
      <c r="K692" s="71" t="str">
        <f t="shared" si="200"/>
        <v>stoechas</v>
      </c>
      <c r="L692" s="72">
        <f t="shared" si="200"/>
        <v>2</v>
      </c>
      <c r="M692" s="66">
        <f t="shared" si="200"/>
        <v>13</v>
      </c>
      <c r="N692" s="66">
        <f t="shared" si="200"/>
        <v>0</v>
      </c>
      <c r="O692" s="42"/>
      <c r="P692" s="43" t="e">
        <f>TEXT(IF(#REF!=1,D692,""),"00")</f>
        <v>#REF!</v>
      </c>
      <c r="Q692" s="44"/>
      <c r="R692" s="45"/>
      <c r="S692" s="46" t="e">
        <f>IF(O692=0,TEXT(TIME(P692,Q692,R692)-TIME(D692,E692,RIGHT(F692,2))+TIME(0,LEFT(#REF!,2),RIGHT(#REF!,2)),"mm:ss"),TEXT(TIME(P692,Q692,R692)-TIME(D692,E692,RIGHT(F692,2))+TIME(0,LEFT(#REF!,2),RIGHT(#REF!,2))-TIME(0,($G$10*O692),0),"mm:ss"))</f>
        <v>#REF!</v>
      </c>
      <c r="T692" s="47"/>
      <c r="U692" s="43" t="e">
        <f>INDEX(VISITORS[INSECT ORDER], MATCH(T692,VISITORS[NAME USED],0))</f>
        <v>#N/A</v>
      </c>
      <c r="V692" s="43" t="e">
        <f t="shared" si="194"/>
        <v>#N/A</v>
      </c>
      <c r="W692" s="48" t="e">
        <f>IF(SUM(AB692,AD692,AF692,AH692,AJ692,AL692)=#REF!,,"")</f>
        <v>#REF!</v>
      </c>
      <c r="X692" s="49" t="e">
        <f>IF(#REF!=1,1,"")</f>
        <v>#REF!</v>
      </c>
      <c r="Y692" s="49"/>
      <c r="Z692" s="49"/>
      <c r="AA692" s="50" t="str">
        <f t="shared" si="195"/>
        <v/>
      </c>
      <c r="AB692" s="51" t="str">
        <f>IF(AA692=1,#REF!,"")</f>
        <v/>
      </c>
      <c r="AC692" s="50"/>
      <c r="AD692" s="51" t="str">
        <f>IF(AC692=1,#REF!,"")</f>
        <v/>
      </c>
      <c r="AE692" s="50"/>
      <c r="AF692" s="51" t="str">
        <f>IF(AE692=1,#REF!,"")</f>
        <v/>
      </c>
      <c r="AG692" s="50"/>
      <c r="AH692" s="51" t="str">
        <f>IF(AG692=1,#REF!,"")</f>
        <v/>
      </c>
      <c r="AI692" s="50"/>
      <c r="AJ692" s="51" t="str">
        <f>IF(AI692=1,#REF!,"")</f>
        <v/>
      </c>
      <c r="AK692" s="50"/>
      <c r="AL692" s="51" t="str">
        <f>IF(AK692=1,#REF!,"")</f>
        <v/>
      </c>
      <c r="AM692" s="52"/>
      <c r="AN692" s="53"/>
      <c r="AO692" s="53"/>
      <c r="AP692" s="54"/>
      <c r="AQ692" s="55" t="e">
        <f>IF(#REF!=1,0,"")</f>
        <v>#REF!</v>
      </c>
      <c r="AR692" s="56" t="e">
        <f t="shared" si="188"/>
        <v>#REF!</v>
      </c>
      <c r="AS692" s="55" t="e">
        <f>IF(#REF!=1,0,"")</f>
        <v>#REF!</v>
      </c>
      <c r="AT692" s="56" t="e">
        <f t="shared" si="189"/>
        <v>#REF!</v>
      </c>
    </row>
    <row r="693" spans="1:46" s="3" customFormat="1" x14ac:dyDescent="0.25">
      <c r="A693" s="67">
        <f t="shared" si="190"/>
        <v>2022</v>
      </c>
      <c r="B693" s="67" t="str">
        <f t="shared" si="191"/>
        <v>May</v>
      </c>
      <c r="C693" s="68">
        <f t="shared" si="196"/>
        <v>24</v>
      </c>
      <c r="D693" s="69">
        <f t="shared" si="192"/>
        <v>20</v>
      </c>
      <c r="E693" s="70">
        <f t="shared" si="193"/>
        <v>5</v>
      </c>
      <c r="F693" s="74"/>
      <c r="G693" s="77"/>
      <c r="H693" s="63" t="e">
        <f t="shared" si="197"/>
        <v>#VALUE!</v>
      </c>
      <c r="I693" s="64">
        <f t="shared" si="200"/>
        <v>1</v>
      </c>
      <c r="J693" s="71" t="str">
        <f t="shared" si="200"/>
        <v>Lavandula</v>
      </c>
      <c r="K693" s="71" t="str">
        <f t="shared" si="200"/>
        <v>stoechas</v>
      </c>
      <c r="L693" s="72">
        <f t="shared" si="200"/>
        <v>2</v>
      </c>
      <c r="M693" s="72">
        <f t="shared" si="200"/>
        <v>13</v>
      </c>
      <c r="N693" s="66">
        <f t="shared" si="200"/>
        <v>0</v>
      </c>
      <c r="O693" s="42"/>
      <c r="P693" s="43" t="e">
        <f>TEXT(IF(#REF!=1,D693,""),"00")</f>
        <v>#REF!</v>
      </c>
      <c r="Q693" s="44"/>
      <c r="R693" s="45"/>
      <c r="S693" s="46" t="e">
        <f>IF(O693=0,TEXT(TIME(P693,Q693,R693)-TIME(D693,E693,RIGHT(F693,2))+TIME(0,LEFT(#REF!,2),RIGHT(#REF!,2)),"mm:ss"),TEXT(TIME(P693,Q693,R693)-TIME(D693,E693,RIGHT(F693,2))+TIME(0,LEFT(#REF!,2),RIGHT(#REF!,2))-TIME(0,($G$10*O693),0),"mm:ss"))</f>
        <v>#REF!</v>
      </c>
      <c r="T693" s="47"/>
      <c r="U693" s="43" t="e">
        <f>INDEX(VISITORS[INSECT ORDER], MATCH(T693,VISITORS[NAME USED],0))</f>
        <v>#N/A</v>
      </c>
      <c r="V693" s="43" t="e">
        <f t="shared" si="194"/>
        <v>#N/A</v>
      </c>
      <c r="W693" s="48" t="e">
        <f>IF(SUM(AB693,AD693,AF693,AH693,AJ693,AL693)=#REF!,,"")</f>
        <v>#REF!</v>
      </c>
      <c r="X693" s="49" t="e">
        <f>IF(#REF!=1,1,"")</f>
        <v>#REF!</v>
      </c>
      <c r="Y693" s="49"/>
      <c r="Z693" s="49"/>
      <c r="AA693" s="50" t="str">
        <f t="shared" si="195"/>
        <v/>
      </c>
      <c r="AB693" s="51" t="str">
        <f>IF(AA693=1,#REF!,"")</f>
        <v/>
      </c>
      <c r="AC693" s="50"/>
      <c r="AD693" s="51" t="str">
        <f>IF(AC693=1,#REF!,"")</f>
        <v/>
      </c>
      <c r="AE693" s="50"/>
      <c r="AF693" s="51" t="str">
        <f>IF(AE693=1,#REF!,"")</f>
        <v/>
      </c>
      <c r="AG693" s="50"/>
      <c r="AH693" s="51" t="str">
        <f>IF(AG693=1,#REF!,"")</f>
        <v/>
      </c>
      <c r="AI693" s="50"/>
      <c r="AJ693" s="51" t="str">
        <f>IF(AI693=1,#REF!,"")</f>
        <v/>
      </c>
      <c r="AK693" s="50"/>
      <c r="AL693" s="51" t="str">
        <f>IF(AK693=1,#REF!,"")</f>
        <v/>
      </c>
      <c r="AM693" s="52"/>
      <c r="AN693" s="53"/>
      <c r="AO693" s="53"/>
      <c r="AP693" s="54"/>
      <c r="AQ693" s="55" t="e">
        <f>IF(#REF!=1,0,"")</f>
        <v>#REF!</v>
      </c>
      <c r="AR693" s="56" t="e">
        <f t="shared" si="188"/>
        <v>#REF!</v>
      </c>
      <c r="AS693" s="55" t="e">
        <f>IF(#REF!=1,0,"")</f>
        <v>#REF!</v>
      </c>
      <c r="AT693" s="56" t="e">
        <f t="shared" si="189"/>
        <v>#REF!</v>
      </c>
    </row>
    <row r="694" spans="1:46" s="3" customFormat="1" x14ac:dyDescent="0.25">
      <c r="A694" s="67">
        <f t="shared" si="190"/>
        <v>2022</v>
      </c>
      <c r="B694" s="67" t="str">
        <f t="shared" si="191"/>
        <v>May</v>
      </c>
      <c r="C694" s="68">
        <f t="shared" si="196"/>
        <v>24</v>
      </c>
      <c r="D694" s="69">
        <f t="shared" si="192"/>
        <v>20</v>
      </c>
      <c r="E694" s="70">
        <f t="shared" si="193"/>
        <v>6</v>
      </c>
      <c r="F694" s="74"/>
      <c r="G694" s="77"/>
      <c r="H694" s="63" t="e">
        <f t="shared" si="197"/>
        <v>#VALUE!</v>
      </c>
      <c r="I694" s="64">
        <f t="shared" si="200"/>
        <v>1</v>
      </c>
      <c r="J694" s="71" t="str">
        <f t="shared" si="200"/>
        <v>Lavandula</v>
      </c>
      <c r="K694" s="71" t="str">
        <f t="shared" si="200"/>
        <v>stoechas</v>
      </c>
      <c r="L694" s="72">
        <f t="shared" si="200"/>
        <v>2</v>
      </c>
      <c r="M694" s="72">
        <f t="shared" si="200"/>
        <v>13</v>
      </c>
      <c r="N694" s="66">
        <f t="shared" si="200"/>
        <v>0</v>
      </c>
      <c r="O694" s="42"/>
      <c r="P694" s="43" t="e">
        <f>TEXT(IF(#REF!=1,D694,""),"00")</f>
        <v>#REF!</v>
      </c>
      <c r="Q694" s="44"/>
      <c r="R694" s="45"/>
      <c r="S694" s="46" t="e">
        <f>IF(O694=0,TEXT(TIME(P694,Q694,R694)-TIME(D694,E694,RIGHT(F694,2))+TIME(0,LEFT(#REF!,2),RIGHT(#REF!,2)),"mm:ss"),TEXT(TIME(P694,Q694,R694)-TIME(D694,E694,RIGHT(F694,2))+TIME(0,LEFT(#REF!,2),RIGHT(#REF!,2))-TIME(0,($G$10*O694),0),"mm:ss"))</f>
        <v>#REF!</v>
      </c>
      <c r="T694" s="47"/>
      <c r="U694" s="43" t="e">
        <f>INDEX(VISITORS[INSECT ORDER], MATCH(T694,VISITORS[NAME USED],0))</f>
        <v>#N/A</v>
      </c>
      <c r="V694" s="43" t="e">
        <f t="shared" si="194"/>
        <v>#N/A</v>
      </c>
      <c r="W694" s="48" t="e">
        <f>IF(SUM(AB694,AD694,AF694,AH694,AJ694,AL694)=#REF!,,"")</f>
        <v>#REF!</v>
      </c>
      <c r="X694" s="49" t="e">
        <f>IF(#REF!=1,1,"")</f>
        <v>#REF!</v>
      </c>
      <c r="Y694" s="49"/>
      <c r="Z694" s="49"/>
      <c r="AA694" s="50" t="str">
        <f t="shared" si="195"/>
        <v/>
      </c>
      <c r="AB694" s="51" t="str">
        <f>IF(AA694=1,#REF!,"")</f>
        <v/>
      </c>
      <c r="AC694" s="50"/>
      <c r="AD694" s="51" t="str">
        <f>IF(AC694=1,#REF!,"")</f>
        <v/>
      </c>
      <c r="AE694" s="50"/>
      <c r="AF694" s="51" t="str">
        <f>IF(AE694=1,#REF!,"")</f>
        <v/>
      </c>
      <c r="AG694" s="50"/>
      <c r="AH694" s="51" t="str">
        <f>IF(AG694=1,#REF!,"")</f>
        <v/>
      </c>
      <c r="AI694" s="50"/>
      <c r="AJ694" s="51" t="str">
        <f>IF(AI694=1,#REF!,"")</f>
        <v/>
      </c>
      <c r="AK694" s="50"/>
      <c r="AL694" s="51" t="str">
        <f>IF(AK694=1,#REF!,"")</f>
        <v/>
      </c>
      <c r="AM694" s="52"/>
      <c r="AN694" s="53"/>
      <c r="AO694" s="53"/>
      <c r="AP694" s="54"/>
      <c r="AQ694" s="55" t="e">
        <f>IF(#REF!=1,0,"")</f>
        <v>#REF!</v>
      </c>
      <c r="AR694" s="56" t="e">
        <f t="shared" si="188"/>
        <v>#REF!</v>
      </c>
      <c r="AS694" s="55" t="e">
        <f>IF(#REF!=1,0,"")</f>
        <v>#REF!</v>
      </c>
      <c r="AT694" s="56" t="e">
        <f t="shared" si="189"/>
        <v>#REF!</v>
      </c>
    </row>
    <row r="695" spans="1:46" s="3" customFormat="1" x14ac:dyDescent="0.25">
      <c r="A695" s="67">
        <f t="shared" si="190"/>
        <v>2022</v>
      </c>
      <c r="B695" s="67" t="str">
        <f t="shared" si="191"/>
        <v>May</v>
      </c>
      <c r="C695" s="68">
        <f t="shared" si="196"/>
        <v>24</v>
      </c>
      <c r="D695" s="69">
        <f t="shared" si="192"/>
        <v>20</v>
      </c>
      <c r="E695" s="70">
        <f t="shared" si="193"/>
        <v>7</v>
      </c>
      <c r="F695" s="74"/>
      <c r="G695" s="77"/>
      <c r="H695" s="63" t="e">
        <f t="shared" si="197"/>
        <v>#VALUE!</v>
      </c>
      <c r="I695" s="64">
        <f t="shared" si="200"/>
        <v>1</v>
      </c>
      <c r="J695" s="71" t="str">
        <f t="shared" si="200"/>
        <v>Lavandula</v>
      </c>
      <c r="K695" s="71" t="str">
        <f t="shared" si="200"/>
        <v>stoechas</v>
      </c>
      <c r="L695" s="72">
        <f t="shared" si="200"/>
        <v>2</v>
      </c>
      <c r="M695" s="72">
        <f t="shared" si="200"/>
        <v>13</v>
      </c>
      <c r="N695" s="66">
        <f t="shared" si="200"/>
        <v>0</v>
      </c>
      <c r="O695" s="42"/>
      <c r="P695" s="43" t="e">
        <f>TEXT(IF(#REF!=1,D695,""),"00")</f>
        <v>#REF!</v>
      </c>
      <c r="Q695" s="44"/>
      <c r="R695" s="45"/>
      <c r="S695" s="46" t="e">
        <f>IF(O695=0,TEXT(TIME(P695,Q695,R695)-TIME(D695,E695,RIGHT(F695,2))+TIME(0,LEFT(#REF!,2),RIGHT(#REF!,2)),"mm:ss"),TEXT(TIME(P695,Q695,R695)-TIME(D695,E695,RIGHT(F695,2))+TIME(0,LEFT(#REF!,2),RIGHT(#REF!,2))-TIME(0,($G$10*O695),0),"mm:ss"))</f>
        <v>#REF!</v>
      </c>
      <c r="T695" s="47"/>
      <c r="U695" s="43" t="e">
        <f>INDEX(VISITORS[INSECT ORDER], MATCH(T695,VISITORS[NAME USED],0))</f>
        <v>#N/A</v>
      </c>
      <c r="V695" s="43" t="e">
        <f t="shared" si="194"/>
        <v>#N/A</v>
      </c>
      <c r="W695" s="48" t="e">
        <f>IF(SUM(AB695,AD695,AF695,AH695,AJ695,AL695)=#REF!,,"")</f>
        <v>#REF!</v>
      </c>
      <c r="X695" s="49" t="e">
        <f>IF(#REF!=1,1,"")</f>
        <v>#REF!</v>
      </c>
      <c r="Y695" s="49"/>
      <c r="Z695" s="49"/>
      <c r="AA695" s="50" t="str">
        <f t="shared" si="195"/>
        <v/>
      </c>
      <c r="AB695" s="51" t="str">
        <f>IF(AA695=1,#REF!,"")</f>
        <v/>
      </c>
      <c r="AC695" s="50"/>
      <c r="AD695" s="51" t="str">
        <f>IF(AC695=1,#REF!,"")</f>
        <v/>
      </c>
      <c r="AE695" s="50"/>
      <c r="AF695" s="51" t="str">
        <f>IF(AE695=1,#REF!,"")</f>
        <v/>
      </c>
      <c r="AG695" s="50"/>
      <c r="AH695" s="51" t="str">
        <f>IF(AG695=1,#REF!,"")</f>
        <v/>
      </c>
      <c r="AI695" s="50"/>
      <c r="AJ695" s="51" t="str">
        <f>IF(AI695=1,#REF!,"")</f>
        <v/>
      </c>
      <c r="AK695" s="50"/>
      <c r="AL695" s="51" t="str">
        <f>IF(AK695=1,#REF!,"")</f>
        <v/>
      </c>
      <c r="AM695" s="52"/>
      <c r="AN695" s="53"/>
      <c r="AO695" s="53"/>
      <c r="AP695" s="54"/>
      <c r="AQ695" s="55" t="e">
        <f>IF(#REF!=1,0,"")</f>
        <v>#REF!</v>
      </c>
      <c r="AR695" s="56" t="e">
        <f t="shared" si="188"/>
        <v>#REF!</v>
      </c>
      <c r="AS695" s="55" t="e">
        <f>IF(#REF!=1,0,"")</f>
        <v>#REF!</v>
      </c>
      <c r="AT695" s="56" t="e">
        <f t="shared" si="189"/>
        <v>#REF!</v>
      </c>
    </row>
    <row r="696" spans="1:46" s="3" customFormat="1" x14ac:dyDescent="0.25">
      <c r="A696" s="67">
        <f t="shared" si="190"/>
        <v>2022</v>
      </c>
      <c r="B696" s="67" t="str">
        <f t="shared" si="191"/>
        <v>May</v>
      </c>
      <c r="C696" s="68">
        <f t="shared" si="196"/>
        <v>24</v>
      </c>
      <c r="D696" s="69">
        <f t="shared" si="192"/>
        <v>20</v>
      </c>
      <c r="E696" s="70">
        <f t="shared" si="193"/>
        <v>8</v>
      </c>
      <c r="F696" s="74"/>
      <c r="G696" s="77"/>
      <c r="H696" s="63" t="e">
        <f t="shared" si="197"/>
        <v>#VALUE!</v>
      </c>
      <c r="I696" s="64">
        <f t="shared" si="200"/>
        <v>1</v>
      </c>
      <c r="J696" s="71" t="str">
        <f t="shared" si="200"/>
        <v>Lavandula</v>
      </c>
      <c r="K696" s="71" t="str">
        <f t="shared" si="200"/>
        <v>stoechas</v>
      </c>
      <c r="L696" s="66">
        <f t="shared" si="200"/>
        <v>2</v>
      </c>
      <c r="M696" s="72">
        <f t="shared" si="200"/>
        <v>13</v>
      </c>
      <c r="N696" s="66">
        <f t="shared" si="200"/>
        <v>0</v>
      </c>
      <c r="O696" s="42"/>
      <c r="P696" s="43" t="e">
        <f>TEXT(IF(#REF!=1,D696,""),"00")</f>
        <v>#REF!</v>
      </c>
      <c r="Q696" s="44"/>
      <c r="R696" s="45"/>
      <c r="S696" s="46" t="e">
        <f>IF(O696=0,TEXT(TIME(P696,Q696,R696)-TIME(D696,E696,RIGHT(F696,2))+TIME(0,LEFT(#REF!,2),RIGHT(#REF!,2)),"mm:ss"),TEXT(TIME(P696,Q696,R696)-TIME(D696,E696,RIGHT(F696,2))+TIME(0,LEFT(#REF!,2),RIGHT(#REF!,2))-TIME(0,($G$10*O696),0),"mm:ss"))</f>
        <v>#REF!</v>
      </c>
      <c r="T696" s="47"/>
      <c r="U696" s="43" t="e">
        <f>INDEX(VISITORS[INSECT ORDER], MATCH(T696,VISITORS[NAME USED],0))</f>
        <v>#N/A</v>
      </c>
      <c r="V696" s="43" t="e">
        <f t="shared" si="194"/>
        <v>#N/A</v>
      </c>
      <c r="W696" s="48" t="e">
        <f>IF(SUM(AB696,AD696,AF696,AH696,AJ696,AL696)=#REF!,,"")</f>
        <v>#REF!</v>
      </c>
      <c r="X696" s="49" t="e">
        <f>IF(#REF!=1,1,"")</f>
        <v>#REF!</v>
      </c>
      <c r="Y696" s="49"/>
      <c r="Z696" s="49"/>
      <c r="AA696" s="50" t="str">
        <f t="shared" si="195"/>
        <v/>
      </c>
      <c r="AB696" s="51" t="str">
        <f>IF(AA696=1,#REF!,"")</f>
        <v/>
      </c>
      <c r="AC696" s="50"/>
      <c r="AD696" s="51" t="str">
        <f>IF(AC696=1,#REF!,"")</f>
        <v/>
      </c>
      <c r="AE696" s="50"/>
      <c r="AF696" s="51" t="str">
        <f>IF(AE696=1,#REF!,"")</f>
        <v/>
      </c>
      <c r="AG696" s="50"/>
      <c r="AH696" s="51" t="str">
        <f>IF(AG696=1,#REF!,"")</f>
        <v/>
      </c>
      <c r="AI696" s="50"/>
      <c r="AJ696" s="51" t="str">
        <f>IF(AI696=1,#REF!,"")</f>
        <v/>
      </c>
      <c r="AK696" s="50"/>
      <c r="AL696" s="51" t="str">
        <f>IF(AK696=1,#REF!,"")</f>
        <v/>
      </c>
      <c r="AM696" s="52"/>
      <c r="AN696" s="53"/>
      <c r="AO696" s="53"/>
      <c r="AP696" s="54"/>
      <c r="AQ696" s="55" t="e">
        <f>IF(#REF!=1,0,"")</f>
        <v>#REF!</v>
      </c>
      <c r="AR696" s="56" t="e">
        <f t="shared" si="188"/>
        <v>#REF!</v>
      </c>
      <c r="AS696" s="55" t="e">
        <f>IF(#REF!=1,0,"")</f>
        <v>#REF!</v>
      </c>
      <c r="AT696" s="56" t="e">
        <f t="shared" si="189"/>
        <v>#REF!</v>
      </c>
    </row>
    <row r="697" spans="1:46" s="3" customFormat="1" x14ac:dyDescent="0.25">
      <c r="A697" s="67">
        <f t="shared" si="190"/>
        <v>2022</v>
      </c>
      <c r="B697" s="67" t="str">
        <f t="shared" si="191"/>
        <v>May</v>
      </c>
      <c r="C697" s="68">
        <f t="shared" si="196"/>
        <v>24</v>
      </c>
      <c r="D697" s="69">
        <f t="shared" si="192"/>
        <v>20</v>
      </c>
      <c r="E697" s="60">
        <f t="shared" si="193"/>
        <v>9</v>
      </c>
      <c r="F697" s="74"/>
      <c r="G697" s="77"/>
      <c r="H697" s="63" t="e">
        <f t="shared" si="197"/>
        <v>#VALUE!</v>
      </c>
      <c r="I697" s="64">
        <f t="shared" si="200"/>
        <v>1</v>
      </c>
      <c r="J697" s="71" t="str">
        <f t="shared" si="200"/>
        <v>Lavandula</v>
      </c>
      <c r="K697" s="71" t="str">
        <f t="shared" si="200"/>
        <v>stoechas</v>
      </c>
      <c r="L697" s="72">
        <f t="shared" si="200"/>
        <v>2</v>
      </c>
      <c r="M697" s="66">
        <f t="shared" si="200"/>
        <v>13</v>
      </c>
      <c r="N697" s="66">
        <f t="shared" si="200"/>
        <v>0</v>
      </c>
      <c r="O697" s="42"/>
      <c r="P697" s="43" t="e">
        <f>TEXT(IF(#REF!=1,D697,""),"00")</f>
        <v>#REF!</v>
      </c>
      <c r="Q697" s="44"/>
      <c r="R697" s="45"/>
      <c r="S697" s="46" t="e">
        <f>IF(O697=0,TEXT(TIME(P697,Q697,R697)-TIME(D697,E697,RIGHT(F697,2))+TIME(0,LEFT(#REF!,2),RIGHT(#REF!,2)),"mm:ss"),TEXT(TIME(P697,Q697,R697)-TIME(D697,E697,RIGHT(F697,2))+TIME(0,LEFT(#REF!,2),RIGHT(#REF!,2))-TIME(0,($G$10*O697),0),"mm:ss"))</f>
        <v>#REF!</v>
      </c>
      <c r="T697" s="47"/>
      <c r="U697" s="43" t="e">
        <f>INDEX(VISITORS[INSECT ORDER], MATCH(T697,VISITORS[NAME USED],0))</f>
        <v>#N/A</v>
      </c>
      <c r="V697" s="43" t="e">
        <f t="shared" si="194"/>
        <v>#N/A</v>
      </c>
      <c r="W697" s="48" t="e">
        <f>IF(SUM(AB697,AD697,AF697,AH697,AJ697,AL697)=#REF!,,"")</f>
        <v>#REF!</v>
      </c>
      <c r="X697" s="49" t="e">
        <f>IF(#REF!=1,1,"")</f>
        <v>#REF!</v>
      </c>
      <c r="Y697" s="49"/>
      <c r="Z697" s="49"/>
      <c r="AA697" s="50" t="str">
        <f t="shared" si="195"/>
        <v/>
      </c>
      <c r="AB697" s="51" t="str">
        <f>IF(AA697=1,#REF!,"")</f>
        <v/>
      </c>
      <c r="AC697" s="50"/>
      <c r="AD697" s="51" t="str">
        <f>IF(AC697=1,#REF!,"")</f>
        <v/>
      </c>
      <c r="AE697" s="50"/>
      <c r="AF697" s="51" t="str">
        <f>IF(AE697=1,#REF!,"")</f>
        <v/>
      </c>
      <c r="AG697" s="50"/>
      <c r="AH697" s="51" t="str">
        <f>IF(AG697=1,#REF!,"")</f>
        <v/>
      </c>
      <c r="AI697" s="50"/>
      <c r="AJ697" s="51" t="str">
        <f>IF(AI697=1,#REF!,"")</f>
        <v/>
      </c>
      <c r="AK697" s="50"/>
      <c r="AL697" s="51" t="str">
        <f>IF(AK697=1,#REF!,"")</f>
        <v/>
      </c>
      <c r="AM697" s="52"/>
      <c r="AN697" s="53"/>
      <c r="AO697" s="53"/>
      <c r="AP697" s="54"/>
      <c r="AQ697" s="55" t="e">
        <f>IF(#REF!=1,0,"")</f>
        <v>#REF!</v>
      </c>
      <c r="AR697" s="56" t="e">
        <f t="shared" si="188"/>
        <v>#REF!</v>
      </c>
      <c r="AS697" s="55" t="e">
        <f>IF(#REF!=1,0,"")</f>
        <v>#REF!</v>
      </c>
      <c r="AT697" s="56" t="e">
        <f t="shared" si="189"/>
        <v>#REF!</v>
      </c>
    </row>
    <row r="698" spans="1:46" s="3" customFormat="1" x14ac:dyDescent="0.25">
      <c r="A698" s="67">
        <f t="shared" si="190"/>
        <v>2022</v>
      </c>
      <c r="B698" s="67" t="str">
        <f t="shared" si="191"/>
        <v>May</v>
      </c>
      <c r="C698" s="68">
        <f t="shared" si="196"/>
        <v>24</v>
      </c>
      <c r="D698" s="69">
        <f t="shared" si="192"/>
        <v>20</v>
      </c>
      <c r="E698" s="70">
        <f t="shared" si="193"/>
        <v>10</v>
      </c>
      <c r="F698" s="74"/>
      <c r="G698" s="77"/>
      <c r="H698" s="63" t="e">
        <f t="shared" si="197"/>
        <v>#VALUE!</v>
      </c>
      <c r="I698" s="64">
        <f t="shared" si="200"/>
        <v>1</v>
      </c>
      <c r="J698" s="71" t="str">
        <f t="shared" si="200"/>
        <v>Lavandula</v>
      </c>
      <c r="K698" s="71" t="str">
        <f t="shared" si="200"/>
        <v>stoechas</v>
      </c>
      <c r="L698" s="72">
        <f t="shared" si="200"/>
        <v>2</v>
      </c>
      <c r="M698" s="72">
        <f t="shared" si="200"/>
        <v>13</v>
      </c>
      <c r="N698" s="66">
        <f t="shared" si="200"/>
        <v>0</v>
      </c>
      <c r="O698" s="42"/>
      <c r="P698" s="43" t="e">
        <f>TEXT(IF(#REF!=1,D698,""),"00")</f>
        <v>#REF!</v>
      </c>
      <c r="Q698" s="44"/>
      <c r="R698" s="45"/>
      <c r="S698" s="46" t="e">
        <f>IF(O698=0,TEXT(TIME(P698,Q698,R698)-TIME(D698,E698,RIGHT(F698,2))+TIME(0,LEFT(#REF!,2),RIGHT(#REF!,2)),"mm:ss"),TEXT(TIME(P698,Q698,R698)-TIME(D698,E698,RIGHT(F698,2))+TIME(0,LEFT(#REF!,2),RIGHT(#REF!,2))-TIME(0,($G$10*O698),0),"mm:ss"))</f>
        <v>#REF!</v>
      </c>
      <c r="T698" s="47"/>
      <c r="U698" s="43" t="e">
        <f>INDEX(VISITORS[INSECT ORDER], MATCH(T698,VISITORS[NAME USED],0))</f>
        <v>#N/A</v>
      </c>
      <c r="V698" s="43" t="e">
        <f t="shared" si="194"/>
        <v>#N/A</v>
      </c>
      <c r="W698" s="48" t="e">
        <f>IF(SUM(AB698,AD698,AF698,AH698,AJ698,AL698)=#REF!,,"")</f>
        <v>#REF!</v>
      </c>
      <c r="X698" s="49" t="e">
        <f>IF(#REF!=1,1,"")</f>
        <v>#REF!</v>
      </c>
      <c r="Y698" s="49"/>
      <c r="Z698" s="49"/>
      <c r="AA698" s="50" t="str">
        <f t="shared" si="195"/>
        <v/>
      </c>
      <c r="AB698" s="51" t="str">
        <f>IF(AA698=1,#REF!,"")</f>
        <v/>
      </c>
      <c r="AC698" s="50"/>
      <c r="AD698" s="51" t="str">
        <f>IF(AC698=1,#REF!,"")</f>
        <v/>
      </c>
      <c r="AE698" s="50"/>
      <c r="AF698" s="51" t="str">
        <f>IF(AE698=1,#REF!,"")</f>
        <v/>
      </c>
      <c r="AG698" s="50"/>
      <c r="AH698" s="51" t="str">
        <f>IF(AG698=1,#REF!,"")</f>
        <v/>
      </c>
      <c r="AI698" s="50"/>
      <c r="AJ698" s="51" t="str">
        <f>IF(AI698=1,#REF!,"")</f>
        <v/>
      </c>
      <c r="AK698" s="50"/>
      <c r="AL698" s="51" t="str">
        <f>IF(AK698=1,#REF!,"")</f>
        <v/>
      </c>
      <c r="AM698" s="52"/>
      <c r="AN698" s="53"/>
      <c r="AO698" s="53"/>
      <c r="AP698" s="54"/>
      <c r="AQ698" s="55" t="e">
        <f>IF(#REF!=1,0,"")</f>
        <v>#REF!</v>
      </c>
      <c r="AR698" s="56" t="e">
        <f t="shared" si="188"/>
        <v>#REF!</v>
      </c>
      <c r="AS698" s="55" t="e">
        <f>IF(#REF!=1,0,"")</f>
        <v>#REF!</v>
      </c>
      <c r="AT698" s="56" t="e">
        <f t="shared" si="189"/>
        <v>#REF!</v>
      </c>
    </row>
    <row r="699" spans="1:46" s="3" customFormat="1" x14ac:dyDescent="0.25">
      <c r="A699" s="67">
        <f t="shared" si="190"/>
        <v>2022</v>
      </c>
      <c r="B699" s="67" t="str">
        <f t="shared" si="191"/>
        <v>May</v>
      </c>
      <c r="C699" s="68">
        <f t="shared" si="196"/>
        <v>24</v>
      </c>
      <c r="D699" s="69">
        <f t="shared" si="192"/>
        <v>20</v>
      </c>
      <c r="E699" s="70">
        <f t="shared" si="193"/>
        <v>11</v>
      </c>
      <c r="F699" s="74"/>
      <c r="G699" s="77"/>
      <c r="H699" s="63" t="e">
        <f t="shared" si="197"/>
        <v>#VALUE!</v>
      </c>
      <c r="I699" s="64">
        <f t="shared" si="200"/>
        <v>1</v>
      </c>
      <c r="J699" s="71" t="str">
        <f t="shared" si="200"/>
        <v>Lavandula</v>
      </c>
      <c r="K699" s="71" t="str">
        <f t="shared" si="200"/>
        <v>stoechas</v>
      </c>
      <c r="L699" s="72">
        <f t="shared" si="200"/>
        <v>2</v>
      </c>
      <c r="M699" s="72">
        <f t="shared" si="200"/>
        <v>13</v>
      </c>
      <c r="N699" s="66">
        <f t="shared" si="200"/>
        <v>0</v>
      </c>
      <c r="O699" s="42"/>
      <c r="P699" s="43" t="e">
        <f>TEXT(IF(#REF!=1,D699,""),"00")</f>
        <v>#REF!</v>
      </c>
      <c r="Q699" s="44"/>
      <c r="R699" s="45"/>
      <c r="S699" s="46" t="e">
        <f>IF(O699=0,TEXT(TIME(P699,Q699,R699)-TIME(D699,E699,RIGHT(F699,2))+TIME(0,LEFT(#REF!,2),RIGHT(#REF!,2)),"mm:ss"),TEXT(TIME(P699,Q699,R699)-TIME(D699,E699,RIGHT(F699,2))+TIME(0,LEFT(#REF!,2),RIGHT(#REF!,2))-TIME(0,($G$10*O699),0),"mm:ss"))</f>
        <v>#REF!</v>
      </c>
      <c r="T699" s="47"/>
      <c r="U699" s="43" t="e">
        <f>INDEX(VISITORS[INSECT ORDER], MATCH(T699,VISITORS[NAME USED],0))</f>
        <v>#N/A</v>
      </c>
      <c r="V699" s="43" t="e">
        <f t="shared" si="194"/>
        <v>#N/A</v>
      </c>
      <c r="W699" s="48" t="e">
        <f>IF(SUM(AB699,AD699,AF699,AH699,AJ699,AL699)=#REF!,,"")</f>
        <v>#REF!</v>
      </c>
      <c r="X699" s="49" t="e">
        <f>IF(#REF!=1,1,"")</f>
        <v>#REF!</v>
      </c>
      <c r="Y699" s="49"/>
      <c r="Z699" s="49"/>
      <c r="AA699" s="50" t="str">
        <f t="shared" si="195"/>
        <v/>
      </c>
      <c r="AB699" s="51" t="str">
        <f>IF(AA699=1,#REF!,"")</f>
        <v/>
      </c>
      <c r="AC699" s="50"/>
      <c r="AD699" s="51" t="str">
        <f>IF(AC699=1,#REF!,"")</f>
        <v/>
      </c>
      <c r="AE699" s="50"/>
      <c r="AF699" s="51" t="str">
        <f>IF(AE699=1,#REF!,"")</f>
        <v/>
      </c>
      <c r="AG699" s="50"/>
      <c r="AH699" s="51" t="str">
        <f>IF(AG699=1,#REF!,"")</f>
        <v/>
      </c>
      <c r="AI699" s="50"/>
      <c r="AJ699" s="51" t="str">
        <f>IF(AI699=1,#REF!,"")</f>
        <v/>
      </c>
      <c r="AK699" s="50"/>
      <c r="AL699" s="51" t="str">
        <f>IF(AK699=1,#REF!,"")</f>
        <v/>
      </c>
      <c r="AM699" s="52"/>
      <c r="AN699" s="53"/>
      <c r="AO699" s="53"/>
      <c r="AP699" s="54"/>
      <c r="AQ699" s="55" t="e">
        <f>IF(#REF!=1,0,"")</f>
        <v>#REF!</v>
      </c>
      <c r="AR699" s="56" t="e">
        <f t="shared" si="188"/>
        <v>#REF!</v>
      </c>
      <c r="AS699" s="55" t="e">
        <f>IF(#REF!=1,0,"")</f>
        <v>#REF!</v>
      </c>
      <c r="AT699" s="56" t="e">
        <f t="shared" si="189"/>
        <v>#REF!</v>
      </c>
    </row>
    <row r="700" spans="1:46" s="3" customFormat="1" x14ac:dyDescent="0.25">
      <c r="A700" s="67">
        <f t="shared" si="190"/>
        <v>2022</v>
      </c>
      <c r="B700" s="67" t="str">
        <f t="shared" si="191"/>
        <v>May</v>
      </c>
      <c r="C700" s="68">
        <f t="shared" si="196"/>
        <v>24</v>
      </c>
      <c r="D700" s="69">
        <f t="shared" si="192"/>
        <v>20</v>
      </c>
      <c r="E700" s="70">
        <f t="shared" si="193"/>
        <v>12</v>
      </c>
      <c r="F700" s="74"/>
      <c r="G700" s="77"/>
      <c r="H700" s="63" t="e">
        <f t="shared" si="197"/>
        <v>#VALUE!</v>
      </c>
      <c r="I700" s="64">
        <f t="shared" si="200"/>
        <v>1</v>
      </c>
      <c r="J700" s="71" t="str">
        <f t="shared" si="200"/>
        <v>Lavandula</v>
      </c>
      <c r="K700" s="71" t="str">
        <f t="shared" si="200"/>
        <v>stoechas</v>
      </c>
      <c r="L700" s="72">
        <f t="shared" si="200"/>
        <v>2</v>
      </c>
      <c r="M700" s="72">
        <f t="shared" si="200"/>
        <v>13</v>
      </c>
      <c r="N700" s="66">
        <f t="shared" si="200"/>
        <v>0</v>
      </c>
      <c r="O700" s="42"/>
      <c r="P700" s="43" t="e">
        <f>TEXT(IF(#REF!=1,D700,""),"00")</f>
        <v>#REF!</v>
      </c>
      <c r="Q700" s="44"/>
      <c r="R700" s="45"/>
      <c r="S700" s="46" t="e">
        <f>IF(O700=0,TEXT(TIME(P700,Q700,R700)-TIME(D700,E700,RIGHT(F700,2))+TIME(0,LEFT(#REF!,2),RIGHT(#REF!,2)),"mm:ss"),TEXT(TIME(P700,Q700,R700)-TIME(D700,E700,RIGHT(F700,2))+TIME(0,LEFT(#REF!,2),RIGHT(#REF!,2))-TIME(0,($G$10*O700),0),"mm:ss"))</f>
        <v>#REF!</v>
      </c>
      <c r="T700" s="47"/>
      <c r="U700" s="43" t="e">
        <f>INDEX(VISITORS[INSECT ORDER], MATCH(T700,VISITORS[NAME USED],0))</f>
        <v>#N/A</v>
      </c>
      <c r="V700" s="43" t="e">
        <f t="shared" si="194"/>
        <v>#N/A</v>
      </c>
      <c r="W700" s="48" t="e">
        <f>IF(SUM(AB700,AD700,AF700,AH700,AJ700,AL700)=#REF!,,"")</f>
        <v>#REF!</v>
      </c>
      <c r="X700" s="49" t="e">
        <f>IF(#REF!=1,1,"")</f>
        <v>#REF!</v>
      </c>
      <c r="Y700" s="49"/>
      <c r="Z700" s="49"/>
      <c r="AA700" s="50" t="str">
        <f t="shared" si="195"/>
        <v/>
      </c>
      <c r="AB700" s="51" t="str">
        <f>IF(AA700=1,#REF!,"")</f>
        <v/>
      </c>
      <c r="AC700" s="50"/>
      <c r="AD700" s="51" t="str">
        <f>IF(AC700=1,#REF!,"")</f>
        <v/>
      </c>
      <c r="AE700" s="50"/>
      <c r="AF700" s="51" t="str">
        <f>IF(AE700=1,#REF!,"")</f>
        <v/>
      </c>
      <c r="AG700" s="50"/>
      <c r="AH700" s="51" t="str">
        <f>IF(AG700=1,#REF!,"")</f>
        <v/>
      </c>
      <c r="AI700" s="50"/>
      <c r="AJ700" s="51" t="str">
        <f>IF(AI700=1,#REF!,"")</f>
        <v/>
      </c>
      <c r="AK700" s="50"/>
      <c r="AL700" s="51" t="str">
        <f>IF(AK700=1,#REF!,"")</f>
        <v/>
      </c>
      <c r="AM700" s="52"/>
      <c r="AN700" s="53"/>
      <c r="AO700" s="53"/>
      <c r="AP700" s="54"/>
      <c r="AQ700" s="55" t="e">
        <f>IF(#REF!=1,0,"")</f>
        <v>#REF!</v>
      </c>
      <c r="AR700" s="56" t="e">
        <f t="shared" si="188"/>
        <v>#REF!</v>
      </c>
      <c r="AS700" s="55" t="e">
        <f>IF(#REF!=1,0,"")</f>
        <v>#REF!</v>
      </c>
      <c r="AT700" s="56" t="e">
        <f t="shared" si="189"/>
        <v>#REF!</v>
      </c>
    </row>
    <row r="701" spans="1:46" s="3" customFormat="1" x14ac:dyDescent="0.25">
      <c r="A701" s="67">
        <f t="shared" si="190"/>
        <v>2022</v>
      </c>
      <c r="B701" s="67" t="str">
        <f t="shared" si="191"/>
        <v>May</v>
      </c>
      <c r="C701" s="68">
        <f t="shared" si="196"/>
        <v>24</v>
      </c>
      <c r="D701" s="69">
        <f t="shared" si="192"/>
        <v>20</v>
      </c>
      <c r="E701" s="70">
        <f t="shared" si="193"/>
        <v>13</v>
      </c>
      <c r="F701" s="74"/>
      <c r="G701" s="77"/>
      <c r="H701" s="63" t="e">
        <f t="shared" si="197"/>
        <v>#VALUE!</v>
      </c>
      <c r="I701" s="64">
        <f t="shared" ref="I701:N716" si="201">I700</f>
        <v>1</v>
      </c>
      <c r="J701" s="71" t="str">
        <f t="shared" si="201"/>
        <v>Lavandula</v>
      </c>
      <c r="K701" s="71" t="str">
        <f t="shared" si="201"/>
        <v>stoechas</v>
      </c>
      <c r="L701" s="72">
        <f t="shared" si="201"/>
        <v>2</v>
      </c>
      <c r="M701" s="72">
        <f t="shared" si="201"/>
        <v>13</v>
      </c>
      <c r="N701" s="66">
        <f t="shared" si="201"/>
        <v>0</v>
      </c>
      <c r="O701" s="42"/>
      <c r="P701" s="43" t="e">
        <f>TEXT(IF(#REF!=1,D701,""),"00")</f>
        <v>#REF!</v>
      </c>
      <c r="Q701" s="44"/>
      <c r="R701" s="45"/>
      <c r="S701" s="46" t="e">
        <f>IF(O701=0,TEXT(TIME(P701,Q701,R701)-TIME(D701,E701,RIGHT(F701,2))+TIME(0,LEFT(#REF!,2),RIGHT(#REF!,2)),"mm:ss"),TEXT(TIME(P701,Q701,R701)-TIME(D701,E701,RIGHT(F701,2))+TIME(0,LEFT(#REF!,2),RIGHT(#REF!,2))-TIME(0,($G$10*O701),0),"mm:ss"))</f>
        <v>#REF!</v>
      </c>
      <c r="T701" s="47"/>
      <c r="U701" s="43" t="e">
        <f>INDEX(VISITORS[INSECT ORDER], MATCH(T701,VISITORS[NAME USED],0))</f>
        <v>#N/A</v>
      </c>
      <c r="V701" s="43" t="e">
        <f t="shared" si="194"/>
        <v>#N/A</v>
      </c>
      <c r="W701" s="48" t="e">
        <f>IF(SUM(AB701,AD701,AF701,AH701,AJ701,AL701)=#REF!,,"")</f>
        <v>#REF!</v>
      </c>
      <c r="X701" s="49" t="e">
        <f>IF(#REF!=1,1,"")</f>
        <v>#REF!</v>
      </c>
      <c r="Y701" s="49"/>
      <c r="Z701" s="49"/>
      <c r="AA701" s="50" t="str">
        <f t="shared" si="195"/>
        <v/>
      </c>
      <c r="AB701" s="51" t="str">
        <f>IF(AA701=1,#REF!,"")</f>
        <v/>
      </c>
      <c r="AC701" s="50"/>
      <c r="AD701" s="51" t="str">
        <f>IF(AC701=1,#REF!,"")</f>
        <v/>
      </c>
      <c r="AE701" s="50"/>
      <c r="AF701" s="51" t="str">
        <f>IF(AE701=1,#REF!,"")</f>
        <v/>
      </c>
      <c r="AG701" s="50"/>
      <c r="AH701" s="51" t="str">
        <f>IF(AG701=1,#REF!,"")</f>
        <v/>
      </c>
      <c r="AI701" s="50"/>
      <c r="AJ701" s="51" t="str">
        <f>IF(AI701=1,#REF!,"")</f>
        <v/>
      </c>
      <c r="AK701" s="50"/>
      <c r="AL701" s="51" t="str">
        <f>IF(AK701=1,#REF!,"")</f>
        <v/>
      </c>
      <c r="AM701" s="52"/>
      <c r="AN701" s="53"/>
      <c r="AO701" s="53"/>
      <c r="AP701" s="54"/>
      <c r="AQ701" s="55" t="e">
        <f>IF(#REF!=1,0,"")</f>
        <v>#REF!</v>
      </c>
      <c r="AR701" s="56" t="e">
        <f t="shared" si="188"/>
        <v>#REF!</v>
      </c>
      <c r="AS701" s="55" t="e">
        <f>IF(#REF!=1,0,"")</f>
        <v>#REF!</v>
      </c>
      <c r="AT701" s="56" t="e">
        <f t="shared" si="189"/>
        <v>#REF!</v>
      </c>
    </row>
    <row r="702" spans="1:46" s="3" customFormat="1" x14ac:dyDescent="0.25">
      <c r="A702" s="67">
        <f t="shared" si="190"/>
        <v>2022</v>
      </c>
      <c r="B702" s="67" t="str">
        <f t="shared" si="191"/>
        <v>May</v>
      </c>
      <c r="C702" s="68">
        <f t="shared" si="196"/>
        <v>24</v>
      </c>
      <c r="D702" s="69">
        <f t="shared" si="192"/>
        <v>20</v>
      </c>
      <c r="E702" s="60">
        <f t="shared" si="193"/>
        <v>14</v>
      </c>
      <c r="F702" s="74"/>
      <c r="G702" s="77"/>
      <c r="H702" s="63" t="e">
        <f t="shared" si="197"/>
        <v>#VALUE!</v>
      </c>
      <c r="I702" s="64">
        <f t="shared" si="201"/>
        <v>1</v>
      </c>
      <c r="J702" s="71" t="str">
        <f t="shared" si="201"/>
        <v>Lavandula</v>
      </c>
      <c r="K702" s="71" t="str">
        <f t="shared" si="201"/>
        <v>stoechas</v>
      </c>
      <c r="L702" s="66">
        <f t="shared" si="201"/>
        <v>2</v>
      </c>
      <c r="M702" s="66">
        <f t="shared" si="201"/>
        <v>13</v>
      </c>
      <c r="N702" s="66">
        <f t="shared" si="201"/>
        <v>0</v>
      </c>
      <c r="O702" s="42"/>
      <c r="P702" s="43" t="e">
        <f>TEXT(IF(#REF!=1,D702,""),"00")</f>
        <v>#REF!</v>
      </c>
      <c r="Q702" s="44"/>
      <c r="R702" s="45"/>
      <c r="S702" s="46" t="e">
        <f>IF(O702=0,TEXT(TIME(P702,Q702,R702)-TIME(D702,E702,RIGHT(F702,2))+TIME(0,LEFT(#REF!,2),RIGHT(#REF!,2)),"mm:ss"),TEXT(TIME(P702,Q702,R702)-TIME(D702,E702,RIGHT(F702,2))+TIME(0,LEFT(#REF!,2),RIGHT(#REF!,2))-TIME(0,($G$10*O702),0),"mm:ss"))</f>
        <v>#REF!</v>
      </c>
      <c r="T702" s="47"/>
      <c r="U702" s="43" t="e">
        <f>INDEX(VISITORS[INSECT ORDER], MATCH(T702,VISITORS[NAME USED],0))</f>
        <v>#N/A</v>
      </c>
      <c r="V702" s="43" t="e">
        <f t="shared" si="194"/>
        <v>#N/A</v>
      </c>
      <c r="W702" s="48" t="e">
        <f>IF(SUM(AB702,AD702,AF702,AH702,AJ702,AL702)=#REF!,,"")</f>
        <v>#REF!</v>
      </c>
      <c r="X702" s="49" t="e">
        <f>IF(#REF!=1,1,"")</f>
        <v>#REF!</v>
      </c>
      <c r="Y702" s="49"/>
      <c r="Z702" s="49"/>
      <c r="AA702" s="50" t="str">
        <f t="shared" si="195"/>
        <v/>
      </c>
      <c r="AB702" s="51" t="str">
        <f>IF(AA702=1,#REF!,"")</f>
        <v/>
      </c>
      <c r="AC702" s="50"/>
      <c r="AD702" s="51" t="str">
        <f>IF(AC702=1,#REF!,"")</f>
        <v/>
      </c>
      <c r="AE702" s="50"/>
      <c r="AF702" s="51" t="str">
        <f>IF(AE702=1,#REF!,"")</f>
        <v/>
      </c>
      <c r="AG702" s="50"/>
      <c r="AH702" s="51" t="str">
        <f>IF(AG702=1,#REF!,"")</f>
        <v/>
      </c>
      <c r="AI702" s="50"/>
      <c r="AJ702" s="51" t="str">
        <f>IF(AI702=1,#REF!,"")</f>
        <v/>
      </c>
      <c r="AK702" s="50"/>
      <c r="AL702" s="51" t="str">
        <f>IF(AK702=1,#REF!,"")</f>
        <v/>
      </c>
      <c r="AM702" s="52"/>
      <c r="AN702" s="53"/>
      <c r="AO702" s="53"/>
      <c r="AP702" s="54"/>
      <c r="AQ702" s="55" t="e">
        <f>IF(#REF!=1,0,"")</f>
        <v>#REF!</v>
      </c>
      <c r="AR702" s="56" t="e">
        <f t="shared" si="188"/>
        <v>#REF!</v>
      </c>
      <c r="AS702" s="55" t="e">
        <f>IF(#REF!=1,0,"")</f>
        <v>#REF!</v>
      </c>
      <c r="AT702" s="56" t="e">
        <f t="shared" si="189"/>
        <v>#REF!</v>
      </c>
    </row>
    <row r="703" spans="1:46" s="3" customFormat="1" x14ac:dyDescent="0.25">
      <c r="A703" s="67">
        <f t="shared" si="190"/>
        <v>2022</v>
      </c>
      <c r="B703" s="67" t="str">
        <f t="shared" si="191"/>
        <v>May</v>
      </c>
      <c r="C703" s="68">
        <f t="shared" si="196"/>
        <v>24</v>
      </c>
      <c r="D703" s="69">
        <f t="shared" si="192"/>
        <v>20</v>
      </c>
      <c r="E703" s="70">
        <f t="shared" si="193"/>
        <v>15</v>
      </c>
      <c r="F703" s="74"/>
      <c r="G703" s="77"/>
      <c r="H703" s="63" t="e">
        <f t="shared" si="197"/>
        <v>#VALUE!</v>
      </c>
      <c r="I703" s="64">
        <f t="shared" si="201"/>
        <v>1</v>
      </c>
      <c r="J703" s="71" t="str">
        <f t="shared" si="201"/>
        <v>Lavandula</v>
      </c>
      <c r="K703" s="71" t="str">
        <f t="shared" si="201"/>
        <v>stoechas</v>
      </c>
      <c r="L703" s="72">
        <f t="shared" si="201"/>
        <v>2</v>
      </c>
      <c r="M703" s="72">
        <f t="shared" si="201"/>
        <v>13</v>
      </c>
      <c r="N703" s="66">
        <f t="shared" si="201"/>
        <v>0</v>
      </c>
      <c r="O703" s="42"/>
      <c r="P703" s="43" t="e">
        <f>TEXT(IF(#REF!=1,D703,""),"00")</f>
        <v>#REF!</v>
      </c>
      <c r="Q703" s="44"/>
      <c r="R703" s="45"/>
      <c r="S703" s="46" t="e">
        <f>IF(O703=0,TEXT(TIME(P703,Q703,R703)-TIME(D703,E703,RIGHT(F703,2))+TIME(0,LEFT(#REF!,2),RIGHT(#REF!,2)),"mm:ss"),TEXT(TIME(P703,Q703,R703)-TIME(D703,E703,RIGHT(F703,2))+TIME(0,LEFT(#REF!,2),RIGHT(#REF!,2))-TIME(0,($G$10*O703),0),"mm:ss"))</f>
        <v>#REF!</v>
      </c>
      <c r="T703" s="47"/>
      <c r="U703" s="43" t="e">
        <f>INDEX(VISITORS[INSECT ORDER], MATCH(T703,VISITORS[NAME USED],0))</f>
        <v>#N/A</v>
      </c>
      <c r="V703" s="43" t="e">
        <f t="shared" si="194"/>
        <v>#N/A</v>
      </c>
      <c r="W703" s="48" t="e">
        <f>IF(SUM(AB703,AD703,AF703,AH703,AJ703,AL703)=#REF!,,"")</f>
        <v>#REF!</v>
      </c>
      <c r="X703" s="49" t="e">
        <f>IF(#REF!=1,1,"")</f>
        <v>#REF!</v>
      </c>
      <c r="Y703" s="49"/>
      <c r="Z703" s="49"/>
      <c r="AA703" s="50" t="str">
        <f t="shared" si="195"/>
        <v/>
      </c>
      <c r="AB703" s="51" t="str">
        <f>IF(AA703=1,#REF!,"")</f>
        <v/>
      </c>
      <c r="AC703" s="50"/>
      <c r="AD703" s="51" t="str">
        <f>IF(AC703=1,#REF!,"")</f>
        <v/>
      </c>
      <c r="AE703" s="50"/>
      <c r="AF703" s="51" t="str">
        <f>IF(AE703=1,#REF!,"")</f>
        <v/>
      </c>
      <c r="AG703" s="50"/>
      <c r="AH703" s="51" t="str">
        <f>IF(AG703=1,#REF!,"")</f>
        <v/>
      </c>
      <c r="AI703" s="50"/>
      <c r="AJ703" s="51" t="str">
        <f>IF(AI703=1,#REF!,"")</f>
        <v/>
      </c>
      <c r="AK703" s="50"/>
      <c r="AL703" s="51" t="str">
        <f>IF(AK703=1,#REF!,"")</f>
        <v/>
      </c>
      <c r="AM703" s="52"/>
      <c r="AN703" s="53"/>
      <c r="AO703" s="53"/>
      <c r="AP703" s="54"/>
      <c r="AQ703" s="55" t="e">
        <f>IF(#REF!=1,0,"")</f>
        <v>#REF!</v>
      </c>
      <c r="AR703" s="56" t="e">
        <f t="shared" si="188"/>
        <v>#REF!</v>
      </c>
      <c r="AS703" s="55" t="e">
        <f>IF(#REF!=1,0,"")</f>
        <v>#REF!</v>
      </c>
      <c r="AT703" s="56" t="e">
        <f t="shared" si="189"/>
        <v>#REF!</v>
      </c>
    </row>
    <row r="704" spans="1:46" s="3" customFormat="1" x14ac:dyDescent="0.25">
      <c r="A704" s="67">
        <f t="shared" si="190"/>
        <v>2022</v>
      </c>
      <c r="B704" s="67" t="str">
        <f t="shared" si="191"/>
        <v>May</v>
      </c>
      <c r="C704" s="68">
        <f t="shared" si="196"/>
        <v>24</v>
      </c>
      <c r="D704" s="69">
        <f t="shared" si="192"/>
        <v>20</v>
      </c>
      <c r="E704" s="70">
        <f t="shared" si="193"/>
        <v>16</v>
      </c>
      <c r="F704" s="74"/>
      <c r="G704" s="77"/>
      <c r="H704" s="63" t="e">
        <f t="shared" si="197"/>
        <v>#VALUE!</v>
      </c>
      <c r="I704" s="64">
        <f t="shared" si="201"/>
        <v>1</v>
      </c>
      <c r="J704" s="71" t="str">
        <f t="shared" si="201"/>
        <v>Lavandula</v>
      </c>
      <c r="K704" s="71" t="str">
        <f t="shared" si="201"/>
        <v>stoechas</v>
      </c>
      <c r="L704" s="72">
        <f t="shared" si="201"/>
        <v>2</v>
      </c>
      <c r="M704" s="72">
        <f t="shared" si="201"/>
        <v>13</v>
      </c>
      <c r="N704" s="66">
        <f t="shared" si="201"/>
        <v>0</v>
      </c>
      <c r="O704" s="42"/>
      <c r="P704" s="43" t="e">
        <f>TEXT(IF(#REF!=1,D704,""),"00")</f>
        <v>#REF!</v>
      </c>
      <c r="Q704" s="44"/>
      <c r="R704" s="45"/>
      <c r="S704" s="46" t="e">
        <f>IF(O704=0,TEXT(TIME(P704,Q704,R704)-TIME(D704,E704,RIGHT(F704,2))+TIME(0,LEFT(#REF!,2),RIGHT(#REF!,2)),"mm:ss"),TEXT(TIME(P704,Q704,R704)-TIME(D704,E704,RIGHT(F704,2))+TIME(0,LEFT(#REF!,2),RIGHT(#REF!,2))-TIME(0,($G$10*O704),0),"mm:ss"))</f>
        <v>#REF!</v>
      </c>
      <c r="T704" s="47"/>
      <c r="U704" s="43" t="e">
        <f>INDEX(VISITORS[INSECT ORDER], MATCH(T704,VISITORS[NAME USED],0))</f>
        <v>#N/A</v>
      </c>
      <c r="V704" s="43" t="e">
        <f t="shared" si="194"/>
        <v>#N/A</v>
      </c>
      <c r="W704" s="48" t="e">
        <f>IF(SUM(AB704,AD704,AF704,AH704,AJ704,AL704)=#REF!,,"")</f>
        <v>#REF!</v>
      </c>
      <c r="X704" s="49" t="e">
        <f>IF(#REF!=1,1,"")</f>
        <v>#REF!</v>
      </c>
      <c r="Y704" s="49"/>
      <c r="Z704" s="49"/>
      <c r="AA704" s="50" t="str">
        <f t="shared" si="195"/>
        <v/>
      </c>
      <c r="AB704" s="51" t="str">
        <f>IF(AA704=1,#REF!,"")</f>
        <v/>
      </c>
      <c r="AC704" s="50"/>
      <c r="AD704" s="51" t="str">
        <f>IF(AC704=1,#REF!,"")</f>
        <v/>
      </c>
      <c r="AE704" s="50"/>
      <c r="AF704" s="51" t="str">
        <f>IF(AE704=1,#REF!,"")</f>
        <v/>
      </c>
      <c r="AG704" s="50"/>
      <c r="AH704" s="51" t="str">
        <f>IF(AG704=1,#REF!,"")</f>
        <v/>
      </c>
      <c r="AI704" s="50"/>
      <c r="AJ704" s="51" t="str">
        <f>IF(AI704=1,#REF!,"")</f>
        <v/>
      </c>
      <c r="AK704" s="50"/>
      <c r="AL704" s="51" t="str">
        <f>IF(AK704=1,#REF!,"")</f>
        <v/>
      </c>
      <c r="AM704" s="52"/>
      <c r="AN704" s="53"/>
      <c r="AO704" s="53"/>
      <c r="AP704" s="54"/>
      <c r="AQ704" s="55" t="e">
        <f>IF(#REF!=1,0,"")</f>
        <v>#REF!</v>
      </c>
      <c r="AR704" s="56" t="e">
        <f t="shared" si="188"/>
        <v>#REF!</v>
      </c>
      <c r="AS704" s="55" t="e">
        <f>IF(#REF!=1,0,"")</f>
        <v>#REF!</v>
      </c>
      <c r="AT704" s="56" t="e">
        <f t="shared" si="189"/>
        <v>#REF!</v>
      </c>
    </row>
    <row r="705" spans="1:46" s="3" customFormat="1" x14ac:dyDescent="0.25">
      <c r="A705" s="67">
        <f t="shared" si="190"/>
        <v>2022</v>
      </c>
      <c r="B705" s="67" t="str">
        <f t="shared" si="191"/>
        <v>May</v>
      </c>
      <c r="C705" s="68">
        <f t="shared" si="196"/>
        <v>24</v>
      </c>
      <c r="D705" s="69">
        <f t="shared" si="192"/>
        <v>20</v>
      </c>
      <c r="E705" s="70">
        <f t="shared" si="193"/>
        <v>17</v>
      </c>
      <c r="F705" s="74"/>
      <c r="G705" s="77"/>
      <c r="H705" s="63" t="e">
        <f t="shared" si="197"/>
        <v>#VALUE!</v>
      </c>
      <c r="I705" s="64">
        <f t="shared" si="201"/>
        <v>1</v>
      </c>
      <c r="J705" s="71" t="str">
        <f t="shared" si="201"/>
        <v>Lavandula</v>
      </c>
      <c r="K705" s="71" t="str">
        <f t="shared" si="201"/>
        <v>stoechas</v>
      </c>
      <c r="L705" s="72">
        <f t="shared" si="201"/>
        <v>2</v>
      </c>
      <c r="M705" s="72">
        <f t="shared" si="201"/>
        <v>13</v>
      </c>
      <c r="N705" s="66">
        <f t="shared" si="201"/>
        <v>0</v>
      </c>
      <c r="O705" s="42"/>
      <c r="P705" s="43" t="e">
        <f>TEXT(IF(#REF!=1,D705,""),"00")</f>
        <v>#REF!</v>
      </c>
      <c r="Q705" s="44"/>
      <c r="R705" s="45"/>
      <c r="S705" s="46" t="e">
        <f>IF(O705=0,TEXT(TIME(P705,Q705,R705)-TIME(D705,E705,RIGHT(F705,2))+TIME(0,LEFT(#REF!,2),RIGHT(#REF!,2)),"mm:ss"),TEXT(TIME(P705,Q705,R705)-TIME(D705,E705,RIGHT(F705,2))+TIME(0,LEFT(#REF!,2),RIGHT(#REF!,2))-TIME(0,($G$10*O705),0),"mm:ss"))</f>
        <v>#REF!</v>
      </c>
      <c r="T705" s="47"/>
      <c r="U705" s="43" t="e">
        <f>INDEX(VISITORS[INSECT ORDER], MATCH(T705,VISITORS[NAME USED],0))</f>
        <v>#N/A</v>
      </c>
      <c r="V705" s="43" t="e">
        <f t="shared" si="194"/>
        <v>#N/A</v>
      </c>
      <c r="W705" s="48" t="e">
        <f>IF(SUM(AB705,AD705,AF705,AH705,AJ705,AL705)=#REF!,,"")</f>
        <v>#REF!</v>
      </c>
      <c r="X705" s="49" t="e">
        <f>IF(#REF!=1,1,"")</f>
        <v>#REF!</v>
      </c>
      <c r="Y705" s="49"/>
      <c r="Z705" s="49"/>
      <c r="AA705" s="50" t="str">
        <f t="shared" si="195"/>
        <v/>
      </c>
      <c r="AB705" s="51" t="str">
        <f>IF(AA705=1,#REF!,"")</f>
        <v/>
      </c>
      <c r="AC705" s="50"/>
      <c r="AD705" s="51" t="str">
        <f>IF(AC705=1,#REF!,"")</f>
        <v/>
      </c>
      <c r="AE705" s="50"/>
      <c r="AF705" s="51" t="str">
        <f>IF(AE705=1,#REF!,"")</f>
        <v/>
      </c>
      <c r="AG705" s="50"/>
      <c r="AH705" s="51" t="str">
        <f>IF(AG705=1,#REF!,"")</f>
        <v/>
      </c>
      <c r="AI705" s="50"/>
      <c r="AJ705" s="51" t="str">
        <f>IF(AI705=1,#REF!,"")</f>
        <v/>
      </c>
      <c r="AK705" s="50"/>
      <c r="AL705" s="51" t="str">
        <f>IF(AK705=1,#REF!,"")</f>
        <v/>
      </c>
      <c r="AM705" s="52"/>
      <c r="AN705" s="53"/>
      <c r="AO705" s="53"/>
      <c r="AP705" s="54"/>
      <c r="AQ705" s="55" t="e">
        <f>IF(#REF!=1,0,"")</f>
        <v>#REF!</v>
      </c>
      <c r="AR705" s="56" t="e">
        <f t="shared" si="188"/>
        <v>#REF!</v>
      </c>
      <c r="AS705" s="55" t="e">
        <f>IF(#REF!=1,0,"")</f>
        <v>#REF!</v>
      </c>
      <c r="AT705" s="56" t="e">
        <f t="shared" si="189"/>
        <v>#REF!</v>
      </c>
    </row>
    <row r="706" spans="1:46" s="3" customFormat="1" x14ac:dyDescent="0.25">
      <c r="A706" s="67">
        <f t="shared" si="190"/>
        <v>2022</v>
      </c>
      <c r="B706" s="67" t="str">
        <f t="shared" si="191"/>
        <v>May</v>
      </c>
      <c r="C706" s="68">
        <f t="shared" si="196"/>
        <v>24</v>
      </c>
      <c r="D706" s="69">
        <f t="shared" si="192"/>
        <v>20</v>
      </c>
      <c r="E706" s="70">
        <f t="shared" si="193"/>
        <v>18</v>
      </c>
      <c r="F706" s="74"/>
      <c r="G706" s="77"/>
      <c r="H706" s="63" t="e">
        <f t="shared" si="197"/>
        <v>#VALUE!</v>
      </c>
      <c r="I706" s="64">
        <f t="shared" si="201"/>
        <v>1</v>
      </c>
      <c r="J706" s="71" t="str">
        <f t="shared" si="201"/>
        <v>Lavandula</v>
      </c>
      <c r="K706" s="71" t="str">
        <f t="shared" si="201"/>
        <v>stoechas</v>
      </c>
      <c r="L706" s="72">
        <f t="shared" si="201"/>
        <v>2</v>
      </c>
      <c r="M706" s="72">
        <f t="shared" si="201"/>
        <v>13</v>
      </c>
      <c r="N706" s="66">
        <f t="shared" si="201"/>
        <v>0</v>
      </c>
      <c r="O706" s="42"/>
      <c r="P706" s="43" t="e">
        <f>TEXT(IF(#REF!=1,D706,""),"00")</f>
        <v>#REF!</v>
      </c>
      <c r="Q706" s="44"/>
      <c r="R706" s="45"/>
      <c r="S706" s="46" t="e">
        <f>IF(O706=0,TEXT(TIME(P706,Q706,R706)-TIME(D706,E706,RIGHT(F706,2))+TIME(0,LEFT(#REF!,2),RIGHT(#REF!,2)),"mm:ss"),TEXT(TIME(P706,Q706,R706)-TIME(D706,E706,RIGHT(F706,2))+TIME(0,LEFT(#REF!,2),RIGHT(#REF!,2))-TIME(0,($G$10*O706),0),"mm:ss"))</f>
        <v>#REF!</v>
      </c>
      <c r="T706" s="47"/>
      <c r="U706" s="43" t="e">
        <f>INDEX(VISITORS[INSECT ORDER], MATCH(T706,VISITORS[NAME USED],0))</f>
        <v>#N/A</v>
      </c>
      <c r="V706" s="43" t="e">
        <f t="shared" si="194"/>
        <v>#N/A</v>
      </c>
      <c r="W706" s="48" t="e">
        <f>IF(SUM(AB706,AD706,AF706,AH706,AJ706,AL706)=#REF!,,"")</f>
        <v>#REF!</v>
      </c>
      <c r="X706" s="49" t="e">
        <f>IF(#REF!=1,1,"")</f>
        <v>#REF!</v>
      </c>
      <c r="Y706" s="49"/>
      <c r="Z706" s="49"/>
      <c r="AA706" s="50" t="str">
        <f t="shared" si="195"/>
        <v/>
      </c>
      <c r="AB706" s="51" t="str">
        <f>IF(AA706=1,#REF!,"")</f>
        <v/>
      </c>
      <c r="AC706" s="50"/>
      <c r="AD706" s="51" t="str">
        <f>IF(AC706=1,#REF!,"")</f>
        <v/>
      </c>
      <c r="AE706" s="50"/>
      <c r="AF706" s="51" t="str">
        <f>IF(AE706=1,#REF!,"")</f>
        <v/>
      </c>
      <c r="AG706" s="50"/>
      <c r="AH706" s="51" t="str">
        <f>IF(AG706=1,#REF!,"")</f>
        <v/>
      </c>
      <c r="AI706" s="50"/>
      <c r="AJ706" s="51" t="str">
        <f>IF(AI706=1,#REF!,"")</f>
        <v/>
      </c>
      <c r="AK706" s="50"/>
      <c r="AL706" s="51" t="str">
        <f>IF(AK706=1,#REF!,"")</f>
        <v/>
      </c>
      <c r="AM706" s="52"/>
      <c r="AN706" s="53"/>
      <c r="AO706" s="53"/>
      <c r="AP706" s="54"/>
      <c r="AQ706" s="55" t="e">
        <f>IF(#REF!=1,0,"")</f>
        <v>#REF!</v>
      </c>
      <c r="AR706" s="56" t="e">
        <f t="shared" si="188"/>
        <v>#REF!</v>
      </c>
      <c r="AS706" s="55" t="e">
        <f>IF(#REF!=1,0,"")</f>
        <v>#REF!</v>
      </c>
      <c r="AT706" s="56" t="e">
        <f t="shared" si="189"/>
        <v>#REF!</v>
      </c>
    </row>
    <row r="707" spans="1:46" s="3" customFormat="1" x14ac:dyDescent="0.25">
      <c r="A707" s="67">
        <f t="shared" si="190"/>
        <v>2022</v>
      </c>
      <c r="B707" s="67" t="str">
        <f t="shared" si="191"/>
        <v>May</v>
      </c>
      <c r="C707" s="68">
        <f t="shared" si="196"/>
        <v>24</v>
      </c>
      <c r="D707" s="69">
        <f t="shared" si="192"/>
        <v>20</v>
      </c>
      <c r="E707" s="60">
        <f t="shared" si="193"/>
        <v>19</v>
      </c>
      <c r="F707" s="74"/>
      <c r="G707" s="77"/>
      <c r="H707" s="63" t="e">
        <f t="shared" si="197"/>
        <v>#VALUE!</v>
      </c>
      <c r="I707" s="64">
        <f t="shared" si="201"/>
        <v>1</v>
      </c>
      <c r="J707" s="71" t="str">
        <f t="shared" si="201"/>
        <v>Lavandula</v>
      </c>
      <c r="K707" s="71" t="str">
        <f t="shared" si="201"/>
        <v>stoechas</v>
      </c>
      <c r="L707" s="72">
        <f t="shared" si="201"/>
        <v>2</v>
      </c>
      <c r="M707" s="66">
        <f t="shared" si="201"/>
        <v>13</v>
      </c>
      <c r="N707" s="66">
        <f t="shared" si="201"/>
        <v>0</v>
      </c>
      <c r="O707" s="42"/>
      <c r="P707" s="43" t="e">
        <f>TEXT(IF(#REF!=1,D707,""),"00")</f>
        <v>#REF!</v>
      </c>
      <c r="Q707" s="44"/>
      <c r="R707" s="45"/>
      <c r="S707" s="46" t="e">
        <f>IF(O707=0,TEXT(TIME(P707,Q707,R707)-TIME(D707,E707,RIGHT(F707,2))+TIME(0,LEFT(#REF!,2),RIGHT(#REF!,2)),"mm:ss"),TEXT(TIME(P707,Q707,R707)-TIME(D707,E707,RIGHT(F707,2))+TIME(0,LEFT(#REF!,2),RIGHT(#REF!,2))-TIME(0,($G$10*O707),0),"mm:ss"))</f>
        <v>#REF!</v>
      </c>
      <c r="T707" s="47"/>
      <c r="U707" s="43" t="e">
        <f>INDEX(VISITORS[INSECT ORDER], MATCH(T707,VISITORS[NAME USED],0))</f>
        <v>#N/A</v>
      </c>
      <c r="V707" s="43" t="e">
        <f t="shared" si="194"/>
        <v>#N/A</v>
      </c>
      <c r="W707" s="48" t="e">
        <f>IF(SUM(AB707,AD707,AF707,AH707,AJ707,AL707)=#REF!,,"")</f>
        <v>#REF!</v>
      </c>
      <c r="X707" s="49" t="e">
        <f>IF(#REF!=1,1,"")</f>
        <v>#REF!</v>
      </c>
      <c r="Y707" s="49"/>
      <c r="Z707" s="49"/>
      <c r="AA707" s="50" t="str">
        <f t="shared" si="195"/>
        <v/>
      </c>
      <c r="AB707" s="51" t="str">
        <f>IF(AA707=1,#REF!,"")</f>
        <v/>
      </c>
      <c r="AC707" s="50"/>
      <c r="AD707" s="51" t="str">
        <f>IF(AC707=1,#REF!,"")</f>
        <v/>
      </c>
      <c r="AE707" s="50"/>
      <c r="AF707" s="51" t="str">
        <f>IF(AE707=1,#REF!,"")</f>
        <v/>
      </c>
      <c r="AG707" s="50"/>
      <c r="AH707" s="51" t="str">
        <f>IF(AG707=1,#REF!,"")</f>
        <v/>
      </c>
      <c r="AI707" s="50"/>
      <c r="AJ707" s="51" t="str">
        <f>IF(AI707=1,#REF!,"")</f>
        <v/>
      </c>
      <c r="AK707" s="50"/>
      <c r="AL707" s="51" t="str">
        <f>IF(AK707=1,#REF!,"")</f>
        <v/>
      </c>
      <c r="AM707" s="52"/>
      <c r="AN707" s="53"/>
      <c r="AO707" s="53"/>
      <c r="AP707" s="54"/>
      <c r="AQ707" s="55" t="e">
        <f>IF(#REF!=1,0,"")</f>
        <v>#REF!</v>
      </c>
      <c r="AR707" s="56" t="e">
        <f t="shared" si="188"/>
        <v>#REF!</v>
      </c>
      <c r="AS707" s="55" t="e">
        <f>IF(#REF!=1,0,"")</f>
        <v>#REF!</v>
      </c>
      <c r="AT707" s="56" t="e">
        <f t="shared" si="189"/>
        <v>#REF!</v>
      </c>
    </row>
    <row r="708" spans="1:46" s="3" customFormat="1" x14ac:dyDescent="0.25">
      <c r="A708" s="67">
        <f t="shared" si="190"/>
        <v>2022</v>
      </c>
      <c r="B708" s="67" t="str">
        <f t="shared" si="191"/>
        <v>May</v>
      </c>
      <c r="C708" s="68">
        <f t="shared" si="196"/>
        <v>24</v>
      </c>
      <c r="D708" s="69">
        <f t="shared" si="192"/>
        <v>20</v>
      </c>
      <c r="E708" s="70">
        <f t="shared" si="193"/>
        <v>20</v>
      </c>
      <c r="F708" s="74"/>
      <c r="G708" s="77"/>
      <c r="H708" s="63" t="e">
        <f t="shared" si="197"/>
        <v>#VALUE!</v>
      </c>
      <c r="I708" s="64">
        <f t="shared" si="201"/>
        <v>1</v>
      </c>
      <c r="J708" s="71" t="str">
        <f t="shared" si="201"/>
        <v>Lavandula</v>
      </c>
      <c r="K708" s="71" t="str">
        <f t="shared" si="201"/>
        <v>stoechas</v>
      </c>
      <c r="L708" s="66">
        <f t="shared" si="201"/>
        <v>2</v>
      </c>
      <c r="M708" s="72">
        <f t="shared" si="201"/>
        <v>13</v>
      </c>
      <c r="N708" s="66">
        <f t="shared" si="201"/>
        <v>0</v>
      </c>
      <c r="O708" s="42"/>
      <c r="P708" s="43" t="e">
        <f>TEXT(IF(#REF!=1,D708,""),"00")</f>
        <v>#REF!</v>
      </c>
      <c r="Q708" s="44"/>
      <c r="R708" s="45"/>
      <c r="S708" s="46" t="e">
        <f>IF(O708=0,TEXT(TIME(P708,Q708,R708)-TIME(D708,E708,RIGHT(F708,2))+TIME(0,LEFT(#REF!,2),RIGHT(#REF!,2)),"mm:ss"),TEXT(TIME(P708,Q708,R708)-TIME(D708,E708,RIGHT(F708,2))+TIME(0,LEFT(#REF!,2),RIGHT(#REF!,2))-TIME(0,($G$10*O708),0),"mm:ss"))</f>
        <v>#REF!</v>
      </c>
      <c r="T708" s="47"/>
      <c r="U708" s="43" t="e">
        <f>INDEX(VISITORS[INSECT ORDER], MATCH(T708,VISITORS[NAME USED],0))</f>
        <v>#N/A</v>
      </c>
      <c r="V708" s="43" t="e">
        <f t="shared" si="194"/>
        <v>#N/A</v>
      </c>
      <c r="W708" s="48" t="e">
        <f>IF(SUM(AB708,AD708,AF708,AH708,AJ708,AL708)=#REF!,,"")</f>
        <v>#REF!</v>
      </c>
      <c r="X708" s="49" t="e">
        <f>IF(#REF!=1,1,"")</f>
        <v>#REF!</v>
      </c>
      <c r="Y708" s="49"/>
      <c r="Z708" s="49"/>
      <c r="AA708" s="50" t="str">
        <f t="shared" si="195"/>
        <v/>
      </c>
      <c r="AB708" s="51" t="str">
        <f>IF(AA708=1,#REF!,"")</f>
        <v/>
      </c>
      <c r="AC708" s="50"/>
      <c r="AD708" s="51" t="str">
        <f>IF(AC708=1,#REF!,"")</f>
        <v/>
      </c>
      <c r="AE708" s="50"/>
      <c r="AF708" s="51" t="str">
        <f>IF(AE708=1,#REF!,"")</f>
        <v/>
      </c>
      <c r="AG708" s="50"/>
      <c r="AH708" s="51" t="str">
        <f>IF(AG708=1,#REF!,"")</f>
        <v/>
      </c>
      <c r="AI708" s="50"/>
      <c r="AJ708" s="51" t="str">
        <f>IF(AI708=1,#REF!,"")</f>
        <v/>
      </c>
      <c r="AK708" s="50"/>
      <c r="AL708" s="51" t="str">
        <f>IF(AK708=1,#REF!,"")</f>
        <v/>
      </c>
      <c r="AM708" s="52"/>
      <c r="AN708" s="53"/>
      <c r="AO708" s="53"/>
      <c r="AP708" s="54"/>
      <c r="AQ708" s="55" t="e">
        <f>IF(#REF!=1,0,"")</f>
        <v>#REF!</v>
      </c>
      <c r="AR708" s="56" t="e">
        <f t="shared" si="188"/>
        <v>#REF!</v>
      </c>
      <c r="AS708" s="55" t="e">
        <f>IF(#REF!=1,0,"")</f>
        <v>#REF!</v>
      </c>
      <c r="AT708" s="56" t="e">
        <f t="shared" si="189"/>
        <v>#REF!</v>
      </c>
    </row>
    <row r="709" spans="1:46" s="3" customFormat="1" x14ac:dyDescent="0.25">
      <c r="A709" s="67">
        <f t="shared" si="190"/>
        <v>2022</v>
      </c>
      <c r="B709" s="67" t="str">
        <f t="shared" si="191"/>
        <v>May</v>
      </c>
      <c r="C709" s="68">
        <f t="shared" si="196"/>
        <v>24</v>
      </c>
      <c r="D709" s="69">
        <f t="shared" si="192"/>
        <v>20</v>
      </c>
      <c r="E709" s="70">
        <f t="shared" si="193"/>
        <v>21</v>
      </c>
      <c r="F709" s="74"/>
      <c r="G709" s="77"/>
      <c r="H709" s="63" t="e">
        <f t="shared" si="197"/>
        <v>#VALUE!</v>
      </c>
      <c r="I709" s="64">
        <f t="shared" si="201"/>
        <v>1</v>
      </c>
      <c r="J709" s="71" t="str">
        <f t="shared" si="201"/>
        <v>Lavandula</v>
      </c>
      <c r="K709" s="71" t="str">
        <f t="shared" si="201"/>
        <v>stoechas</v>
      </c>
      <c r="L709" s="72">
        <f t="shared" si="201"/>
        <v>2</v>
      </c>
      <c r="M709" s="72">
        <f t="shared" si="201"/>
        <v>13</v>
      </c>
      <c r="N709" s="66">
        <f t="shared" si="201"/>
        <v>0</v>
      </c>
      <c r="O709" s="42"/>
      <c r="P709" s="43" t="e">
        <f>TEXT(IF(#REF!=1,D709,""),"00")</f>
        <v>#REF!</v>
      </c>
      <c r="Q709" s="44"/>
      <c r="R709" s="45"/>
      <c r="S709" s="46" t="e">
        <f>IF(O709=0,TEXT(TIME(P709,Q709,R709)-TIME(D709,E709,RIGHT(F709,2))+TIME(0,LEFT(#REF!,2),RIGHT(#REF!,2)),"mm:ss"),TEXT(TIME(P709,Q709,R709)-TIME(D709,E709,RIGHT(F709,2))+TIME(0,LEFT(#REF!,2),RIGHT(#REF!,2))-TIME(0,($G$10*O709),0),"mm:ss"))</f>
        <v>#REF!</v>
      </c>
      <c r="T709" s="47"/>
      <c r="U709" s="43" t="e">
        <f>INDEX(VISITORS[INSECT ORDER], MATCH(T709,VISITORS[NAME USED],0))</f>
        <v>#N/A</v>
      </c>
      <c r="V709" s="43" t="e">
        <f t="shared" si="194"/>
        <v>#N/A</v>
      </c>
      <c r="W709" s="48" t="e">
        <f>IF(SUM(AB709,AD709,AF709,AH709,AJ709,AL709)=#REF!,,"")</f>
        <v>#REF!</v>
      </c>
      <c r="X709" s="49" t="e">
        <f>IF(#REF!=1,1,"")</f>
        <v>#REF!</v>
      </c>
      <c r="Y709" s="49"/>
      <c r="Z709" s="49"/>
      <c r="AA709" s="50" t="str">
        <f t="shared" si="195"/>
        <v/>
      </c>
      <c r="AB709" s="51" t="str">
        <f>IF(AA709=1,#REF!,"")</f>
        <v/>
      </c>
      <c r="AC709" s="50"/>
      <c r="AD709" s="51" t="str">
        <f>IF(AC709=1,#REF!,"")</f>
        <v/>
      </c>
      <c r="AE709" s="50"/>
      <c r="AF709" s="51" t="str">
        <f>IF(AE709=1,#REF!,"")</f>
        <v/>
      </c>
      <c r="AG709" s="50"/>
      <c r="AH709" s="51" t="str">
        <f>IF(AG709=1,#REF!,"")</f>
        <v/>
      </c>
      <c r="AI709" s="50"/>
      <c r="AJ709" s="51" t="str">
        <f>IF(AI709=1,#REF!,"")</f>
        <v/>
      </c>
      <c r="AK709" s="50"/>
      <c r="AL709" s="51" t="str">
        <f>IF(AK709=1,#REF!,"")</f>
        <v/>
      </c>
      <c r="AM709" s="52"/>
      <c r="AN709" s="53"/>
      <c r="AO709" s="53"/>
      <c r="AP709" s="54"/>
      <c r="AQ709" s="55" t="e">
        <f>IF(#REF!=1,0,"")</f>
        <v>#REF!</v>
      </c>
      <c r="AR709" s="56" t="e">
        <f t="shared" si="188"/>
        <v>#REF!</v>
      </c>
      <c r="AS709" s="55" t="e">
        <f>IF(#REF!=1,0,"")</f>
        <v>#REF!</v>
      </c>
      <c r="AT709" s="56" t="e">
        <f t="shared" si="189"/>
        <v>#REF!</v>
      </c>
    </row>
    <row r="710" spans="1:46" s="3" customFormat="1" x14ac:dyDescent="0.25">
      <c r="A710" s="67">
        <f t="shared" si="190"/>
        <v>2022</v>
      </c>
      <c r="B710" s="67" t="str">
        <f t="shared" si="191"/>
        <v>May</v>
      </c>
      <c r="C710" s="68">
        <f t="shared" si="196"/>
        <v>24</v>
      </c>
      <c r="D710" s="69">
        <f t="shared" si="192"/>
        <v>20</v>
      </c>
      <c r="E710" s="70">
        <f t="shared" si="193"/>
        <v>22</v>
      </c>
      <c r="F710" s="74"/>
      <c r="G710" s="77"/>
      <c r="H710" s="63" t="e">
        <f t="shared" si="197"/>
        <v>#VALUE!</v>
      </c>
      <c r="I710" s="64">
        <f t="shared" si="201"/>
        <v>1</v>
      </c>
      <c r="J710" s="71" t="str">
        <f t="shared" si="201"/>
        <v>Lavandula</v>
      </c>
      <c r="K710" s="71" t="str">
        <f t="shared" si="201"/>
        <v>stoechas</v>
      </c>
      <c r="L710" s="72">
        <f t="shared" si="201"/>
        <v>2</v>
      </c>
      <c r="M710" s="72">
        <f t="shared" si="201"/>
        <v>13</v>
      </c>
      <c r="N710" s="66">
        <f t="shared" si="201"/>
        <v>0</v>
      </c>
      <c r="O710" s="42"/>
      <c r="P710" s="43" t="e">
        <f>TEXT(IF(#REF!=1,D710,""),"00")</f>
        <v>#REF!</v>
      </c>
      <c r="Q710" s="44"/>
      <c r="R710" s="45"/>
      <c r="S710" s="46" t="e">
        <f>IF(O710=0,TEXT(TIME(P710,Q710,R710)-TIME(D710,E710,RIGHT(F710,2))+TIME(0,LEFT(#REF!,2),RIGHT(#REF!,2)),"mm:ss"),TEXT(TIME(P710,Q710,R710)-TIME(D710,E710,RIGHT(F710,2))+TIME(0,LEFT(#REF!,2),RIGHT(#REF!,2))-TIME(0,($G$10*O710),0),"mm:ss"))</f>
        <v>#REF!</v>
      </c>
      <c r="T710" s="47"/>
      <c r="U710" s="43" t="e">
        <f>INDEX(VISITORS[INSECT ORDER], MATCH(T710,VISITORS[NAME USED],0))</f>
        <v>#N/A</v>
      </c>
      <c r="V710" s="43" t="e">
        <f t="shared" si="194"/>
        <v>#N/A</v>
      </c>
      <c r="W710" s="48" t="e">
        <f>IF(SUM(AB710,AD710,AF710,AH710,AJ710,AL710)=#REF!,,"")</f>
        <v>#REF!</v>
      </c>
      <c r="X710" s="49" t="e">
        <f>IF(#REF!=1,1,"")</f>
        <v>#REF!</v>
      </c>
      <c r="Y710" s="49"/>
      <c r="Z710" s="49"/>
      <c r="AA710" s="50" t="str">
        <f t="shared" si="195"/>
        <v/>
      </c>
      <c r="AB710" s="51" t="str">
        <f>IF(AA710=1,#REF!,"")</f>
        <v/>
      </c>
      <c r="AC710" s="50"/>
      <c r="AD710" s="51" t="str">
        <f>IF(AC710=1,#REF!,"")</f>
        <v/>
      </c>
      <c r="AE710" s="50"/>
      <c r="AF710" s="51" t="str">
        <f>IF(AE710=1,#REF!,"")</f>
        <v/>
      </c>
      <c r="AG710" s="50"/>
      <c r="AH710" s="51" t="str">
        <f>IF(AG710=1,#REF!,"")</f>
        <v/>
      </c>
      <c r="AI710" s="50"/>
      <c r="AJ710" s="51" t="str">
        <f>IF(AI710=1,#REF!,"")</f>
        <v/>
      </c>
      <c r="AK710" s="50"/>
      <c r="AL710" s="51" t="str">
        <f>IF(AK710=1,#REF!,"")</f>
        <v/>
      </c>
      <c r="AM710" s="52"/>
      <c r="AN710" s="53"/>
      <c r="AO710" s="53"/>
      <c r="AP710" s="54"/>
      <c r="AQ710" s="55" t="e">
        <f>IF(#REF!=1,0,"")</f>
        <v>#REF!</v>
      </c>
      <c r="AR710" s="56" t="e">
        <f t="shared" si="188"/>
        <v>#REF!</v>
      </c>
      <c r="AS710" s="55" t="e">
        <f>IF(#REF!=1,0,"")</f>
        <v>#REF!</v>
      </c>
      <c r="AT710" s="56" t="e">
        <f t="shared" si="189"/>
        <v>#REF!</v>
      </c>
    </row>
    <row r="711" spans="1:46" s="3" customFormat="1" x14ac:dyDescent="0.25">
      <c r="A711" s="67">
        <f t="shared" si="190"/>
        <v>2022</v>
      </c>
      <c r="B711" s="67" t="str">
        <f t="shared" si="191"/>
        <v>May</v>
      </c>
      <c r="C711" s="68">
        <f t="shared" si="196"/>
        <v>24</v>
      </c>
      <c r="D711" s="69">
        <f t="shared" si="192"/>
        <v>20</v>
      </c>
      <c r="E711" s="70">
        <f t="shared" si="193"/>
        <v>23</v>
      </c>
      <c r="F711" s="74"/>
      <c r="G711" s="77"/>
      <c r="H711" s="63" t="e">
        <f t="shared" si="197"/>
        <v>#VALUE!</v>
      </c>
      <c r="I711" s="64">
        <f t="shared" si="201"/>
        <v>1</v>
      </c>
      <c r="J711" s="71" t="str">
        <f t="shared" si="201"/>
        <v>Lavandula</v>
      </c>
      <c r="K711" s="71" t="str">
        <f t="shared" si="201"/>
        <v>stoechas</v>
      </c>
      <c r="L711" s="72">
        <f t="shared" si="201"/>
        <v>2</v>
      </c>
      <c r="M711" s="72">
        <f t="shared" si="201"/>
        <v>13</v>
      </c>
      <c r="N711" s="66">
        <f t="shared" si="201"/>
        <v>0</v>
      </c>
      <c r="O711" s="42"/>
      <c r="P711" s="43" t="e">
        <f>TEXT(IF(#REF!=1,D711,""),"00")</f>
        <v>#REF!</v>
      </c>
      <c r="Q711" s="44"/>
      <c r="R711" s="45"/>
      <c r="S711" s="46" t="e">
        <f>IF(O711=0,TEXT(TIME(P711,Q711,R711)-TIME(D711,E711,RIGHT(F711,2))+TIME(0,LEFT(#REF!,2),RIGHT(#REF!,2)),"mm:ss"),TEXT(TIME(P711,Q711,R711)-TIME(D711,E711,RIGHT(F711,2))+TIME(0,LEFT(#REF!,2),RIGHT(#REF!,2))-TIME(0,($G$10*O711),0),"mm:ss"))</f>
        <v>#REF!</v>
      </c>
      <c r="T711" s="47"/>
      <c r="U711" s="43" t="e">
        <f>INDEX(VISITORS[INSECT ORDER], MATCH(T711,VISITORS[NAME USED],0))</f>
        <v>#N/A</v>
      </c>
      <c r="V711" s="43" t="e">
        <f t="shared" si="194"/>
        <v>#N/A</v>
      </c>
      <c r="W711" s="48" t="e">
        <f>IF(SUM(AB711,AD711,AF711,AH711,AJ711,AL711)=#REF!,,"")</f>
        <v>#REF!</v>
      </c>
      <c r="X711" s="49" t="e">
        <f>IF(#REF!=1,1,"")</f>
        <v>#REF!</v>
      </c>
      <c r="Y711" s="49"/>
      <c r="Z711" s="49"/>
      <c r="AA711" s="50" t="str">
        <f t="shared" si="195"/>
        <v/>
      </c>
      <c r="AB711" s="51" t="str">
        <f>IF(AA711=1,#REF!,"")</f>
        <v/>
      </c>
      <c r="AC711" s="50"/>
      <c r="AD711" s="51" t="str">
        <f>IF(AC711=1,#REF!,"")</f>
        <v/>
      </c>
      <c r="AE711" s="50"/>
      <c r="AF711" s="51" t="str">
        <f>IF(AE711=1,#REF!,"")</f>
        <v/>
      </c>
      <c r="AG711" s="50"/>
      <c r="AH711" s="51" t="str">
        <f>IF(AG711=1,#REF!,"")</f>
        <v/>
      </c>
      <c r="AI711" s="50"/>
      <c r="AJ711" s="51" t="str">
        <f>IF(AI711=1,#REF!,"")</f>
        <v/>
      </c>
      <c r="AK711" s="50"/>
      <c r="AL711" s="51" t="str">
        <f>IF(AK711=1,#REF!,"")</f>
        <v/>
      </c>
      <c r="AM711" s="52"/>
      <c r="AN711" s="53"/>
      <c r="AO711" s="53"/>
      <c r="AP711" s="54"/>
      <c r="AQ711" s="55" t="e">
        <f>IF(#REF!=1,0,"")</f>
        <v>#REF!</v>
      </c>
      <c r="AR711" s="56" t="e">
        <f t="shared" si="188"/>
        <v>#REF!</v>
      </c>
      <c r="AS711" s="55" t="e">
        <f>IF(#REF!=1,0,"")</f>
        <v>#REF!</v>
      </c>
      <c r="AT711" s="56" t="e">
        <f t="shared" si="189"/>
        <v>#REF!</v>
      </c>
    </row>
    <row r="712" spans="1:46" s="3" customFormat="1" x14ac:dyDescent="0.25">
      <c r="A712" s="67">
        <f t="shared" si="190"/>
        <v>2022</v>
      </c>
      <c r="B712" s="67" t="str">
        <f t="shared" si="191"/>
        <v>May</v>
      </c>
      <c r="C712" s="68">
        <f t="shared" si="196"/>
        <v>24</v>
      </c>
      <c r="D712" s="69">
        <f t="shared" si="192"/>
        <v>20</v>
      </c>
      <c r="E712" s="60">
        <f t="shared" si="193"/>
        <v>24</v>
      </c>
      <c r="F712" s="74"/>
      <c r="G712" s="77"/>
      <c r="H712" s="63" t="e">
        <f t="shared" si="197"/>
        <v>#VALUE!</v>
      </c>
      <c r="I712" s="64">
        <f t="shared" si="201"/>
        <v>1</v>
      </c>
      <c r="J712" s="71" t="str">
        <f t="shared" si="201"/>
        <v>Lavandula</v>
      </c>
      <c r="K712" s="71" t="str">
        <f t="shared" si="201"/>
        <v>stoechas</v>
      </c>
      <c r="L712" s="72">
        <f t="shared" si="201"/>
        <v>2</v>
      </c>
      <c r="M712" s="66">
        <f t="shared" si="201"/>
        <v>13</v>
      </c>
      <c r="N712" s="66">
        <f t="shared" si="201"/>
        <v>0</v>
      </c>
      <c r="O712" s="42"/>
      <c r="P712" s="43" t="e">
        <f>TEXT(IF(#REF!=1,D712,""),"00")</f>
        <v>#REF!</v>
      </c>
      <c r="Q712" s="44"/>
      <c r="R712" s="45"/>
      <c r="S712" s="46" t="e">
        <f>IF(O712=0,TEXT(TIME(P712,Q712,R712)-TIME(D712,E712,RIGHT(F712,2))+TIME(0,LEFT(#REF!,2),RIGHT(#REF!,2)),"mm:ss"),TEXT(TIME(P712,Q712,R712)-TIME(D712,E712,RIGHT(F712,2))+TIME(0,LEFT(#REF!,2),RIGHT(#REF!,2))-TIME(0,($G$10*O712),0),"mm:ss"))</f>
        <v>#REF!</v>
      </c>
      <c r="T712" s="47"/>
      <c r="U712" s="43" t="e">
        <f>INDEX(VISITORS[INSECT ORDER], MATCH(T712,VISITORS[NAME USED],0))</f>
        <v>#N/A</v>
      </c>
      <c r="V712" s="43" t="e">
        <f t="shared" si="194"/>
        <v>#N/A</v>
      </c>
      <c r="W712" s="48" t="e">
        <f>IF(SUM(AB712,AD712,AF712,AH712,AJ712,AL712)=#REF!,,"")</f>
        <v>#REF!</v>
      </c>
      <c r="X712" s="49" t="e">
        <f>IF(#REF!=1,1,"")</f>
        <v>#REF!</v>
      </c>
      <c r="Y712" s="49"/>
      <c r="Z712" s="49"/>
      <c r="AA712" s="50" t="str">
        <f t="shared" si="195"/>
        <v/>
      </c>
      <c r="AB712" s="51" t="str">
        <f>IF(AA712=1,#REF!,"")</f>
        <v/>
      </c>
      <c r="AC712" s="50"/>
      <c r="AD712" s="51" t="str">
        <f>IF(AC712=1,#REF!,"")</f>
        <v/>
      </c>
      <c r="AE712" s="50"/>
      <c r="AF712" s="51" t="str">
        <f>IF(AE712=1,#REF!,"")</f>
        <v/>
      </c>
      <c r="AG712" s="50"/>
      <c r="AH712" s="51" t="str">
        <f>IF(AG712=1,#REF!,"")</f>
        <v/>
      </c>
      <c r="AI712" s="50"/>
      <c r="AJ712" s="51" t="str">
        <f>IF(AI712=1,#REF!,"")</f>
        <v/>
      </c>
      <c r="AK712" s="50"/>
      <c r="AL712" s="51" t="str">
        <f>IF(AK712=1,#REF!,"")</f>
        <v/>
      </c>
      <c r="AM712" s="52"/>
      <c r="AN712" s="53"/>
      <c r="AO712" s="53"/>
      <c r="AP712" s="54"/>
      <c r="AQ712" s="55" t="e">
        <f>IF(#REF!=1,0,"")</f>
        <v>#REF!</v>
      </c>
      <c r="AR712" s="56" t="e">
        <f t="shared" si="188"/>
        <v>#REF!</v>
      </c>
      <c r="AS712" s="55" t="e">
        <f>IF(#REF!=1,0,"")</f>
        <v>#REF!</v>
      </c>
      <c r="AT712" s="56" t="e">
        <f t="shared" si="189"/>
        <v>#REF!</v>
      </c>
    </row>
    <row r="713" spans="1:46" s="3" customFormat="1" x14ac:dyDescent="0.25">
      <c r="A713" s="67">
        <f t="shared" si="190"/>
        <v>2022</v>
      </c>
      <c r="B713" s="67" t="str">
        <f t="shared" si="191"/>
        <v>May</v>
      </c>
      <c r="C713" s="68">
        <f t="shared" si="196"/>
        <v>24</v>
      </c>
      <c r="D713" s="69">
        <f t="shared" si="192"/>
        <v>20</v>
      </c>
      <c r="E713" s="70">
        <f t="shared" si="193"/>
        <v>25</v>
      </c>
      <c r="F713" s="74"/>
      <c r="G713" s="77"/>
      <c r="H713" s="63" t="e">
        <f t="shared" si="197"/>
        <v>#VALUE!</v>
      </c>
      <c r="I713" s="64">
        <f t="shared" si="201"/>
        <v>1</v>
      </c>
      <c r="J713" s="71" t="str">
        <f t="shared" si="201"/>
        <v>Lavandula</v>
      </c>
      <c r="K713" s="71" t="str">
        <f t="shared" si="201"/>
        <v>stoechas</v>
      </c>
      <c r="L713" s="72">
        <f t="shared" si="201"/>
        <v>2</v>
      </c>
      <c r="M713" s="72">
        <f t="shared" si="201"/>
        <v>13</v>
      </c>
      <c r="N713" s="66">
        <f t="shared" si="201"/>
        <v>0</v>
      </c>
      <c r="O713" s="42"/>
      <c r="P713" s="43" t="e">
        <f>TEXT(IF(#REF!=1,D713,""),"00")</f>
        <v>#REF!</v>
      </c>
      <c r="Q713" s="44"/>
      <c r="R713" s="45"/>
      <c r="S713" s="46" t="e">
        <f>IF(O713=0,TEXT(TIME(P713,Q713,R713)-TIME(D713,E713,RIGHT(F713,2))+TIME(0,LEFT(#REF!,2),RIGHT(#REF!,2)),"mm:ss"),TEXT(TIME(P713,Q713,R713)-TIME(D713,E713,RIGHT(F713,2))+TIME(0,LEFT(#REF!,2),RIGHT(#REF!,2))-TIME(0,($G$10*O713),0),"mm:ss"))</f>
        <v>#REF!</v>
      </c>
      <c r="T713" s="47"/>
      <c r="U713" s="43" t="e">
        <f>INDEX(VISITORS[INSECT ORDER], MATCH(T713,VISITORS[NAME USED],0))</f>
        <v>#N/A</v>
      </c>
      <c r="V713" s="43" t="e">
        <f t="shared" si="194"/>
        <v>#N/A</v>
      </c>
      <c r="W713" s="48" t="e">
        <f>IF(SUM(AB713,AD713,AF713,AH713,AJ713,AL713)=#REF!,,"")</f>
        <v>#REF!</v>
      </c>
      <c r="X713" s="49" t="e">
        <f>IF(#REF!=1,1,"")</f>
        <v>#REF!</v>
      </c>
      <c r="Y713" s="49"/>
      <c r="Z713" s="49"/>
      <c r="AA713" s="50" t="str">
        <f t="shared" si="195"/>
        <v/>
      </c>
      <c r="AB713" s="51" t="str">
        <f>IF(AA713=1,#REF!,"")</f>
        <v/>
      </c>
      <c r="AC713" s="50"/>
      <c r="AD713" s="51" t="str">
        <f>IF(AC713=1,#REF!,"")</f>
        <v/>
      </c>
      <c r="AE713" s="50"/>
      <c r="AF713" s="51" t="str">
        <f>IF(AE713=1,#REF!,"")</f>
        <v/>
      </c>
      <c r="AG713" s="50"/>
      <c r="AH713" s="51" t="str">
        <f>IF(AG713=1,#REF!,"")</f>
        <v/>
      </c>
      <c r="AI713" s="50"/>
      <c r="AJ713" s="51" t="str">
        <f>IF(AI713=1,#REF!,"")</f>
        <v/>
      </c>
      <c r="AK713" s="50"/>
      <c r="AL713" s="51" t="str">
        <f>IF(AK713=1,#REF!,"")</f>
        <v/>
      </c>
      <c r="AM713" s="52"/>
      <c r="AN713" s="53"/>
      <c r="AO713" s="53"/>
      <c r="AP713" s="54"/>
      <c r="AQ713" s="55" t="e">
        <f>IF(#REF!=1,0,"")</f>
        <v>#REF!</v>
      </c>
      <c r="AR713" s="56" t="e">
        <f t="shared" si="188"/>
        <v>#REF!</v>
      </c>
      <c r="AS713" s="55" t="e">
        <f>IF(#REF!=1,0,"")</f>
        <v>#REF!</v>
      </c>
      <c r="AT713" s="56" t="e">
        <f t="shared" si="189"/>
        <v>#REF!</v>
      </c>
    </row>
    <row r="714" spans="1:46" s="3" customFormat="1" x14ac:dyDescent="0.25">
      <c r="A714" s="67">
        <f t="shared" si="190"/>
        <v>2022</v>
      </c>
      <c r="B714" s="67" t="str">
        <f t="shared" si="191"/>
        <v>May</v>
      </c>
      <c r="C714" s="68">
        <f t="shared" si="196"/>
        <v>24</v>
      </c>
      <c r="D714" s="69">
        <f t="shared" si="192"/>
        <v>20</v>
      </c>
      <c r="E714" s="70">
        <f t="shared" si="193"/>
        <v>26</v>
      </c>
      <c r="F714" s="74"/>
      <c r="G714" s="77"/>
      <c r="H714" s="63" t="e">
        <f t="shared" si="197"/>
        <v>#VALUE!</v>
      </c>
      <c r="I714" s="64">
        <f t="shared" si="201"/>
        <v>1</v>
      </c>
      <c r="J714" s="71" t="str">
        <f t="shared" si="201"/>
        <v>Lavandula</v>
      </c>
      <c r="K714" s="71" t="str">
        <f t="shared" si="201"/>
        <v>stoechas</v>
      </c>
      <c r="L714" s="66">
        <f t="shared" si="201"/>
        <v>2</v>
      </c>
      <c r="M714" s="72">
        <f t="shared" si="201"/>
        <v>13</v>
      </c>
      <c r="N714" s="66">
        <f t="shared" si="201"/>
        <v>0</v>
      </c>
      <c r="O714" s="42"/>
      <c r="P714" s="43" t="e">
        <f>TEXT(IF(#REF!=1,D714,""),"00")</f>
        <v>#REF!</v>
      </c>
      <c r="Q714" s="44"/>
      <c r="R714" s="45"/>
      <c r="S714" s="46" t="e">
        <f>IF(O714=0,TEXT(TIME(P714,Q714,R714)-TIME(D714,E714,RIGHT(F714,2))+TIME(0,LEFT(#REF!,2),RIGHT(#REF!,2)),"mm:ss"),TEXT(TIME(P714,Q714,R714)-TIME(D714,E714,RIGHT(F714,2))+TIME(0,LEFT(#REF!,2),RIGHT(#REF!,2))-TIME(0,($G$10*O714),0),"mm:ss"))</f>
        <v>#REF!</v>
      </c>
      <c r="T714" s="47"/>
      <c r="U714" s="43" t="e">
        <f>INDEX(VISITORS[INSECT ORDER], MATCH(T714,VISITORS[NAME USED],0))</f>
        <v>#N/A</v>
      </c>
      <c r="V714" s="43" t="e">
        <f t="shared" si="194"/>
        <v>#N/A</v>
      </c>
      <c r="W714" s="48" t="e">
        <f>IF(SUM(AB714,AD714,AF714,AH714,AJ714,AL714)=#REF!,,"")</f>
        <v>#REF!</v>
      </c>
      <c r="X714" s="49" t="e">
        <f>IF(#REF!=1,1,"")</f>
        <v>#REF!</v>
      </c>
      <c r="Y714" s="49"/>
      <c r="Z714" s="49"/>
      <c r="AA714" s="50" t="str">
        <f t="shared" si="195"/>
        <v/>
      </c>
      <c r="AB714" s="51" t="str">
        <f>IF(AA714=1,#REF!,"")</f>
        <v/>
      </c>
      <c r="AC714" s="50"/>
      <c r="AD714" s="51" t="str">
        <f>IF(AC714=1,#REF!,"")</f>
        <v/>
      </c>
      <c r="AE714" s="50"/>
      <c r="AF714" s="51" t="str">
        <f>IF(AE714=1,#REF!,"")</f>
        <v/>
      </c>
      <c r="AG714" s="50"/>
      <c r="AH714" s="51" t="str">
        <f>IF(AG714=1,#REF!,"")</f>
        <v/>
      </c>
      <c r="AI714" s="50"/>
      <c r="AJ714" s="51" t="str">
        <f>IF(AI714=1,#REF!,"")</f>
        <v/>
      </c>
      <c r="AK714" s="50"/>
      <c r="AL714" s="51" t="str">
        <f>IF(AK714=1,#REF!,"")</f>
        <v/>
      </c>
      <c r="AM714" s="52"/>
      <c r="AN714" s="53"/>
      <c r="AO714" s="53"/>
      <c r="AP714" s="54"/>
      <c r="AQ714" s="55" t="e">
        <f>IF(#REF!=1,0,"")</f>
        <v>#REF!</v>
      </c>
      <c r="AR714" s="56" t="e">
        <f t="shared" si="188"/>
        <v>#REF!</v>
      </c>
      <c r="AS714" s="55" t="e">
        <f>IF(#REF!=1,0,"")</f>
        <v>#REF!</v>
      </c>
      <c r="AT714" s="56" t="e">
        <f t="shared" si="189"/>
        <v>#REF!</v>
      </c>
    </row>
    <row r="715" spans="1:46" s="3" customFormat="1" x14ac:dyDescent="0.25">
      <c r="A715" s="67">
        <f t="shared" si="190"/>
        <v>2022</v>
      </c>
      <c r="B715" s="67" t="str">
        <f t="shared" si="191"/>
        <v>May</v>
      </c>
      <c r="C715" s="68">
        <f t="shared" si="196"/>
        <v>24</v>
      </c>
      <c r="D715" s="69">
        <f t="shared" si="192"/>
        <v>20</v>
      </c>
      <c r="E715" s="70">
        <f t="shared" si="193"/>
        <v>27</v>
      </c>
      <c r="F715" s="74"/>
      <c r="G715" s="77"/>
      <c r="H715" s="63" t="e">
        <f t="shared" si="197"/>
        <v>#VALUE!</v>
      </c>
      <c r="I715" s="64">
        <f t="shared" si="201"/>
        <v>1</v>
      </c>
      <c r="J715" s="71" t="str">
        <f t="shared" si="201"/>
        <v>Lavandula</v>
      </c>
      <c r="K715" s="71" t="str">
        <f t="shared" si="201"/>
        <v>stoechas</v>
      </c>
      <c r="L715" s="72">
        <f t="shared" si="201"/>
        <v>2</v>
      </c>
      <c r="M715" s="72">
        <f t="shared" si="201"/>
        <v>13</v>
      </c>
      <c r="N715" s="66">
        <f t="shared" si="201"/>
        <v>0</v>
      </c>
      <c r="O715" s="42"/>
      <c r="P715" s="43" t="e">
        <f>TEXT(IF(#REF!=1,D715,""),"00")</f>
        <v>#REF!</v>
      </c>
      <c r="Q715" s="44"/>
      <c r="R715" s="45"/>
      <c r="S715" s="46" t="e">
        <f>IF(O715=0,TEXT(TIME(P715,Q715,R715)-TIME(D715,E715,RIGHT(F715,2))+TIME(0,LEFT(#REF!,2),RIGHT(#REF!,2)),"mm:ss"),TEXT(TIME(P715,Q715,R715)-TIME(D715,E715,RIGHT(F715,2))+TIME(0,LEFT(#REF!,2),RIGHT(#REF!,2))-TIME(0,($G$10*O715),0),"mm:ss"))</f>
        <v>#REF!</v>
      </c>
      <c r="T715" s="47"/>
      <c r="U715" s="43" t="e">
        <f>INDEX(VISITORS[INSECT ORDER], MATCH(T715,VISITORS[NAME USED],0))</f>
        <v>#N/A</v>
      </c>
      <c r="V715" s="43" t="e">
        <f t="shared" si="194"/>
        <v>#N/A</v>
      </c>
      <c r="W715" s="48" t="e">
        <f>IF(SUM(AB715,AD715,AF715,AH715,AJ715,AL715)=#REF!,,"")</f>
        <v>#REF!</v>
      </c>
      <c r="X715" s="49" t="e">
        <f>IF(#REF!=1,1,"")</f>
        <v>#REF!</v>
      </c>
      <c r="Y715" s="49"/>
      <c r="Z715" s="49"/>
      <c r="AA715" s="50" t="str">
        <f t="shared" si="195"/>
        <v/>
      </c>
      <c r="AB715" s="51" t="str">
        <f>IF(AA715=1,#REF!,"")</f>
        <v/>
      </c>
      <c r="AC715" s="50"/>
      <c r="AD715" s="51" t="str">
        <f>IF(AC715=1,#REF!,"")</f>
        <v/>
      </c>
      <c r="AE715" s="50"/>
      <c r="AF715" s="51" t="str">
        <f>IF(AE715=1,#REF!,"")</f>
        <v/>
      </c>
      <c r="AG715" s="50"/>
      <c r="AH715" s="51" t="str">
        <f>IF(AG715=1,#REF!,"")</f>
        <v/>
      </c>
      <c r="AI715" s="50"/>
      <c r="AJ715" s="51" t="str">
        <f>IF(AI715=1,#REF!,"")</f>
        <v/>
      </c>
      <c r="AK715" s="50"/>
      <c r="AL715" s="51" t="str">
        <f>IF(AK715=1,#REF!,"")</f>
        <v/>
      </c>
      <c r="AM715" s="52"/>
      <c r="AN715" s="53"/>
      <c r="AO715" s="53"/>
      <c r="AP715" s="54"/>
      <c r="AQ715" s="55" t="e">
        <f>IF(#REF!=1,0,"")</f>
        <v>#REF!</v>
      </c>
      <c r="AR715" s="56" t="e">
        <f t="shared" ref="AR715:AR778" si="202">IF(AQ715=1,X715,"")</f>
        <v>#REF!</v>
      </c>
      <c r="AS715" s="55" t="e">
        <f>IF(#REF!=1,0,"")</f>
        <v>#REF!</v>
      </c>
      <c r="AT715" s="56" t="e">
        <f t="shared" ref="AT715:AT778" si="203">IF(AS715=1,X715,"")</f>
        <v>#REF!</v>
      </c>
    </row>
    <row r="716" spans="1:46" s="3" customFormat="1" x14ac:dyDescent="0.25">
      <c r="A716" s="67">
        <f t="shared" ref="A716:A779" si="204">A715</f>
        <v>2022</v>
      </c>
      <c r="B716" s="67" t="str">
        <f t="shared" ref="B716:B779" si="205">IF(C715-C716&gt;0, TEXT(DATE(2016,(MONTH(DATEVALUE(B715&amp;"1"))+1),1),"mmm"), B715)</f>
        <v>May</v>
      </c>
      <c r="C716" s="68">
        <f t="shared" si="196"/>
        <v>24</v>
      </c>
      <c r="D716" s="69">
        <f t="shared" ref="D716:D779" si="206">IF(IF(E715=59,D715+1,D715)=24,0,IF(E715=59,D715+1,D715))</f>
        <v>20</v>
      </c>
      <c r="E716" s="70">
        <f t="shared" ref="E716:E779" si="207">IF(E715&lt;59,E715+1,0)</f>
        <v>28</v>
      </c>
      <c r="F716" s="74"/>
      <c r="G716" s="77"/>
      <c r="H716" s="63" t="e">
        <f t="shared" si="197"/>
        <v>#VALUE!</v>
      </c>
      <c r="I716" s="64">
        <f t="shared" si="201"/>
        <v>1</v>
      </c>
      <c r="J716" s="71" t="str">
        <f t="shared" si="201"/>
        <v>Lavandula</v>
      </c>
      <c r="K716" s="71" t="str">
        <f t="shared" si="201"/>
        <v>stoechas</v>
      </c>
      <c r="L716" s="72">
        <f t="shared" si="201"/>
        <v>2</v>
      </c>
      <c r="M716" s="72">
        <f t="shared" si="201"/>
        <v>13</v>
      </c>
      <c r="N716" s="66">
        <f t="shared" si="201"/>
        <v>0</v>
      </c>
      <c r="O716" s="42"/>
      <c r="P716" s="43" t="e">
        <f>TEXT(IF(#REF!=1,D716,""),"00")</f>
        <v>#REF!</v>
      </c>
      <c r="Q716" s="44"/>
      <c r="R716" s="45"/>
      <c r="S716" s="46" t="e">
        <f>IF(O716=0,TEXT(TIME(P716,Q716,R716)-TIME(D716,E716,RIGHT(F716,2))+TIME(0,LEFT(#REF!,2),RIGHT(#REF!,2)),"mm:ss"),TEXT(TIME(P716,Q716,R716)-TIME(D716,E716,RIGHT(F716,2))+TIME(0,LEFT(#REF!,2),RIGHT(#REF!,2))-TIME(0,($G$10*O716),0),"mm:ss"))</f>
        <v>#REF!</v>
      </c>
      <c r="T716" s="47"/>
      <c r="U716" s="43" t="e">
        <f>INDEX(VISITORS[INSECT ORDER], MATCH(T716,VISITORS[NAME USED],0))</f>
        <v>#N/A</v>
      </c>
      <c r="V716" s="43" t="e">
        <f t="shared" ref="V716:V779" si="208">IF(U716&lt;&gt;0,"NA","")</f>
        <v>#N/A</v>
      </c>
      <c r="W716" s="48" t="e">
        <f>IF(SUM(AB716,AD716,AF716,AH716,AJ716,AL716)=#REF!,,"")</f>
        <v>#REF!</v>
      </c>
      <c r="X716" s="49" t="e">
        <f>IF(#REF!=1,1,"")</f>
        <v>#REF!</v>
      </c>
      <c r="Y716" s="49"/>
      <c r="Z716" s="49"/>
      <c r="AA716" s="50" t="str">
        <f t="shared" ref="AA716:AA779" si="209">IF(OR(T716="Something small"),1,"")</f>
        <v/>
      </c>
      <c r="AB716" s="51" t="str">
        <f>IF(AA716=1,#REF!,"")</f>
        <v/>
      </c>
      <c r="AC716" s="50"/>
      <c r="AD716" s="51" t="str">
        <f>IF(AC716=1,#REF!,"")</f>
        <v/>
      </c>
      <c r="AE716" s="50"/>
      <c r="AF716" s="51" t="str">
        <f>IF(AE716=1,#REF!,"")</f>
        <v/>
      </c>
      <c r="AG716" s="50"/>
      <c r="AH716" s="51" t="str">
        <f>IF(AG716=1,#REF!,"")</f>
        <v/>
      </c>
      <c r="AI716" s="50"/>
      <c r="AJ716" s="51" t="str">
        <f>IF(AI716=1,#REF!,"")</f>
        <v/>
      </c>
      <c r="AK716" s="50"/>
      <c r="AL716" s="51" t="str">
        <f>IF(AK716=1,#REF!,"")</f>
        <v/>
      </c>
      <c r="AM716" s="52"/>
      <c r="AN716" s="53"/>
      <c r="AO716" s="53"/>
      <c r="AP716" s="54"/>
      <c r="AQ716" s="55" t="e">
        <f>IF(#REF!=1,0,"")</f>
        <v>#REF!</v>
      </c>
      <c r="AR716" s="56" t="e">
        <f t="shared" si="202"/>
        <v>#REF!</v>
      </c>
      <c r="AS716" s="55" t="e">
        <f>IF(#REF!=1,0,"")</f>
        <v>#REF!</v>
      </c>
      <c r="AT716" s="56" t="e">
        <f t="shared" si="203"/>
        <v>#REF!</v>
      </c>
    </row>
    <row r="717" spans="1:46" s="3" customFormat="1" x14ac:dyDescent="0.25">
      <c r="A717" s="67">
        <f t="shared" si="204"/>
        <v>2022</v>
      </c>
      <c r="B717" s="67" t="str">
        <f t="shared" si="205"/>
        <v>May</v>
      </c>
      <c r="C717" s="68">
        <f t="shared" ref="C717:C780" si="210">IF(AND(D717=0, E717=0), IF(TEXT(C716,"dd")=TEXT(EOMONTH(DATE(A716,MONTH(DATEVALUE(B716&amp;"1")),C716),0), "dd"), 1, C716+1), C716)</f>
        <v>24</v>
      </c>
      <c r="D717" s="69">
        <f t="shared" si="206"/>
        <v>20</v>
      </c>
      <c r="E717" s="60">
        <f t="shared" si="207"/>
        <v>29</v>
      </c>
      <c r="F717" s="74"/>
      <c r="G717" s="77"/>
      <c r="H717" s="63" t="e">
        <f t="shared" ref="H717:H780" si="211">IF(AND(OR(E716=$G$3,E716=$G$4,E716=$G$5,E716=$G$6,E716=$G$7,E716=$G$8),E716&lt;&gt;RIGHT(H716,2)),CONCATENATE(LEFT(J717,3),LEFT(K717,3),L717,"_",A717,TEXT(MONTH(DATEVALUE(B717&amp;"1")),"00"),TEXT(C717,"00"),"_",TEXT(D717,"00"),"_",TEXT(E716,"00")),IF(AND(OR(E717=$G$3,E717=$G$4,E717=$G$5,E717=$G$6,E717=$G$7,E717=$G$8),OR(F717="",F717&gt;$G$9-1)),CONCATENATE(LEFT(J717,3),LEFT(K717,3),L717,"_",A717,TEXT(MONTH(DATEVALUE(B717&amp;"1")),"00"),TEXT(C717,"00"),"_",TEXT(D717,"00"),"_",TEXT(E717,"00")),H716))</f>
        <v>#VALUE!</v>
      </c>
      <c r="I717" s="64">
        <f t="shared" ref="I717:N732" si="212">I716</f>
        <v>1</v>
      </c>
      <c r="J717" s="71" t="str">
        <f t="shared" si="212"/>
        <v>Lavandula</v>
      </c>
      <c r="K717" s="71" t="str">
        <f t="shared" si="212"/>
        <v>stoechas</v>
      </c>
      <c r="L717" s="72">
        <f t="shared" si="212"/>
        <v>2</v>
      </c>
      <c r="M717" s="66">
        <f t="shared" si="212"/>
        <v>13</v>
      </c>
      <c r="N717" s="66">
        <f t="shared" si="212"/>
        <v>0</v>
      </c>
      <c r="O717" s="42"/>
      <c r="P717" s="43" t="e">
        <f>TEXT(IF(#REF!=1,D717,""),"00")</f>
        <v>#REF!</v>
      </c>
      <c r="Q717" s="44"/>
      <c r="R717" s="45"/>
      <c r="S717" s="46" t="e">
        <f>IF(O717=0,TEXT(TIME(P717,Q717,R717)-TIME(D717,E717,RIGHT(F717,2))+TIME(0,LEFT(#REF!,2),RIGHT(#REF!,2)),"mm:ss"),TEXT(TIME(P717,Q717,R717)-TIME(D717,E717,RIGHT(F717,2))+TIME(0,LEFT(#REF!,2),RIGHT(#REF!,2))-TIME(0,($G$10*O717),0),"mm:ss"))</f>
        <v>#REF!</v>
      </c>
      <c r="T717" s="47"/>
      <c r="U717" s="43" t="e">
        <f>INDEX(VISITORS[INSECT ORDER], MATCH(T717,VISITORS[NAME USED],0))</f>
        <v>#N/A</v>
      </c>
      <c r="V717" s="43" t="e">
        <f t="shared" si="208"/>
        <v>#N/A</v>
      </c>
      <c r="W717" s="48" t="e">
        <f>IF(SUM(AB717,AD717,AF717,AH717,AJ717,AL717)=#REF!,,"")</f>
        <v>#REF!</v>
      </c>
      <c r="X717" s="49" t="e">
        <f>IF(#REF!=1,1,"")</f>
        <v>#REF!</v>
      </c>
      <c r="Y717" s="49"/>
      <c r="Z717" s="49"/>
      <c r="AA717" s="50" t="str">
        <f t="shared" si="209"/>
        <v/>
      </c>
      <c r="AB717" s="51" t="str">
        <f>IF(AA717=1,#REF!,"")</f>
        <v/>
      </c>
      <c r="AC717" s="50"/>
      <c r="AD717" s="51" t="str">
        <f>IF(AC717=1,#REF!,"")</f>
        <v/>
      </c>
      <c r="AE717" s="50"/>
      <c r="AF717" s="51" t="str">
        <f>IF(AE717=1,#REF!,"")</f>
        <v/>
      </c>
      <c r="AG717" s="50"/>
      <c r="AH717" s="51" t="str">
        <f>IF(AG717=1,#REF!,"")</f>
        <v/>
      </c>
      <c r="AI717" s="50"/>
      <c r="AJ717" s="51" t="str">
        <f>IF(AI717=1,#REF!,"")</f>
        <v/>
      </c>
      <c r="AK717" s="50"/>
      <c r="AL717" s="51" t="str">
        <f>IF(AK717=1,#REF!,"")</f>
        <v/>
      </c>
      <c r="AM717" s="52"/>
      <c r="AN717" s="53"/>
      <c r="AO717" s="53"/>
      <c r="AP717" s="54"/>
      <c r="AQ717" s="55" t="e">
        <f>IF(#REF!=1,0,"")</f>
        <v>#REF!</v>
      </c>
      <c r="AR717" s="56" t="e">
        <f t="shared" si="202"/>
        <v>#REF!</v>
      </c>
      <c r="AS717" s="55" t="e">
        <f>IF(#REF!=1,0,"")</f>
        <v>#REF!</v>
      </c>
      <c r="AT717" s="56" t="e">
        <f t="shared" si="203"/>
        <v>#REF!</v>
      </c>
    </row>
    <row r="718" spans="1:46" s="3" customFormat="1" x14ac:dyDescent="0.25">
      <c r="A718" s="67">
        <f t="shared" si="204"/>
        <v>2022</v>
      </c>
      <c r="B718" s="67" t="str">
        <f t="shared" si="205"/>
        <v>May</v>
      </c>
      <c r="C718" s="68">
        <f t="shared" si="210"/>
        <v>24</v>
      </c>
      <c r="D718" s="69">
        <f t="shared" si="206"/>
        <v>20</v>
      </c>
      <c r="E718" s="70">
        <f t="shared" si="207"/>
        <v>30</v>
      </c>
      <c r="F718" s="74"/>
      <c r="G718" s="77"/>
      <c r="H718" s="63" t="e">
        <f t="shared" si="211"/>
        <v>#VALUE!</v>
      </c>
      <c r="I718" s="64">
        <f t="shared" si="212"/>
        <v>1</v>
      </c>
      <c r="J718" s="71" t="str">
        <f t="shared" si="212"/>
        <v>Lavandula</v>
      </c>
      <c r="K718" s="71" t="str">
        <f t="shared" si="212"/>
        <v>stoechas</v>
      </c>
      <c r="L718" s="72">
        <f t="shared" si="212"/>
        <v>2</v>
      </c>
      <c r="M718" s="72">
        <f t="shared" si="212"/>
        <v>13</v>
      </c>
      <c r="N718" s="66">
        <f t="shared" si="212"/>
        <v>0</v>
      </c>
      <c r="O718" s="42"/>
      <c r="P718" s="43" t="e">
        <f>TEXT(IF(#REF!=1,D718,""),"00")</f>
        <v>#REF!</v>
      </c>
      <c r="Q718" s="44"/>
      <c r="R718" s="45"/>
      <c r="S718" s="46" t="e">
        <f>IF(O718=0,TEXT(TIME(P718,Q718,R718)-TIME(D718,E718,RIGHT(F718,2))+TIME(0,LEFT(#REF!,2),RIGHT(#REF!,2)),"mm:ss"),TEXT(TIME(P718,Q718,R718)-TIME(D718,E718,RIGHT(F718,2))+TIME(0,LEFT(#REF!,2),RIGHT(#REF!,2))-TIME(0,($G$10*O718),0),"mm:ss"))</f>
        <v>#REF!</v>
      </c>
      <c r="T718" s="47"/>
      <c r="U718" s="43" t="e">
        <f>INDEX(VISITORS[INSECT ORDER], MATCH(T718,VISITORS[NAME USED],0))</f>
        <v>#N/A</v>
      </c>
      <c r="V718" s="43" t="e">
        <f t="shared" si="208"/>
        <v>#N/A</v>
      </c>
      <c r="W718" s="48" t="e">
        <f>IF(SUM(AB718,AD718,AF718,AH718,AJ718,AL718)=#REF!,,"")</f>
        <v>#REF!</v>
      </c>
      <c r="X718" s="49" t="e">
        <f>IF(#REF!=1,1,"")</f>
        <v>#REF!</v>
      </c>
      <c r="Y718" s="49"/>
      <c r="Z718" s="49"/>
      <c r="AA718" s="50" t="str">
        <f t="shared" si="209"/>
        <v/>
      </c>
      <c r="AB718" s="51" t="str">
        <f>IF(AA718=1,#REF!,"")</f>
        <v/>
      </c>
      <c r="AC718" s="50"/>
      <c r="AD718" s="51" t="str">
        <f>IF(AC718=1,#REF!,"")</f>
        <v/>
      </c>
      <c r="AE718" s="50"/>
      <c r="AF718" s="51" t="str">
        <f>IF(AE718=1,#REF!,"")</f>
        <v/>
      </c>
      <c r="AG718" s="50"/>
      <c r="AH718" s="51" t="str">
        <f>IF(AG718=1,#REF!,"")</f>
        <v/>
      </c>
      <c r="AI718" s="50"/>
      <c r="AJ718" s="51" t="str">
        <f>IF(AI718=1,#REF!,"")</f>
        <v/>
      </c>
      <c r="AK718" s="50"/>
      <c r="AL718" s="51" t="str">
        <f>IF(AK718=1,#REF!,"")</f>
        <v/>
      </c>
      <c r="AM718" s="52"/>
      <c r="AN718" s="53"/>
      <c r="AO718" s="53"/>
      <c r="AP718" s="54"/>
      <c r="AQ718" s="55" t="e">
        <f>IF(#REF!=1,0,"")</f>
        <v>#REF!</v>
      </c>
      <c r="AR718" s="56" t="e">
        <f t="shared" si="202"/>
        <v>#REF!</v>
      </c>
      <c r="AS718" s="55" t="e">
        <f>IF(#REF!=1,0,"")</f>
        <v>#REF!</v>
      </c>
      <c r="AT718" s="56" t="e">
        <f t="shared" si="203"/>
        <v>#REF!</v>
      </c>
    </row>
    <row r="719" spans="1:46" s="3" customFormat="1" x14ac:dyDescent="0.25">
      <c r="A719" s="67">
        <f t="shared" si="204"/>
        <v>2022</v>
      </c>
      <c r="B719" s="67" t="str">
        <f t="shared" si="205"/>
        <v>May</v>
      </c>
      <c r="C719" s="68">
        <f t="shared" si="210"/>
        <v>24</v>
      </c>
      <c r="D719" s="69">
        <f t="shared" si="206"/>
        <v>20</v>
      </c>
      <c r="E719" s="70">
        <f t="shared" si="207"/>
        <v>31</v>
      </c>
      <c r="F719" s="74"/>
      <c r="G719" s="77"/>
      <c r="H719" s="63" t="e">
        <f t="shared" si="211"/>
        <v>#VALUE!</v>
      </c>
      <c r="I719" s="64">
        <f t="shared" si="212"/>
        <v>1</v>
      </c>
      <c r="J719" s="71" t="str">
        <f t="shared" si="212"/>
        <v>Lavandula</v>
      </c>
      <c r="K719" s="71" t="str">
        <f t="shared" si="212"/>
        <v>stoechas</v>
      </c>
      <c r="L719" s="72">
        <f t="shared" si="212"/>
        <v>2</v>
      </c>
      <c r="M719" s="72">
        <f t="shared" si="212"/>
        <v>13</v>
      </c>
      <c r="N719" s="66">
        <f t="shared" si="212"/>
        <v>0</v>
      </c>
      <c r="O719" s="42"/>
      <c r="P719" s="43" t="e">
        <f>TEXT(IF(#REF!=1,D719,""),"00")</f>
        <v>#REF!</v>
      </c>
      <c r="Q719" s="44"/>
      <c r="R719" s="45"/>
      <c r="S719" s="46" t="e">
        <f>IF(O719=0,TEXT(TIME(P719,Q719,R719)-TIME(D719,E719,RIGHT(F719,2))+TIME(0,LEFT(#REF!,2),RIGHT(#REF!,2)),"mm:ss"),TEXT(TIME(P719,Q719,R719)-TIME(D719,E719,RIGHT(F719,2))+TIME(0,LEFT(#REF!,2),RIGHT(#REF!,2))-TIME(0,($G$10*O719),0),"mm:ss"))</f>
        <v>#REF!</v>
      </c>
      <c r="T719" s="47"/>
      <c r="U719" s="43" t="e">
        <f>INDEX(VISITORS[INSECT ORDER], MATCH(T719,VISITORS[NAME USED],0))</f>
        <v>#N/A</v>
      </c>
      <c r="V719" s="43" t="e">
        <f t="shared" si="208"/>
        <v>#N/A</v>
      </c>
      <c r="W719" s="48" t="e">
        <f>IF(SUM(AB719,AD719,AF719,AH719,AJ719,AL719)=#REF!,,"")</f>
        <v>#REF!</v>
      </c>
      <c r="X719" s="49" t="e">
        <f>IF(#REF!=1,1,"")</f>
        <v>#REF!</v>
      </c>
      <c r="Y719" s="49"/>
      <c r="Z719" s="49"/>
      <c r="AA719" s="50" t="str">
        <f t="shared" si="209"/>
        <v/>
      </c>
      <c r="AB719" s="51" t="str">
        <f>IF(AA719=1,#REF!,"")</f>
        <v/>
      </c>
      <c r="AC719" s="50"/>
      <c r="AD719" s="51" t="str">
        <f>IF(AC719=1,#REF!,"")</f>
        <v/>
      </c>
      <c r="AE719" s="50"/>
      <c r="AF719" s="51" t="str">
        <f>IF(AE719=1,#REF!,"")</f>
        <v/>
      </c>
      <c r="AG719" s="50"/>
      <c r="AH719" s="51" t="str">
        <f>IF(AG719=1,#REF!,"")</f>
        <v/>
      </c>
      <c r="AI719" s="50"/>
      <c r="AJ719" s="51" t="str">
        <f>IF(AI719=1,#REF!,"")</f>
        <v/>
      </c>
      <c r="AK719" s="50"/>
      <c r="AL719" s="51" t="str">
        <f>IF(AK719=1,#REF!,"")</f>
        <v/>
      </c>
      <c r="AM719" s="52"/>
      <c r="AN719" s="53"/>
      <c r="AO719" s="53"/>
      <c r="AP719" s="54"/>
      <c r="AQ719" s="55" t="e">
        <f>IF(#REF!=1,0,"")</f>
        <v>#REF!</v>
      </c>
      <c r="AR719" s="56" t="e">
        <f t="shared" si="202"/>
        <v>#REF!</v>
      </c>
      <c r="AS719" s="55" t="e">
        <f>IF(#REF!=1,0,"")</f>
        <v>#REF!</v>
      </c>
      <c r="AT719" s="56" t="e">
        <f t="shared" si="203"/>
        <v>#REF!</v>
      </c>
    </row>
    <row r="720" spans="1:46" s="3" customFormat="1" x14ac:dyDescent="0.25">
      <c r="A720" s="67">
        <f t="shared" si="204"/>
        <v>2022</v>
      </c>
      <c r="B720" s="67" t="str">
        <f t="shared" si="205"/>
        <v>May</v>
      </c>
      <c r="C720" s="68">
        <f t="shared" si="210"/>
        <v>24</v>
      </c>
      <c r="D720" s="69">
        <f t="shared" si="206"/>
        <v>20</v>
      </c>
      <c r="E720" s="70">
        <f t="shared" si="207"/>
        <v>32</v>
      </c>
      <c r="F720" s="74"/>
      <c r="G720" s="77"/>
      <c r="H720" s="63" t="e">
        <f t="shared" si="211"/>
        <v>#VALUE!</v>
      </c>
      <c r="I720" s="64">
        <f t="shared" si="212"/>
        <v>1</v>
      </c>
      <c r="J720" s="71" t="str">
        <f t="shared" si="212"/>
        <v>Lavandula</v>
      </c>
      <c r="K720" s="71" t="str">
        <f t="shared" si="212"/>
        <v>stoechas</v>
      </c>
      <c r="L720" s="66">
        <f t="shared" si="212"/>
        <v>2</v>
      </c>
      <c r="M720" s="72">
        <f t="shared" si="212"/>
        <v>13</v>
      </c>
      <c r="N720" s="66">
        <f t="shared" si="212"/>
        <v>0</v>
      </c>
      <c r="O720" s="42"/>
      <c r="P720" s="43" t="e">
        <f>TEXT(IF(#REF!=1,D720,""),"00")</f>
        <v>#REF!</v>
      </c>
      <c r="Q720" s="44"/>
      <c r="R720" s="45"/>
      <c r="S720" s="46" t="e">
        <f>IF(O720=0,TEXT(TIME(P720,Q720,R720)-TIME(D720,E720,RIGHT(F720,2))+TIME(0,LEFT(#REF!,2),RIGHT(#REF!,2)),"mm:ss"),TEXT(TIME(P720,Q720,R720)-TIME(D720,E720,RIGHT(F720,2))+TIME(0,LEFT(#REF!,2),RIGHT(#REF!,2))-TIME(0,($G$10*O720),0),"mm:ss"))</f>
        <v>#REF!</v>
      </c>
      <c r="T720" s="47"/>
      <c r="U720" s="43" t="e">
        <f>INDEX(VISITORS[INSECT ORDER], MATCH(T720,VISITORS[NAME USED],0))</f>
        <v>#N/A</v>
      </c>
      <c r="V720" s="43" t="e">
        <f t="shared" si="208"/>
        <v>#N/A</v>
      </c>
      <c r="W720" s="48" t="e">
        <f>IF(SUM(AB720,AD720,AF720,AH720,AJ720,AL720)=#REF!,,"")</f>
        <v>#REF!</v>
      </c>
      <c r="X720" s="49" t="e">
        <f>IF(#REF!=1,1,"")</f>
        <v>#REF!</v>
      </c>
      <c r="Y720" s="49"/>
      <c r="Z720" s="49"/>
      <c r="AA720" s="50" t="str">
        <f t="shared" si="209"/>
        <v/>
      </c>
      <c r="AB720" s="51" t="str">
        <f>IF(AA720=1,#REF!,"")</f>
        <v/>
      </c>
      <c r="AC720" s="50"/>
      <c r="AD720" s="51" t="str">
        <f>IF(AC720=1,#REF!,"")</f>
        <v/>
      </c>
      <c r="AE720" s="50"/>
      <c r="AF720" s="51" t="str">
        <f>IF(AE720=1,#REF!,"")</f>
        <v/>
      </c>
      <c r="AG720" s="50"/>
      <c r="AH720" s="51" t="str">
        <f>IF(AG720=1,#REF!,"")</f>
        <v/>
      </c>
      <c r="AI720" s="50"/>
      <c r="AJ720" s="51" t="str">
        <f>IF(AI720=1,#REF!,"")</f>
        <v/>
      </c>
      <c r="AK720" s="50"/>
      <c r="AL720" s="51" t="str">
        <f>IF(AK720=1,#REF!,"")</f>
        <v/>
      </c>
      <c r="AM720" s="52"/>
      <c r="AN720" s="53"/>
      <c r="AO720" s="53"/>
      <c r="AP720" s="54"/>
      <c r="AQ720" s="55" t="e">
        <f>IF(#REF!=1,0,"")</f>
        <v>#REF!</v>
      </c>
      <c r="AR720" s="56" t="e">
        <f t="shared" si="202"/>
        <v>#REF!</v>
      </c>
      <c r="AS720" s="55" t="e">
        <f>IF(#REF!=1,0,"")</f>
        <v>#REF!</v>
      </c>
      <c r="AT720" s="56" t="e">
        <f t="shared" si="203"/>
        <v>#REF!</v>
      </c>
    </row>
    <row r="721" spans="1:46" s="3" customFormat="1" x14ac:dyDescent="0.25">
      <c r="A721" s="67">
        <f t="shared" si="204"/>
        <v>2022</v>
      </c>
      <c r="B721" s="67" t="str">
        <f t="shared" si="205"/>
        <v>May</v>
      </c>
      <c r="C721" s="68">
        <f t="shared" si="210"/>
        <v>24</v>
      </c>
      <c r="D721" s="69">
        <f t="shared" si="206"/>
        <v>20</v>
      </c>
      <c r="E721" s="70">
        <f t="shared" si="207"/>
        <v>33</v>
      </c>
      <c r="F721" s="74"/>
      <c r="G721" s="77"/>
      <c r="H721" s="63" t="e">
        <f t="shared" si="211"/>
        <v>#VALUE!</v>
      </c>
      <c r="I721" s="64">
        <f t="shared" si="212"/>
        <v>1</v>
      </c>
      <c r="J721" s="71" t="str">
        <f t="shared" si="212"/>
        <v>Lavandula</v>
      </c>
      <c r="K721" s="71" t="str">
        <f t="shared" si="212"/>
        <v>stoechas</v>
      </c>
      <c r="L721" s="72">
        <f t="shared" si="212"/>
        <v>2</v>
      </c>
      <c r="M721" s="72">
        <f t="shared" si="212"/>
        <v>13</v>
      </c>
      <c r="N721" s="66">
        <f t="shared" si="212"/>
        <v>0</v>
      </c>
      <c r="O721" s="42"/>
      <c r="P721" s="43" t="e">
        <f>TEXT(IF(#REF!=1,D721,""),"00")</f>
        <v>#REF!</v>
      </c>
      <c r="Q721" s="44"/>
      <c r="R721" s="45"/>
      <c r="S721" s="46" t="e">
        <f>IF(O721=0,TEXT(TIME(P721,Q721,R721)-TIME(D721,E721,RIGHT(F721,2))+TIME(0,LEFT(#REF!,2),RIGHT(#REF!,2)),"mm:ss"),TEXT(TIME(P721,Q721,R721)-TIME(D721,E721,RIGHT(F721,2))+TIME(0,LEFT(#REF!,2),RIGHT(#REF!,2))-TIME(0,($G$10*O721),0),"mm:ss"))</f>
        <v>#REF!</v>
      </c>
      <c r="T721" s="47"/>
      <c r="U721" s="43" t="e">
        <f>INDEX(VISITORS[INSECT ORDER], MATCH(T721,VISITORS[NAME USED],0))</f>
        <v>#N/A</v>
      </c>
      <c r="V721" s="43" t="e">
        <f t="shared" si="208"/>
        <v>#N/A</v>
      </c>
      <c r="W721" s="48" t="e">
        <f>IF(SUM(AB721,AD721,AF721,AH721,AJ721,AL721)=#REF!,,"")</f>
        <v>#REF!</v>
      </c>
      <c r="X721" s="49" t="e">
        <f>IF(#REF!=1,1,"")</f>
        <v>#REF!</v>
      </c>
      <c r="Y721" s="49"/>
      <c r="Z721" s="49"/>
      <c r="AA721" s="50" t="str">
        <f t="shared" si="209"/>
        <v/>
      </c>
      <c r="AB721" s="51" t="str">
        <f>IF(AA721=1,#REF!,"")</f>
        <v/>
      </c>
      <c r="AC721" s="50"/>
      <c r="AD721" s="51" t="str">
        <f>IF(AC721=1,#REF!,"")</f>
        <v/>
      </c>
      <c r="AE721" s="50"/>
      <c r="AF721" s="51" t="str">
        <f>IF(AE721=1,#REF!,"")</f>
        <v/>
      </c>
      <c r="AG721" s="50"/>
      <c r="AH721" s="51" t="str">
        <f>IF(AG721=1,#REF!,"")</f>
        <v/>
      </c>
      <c r="AI721" s="50"/>
      <c r="AJ721" s="51" t="str">
        <f>IF(AI721=1,#REF!,"")</f>
        <v/>
      </c>
      <c r="AK721" s="50"/>
      <c r="AL721" s="51" t="str">
        <f>IF(AK721=1,#REF!,"")</f>
        <v/>
      </c>
      <c r="AM721" s="52"/>
      <c r="AN721" s="53"/>
      <c r="AO721" s="53"/>
      <c r="AP721" s="54"/>
      <c r="AQ721" s="55" t="e">
        <f>IF(#REF!=1,0,"")</f>
        <v>#REF!</v>
      </c>
      <c r="AR721" s="56" t="e">
        <f t="shared" si="202"/>
        <v>#REF!</v>
      </c>
      <c r="AS721" s="55" t="e">
        <f>IF(#REF!=1,0,"")</f>
        <v>#REF!</v>
      </c>
      <c r="AT721" s="56" t="e">
        <f t="shared" si="203"/>
        <v>#REF!</v>
      </c>
    </row>
    <row r="722" spans="1:46" s="3" customFormat="1" x14ac:dyDescent="0.25">
      <c r="A722" s="67">
        <f t="shared" si="204"/>
        <v>2022</v>
      </c>
      <c r="B722" s="67" t="str">
        <f t="shared" si="205"/>
        <v>May</v>
      </c>
      <c r="C722" s="68">
        <f t="shared" si="210"/>
        <v>24</v>
      </c>
      <c r="D722" s="69">
        <f t="shared" si="206"/>
        <v>20</v>
      </c>
      <c r="E722" s="60">
        <f t="shared" si="207"/>
        <v>34</v>
      </c>
      <c r="F722" s="74"/>
      <c r="G722" s="77"/>
      <c r="H722" s="63" t="e">
        <f t="shared" si="211"/>
        <v>#VALUE!</v>
      </c>
      <c r="I722" s="64">
        <f t="shared" si="212"/>
        <v>1</v>
      </c>
      <c r="J722" s="71" t="str">
        <f t="shared" si="212"/>
        <v>Lavandula</v>
      </c>
      <c r="K722" s="71" t="str">
        <f t="shared" si="212"/>
        <v>stoechas</v>
      </c>
      <c r="L722" s="72">
        <f t="shared" si="212"/>
        <v>2</v>
      </c>
      <c r="M722" s="66">
        <f t="shared" si="212"/>
        <v>13</v>
      </c>
      <c r="N722" s="66">
        <f t="shared" si="212"/>
        <v>0</v>
      </c>
      <c r="O722" s="42"/>
      <c r="P722" s="43" t="e">
        <f>TEXT(IF(#REF!=1,D722,""),"00")</f>
        <v>#REF!</v>
      </c>
      <c r="Q722" s="44"/>
      <c r="R722" s="45"/>
      <c r="S722" s="46" t="e">
        <f>IF(O722=0,TEXT(TIME(P722,Q722,R722)-TIME(D722,E722,RIGHT(F722,2))+TIME(0,LEFT(#REF!,2),RIGHT(#REF!,2)),"mm:ss"),TEXT(TIME(P722,Q722,R722)-TIME(D722,E722,RIGHT(F722,2))+TIME(0,LEFT(#REF!,2),RIGHT(#REF!,2))-TIME(0,($G$10*O722),0),"mm:ss"))</f>
        <v>#REF!</v>
      </c>
      <c r="T722" s="47"/>
      <c r="U722" s="43" t="e">
        <f>INDEX(VISITORS[INSECT ORDER], MATCH(T722,VISITORS[NAME USED],0))</f>
        <v>#N/A</v>
      </c>
      <c r="V722" s="43" t="e">
        <f t="shared" si="208"/>
        <v>#N/A</v>
      </c>
      <c r="W722" s="48" t="e">
        <f>IF(SUM(AB722,AD722,AF722,AH722,AJ722,AL722)=#REF!,,"")</f>
        <v>#REF!</v>
      </c>
      <c r="X722" s="49" t="e">
        <f>IF(#REF!=1,1,"")</f>
        <v>#REF!</v>
      </c>
      <c r="Y722" s="49"/>
      <c r="Z722" s="49"/>
      <c r="AA722" s="50" t="str">
        <f t="shared" si="209"/>
        <v/>
      </c>
      <c r="AB722" s="51" t="str">
        <f>IF(AA722=1,#REF!,"")</f>
        <v/>
      </c>
      <c r="AC722" s="50"/>
      <c r="AD722" s="51" t="str">
        <f>IF(AC722=1,#REF!,"")</f>
        <v/>
      </c>
      <c r="AE722" s="50"/>
      <c r="AF722" s="51" t="str">
        <f>IF(AE722=1,#REF!,"")</f>
        <v/>
      </c>
      <c r="AG722" s="50"/>
      <c r="AH722" s="51" t="str">
        <f>IF(AG722=1,#REF!,"")</f>
        <v/>
      </c>
      <c r="AI722" s="50"/>
      <c r="AJ722" s="51" t="str">
        <f>IF(AI722=1,#REF!,"")</f>
        <v/>
      </c>
      <c r="AK722" s="50"/>
      <c r="AL722" s="51" t="str">
        <f>IF(AK722=1,#REF!,"")</f>
        <v/>
      </c>
      <c r="AM722" s="52"/>
      <c r="AN722" s="53"/>
      <c r="AO722" s="53"/>
      <c r="AP722" s="54"/>
      <c r="AQ722" s="55" t="e">
        <f>IF(#REF!=1,0,"")</f>
        <v>#REF!</v>
      </c>
      <c r="AR722" s="56" t="e">
        <f t="shared" si="202"/>
        <v>#REF!</v>
      </c>
      <c r="AS722" s="55" t="e">
        <f>IF(#REF!=1,0,"")</f>
        <v>#REF!</v>
      </c>
      <c r="AT722" s="56" t="e">
        <f t="shared" si="203"/>
        <v>#REF!</v>
      </c>
    </row>
    <row r="723" spans="1:46" s="3" customFormat="1" x14ac:dyDescent="0.25">
      <c r="A723" s="67">
        <f t="shared" si="204"/>
        <v>2022</v>
      </c>
      <c r="B723" s="67" t="str">
        <f t="shared" si="205"/>
        <v>May</v>
      </c>
      <c r="C723" s="68">
        <f t="shared" si="210"/>
        <v>24</v>
      </c>
      <c r="D723" s="69">
        <f t="shared" si="206"/>
        <v>20</v>
      </c>
      <c r="E723" s="70">
        <f t="shared" si="207"/>
        <v>35</v>
      </c>
      <c r="F723" s="74"/>
      <c r="G723" s="77"/>
      <c r="H723" s="63" t="e">
        <f t="shared" si="211"/>
        <v>#VALUE!</v>
      </c>
      <c r="I723" s="64">
        <f t="shared" si="212"/>
        <v>1</v>
      </c>
      <c r="J723" s="71" t="str">
        <f t="shared" si="212"/>
        <v>Lavandula</v>
      </c>
      <c r="K723" s="71" t="str">
        <f t="shared" si="212"/>
        <v>stoechas</v>
      </c>
      <c r="L723" s="72">
        <f t="shared" si="212"/>
        <v>2</v>
      </c>
      <c r="M723" s="72">
        <f t="shared" si="212"/>
        <v>13</v>
      </c>
      <c r="N723" s="66">
        <f t="shared" si="212"/>
        <v>0</v>
      </c>
      <c r="O723" s="42"/>
      <c r="P723" s="43" t="e">
        <f>TEXT(IF(#REF!=1,D723,""),"00")</f>
        <v>#REF!</v>
      </c>
      <c r="Q723" s="44"/>
      <c r="R723" s="45"/>
      <c r="S723" s="46" t="e">
        <f>IF(O723=0,TEXT(TIME(P723,Q723,R723)-TIME(D723,E723,RIGHT(F723,2))+TIME(0,LEFT(#REF!,2),RIGHT(#REF!,2)),"mm:ss"),TEXT(TIME(P723,Q723,R723)-TIME(D723,E723,RIGHT(F723,2))+TIME(0,LEFT(#REF!,2),RIGHT(#REF!,2))-TIME(0,($G$10*O723),0),"mm:ss"))</f>
        <v>#REF!</v>
      </c>
      <c r="T723" s="47"/>
      <c r="U723" s="43" t="e">
        <f>INDEX(VISITORS[INSECT ORDER], MATCH(T723,VISITORS[NAME USED],0))</f>
        <v>#N/A</v>
      </c>
      <c r="V723" s="43" t="e">
        <f t="shared" si="208"/>
        <v>#N/A</v>
      </c>
      <c r="W723" s="48" t="e">
        <f>IF(SUM(AB723,AD723,AF723,AH723,AJ723,AL723)=#REF!,,"")</f>
        <v>#REF!</v>
      </c>
      <c r="X723" s="49" t="e">
        <f>IF(#REF!=1,1,"")</f>
        <v>#REF!</v>
      </c>
      <c r="Y723" s="49"/>
      <c r="Z723" s="49"/>
      <c r="AA723" s="50" t="str">
        <f t="shared" si="209"/>
        <v/>
      </c>
      <c r="AB723" s="51" t="str">
        <f>IF(AA723=1,#REF!,"")</f>
        <v/>
      </c>
      <c r="AC723" s="50"/>
      <c r="AD723" s="51" t="str">
        <f>IF(AC723=1,#REF!,"")</f>
        <v/>
      </c>
      <c r="AE723" s="50"/>
      <c r="AF723" s="51" t="str">
        <f>IF(AE723=1,#REF!,"")</f>
        <v/>
      </c>
      <c r="AG723" s="50"/>
      <c r="AH723" s="51" t="str">
        <f>IF(AG723=1,#REF!,"")</f>
        <v/>
      </c>
      <c r="AI723" s="50"/>
      <c r="AJ723" s="51" t="str">
        <f>IF(AI723=1,#REF!,"")</f>
        <v/>
      </c>
      <c r="AK723" s="50"/>
      <c r="AL723" s="51" t="str">
        <f>IF(AK723=1,#REF!,"")</f>
        <v/>
      </c>
      <c r="AM723" s="52"/>
      <c r="AN723" s="53"/>
      <c r="AO723" s="53"/>
      <c r="AP723" s="54"/>
      <c r="AQ723" s="55" t="e">
        <f>IF(#REF!=1,0,"")</f>
        <v>#REF!</v>
      </c>
      <c r="AR723" s="56" t="e">
        <f t="shared" si="202"/>
        <v>#REF!</v>
      </c>
      <c r="AS723" s="55" t="e">
        <f>IF(#REF!=1,0,"")</f>
        <v>#REF!</v>
      </c>
      <c r="AT723" s="56" t="e">
        <f t="shared" si="203"/>
        <v>#REF!</v>
      </c>
    </row>
    <row r="724" spans="1:46" s="3" customFormat="1" x14ac:dyDescent="0.25">
      <c r="A724" s="67">
        <f t="shared" si="204"/>
        <v>2022</v>
      </c>
      <c r="B724" s="67" t="str">
        <f t="shared" si="205"/>
        <v>May</v>
      </c>
      <c r="C724" s="68">
        <f t="shared" si="210"/>
        <v>24</v>
      </c>
      <c r="D724" s="69">
        <f t="shared" si="206"/>
        <v>20</v>
      </c>
      <c r="E724" s="70">
        <f t="shared" si="207"/>
        <v>36</v>
      </c>
      <c r="F724" s="74"/>
      <c r="G724" s="77"/>
      <c r="H724" s="63" t="e">
        <f t="shared" si="211"/>
        <v>#VALUE!</v>
      </c>
      <c r="I724" s="64">
        <f t="shared" si="212"/>
        <v>1</v>
      </c>
      <c r="J724" s="71" t="str">
        <f t="shared" si="212"/>
        <v>Lavandula</v>
      </c>
      <c r="K724" s="71" t="str">
        <f t="shared" si="212"/>
        <v>stoechas</v>
      </c>
      <c r="L724" s="72">
        <f t="shared" si="212"/>
        <v>2</v>
      </c>
      <c r="M724" s="72">
        <f t="shared" si="212"/>
        <v>13</v>
      </c>
      <c r="N724" s="66">
        <f t="shared" si="212"/>
        <v>0</v>
      </c>
      <c r="O724" s="42"/>
      <c r="P724" s="43" t="e">
        <f>TEXT(IF(#REF!=1,D724,""),"00")</f>
        <v>#REF!</v>
      </c>
      <c r="Q724" s="44"/>
      <c r="R724" s="45"/>
      <c r="S724" s="46" t="e">
        <f>IF(O724=0,TEXT(TIME(P724,Q724,R724)-TIME(D724,E724,RIGHT(F724,2))+TIME(0,LEFT(#REF!,2),RIGHT(#REF!,2)),"mm:ss"),TEXT(TIME(P724,Q724,R724)-TIME(D724,E724,RIGHT(F724,2))+TIME(0,LEFT(#REF!,2),RIGHT(#REF!,2))-TIME(0,($G$10*O724),0),"mm:ss"))</f>
        <v>#REF!</v>
      </c>
      <c r="T724" s="47"/>
      <c r="U724" s="43" t="e">
        <f>INDEX(VISITORS[INSECT ORDER], MATCH(T724,VISITORS[NAME USED],0))</f>
        <v>#N/A</v>
      </c>
      <c r="V724" s="43" t="e">
        <f t="shared" si="208"/>
        <v>#N/A</v>
      </c>
      <c r="W724" s="48" t="e">
        <f>IF(SUM(AB724,AD724,AF724,AH724,AJ724,AL724)=#REF!,,"")</f>
        <v>#REF!</v>
      </c>
      <c r="X724" s="49" t="e">
        <f>IF(#REF!=1,1,"")</f>
        <v>#REF!</v>
      </c>
      <c r="Y724" s="49"/>
      <c r="Z724" s="49"/>
      <c r="AA724" s="50" t="str">
        <f t="shared" si="209"/>
        <v/>
      </c>
      <c r="AB724" s="51" t="str">
        <f>IF(AA724=1,#REF!,"")</f>
        <v/>
      </c>
      <c r="AC724" s="50"/>
      <c r="AD724" s="51" t="str">
        <f>IF(AC724=1,#REF!,"")</f>
        <v/>
      </c>
      <c r="AE724" s="50"/>
      <c r="AF724" s="51" t="str">
        <f>IF(AE724=1,#REF!,"")</f>
        <v/>
      </c>
      <c r="AG724" s="50"/>
      <c r="AH724" s="51" t="str">
        <f>IF(AG724=1,#REF!,"")</f>
        <v/>
      </c>
      <c r="AI724" s="50"/>
      <c r="AJ724" s="51" t="str">
        <f>IF(AI724=1,#REF!,"")</f>
        <v/>
      </c>
      <c r="AK724" s="50"/>
      <c r="AL724" s="51" t="str">
        <f>IF(AK724=1,#REF!,"")</f>
        <v/>
      </c>
      <c r="AM724" s="52"/>
      <c r="AN724" s="53"/>
      <c r="AO724" s="53"/>
      <c r="AP724" s="54"/>
      <c r="AQ724" s="55" t="e">
        <f>IF(#REF!=1,0,"")</f>
        <v>#REF!</v>
      </c>
      <c r="AR724" s="56" t="e">
        <f t="shared" si="202"/>
        <v>#REF!</v>
      </c>
      <c r="AS724" s="55" t="e">
        <f>IF(#REF!=1,0,"")</f>
        <v>#REF!</v>
      </c>
      <c r="AT724" s="56" t="e">
        <f t="shared" si="203"/>
        <v>#REF!</v>
      </c>
    </row>
    <row r="725" spans="1:46" s="3" customFormat="1" x14ac:dyDescent="0.25">
      <c r="A725" s="67">
        <f t="shared" si="204"/>
        <v>2022</v>
      </c>
      <c r="B725" s="67" t="str">
        <f t="shared" si="205"/>
        <v>May</v>
      </c>
      <c r="C725" s="68">
        <f t="shared" si="210"/>
        <v>24</v>
      </c>
      <c r="D725" s="69">
        <f t="shared" si="206"/>
        <v>20</v>
      </c>
      <c r="E725" s="70">
        <f t="shared" si="207"/>
        <v>37</v>
      </c>
      <c r="F725" s="74"/>
      <c r="G725" s="77"/>
      <c r="H725" s="63" t="e">
        <f t="shared" si="211"/>
        <v>#VALUE!</v>
      </c>
      <c r="I725" s="64">
        <f t="shared" si="212"/>
        <v>1</v>
      </c>
      <c r="J725" s="71" t="str">
        <f t="shared" si="212"/>
        <v>Lavandula</v>
      </c>
      <c r="K725" s="71" t="str">
        <f t="shared" si="212"/>
        <v>stoechas</v>
      </c>
      <c r="L725" s="72">
        <f t="shared" si="212"/>
        <v>2</v>
      </c>
      <c r="M725" s="72">
        <f t="shared" si="212"/>
        <v>13</v>
      </c>
      <c r="N725" s="66">
        <f t="shared" si="212"/>
        <v>0</v>
      </c>
      <c r="O725" s="42"/>
      <c r="P725" s="43" t="e">
        <f>TEXT(IF(#REF!=1,D725,""),"00")</f>
        <v>#REF!</v>
      </c>
      <c r="Q725" s="44"/>
      <c r="R725" s="45"/>
      <c r="S725" s="46" t="e">
        <f>IF(O725=0,TEXT(TIME(P725,Q725,R725)-TIME(D725,E725,RIGHT(F725,2))+TIME(0,LEFT(#REF!,2),RIGHT(#REF!,2)),"mm:ss"),TEXT(TIME(P725,Q725,R725)-TIME(D725,E725,RIGHT(F725,2))+TIME(0,LEFT(#REF!,2),RIGHT(#REF!,2))-TIME(0,($G$10*O725),0),"mm:ss"))</f>
        <v>#REF!</v>
      </c>
      <c r="T725" s="47"/>
      <c r="U725" s="43" t="e">
        <f>INDEX(VISITORS[INSECT ORDER], MATCH(T725,VISITORS[NAME USED],0))</f>
        <v>#N/A</v>
      </c>
      <c r="V725" s="43" t="e">
        <f t="shared" si="208"/>
        <v>#N/A</v>
      </c>
      <c r="W725" s="48" t="e">
        <f>IF(SUM(AB725,AD725,AF725,AH725,AJ725,AL725)=#REF!,,"")</f>
        <v>#REF!</v>
      </c>
      <c r="X725" s="49" t="e">
        <f>IF(#REF!=1,1,"")</f>
        <v>#REF!</v>
      </c>
      <c r="Y725" s="49"/>
      <c r="Z725" s="49"/>
      <c r="AA725" s="50" t="str">
        <f t="shared" si="209"/>
        <v/>
      </c>
      <c r="AB725" s="51" t="str">
        <f>IF(AA725=1,#REF!,"")</f>
        <v/>
      </c>
      <c r="AC725" s="50"/>
      <c r="AD725" s="51" t="str">
        <f>IF(AC725=1,#REF!,"")</f>
        <v/>
      </c>
      <c r="AE725" s="50"/>
      <c r="AF725" s="51" t="str">
        <f>IF(AE725=1,#REF!,"")</f>
        <v/>
      </c>
      <c r="AG725" s="50"/>
      <c r="AH725" s="51" t="str">
        <f>IF(AG725=1,#REF!,"")</f>
        <v/>
      </c>
      <c r="AI725" s="50"/>
      <c r="AJ725" s="51" t="str">
        <f>IF(AI725=1,#REF!,"")</f>
        <v/>
      </c>
      <c r="AK725" s="50"/>
      <c r="AL725" s="51" t="str">
        <f>IF(AK725=1,#REF!,"")</f>
        <v/>
      </c>
      <c r="AM725" s="52"/>
      <c r="AN725" s="53"/>
      <c r="AO725" s="53"/>
      <c r="AP725" s="54"/>
      <c r="AQ725" s="55" t="e">
        <f>IF(#REF!=1,0,"")</f>
        <v>#REF!</v>
      </c>
      <c r="AR725" s="56" t="e">
        <f t="shared" si="202"/>
        <v>#REF!</v>
      </c>
      <c r="AS725" s="55" t="e">
        <f>IF(#REF!=1,0,"")</f>
        <v>#REF!</v>
      </c>
      <c r="AT725" s="56" t="e">
        <f t="shared" si="203"/>
        <v>#REF!</v>
      </c>
    </row>
    <row r="726" spans="1:46" s="3" customFormat="1" x14ac:dyDescent="0.25">
      <c r="A726" s="67">
        <f t="shared" si="204"/>
        <v>2022</v>
      </c>
      <c r="B726" s="67" t="str">
        <f t="shared" si="205"/>
        <v>May</v>
      </c>
      <c r="C726" s="68">
        <f t="shared" si="210"/>
        <v>24</v>
      </c>
      <c r="D726" s="69">
        <f t="shared" si="206"/>
        <v>20</v>
      </c>
      <c r="E726" s="70">
        <f t="shared" si="207"/>
        <v>38</v>
      </c>
      <c r="F726" s="74"/>
      <c r="G726" s="77"/>
      <c r="H726" s="63" t="e">
        <f t="shared" si="211"/>
        <v>#VALUE!</v>
      </c>
      <c r="I726" s="64">
        <f t="shared" si="212"/>
        <v>1</v>
      </c>
      <c r="J726" s="71" t="str">
        <f t="shared" si="212"/>
        <v>Lavandula</v>
      </c>
      <c r="K726" s="71" t="str">
        <f t="shared" si="212"/>
        <v>stoechas</v>
      </c>
      <c r="L726" s="66">
        <f t="shared" si="212"/>
        <v>2</v>
      </c>
      <c r="M726" s="72">
        <f t="shared" si="212"/>
        <v>13</v>
      </c>
      <c r="N726" s="66">
        <f t="shared" si="212"/>
        <v>0</v>
      </c>
      <c r="O726" s="42"/>
      <c r="P726" s="43" t="e">
        <f>TEXT(IF(#REF!=1,D726,""),"00")</f>
        <v>#REF!</v>
      </c>
      <c r="Q726" s="44"/>
      <c r="R726" s="45"/>
      <c r="S726" s="46" t="e">
        <f>IF(O726=0,TEXT(TIME(P726,Q726,R726)-TIME(D726,E726,RIGHT(F726,2))+TIME(0,LEFT(#REF!,2),RIGHT(#REF!,2)),"mm:ss"),TEXT(TIME(P726,Q726,R726)-TIME(D726,E726,RIGHT(F726,2))+TIME(0,LEFT(#REF!,2),RIGHT(#REF!,2))-TIME(0,($G$10*O726),0),"mm:ss"))</f>
        <v>#REF!</v>
      </c>
      <c r="T726" s="47"/>
      <c r="U726" s="43" t="e">
        <f>INDEX(VISITORS[INSECT ORDER], MATCH(T726,VISITORS[NAME USED],0))</f>
        <v>#N/A</v>
      </c>
      <c r="V726" s="43" t="e">
        <f t="shared" si="208"/>
        <v>#N/A</v>
      </c>
      <c r="W726" s="48" t="e">
        <f>IF(SUM(AB726,AD726,AF726,AH726,AJ726,AL726)=#REF!,,"")</f>
        <v>#REF!</v>
      </c>
      <c r="X726" s="49" t="e">
        <f>IF(#REF!=1,1,"")</f>
        <v>#REF!</v>
      </c>
      <c r="Y726" s="49"/>
      <c r="Z726" s="49"/>
      <c r="AA726" s="50" t="str">
        <f t="shared" si="209"/>
        <v/>
      </c>
      <c r="AB726" s="51" t="str">
        <f>IF(AA726=1,#REF!,"")</f>
        <v/>
      </c>
      <c r="AC726" s="50"/>
      <c r="AD726" s="51" t="str">
        <f>IF(AC726=1,#REF!,"")</f>
        <v/>
      </c>
      <c r="AE726" s="50"/>
      <c r="AF726" s="51" t="str">
        <f>IF(AE726=1,#REF!,"")</f>
        <v/>
      </c>
      <c r="AG726" s="50"/>
      <c r="AH726" s="51" t="str">
        <f>IF(AG726=1,#REF!,"")</f>
        <v/>
      </c>
      <c r="AI726" s="50"/>
      <c r="AJ726" s="51" t="str">
        <f>IF(AI726=1,#REF!,"")</f>
        <v/>
      </c>
      <c r="AK726" s="50"/>
      <c r="AL726" s="51" t="str">
        <f>IF(AK726=1,#REF!,"")</f>
        <v/>
      </c>
      <c r="AM726" s="52"/>
      <c r="AN726" s="53"/>
      <c r="AO726" s="53"/>
      <c r="AP726" s="54"/>
      <c r="AQ726" s="55" t="e">
        <f>IF(#REF!=1,0,"")</f>
        <v>#REF!</v>
      </c>
      <c r="AR726" s="56" t="e">
        <f t="shared" si="202"/>
        <v>#REF!</v>
      </c>
      <c r="AS726" s="55" t="e">
        <f>IF(#REF!=1,0,"")</f>
        <v>#REF!</v>
      </c>
      <c r="AT726" s="56" t="e">
        <f t="shared" si="203"/>
        <v>#REF!</v>
      </c>
    </row>
    <row r="727" spans="1:46" s="3" customFormat="1" x14ac:dyDescent="0.25">
      <c r="A727" s="67">
        <f t="shared" si="204"/>
        <v>2022</v>
      </c>
      <c r="B727" s="67" t="str">
        <f t="shared" si="205"/>
        <v>May</v>
      </c>
      <c r="C727" s="68">
        <f t="shared" si="210"/>
        <v>24</v>
      </c>
      <c r="D727" s="69">
        <f t="shared" si="206"/>
        <v>20</v>
      </c>
      <c r="E727" s="60">
        <f t="shared" si="207"/>
        <v>39</v>
      </c>
      <c r="F727" s="74"/>
      <c r="G727" s="77"/>
      <c r="H727" s="63" t="e">
        <f t="shared" si="211"/>
        <v>#VALUE!</v>
      </c>
      <c r="I727" s="64">
        <f t="shared" si="212"/>
        <v>1</v>
      </c>
      <c r="J727" s="71" t="str">
        <f t="shared" si="212"/>
        <v>Lavandula</v>
      </c>
      <c r="K727" s="71" t="str">
        <f t="shared" si="212"/>
        <v>stoechas</v>
      </c>
      <c r="L727" s="72">
        <f t="shared" si="212"/>
        <v>2</v>
      </c>
      <c r="M727" s="66">
        <f t="shared" si="212"/>
        <v>13</v>
      </c>
      <c r="N727" s="66">
        <f t="shared" si="212"/>
        <v>0</v>
      </c>
      <c r="O727" s="42"/>
      <c r="P727" s="43" t="e">
        <f>TEXT(IF(#REF!=1,D727,""),"00")</f>
        <v>#REF!</v>
      </c>
      <c r="Q727" s="44"/>
      <c r="R727" s="45"/>
      <c r="S727" s="46" t="e">
        <f>IF(O727=0,TEXT(TIME(P727,Q727,R727)-TIME(D727,E727,RIGHT(F727,2))+TIME(0,LEFT(#REF!,2),RIGHT(#REF!,2)),"mm:ss"),TEXT(TIME(P727,Q727,R727)-TIME(D727,E727,RIGHT(F727,2))+TIME(0,LEFT(#REF!,2),RIGHT(#REF!,2))-TIME(0,($G$10*O727),0),"mm:ss"))</f>
        <v>#REF!</v>
      </c>
      <c r="T727" s="47"/>
      <c r="U727" s="43" t="e">
        <f>INDEX(VISITORS[INSECT ORDER], MATCH(T727,VISITORS[NAME USED],0))</f>
        <v>#N/A</v>
      </c>
      <c r="V727" s="43" t="e">
        <f t="shared" si="208"/>
        <v>#N/A</v>
      </c>
      <c r="W727" s="48" t="e">
        <f>IF(SUM(AB727,AD727,AF727,AH727,AJ727,AL727)=#REF!,,"")</f>
        <v>#REF!</v>
      </c>
      <c r="X727" s="49" t="e">
        <f>IF(#REF!=1,1,"")</f>
        <v>#REF!</v>
      </c>
      <c r="Y727" s="49"/>
      <c r="Z727" s="49"/>
      <c r="AA727" s="50" t="str">
        <f t="shared" si="209"/>
        <v/>
      </c>
      <c r="AB727" s="51" t="str">
        <f>IF(AA727=1,#REF!,"")</f>
        <v/>
      </c>
      <c r="AC727" s="50"/>
      <c r="AD727" s="51" t="str">
        <f>IF(AC727=1,#REF!,"")</f>
        <v/>
      </c>
      <c r="AE727" s="50"/>
      <c r="AF727" s="51" t="str">
        <f>IF(AE727=1,#REF!,"")</f>
        <v/>
      </c>
      <c r="AG727" s="50"/>
      <c r="AH727" s="51" t="str">
        <f>IF(AG727=1,#REF!,"")</f>
        <v/>
      </c>
      <c r="AI727" s="50"/>
      <c r="AJ727" s="51" t="str">
        <f>IF(AI727=1,#REF!,"")</f>
        <v/>
      </c>
      <c r="AK727" s="50"/>
      <c r="AL727" s="51" t="str">
        <f>IF(AK727=1,#REF!,"")</f>
        <v/>
      </c>
      <c r="AM727" s="52"/>
      <c r="AN727" s="53"/>
      <c r="AO727" s="53"/>
      <c r="AP727" s="54"/>
      <c r="AQ727" s="55" t="e">
        <f>IF(#REF!=1,0,"")</f>
        <v>#REF!</v>
      </c>
      <c r="AR727" s="56" t="e">
        <f t="shared" si="202"/>
        <v>#REF!</v>
      </c>
      <c r="AS727" s="55" t="e">
        <f>IF(#REF!=1,0,"")</f>
        <v>#REF!</v>
      </c>
      <c r="AT727" s="56" t="e">
        <f t="shared" si="203"/>
        <v>#REF!</v>
      </c>
    </row>
    <row r="728" spans="1:46" s="3" customFormat="1" x14ac:dyDescent="0.25">
      <c r="A728" s="67">
        <f t="shared" si="204"/>
        <v>2022</v>
      </c>
      <c r="B728" s="67" t="str">
        <f t="shared" si="205"/>
        <v>May</v>
      </c>
      <c r="C728" s="68">
        <f t="shared" si="210"/>
        <v>24</v>
      </c>
      <c r="D728" s="69">
        <f t="shared" si="206"/>
        <v>20</v>
      </c>
      <c r="E728" s="70">
        <f t="shared" si="207"/>
        <v>40</v>
      </c>
      <c r="F728" s="74"/>
      <c r="G728" s="77"/>
      <c r="H728" s="63" t="e">
        <f t="shared" si="211"/>
        <v>#VALUE!</v>
      </c>
      <c r="I728" s="64">
        <f t="shared" si="212"/>
        <v>1</v>
      </c>
      <c r="J728" s="71" t="str">
        <f t="shared" si="212"/>
        <v>Lavandula</v>
      </c>
      <c r="K728" s="71" t="str">
        <f t="shared" si="212"/>
        <v>stoechas</v>
      </c>
      <c r="L728" s="72">
        <f t="shared" si="212"/>
        <v>2</v>
      </c>
      <c r="M728" s="72">
        <f t="shared" si="212"/>
        <v>13</v>
      </c>
      <c r="N728" s="66">
        <f t="shared" si="212"/>
        <v>0</v>
      </c>
      <c r="O728" s="42"/>
      <c r="P728" s="43" t="e">
        <f>TEXT(IF(#REF!=1,D728,""),"00")</f>
        <v>#REF!</v>
      </c>
      <c r="Q728" s="44"/>
      <c r="R728" s="45"/>
      <c r="S728" s="46" t="e">
        <f>IF(O728=0,TEXT(TIME(P728,Q728,R728)-TIME(D728,E728,RIGHT(F728,2))+TIME(0,LEFT(#REF!,2),RIGHT(#REF!,2)),"mm:ss"),TEXT(TIME(P728,Q728,R728)-TIME(D728,E728,RIGHT(F728,2))+TIME(0,LEFT(#REF!,2),RIGHT(#REF!,2))-TIME(0,($G$10*O728),0),"mm:ss"))</f>
        <v>#REF!</v>
      </c>
      <c r="T728" s="47"/>
      <c r="U728" s="43" t="e">
        <f>INDEX(VISITORS[INSECT ORDER], MATCH(T728,VISITORS[NAME USED],0))</f>
        <v>#N/A</v>
      </c>
      <c r="V728" s="43" t="e">
        <f t="shared" si="208"/>
        <v>#N/A</v>
      </c>
      <c r="W728" s="48" t="e">
        <f>IF(SUM(AB728,AD728,AF728,AH728,AJ728,AL728)=#REF!,,"")</f>
        <v>#REF!</v>
      </c>
      <c r="X728" s="49" t="e">
        <f>IF(#REF!=1,1,"")</f>
        <v>#REF!</v>
      </c>
      <c r="Y728" s="49"/>
      <c r="Z728" s="49"/>
      <c r="AA728" s="50" t="str">
        <f t="shared" si="209"/>
        <v/>
      </c>
      <c r="AB728" s="51" t="str">
        <f>IF(AA728=1,#REF!,"")</f>
        <v/>
      </c>
      <c r="AC728" s="50"/>
      <c r="AD728" s="51" t="str">
        <f>IF(AC728=1,#REF!,"")</f>
        <v/>
      </c>
      <c r="AE728" s="50"/>
      <c r="AF728" s="51" t="str">
        <f>IF(AE728=1,#REF!,"")</f>
        <v/>
      </c>
      <c r="AG728" s="50"/>
      <c r="AH728" s="51" t="str">
        <f>IF(AG728=1,#REF!,"")</f>
        <v/>
      </c>
      <c r="AI728" s="50"/>
      <c r="AJ728" s="51" t="str">
        <f>IF(AI728=1,#REF!,"")</f>
        <v/>
      </c>
      <c r="AK728" s="50"/>
      <c r="AL728" s="51" t="str">
        <f>IF(AK728=1,#REF!,"")</f>
        <v/>
      </c>
      <c r="AM728" s="52"/>
      <c r="AN728" s="53"/>
      <c r="AO728" s="53"/>
      <c r="AP728" s="54"/>
      <c r="AQ728" s="55" t="e">
        <f>IF(#REF!=1,0,"")</f>
        <v>#REF!</v>
      </c>
      <c r="AR728" s="56" t="e">
        <f t="shared" si="202"/>
        <v>#REF!</v>
      </c>
      <c r="AS728" s="55" t="e">
        <f>IF(#REF!=1,0,"")</f>
        <v>#REF!</v>
      </c>
      <c r="AT728" s="56" t="e">
        <f t="shared" si="203"/>
        <v>#REF!</v>
      </c>
    </row>
    <row r="729" spans="1:46" s="3" customFormat="1" x14ac:dyDescent="0.25">
      <c r="A729" s="67">
        <f t="shared" si="204"/>
        <v>2022</v>
      </c>
      <c r="B729" s="67" t="str">
        <f t="shared" si="205"/>
        <v>May</v>
      </c>
      <c r="C729" s="68">
        <f t="shared" si="210"/>
        <v>24</v>
      </c>
      <c r="D729" s="69">
        <f t="shared" si="206"/>
        <v>20</v>
      </c>
      <c r="E729" s="70">
        <f t="shared" si="207"/>
        <v>41</v>
      </c>
      <c r="F729" s="74"/>
      <c r="G729" s="77"/>
      <c r="H729" s="63" t="e">
        <f t="shared" si="211"/>
        <v>#VALUE!</v>
      </c>
      <c r="I729" s="64">
        <f t="shared" si="212"/>
        <v>1</v>
      </c>
      <c r="J729" s="71" t="str">
        <f t="shared" si="212"/>
        <v>Lavandula</v>
      </c>
      <c r="K729" s="71" t="str">
        <f t="shared" si="212"/>
        <v>stoechas</v>
      </c>
      <c r="L729" s="72">
        <f t="shared" si="212"/>
        <v>2</v>
      </c>
      <c r="M729" s="72">
        <f t="shared" si="212"/>
        <v>13</v>
      </c>
      <c r="N729" s="66">
        <f t="shared" si="212"/>
        <v>0</v>
      </c>
      <c r="O729" s="42"/>
      <c r="P729" s="43" t="e">
        <f>TEXT(IF(#REF!=1,D729,""),"00")</f>
        <v>#REF!</v>
      </c>
      <c r="Q729" s="44"/>
      <c r="R729" s="45"/>
      <c r="S729" s="46" t="e">
        <f>IF(O729=0,TEXT(TIME(P729,Q729,R729)-TIME(D729,E729,RIGHT(F729,2))+TIME(0,LEFT(#REF!,2),RIGHT(#REF!,2)),"mm:ss"),TEXT(TIME(P729,Q729,R729)-TIME(D729,E729,RIGHT(F729,2))+TIME(0,LEFT(#REF!,2),RIGHT(#REF!,2))-TIME(0,($G$10*O729),0),"mm:ss"))</f>
        <v>#REF!</v>
      </c>
      <c r="T729" s="47"/>
      <c r="U729" s="43" t="e">
        <f>INDEX(VISITORS[INSECT ORDER], MATCH(T729,VISITORS[NAME USED],0))</f>
        <v>#N/A</v>
      </c>
      <c r="V729" s="43" t="e">
        <f t="shared" si="208"/>
        <v>#N/A</v>
      </c>
      <c r="W729" s="48" t="e">
        <f>IF(SUM(AB729,AD729,AF729,AH729,AJ729,AL729)=#REF!,,"")</f>
        <v>#REF!</v>
      </c>
      <c r="X729" s="49" t="e">
        <f>IF(#REF!=1,1,"")</f>
        <v>#REF!</v>
      </c>
      <c r="Y729" s="49"/>
      <c r="Z729" s="49"/>
      <c r="AA729" s="50" t="str">
        <f t="shared" si="209"/>
        <v/>
      </c>
      <c r="AB729" s="51" t="str">
        <f>IF(AA729=1,#REF!,"")</f>
        <v/>
      </c>
      <c r="AC729" s="50"/>
      <c r="AD729" s="51" t="str">
        <f>IF(AC729=1,#REF!,"")</f>
        <v/>
      </c>
      <c r="AE729" s="50"/>
      <c r="AF729" s="51" t="str">
        <f>IF(AE729=1,#REF!,"")</f>
        <v/>
      </c>
      <c r="AG729" s="50"/>
      <c r="AH729" s="51" t="str">
        <f>IF(AG729=1,#REF!,"")</f>
        <v/>
      </c>
      <c r="AI729" s="50"/>
      <c r="AJ729" s="51" t="str">
        <f>IF(AI729=1,#REF!,"")</f>
        <v/>
      </c>
      <c r="AK729" s="50"/>
      <c r="AL729" s="51" t="str">
        <f>IF(AK729=1,#REF!,"")</f>
        <v/>
      </c>
      <c r="AM729" s="52"/>
      <c r="AN729" s="53"/>
      <c r="AO729" s="53"/>
      <c r="AP729" s="54"/>
      <c r="AQ729" s="55" t="e">
        <f>IF(#REF!=1,0,"")</f>
        <v>#REF!</v>
      </c>
      <c r="AR729" s="56" t="e">
        <f t="shared" si="202"/>
        <v>#REF!</v>
      </c>
      <c r="AS729" s="55" t="e">
        <f>IF(#REF!=1,0,"")</f>
        <v>#REF!</v>
      </c>
      <c r="AT729" s="56" t="e">
        <f t="shared" si="203"/>
        <v>#REF!</v>
      </c>
    </row>
    <row r="730" spans="1:46" s="3" customFormat="1" x14ac:dyDescent="0.25">
      <c r="A730" s="67">
        <f t="shared" si="204"/>
        <v>2022</v>
      </c>
      <c r="B730" s="67" t="str">
        <f t="shared" si="205"/>
        <v>May</v>
      </c>
      <c r="C730" s="68">
        <f t="shared" si="210"/>
        <v>24</v>
      </c>
      <c r="D730" s="69">
        <f t="shared" si="206"/>
        <v>20</v>
      </c>
      <c r="E730" s="70">
        <f t="shared" si="207"/>
        <v>42</v>
      </c>
      <c r="F730" s="74"/>
      <c r="G730" s="77"/>
      <c r="H730" s="63" t="e">
        <f t="shared" si="211"/>
        <v>#VALUE!</v>
      </c>
      <c r="I730" s="64">
        <f t="shared" si="212"/>
        <v>1</v>
      </c>
      <c r="J730" s="71" t="str">
        <f t="shared" si="212"/>
        <v>Lavandula</v>
      </c>
      <c r="K730" s="71" t="str">
        <f t="shared" si="212"/>
        <v>stoechas</v>
      </c>
      <c r="L730" s="72">
        <f t="shared" si="212"/>
        <v>2</v>
      </c>
      <c r="M730" s="72">
        <f t="shared" si="212"/>
        <v>13</v>
      </c>
      <c r="N730" s="66">
        <f t="shared" si="212"/>
        <v>0</v>
      </c>
      <c r="O730" s="42"/>
      <c r="P730" s="43" t="e">
        <f>TEXT(IF(#REF!=1,D730,""),"00")</f>
        <v>#REF!</v>
      </c>
      <c r="Q730" s="44"/>
      <c r="R730" s="45"/>
      <c r="S730" s="46" t="e">
        <f>IF(O730=0,TEXT(TIME(P730,Q730,R730)-TIME(D730,E730,RIGHT(F730,2))+TIME(0,LEFT(#REF!,2),RIGHT(#REF!,2)),"mm:ss"),TEXT(TIME(P730,Q730,R730)-TIME(D730,E730,RIGHT(F730,2))+TIME(0,LEFT(#REF!,2),RIGHT(#REF!,2))-TIME(0,($G$10*O730),0),"mm:ss"))</f>
        <v>#REF!</v>
      </c>
      <c r="T730" s="47"/>
      <c r="U730" s="43" t="e">
        <f>INDEX(VISITORS[INSECT ORDER], MATCH(T730,VISITORS[NAME USED],0))</f>
        <v>#N/A</v>
      </c>
      <c r="V730" s="43" t="e">
        <f t="shared" si="208"/>
        <v>#N/A</v>
      </c>
      <c r="W730" s="48" t="e">
        <f>IF(SUM(AB730,AD730,AF730,AH730,AJ730,AL730)=#REF!,,"")</f>
        <v>#REF!</v>
      </c>
      <c r="X730" s="49" t="e">
        <f>IF(#REF!=1,1,"")</f>
        <v>#REF!</v>
      </c>
      <c r="Y730" s="49"/>
      <c r="Z730" s="49"/>
      <c r="AA730" s="50" t="str">
        <f t="shared" si="209"/>
        <v/>
      </c>
      <c r="AB730" s="51" t="str">
        <f>IF(AA730=1,#REF!,"")</f>
        <v/>
      </c>
      <c r="AC730" s="50"/>
      <c r="AD730" s="51" t="str">
        <f>IF(AC730=1,#REF!,"")</f>
        <v/>
      </c>
      <c r="AE730" s="50"/>
      <c r="AF730" s="51" t="str">
        <f>IF(AE730=1,#REF!,"")</f>
        <v/>
      </c>
      <c r="AG730" s="50"/>
      <c r="AH730" s="51" t="str">
        <f>IF(AG730=1,#REF!,"")</f>
        <v/>
      </c>
      <c r="AI730" s="50"/>
      <c r="AJ730" s="51" t="str">
        <f>IF(AI730=1,#REF!,"")</f>
        <v/>
      </c>
      <c r="AK730" s="50"/>
      <c r="AL730" s="51" t="str">
        <f>IF(AK730=1,#REF!,"")</f>
        <v/>
      </c>
      <c r="AM730" s="52"/>
      <c r="AN730" s="53"/>
      <c r="AO730" s="53"/>
      <c r="AP730" s="54"/>
      <c r="AQ730" s="55" t="e">
        <f>IF(#REF!=1,0,"")</f>
        <v>#REF!</v>
      </c>
      <c r="AR730" s="56" t="e">
        <f t="shared" si="202"/>
        <v>#REF!</v>
      </c>
      <c r="AS730" s="55" t="e">
        <f>IF(#REF!=1,0,"")</f>
        <v>#REF!</v>
      </c>
      <c r="AT730" s="56" t="e">
        <f t="shared" si="203"/>
        <v>#REF!</v>
      </c>
    </row>
    <row r="731" spans="1:46" s="3" customFormat="1" x14ac:dyDescent="0.25">
      <c r="A731" s="67">
        <f t="shared" si="204"/>
        <v>2022</v>
      </c>
      <c r="B731" s="67" t="str">
        <f t="shared" si="205"/>
        <v>May</v>
      </c>
      <c r="C731" s="68">
        <f t="shared" si="210"/>
        <v>24</v>
      </c>
      <c r="D731" s="69">
        <f t="shared" si="206"/>
        <v>20</v>
      </c>
      <c r="E731" s="70">
        <f t="shared" si="207"/>
        <v>43</v>
      </c>
      <c r="F731" s="74"/>
      <c r="G731" s="77"/>
      <c r="H731" s="63" t="e">
        <f t="shared" si="211"/>
        <v>#VALUE!</v>
      </c>
      <c r="I731" s="64">
        <f t="shared" si="212"/>
        <v>1</v>
      </c>
      <c r="J731" s="71" t="str">
        <f t="shared" si="212"/>
        <v>Lavandula</v>
      </c>
      <c r="K731" s="71" t="str">
        <f t="shared" si="212"/>
        <v>stoechas</v>
      </c>
      <c r="L731" s="72">
        <f t="shared" si="212"/>
        <v>2</v>
      </c>
      <c r="M731" s="72">
        <f t="shared" si="212"/>
        <v>13</v>
      </c>
      <c r="N731" s="66">
        <f t="shared" si="212"/>
        <v>0</v>
      </c>
      <c r="O731" s="42"/>
      <c r="P731" s="43" t="e">
        <f>TEXT(IF(#REF!=1,D731,""),"00")</f>
        <v>#REF!</v>
      </c>
      <c r="Q731" s="44"/>
      <c r="R731" s="45"/>
      <c r="S731" s="46" t="e">
        <f>IF(O731=0,TEXT(TIME(P731,Q731,R731)-TIME(D731,E731,RIGHT(F731,2))+TIME(0,LEFT(#REF!,2),RIGHT(#REF!,2)),"mm:ss"),TEXT(TIME(P731,Q731,R731)-TIME(D731,E731,RIGHT(F731,2))+TIME(0,LEFT(#REF!,2),RIGHT(#REF!,2))-TIME(0,($G$10*O731),0),"mm:ss"))</f>
        <v>#REF!</v>
      </c>
      <c r="T731" s="47"/>
      <c r="U731" s="43" t="e">
        <f>INDEX(VISITORS[INSECT ORDER], MATCH(T731,VISITORS[NAME USED],0))</f>
        <v>#N/A</v>
      </c>
      <c r="V731" s="43" t="e">
        <f t="shared" si="208"/>
        <v>#N/A</v>
      </c>
      <c r="W731" s="48" t="e">
        <f>IF(SUM(AB731,AD731,AF731,AH731,AJ731,AL731)=#REF!,,"")</f>
        <v>#REF!</v>
      </c>
      <c r="X731" s="49" t="e">
        <f>IF(#REF!=1,1,"")</f>
        <v>#REF!</v>
      </c>
      <c r="Y731" s="49"/>
      <c r="Z731" s="49"/>
      <c r="AA731" s="50" t="str">
        <f t="shared" si="209"/>
        <v/>
      </c>
      <c r="AB731" s="51" t="str">
        <f>IF(AA731=1,#REF!,"")</f>
        <v/>
      </c>
      <c r="AC731" s="50"/>
      <c r="AD731" s="51" t="str">
        <f>IF(AC731=1,#REF!,"")</f>
        <v/>
      </c>
      <c r="AE731" s="50"/>
      <c r="AF731" s="51" t="str">
        <f>IF(AE731=1,#REF!,"")</f>
        <v/>
      </c>
      <c r="AG731" s="50"/>
      <c r="AH731" s="51" t="str">
        <f>IF(AG731=1,#REF!,"")</f>
        <v/>
      </c>
      <c r="AI731" s="50"/>
      <c r="AJ731" s="51" t="str">
        <f>IF(AI731=1,#REF!,"")</f>
        <v/>
      </c>
      <c r="AK731" s="50"/>
      <c r="AL731" s="51" t="str">
        <f>IF(AK731=1,#REF!,"")</f>
        <v/>
      </c>
      <c r="AM731" s="52"/>
      <c r="AN731" s="53"/>
      <c r="AO731" s="53"/>
      <c r="AP731" s="54"/>
      <c r="AQ731" s="55" t="e">
        <f>IF(#REF!=1,0,"")</f>
        <v>#REF!</v>
      </c>
      <c r="AR731" s="56" t="e">
        <f t="shared" si="202"/>
        <v>#REF!</v>
      </c>
      <c r="AS731" s="55" t="e">
        <f>IF(#REF!=1,0,"")</f>
        <v>#REF!</v>
      </c>
      <c r="AT731" s="56" t="e">
        <f t="shared" si="203"/>
        <v>#REF!</v>
      </c>
    </row>
    <row r="732" spans="1:46" s="3" customFormat="1" x14ac:dyDescent="0.25">
      <c r="A732" s="67">
        <f t="shared" si="204"/>
        <v>2022</v>
      </c>
      <c r="B732" s="67" t="str">
        <f t="shared" si="205"/>
        <v>May</v>
      </c>
      <c r="C732" s="68">
        <f t="shared" si="210"/>
        <v>24</v>
      </c>
      <c r="D732" s="69">
        <f t="shared" si="206"/>
        <v>20</v>
      </c>
      <c r="E732" s="60">
        <f t="shared" si="207"/>
        <v>44</v>
      </c>
      <c r="F732" s="74"/>
      <c r="G732" s="77"/>
      <c r="H732" s="63" t="e">
        <f t="shared" si="211"/>
        <v>#VALUE!</v>
      </c>
      <c r="I732" s="64">
        <f t="shared" si="212"/>
        <v>1</v>
      </c>
      <c r="J732" s="71" t="str">
        <f t="shared" si="212"/>
        <v>Lavandula</v>
      </c>
      <c r="K732" s="71" t="str">
        <f t="shared" si="212"/>
        <v>stoechas</v>
      </c>
      <c r="L732" s="66">
        <f t="shared" si="212"/>
        <v>2</v>
      </c>
      <c r="M732" s="66">
        <f t="shared" si="212"/>
        <v>13</v>
      </c>
      <c r="N732" s="66">
        <f t="shared" si="212"/>
        <v>0</v>
      </c>
      <c r="O732" s="42"/>
      <c r="P732" s="43" t="e">
        <f>TEXT(IF(#REF!=1,D732,""),"00")</f>
        <v>#REF!</v>
      </c>
      <c r="Q732" s="44"/>
      <c r="R732" s="45"/>
      <c r="S732" s="46" t="e">
        <f>IF(O732=0,TEXT(TIME(P732,Q732,R732)-TIME(D732,E732,RIGHT(F732,2))+TIME(0,LEFT(#REF!,2),RIGHT(#REF!,2)),"mm:ss"),TEXT(TIME(P732,Q732,R732)-TIME(D732,E732,RIGHT(F732,2))+TIME(0,LEFT(#REF!,2),RIGHT(#REF!,2))-TIME(0,($G$10*O732),0),"mm:ss"))</f>
        <v>#REF!</v>
      </c>
      <c r="T732" s="47"/>
      <c r="U732" s="43" t="e">
        <f>INDEX(VISITORS[INSECT ORDER], MATCH(T732,VISITORS[NAME USED],0))</f>
        <v>#N/A</v>
      </c>
      <c r="V732" s="43" t="e">
        <f t="shared" si="208"/>
        <v>#N/A</v>
      </c>
      <c r="W732" s="48" t="e">
        <f>IF(SUM(AB732,AD732,AF732,AH732,AJ732,AL732)=#REF!,,"")</f>
        <v>#REF!</v>
      </c>
      <c r="X732" s="49" t="e">
        <f>IF(#REF!=1,1,"")</f>
        <v>#REF!</v>
      </c>
      <c r="Y732" s="49"/>
      <c r="Z732" s="49"/>
      <c r="AA732" s="50" t="str">
        <f t="shared" si="209"/>
        <v/>
      </c>
      <c r="AB732" s="51" t="str">
        <f>IF(AA732=1,#REF!,"")</f>
        <v/>
      </c>
      <c r="AC732" s="50"/>
      <c r="AD732" s="51" t="str">
        <f>IF(AC732=1,#REF!,"")</f>
        <v/>
      </c>
      <c r="AE732" s="50"/>
      <c r="AF732" s="51" t="str">
        <f>IF(AE732=1,#REF!,"")</f>
        <v/>
      </c>
      <c r="AG732" s="50"/>
      <c r="AH732" s="51" t="str">
        <f>IF(AG732=1,#REF!,"")</f>
        <v/>
      </c>
      <c r="AI732" s="50"/>
      <c r="AJ732" s="51" t="str">
        <f>IF(AI732=1,#REF!,"")</f>
        <v/>
      </c>
      <c r="AK732" s="50"/>
      <c r="AL732" s="51" t="str">
        <f>IF(AK732=1,#REF!,"")</f>
        <v/>
      </c>
      <c r="AM732" s="52"/>
      <c r="AN732" s="53"/>
      <c r="AO732" s="53"/>
      <c r="AP732" s="54"/>
      <c r="AQ732" s="55" t="e">
        <f>IF(#REF!=1,0,"")</f>
        <v>#REF!</v>
      </c>
      <c r="AR732" s="56" t="e">
        <f t="shared" si="202"/>
        <v>#REF!</v>
      </c>
      <c r="AS732" s="55" t="e">
        <f>IF(#REF!=1,0,"")</f>
        <v>#REF!</v>
      </c>
      <c r="AT732" s="56" t="e">
        <f t="shared" si="203"/>
        <v>#REF!</v>
      </c>
    </row>
    <row r="733" spans="1:46" s="3" customFormat="1" x14ac:dyDescent="0.25">
      <c r="A733" s="67">
        <f t="shared" si="204"/>
        <v>2022</v>
      </c>
      <c r="B733" s="67" t="str">
        <f t="shared" si="205"/>
        <v>May</v>
      </c>
      <c r="C733" s="68">
        <f t="shared" si="210"/>
        <v>24</v>
      </c>
      <c r="D733" s="69">
        <f t="shared" si="206"/>
        <v>20</v>
      </c>
      <c r="E733" s="70">
        <f t="shared" si="207"/>
        <v>45</v>
      </c>
      <c r="F733" s="74"/>
      <c r="G733" s="77"/>
      <c r="H733" s="63" t="e">
        <f t="shared" si="211"/>
        <v>#VALUE!</v>
      </c>
      <c r="I733" s="64">
        <f t="shared" ref="I733:N748" si="213">I732</f>
        <v>1</v>
      </c>
      <c r="J733" s="71" t="str">
        <f t="shared" si="213"/>
        <v>Lavandula</v>
      </c>
      <c r="K733" s="71" t="str">
        <f t="shared" si="213"/>
        <v>stoechas</v>
      </c>
      <c r="L733" s="72">
        <f t="shared" si="213"/>
        <v>2</v>
      </c>
      <c r="M733" s="72">
        <f t="shared" si="213"/>
        <v>13</v>
      </c>
      <c r="N733" s="66">
        <f t="shared" si="213"/>
        <v>0</v>
      </c>
      <c r="O733" s="42"/>
      <c r="P733" s="43" t="e">
        <f>TEXT(IF(#REF!=1,D733,""),"00")</f>
        <v>#REF!</v>
      </c>
      <c r="Q733" s="44"/>
      <c r="R733" s="45"/>
      <c r="S733" s="46" t="e">
        <f>IF(O733=0,TEXT(TIME(P733,Q733,R733)-TIME(D733,E733,RIGHT(F733,2))+TIME(0,LEFT(#REF!,2),RIGHT(#REF!,2)),"mm:ss"),TEXT(TIME(P733,Q733,R733)-TIME(D733,E733,RIGHT(F733,2))+TIME(0,LEFT(#REF!,2),RIGHT(#REF!,2))-TIME(0,($G$10*O733),0),"mm:ss"))</f>
        <v>#REF!</v>
      </c>
      <c r="T733" s="47"/>
      <c r="U733" s="43" t="e">
        <f>INDEX(VISITORS[INSECT ORDER], MATCH(T733,VISITORS[NAME USED],0))</f>
        <v>#N/A</v>
      </c>
      <c r="V733" s="43" t="e">
        <f t="shared" si="208"/>
        <v>#N/A</v>
      </c>
      <c r="W733" s="48" t="e">
        <f>IF(SUM(AB733,AD733,AF733,AH733,AJ733,AL733)=#REF!,,"")</f>
        <v>#REF!</v>
      </c>
      <c r="X733" s="49" t="e">
        <f>IF(#REF!=1,1,"")</f>
        <v>#REF!</v>
      </c>
      <c r="Y733" s="49"/>
      <c r="Z733" s="49"/>
      <c r="AA733" s="50" t="str">
        <f t="shared" si="209"/>
        <v/>
      </c>
      <c r="AB733" s="51" t="str">
        <f>IF(AA733=1,#REF!,"")</f>
        <v/>
      </c>
      <c r="AC733" s="50"/>
      <c r="AD733" s="51" t="str">
        <f>IF(AC733=1,#REF!,"")</f>
        <v/>
      </c>
      <c r="AE733" s="50"/>
      <c r="AF733" s="51" t="str">
        <f>IF(AE733=1,#REF!,"")</f>
        <v/>
      </c>
      <c r="AG733" s="50"/>
      <c r="AH733" s="51" t="str">
        <f>IF(AG733=1,#REF!,"")</f>
        <v/>
      </c>
      <c r="AI733" s="50"/>
      <c r="AJ733" s="51" t="str">
        <f>IF(AI733=1,#REF!,"")</f>
        <v/>
      </c>
      <c r="AK733" s="50"/>
      <c r="AL733" s="51" t="str">
        <f>IF(AK733=1,#REF!,"")</f>
        <v/>
      </c>
      <c r="AM733" s="52"/>
      <c r="AN733" s="53"/>
      <c r="AO733" s="53"/>
      <c r="AP733" s="54"/>
      <c r="AQ733" s="55" t="e">
        <f>IF(#REF!=1,0,"")</f>
        <v>#REF!</v>
      </c>
      <c r="AR733" s="56" t="e">
        <f t="shared" si="202"/>
        <v>#REF!</v>
      </c>
      <c r="AS733" s="55" t="e">
        <f>IF(#REF!=1,0,"")</f>
        <v>#REF!</v>
      </c>
      <c r="AT733" s="56" t="e">
        <f t="shared" si="203"/>
        <v>#REF!</v>
      </c>
    </row>
    <row r="734" spans="1:46" s="3" customFormat="1" x14ac:dyDescent="0.25">
      <c r="A734" s="67">
        <f t="shared" si="204"/>
        <v>2022</v>
      </c>
      <c r="B734" s="67" t="str">
        <f t="shared" si="205"/>
        <v>May</v>
      </c>
      <c r="C734" s="68">
        <f t="shared" si="210"/>
        <v>24</v>
      </c>
      <c r="D734" s="69">
        <f t="shared" si="206"/>
        <v>20</v>
      </c>
      <c r="E734" s="70">
        <f t="shared" si="207"/>
        <v>46</v>
      </c>
      <c r="F734" s="74"/>
      <c r="G734" s="77"/>
      <c r="H734" s="63" t="e">
        <f t="shared" si="211"/>
        <v>#VALUE!</v>
      </c>
      <c r="I734" s="64">
        <f t="shared" si="213"/>
        <v>1</v>
      </c>
      <c r="J734" s="71" t="str">
        <f t="shared" si="213"/>
        <v>Lavandula</v>
      </c>
      <c r="K734" s="71" t="str">
        <f t="shared" si="213"/>
        <v>stoechas</v>
      </c>
      <c r="L734" s="72">
        <f t="shared" si="213"/>
        <v>2</v>
      </c>
      <c r="M734" s="72">
        <f t="shared" si="213"/>
        <v>13</v>
      </c>
      <c r="N734" s="66">
        <f t="shared" si="213"/>
        <v>0</v>
      </c>
      <c r="O734" s="42"/>
      <c r="P734" s="43" t="e">
        <f>TEXT(IF(#REF!=1,D734,""),"00")</f>
        <v>#REF!</v>
      </c>
      <c r="Q734" s="44"/>
      <c r="R734" s="45"/>
      <c r="S734" s="46" t="e">
        <f>IF(O734=0,TEXT(TIME(P734,Q734,R734)-TIME(D734,E734,RIGHT(F734,2))+TIME(0,LEFT(#REF!,2),RIGHT(#REF!,2)),"mm:ss"),TEXT(TIME(P734,Q734,R734)-TIME(D734,E734,RIGHT(F734,2))+TIME(0,LEFT(#REF!,2),RIGHT(#REF!,2))-TIME(0,($G$10*O734),0),"mm:ss"))</f>
        <v>#REF!</v>
      </c>
      <c r="T734" s="47"/>
      <c r="U734" s="43" t="e">
        <f>INDEX(VISITORS[INSECT ORDER], MATCH(T734,VISITORS[NAME USED],0))</f>
        <v>#N/A</v>
      </c>
      <c r="V734" s="43" t="e">
        <f t="shared" si="208"/>
        <v>#N/A</v>
      </c>
      <c r="W734" s="48" t="e">
        <f>IF(SUM(AB734,AD734,AF734,AH734,AJ734,AL734)=#REF!,,"")</f>
        <v>#REF!</v>
      </c>
      <c r="X734" s="49" t="e">
        <f>IF(#REF!=1,1,"")</f>
        <v>#REF!</v>
      </c>
      <c r="Y734" s="49"/>
      <c r="Z734" s="49"/>
      <c r="AA734" s="50" t="str">
        <f t="shared" si="209"/>
        <v/>
      </c>
      <c r="AB734" s="51" t="str">
        <f>IF(AA734=1,#REF!,"")</f>
        <v/>
      </c>
      <c r="AC734" s="50"/>
      <c r="AD734" s="51" t="str">
        <f>IF(AC734=1,#REF!,"")</f>
        <v/>
      </c>
      <c r="AE734" s="50"/>
      <c r="AF734" s="51" t="str">
        <f>IF(AE734=1,#REF!,"")</f>
        <v/>
      </c>
      <c r="AG734" s="50"/>
      <c r="AH734" s="51" t="str">
        <f>IF(AG734=1,#REF!,"")</f>
        <v/>
      </c>
      <c r="AI734" s="50"/>
      <c r="AJ734" s="51" t="str">
        <f>IF(AI734=1,#REF!,"")</f>
        <v/>
      </c>
      <c r="AK734" s="50"/>
      <c r="AL734" s="51" t="str">
        <f>IF(AK734=1,#REF!,"")</f>
        <v/>
      </c>
      <c r="AM734" s="52"/>
      <c r="AN734" s="53"/>
      <c r="AO734" s="53"/>
      <c r="AP734" s="54"/>
      <c r="AQ734" s="55" t="e">
        <f>IF(#REF!=1,0,"")</f>
        <v>#REF!</v>
      </c>
      <c r="AR734" s="56" t="e">
        <f t="shared" si="202"/>
        <v>#REF!</v>
      </c>
      <c r="AS734" s="55" t="e">
        <f>IF(#REF!=1,0,"")</f>
        <v>#REF!</v>
      </c>
      <c r="AT734" s="56" t="e">
        <f t="shared" si="203"/>
        <v>#REF!</v>
      </c>
    </row>
    <row r="735" spans="1:46" s="3" customFormat="1" x14ac:dyDescent="0.25">
      <c r="A735" s="67">
        <f t="shared" si="204"/>
        <v>2022</v>
      </c>
      <c r="B735" s="67" t="str">
        <f t="shared" si="205"/>
        <v>May</v>
      </c>
      <c r="C735" s="68">
        <f t="shared" si="210"/>
        <v>24</v>
      </c>
      <c r="D735" s="69">
        <f t="shared" si="206"/>
        <v>20</v>
      </c>
      <c r="E735" s="70">
        <f t="shared" si="207"/>
        <v>47</v>
      </c>
      <c r="F735" s="74"/>
      <c r="G735" s="77"/>
      <c r="H735" s="63" t="e">
        <f t="shared" si="211"/>
        <v>#VALUE!</v>
      </c>
      <c r="I735" s="64">
        <f t="shared" si="213"/>
        <v>1</v>
      </c>
      <c r="J735" s="71" t="str">
        <f t="shared" si="213"/>
        <v>Lavandula</v>
      </c>
      <c r="K735" s="71" t="str">
        <f t="shared" si="213"/>
        <v>stoechas</v>
      </c>
      <c r="L735" s="72">
        <f t="shared" si="213"/>
        <v>2</v>
      </c>
      <c r="M735" s="72">
        <f t="shared" si="213"/>
        <v>13</v>
      </c>
      <c r="N735" s="66">
        <f t="shared" si="213"/>
        <v>0</v>
      </c>
      <c r="O735" s="42"/>
      <c r="P735" s="43" t="e">
        <f>TEXT(IF(#REF!=1,D735,""),"00")</f>
        <v>#REF!</v>
      </c>
      <c r="Q735" s="44"/>
      <c r="R735" s="45"/>
      <c r="S735" s="46" t="e">
        <f>IF(O735=0,TEXT(TIME(P735,Q735,R735)-TIME(D735,E735,RIGHT(F735,2))+TIME(0,LEFT(#REF!,2),RIGHT(#REF!,2)),"mm:ss"),TEXT(TIME(P735,Q735,R735)-TIME(D735,E735,RIGHT(F735,2))+TIME(0,LEFT(#REF!,2),RIGHT(#REF!,2))-TIME(0,($G$10*O735),0),"mm:ss"))</f>
        <v>#REF!</v>
      </c>
      <c r="T735" s="47"/>
      <c r="U735" s="43" t="e">
        <f>INDEX(VISITORS[INSECT ORDER], MATCH(T735,VISITORS[NAME USED],0))</f>
        <v>#N/A</v>
      </c>
      <c r="V735" s="43" t="e">
        <f t="shared" si="208"/>
        <v>#N/A</v>
      </c>
      <c r="W735" s="48" t="e">
        <f>IF(SUM(AB735,AD735,AF735,AH735,AJ735,AL735)=#REF!,,"")</f>
        <v>#REF!</v>
      </c>
      <c r="X735" s="49" t="e">
        <f>IF(#REF!=1,1,"")</f>
        <v>#REF!</v>
      </c>
      <c r="Y735" s="49"/>
      <c r="Z735" s="49"/>
      <c r="AA735" s="50" t="str">
        <f t="shared" si="209"/>
        <v/>
      </c>
      <c r="AB735" s="51" t="str">
        <f>IF(AA735=1,#REF!,"")</f>
        <v/>
      </c>
      <c r="AC735" s="50"/>
      <c r="AD735" s="51" t="str">
        <f>IF(AC735=1,#REF!,"")</f>
        <v/>
      </c>
      <c r="AE735" s="50"/>
      <c r="AF735" s="51" t="str">
        <f>IF(AE735=1,#REF!,"")</f>
        <v/>
      </c>
      <c r="AG735" s="50"/>
      <c r="AH735" s="51" t="str">
        <f>IF(AG735=1,#REF!,"")</f>
        <v/>
      </c>
      <c r="AI735" s="50"/>
      <c r="AJ735" s="51" t="str">
        <f>IF(AI735=1,#REF!,"")</f>
        <v/>
      </c>
      <c r="AK735" s="50"/>
      <c r="AL735" s="51" t="str">
        <f>IF(AK735=1,#REF!,"")</f>
        <v/>
      </c>
      <c r="AM735" s="52"/>
      <c r="AN735" s="53"/>
      <c r="AO735" s="53"/>
      <c r="AP735" s="54"/>
      <c r="AQ735" s="55" t="e">
        <f>IF(#REF!=1,0,"")</f>
        <v>#REF!</v>
      </c>
      <c r="AR735" s="56" t="e">
        <f t="shared" si="202"/>
        <v>#REF!</v>
      </c>
      <c r="AS735" s="55" t="e">
        <f>IF(#REF!=1,0,"")</f>
        <v>#REF!</v>
      </c>
      <c r="AT735" s="56" t="e">
        <f t="shared" si="203"/>
        <v>#REF!</v>
      </c>
    </row>
    <row r="736" spans="1:46" s="3" customFormat="1" x14ac:dyDescent="0.25">
      <c r="A736" s="67">
        <f t="shared" si="204"/>
        <v>2022</v>
      </c>
      <c r="B736" s="67" t="str">
        <f t="shared" si="205"/>
        <v>May</v>
      </c>
      <c r="C736" s="68">
        <f t="shared" si="210"/>
        <v>24</v>
      </c>
      <c r="D736" s="69">
        <f t="shared" si="206"/>
        <v>20</v>
      </c>
      <c r="E736" s="70">
        <f t="shared" si="207"/>
        <v>48</v>
      </c>
      <c r="F736" s="74"/>
      <c r="G736" s="77"/>
      <c r="H736" s="63" t="e">
        <f t="shared" si="211"/>
        <v>#VALUE!</v>
      </c>
      <c r="I736" s="64">
        <f t="shared" si="213"/>
        <v>1</v>
      </c>
      <c r="J736" s="71" t="str">
        <f t="shared" si="213"/>
        <v>Lavandula</v>
      </c>
      <c r="K736" s="71" t="str">
        <f t="shared" si="213"/>
        <v>stoechas</v>
      </c>
      <c r="L736" s="72">
        <f t="shared" si="213"/>
        <v>2</v>
      </c>
      <c r="M736" s="72">
        <f t="shared" si="213"/>
        <v>13</v>
      </c>
      <c r="N736" s="66">
        <f t="shared" si="213"/>
        <v>0</v>
      </c>
      <c r="O736" s="42"/>
      <c r="P736" s="43" t="e">
        <f>TEXT(IF(#REF!=1,D736,""),"00")</f>
        <v>#REF!</v>
      </c>
      <c r="Q736" s="44"/>
      <c r="R736" s="45"/>
      <c r="S736" s="46" t="e">
        <f>IF(O736=0,TEXT(TIME(P736,Q736,R736)-TIME(D736,E736,RIGHT(F736,2))+TIME(0,LEFT(#REF!,2),RIGHT(#REF!,2)),"mm:ss"),TEXT(TIME(P736,Q736,R736)-TIME(D736,E736,RIGHT(F736,2))+TIME(0,LEFT(#REF!,2),RIGHT(#REF!,2))-TIME(0,($G$10*O736),0),"mm:ss"))</f>
        <v>#REF!</v>
      </c>
      <c r="T736" s="47"/>
      <c r="U736" s="43" t="e">
        <f>INDEX(VISITORS[INSECT ORDER], MATCH(T736,VISITORS[NAME USED],0))</f>
        <v>#N/A</v>
      </c>
      <c r="V736" s="43" t="e">
        <f t="shared" si="208"/>
        <v>#N/A</v>
      </c>
      <c r="W736" s="48" t="e">
        <f>IF(SUM(AB736,AD736,AF736,AH736,AJ736,AL736)=#REF!,,"")</f>
        <v>#REF!</v>
      </c>
      <c r="X736" s="49" t="e">
        <f>IF(#REF!=1,1,"")</f>
        <v>#REF!</v>
      </c>
      <c r="Y736" s="49"/>
      <c r="Z736" s="49"/>
      <c r="AA736" s="50" t="str">
        <f t="shared" si="209"/>
        <v/>
      </c>
      <c r="AB736" s="51" t="str">
        <f>IF(AA736=1,#REF!,"")</f>
        <v/>
      </c>
      <c r="AC736" s="50"/>
      <c r="AD736" s="51" t="str">
        <f>IF(AC736=1,#REF!,"")</f>
        <v/>
      </c>
      <c r="AE736" s="50"/>
      <c r="AF736" s="51" t="str">
        <f>IF(AE736=1,#REF!,"")</f>
        <v/>
      </c>
      <c r="AG736" s="50"/>
      <c r="AH736" s="51" t="str">
        <f>IF(AG736=1,#REF!,"")</f>
        <v/>
      </c>
      <c r="AI736" s="50"/>
      <c r="AJ736" s="51" t="str">
        <f>IF(AI736=1,#REF!,"")</f>
        <v/>
      </c>
      <c r="AK736" s="50"/>
      <c r="AL736" s="51" t="str">
        <f>IF(AK736=1,#REF!,"")</f>
        <v/>
      </c>
      <c r="AM736" s="52"/>
      <c r="AN736" s="53"/>
      <c r="AO736" s="53"/>
      <c r="AP736" s="54"/>
      <c r="AQ736" s="55" t="e">
        <f>IF(#REF!=1,0,"")</f>
        <v>#REF!</v>
      </c>
      <c r="AR736" s="56" t="e">
        <f t="shared" si="202"/>
        <v>#REF!</v>
      </c>
      <c r="AS736" s="55" t="e">
        <f>IF(#REF!=1,0,"")</f>
        <v>#REF!</v>
      </c>
      <c r="AT736" s="56" t="e">
        <f t="shared" si="203"/>
        <v>#REF!</v>
      </c>
    </row>
    <row r="737" spans="1:46" s="3" customFormat="1" x14ac:dyDescent="0.25">
      <c r="A737" s="67">
        <f t="shared" si="204"/>
        <v>2022</v>
      </c>
      <c r="B737" s="67" t="str">
        <f t="shared" si="205"/>
        <v>May</v>
      </c>
      <c r="C737" s="68">
        <f t="shared" si="210"/>
        <v>24</v>
      </c>
      <c r="D737" s="69">
        <f t="shared" si="206"/>
        <v>20</v>
      </c>
      <c r="E737" s="60">
        <f t="shared" si="207"/>
        <v>49</v>
      </c>
      <c r="F737" s="74"/>
      <c r="G737" s="77"/>
      <c r="H737" s="63" t="e">
        <f t="shared" si="211"/>
        <v>#VALUE!</v>
      </c>
      <c r="I737" s="64">
        <f t="shared" si="213"/>
        <v>1</v>
      </c>
      <c r="J737" s="71" t="str">
        <f t="shared" si="213"/>
        <v>Lavandula</v>
      </c>
      <c r="K737" s="71" t="str">
        <f t="shared" si="213"/>
        <v>stoechas</v>
      </c>
      <c r="L737" s="72">
        <f t="shared" si="213"/>
        <v>2</v>
      </c>
      <c r="M737" s="66">
        <f t="shared" si="213"/>
        <v>13</v>
      </c>
      <c r="N737" s="66">
        <f t="shared" si="213"/>
        <v>0</v>
      </c>
      <c r="O737" s="42"/>
      <c r="P737" s="43" t="e">
        <f>TEXT(IF(#REF!=1,D737,""),"00")</f>
        <v>#REF!</v>
      </c>
      <c r="Q737" s="44"/>
      <c r="R737" s="45"/>
      <c r="S737" s="46" t="e">
        <f>IF(O737=0,TEXT(TIME(P737,Q737,R737)-TIME(D737,E737,RIGHT(F737,2))+TIME(0,LEFT(#REF!,2),RIGHT(#REF!,2)),"mm:ss"),TEXT(TIME(P737,Q737,R737)-TIME(D737,E737,RIGHT(F737,2))+TIME(0,LEFT(#REF!,2),RIGHT(#REF!,2))-TIME(0,($G$10*O737),0),"mm:ss"))</f>
        <v>#REF!</v>
      </c>
      <c r="T737" s="47"/>
      <c r="U737" s="43" t="e">
        <f>INDEX(VISITORS[INSECT ORDER], MATCH(T737,VISITORS[NAME USED],0))</f>
        <v>#N/A</v>
      </c>
      <c r="V737" s="43" t="e">
        <f t="shared" si="208"/>
        <v>#N/A</v>
      </c>
      <c r="W737" s="48" t="e">
        <f>IF(SUM(AB737,AD737,AF737,AH737,AJ737,AL737)=#REF!,,"")</f>
        <v>#REF!</v>
      </c>
      <c r="X737" s="49" t="e">
        <f>IF(#REF!=1,1,"")</f>
        <v>#REF!</v>
      </c>
      <c r="Y737" s="49"/>
      <c r="Z737" s="49"/>
      <c r="AA737" s="50" t="str">
        <f t="shared" si="209"/>
        <v/>
      </c>
      <c r="AB737" s="51" t="str">
        <f>IF(AA737=1,#REF!,"")</f>
        <v/>
      </c>
      <c r="AC737" s="50"/>
      <c r="AD737" s="51" t="str">
        <f>IF(AC737=1,#REF!,"")</f>
        <v/>
      </c>
      <c r="AE737" s="50"/>
      <c r="AF737" s="51" t="str">
        <f>IF(AE737=1,#REF!,"")</f>
        <v/>
      </c>
      <c r="AG737" s="50"/>
      <c r="AH737" s="51" t="str">
        <f>IF(AG737=1,#REF!,"")</f>
        <v/>
      </c>
      <c r="AI737" s="50"/>
      <c r="AJ737" s="51" t="str">
        <f>IF(AI737=1,#REF!,"")</f>
        <v/>
      </c>
      <c r="AK737" s="50"/>
      <c r="AL737" s="51" t="str">
        <f>IF(AK737=1,#REF!,"")</f>
        <v/>
      </c>
      <c r="AM737" s="52"/>
      <c r="AN737" s="53"/>
      <c r="AO737" s="53"/>
      <c r="AP737" s="54"/>
      <c r="AQ737" s="55" t="e">
        <f>IF(#REF!=1,0,"")</f>
        <v>#REF!</v>
      </c>
      <c r="AR737" s="56" t="e">
        <f t="shared" si="202"/>
        <v>#REF!</v>
      </c>
      <c r="AS737" s="55" t="e">
        <f>IF(#REF!=1,0,"")</f>
        <v>#REF!</v>
      </c>
      <c r="AT737" s="56" t="e">
        <f t="shared" si="203"/>
        <v>#REF!</v>
      </c>
    </row>
    <row r="738" spans="1:46" s="3" customFormat="1" x14ac:dyDescent="0.25">
      <c r="A738" s="67">
        <f t="shared" si="204"/>
        <v>2022</v>
      </c>
      <c r="B738" s="67" t="str">
        <f t="shared" si="205"/>
        <v>May</v>
      </c>
      <c r="C738" s="68">
        <f t="shared" si="210"/>
        <v>24</v>
      </c>
      <c r="D738" s="69">
        <f t="shared" si="206"/>
        <v>20</v>
      </c>
      <c r="E738" s="70">
        <f t="shared" si="207"/>
        <v>50</v>
      </c>
      <c r="F738" s="74"/>
      <c r="G738" s="77"/>
      <c r="H738" s="63" t="e">
        <f t="shared" si="211"/>
        <v>#VALUE!</v>
      </c>
      <c r="I738" s="64">
        <f t="shared" si="213"/>
        <v>1</v>
      </c>
      <c r="J738" s="71" t="str">
        <f t="shared" si="213"/>
        <v>Lavandula</v>
      </c>
      <c r="K738" s="71" t="str">
        <f t="shared" si="213"/>
        <v>stoechas</v>
      </c>
      <c r="L738" s="66">
        <f t="shared" si="213"/>
        <v>2</v>
      </c>
      <c r="M738" s="72">
        <f t="shared" si="213"/>
        <v>13</v>
      </c>
      <c r="N738" s="66">
        <f t="shared" si="213"/>
        <v>0</v>
      </c>
      <c r="O738" s="42"/>
      <c r="P738" s="43" t="e">
        <f>TEXT(IF(#REF!=1,D738,""),"00")</f>
        <v>#REF!</v>
      </c>
      <c r="Q738" s="44"/>
      <c r="R738" s="45"/>
      <c r="S738" s="46" t="e">
        <f>IF(O738=0,TEXT(TIME(P738,Q738,R738)-TIME(D738,E738,RIGHT(F738,2))+TIME(0,LEFT(#REF!,2),RIGHT(#REF!,2)),"mm:ss"),TEXT(TIME(P738,Q738,R738)-TIME(D738,E738,RIGHT(F738,2))+TIME(0,LEFT(#REF!,2),RIGHT(#REF!,2))-TIME(0,($G$10*O738),0),"mm:ss"))</f>
        <v>#REF!</v>
      </c>
      <c r="T738" s="47"/>
      <c r="U738" s="43" t="e">
        <f>INDEX(VISITORS[INSECT ORDER], MATCH(T738,VISITORS[NAME USED],0))</f>
        <v>#N/A</v>
      </c>
      <c r="V738" s="43" t="e">
        <f t="shared" si="208"/>
        <v>#N/A</v>
      </c>
      <c r="W738" s="48" t="e">
        <f>IF(SUM(AB738,AD738,AF738,AH738,AJ738,AL738)=#REF!,,"")</f>
        <v>#REF!</v>
      </c>
      <c r="X738" s="49" t="e">
        <f>IF(#REF!=1,1,"")</f>
        <v>#REF!</v>
      </c>
      <c r="Y738" s="49"/>
      <c r="Z738" s="49"/>
      <c r="AA738" s="50" t="str">
        <f t="shared" si="209"/>
        <v/>
      </c>
      <c r="AB738" s="51" t="str">
        <f>IF(AA738=1,#REF!,"")</f>
        <v/>
      </c>
      <c r="AC738" s="50"/>
      <c r="AD738" s="51" t="str">
        <f>IF(AC738=1,#REF!,"")</f>
        <v/>
      </c>
      <c r="AE738" s="50"/>
      <c r="AF738" s="51" t="str">
        <f>IF(AE738=1,#REF!,"")</f>
        <v/>
      </c>
      <c r="AG738" s="50"/>
      <c r="AH738" s="51" t="str">
        <f>IF(AG738=1,#REF!,"")</f>
        <v/>
      </c>
      <c r="AI738" s="50"/>
      <c r="AJ738" s="51" t="str">
        <f>IF(AI738=1,#REF!,"")</f>
        <v/>
      </c>
      <c r="AK738" s="50"/>
      <c r="AL738" s="51" t="str">
        <f>IF(AK738=1,#REF!,"")</f>
        <v/>
      </c>
      <c r="AM738" s="52"/>
      <c r="AN738" s="53"/>
      <c r="AO738" s="53"/>
      <c r="AP738" s="54"/>
      <c r="AQ738" s="55" t="e">
        <f>IF(#REF!=1,0,"")</f>
        <v>#REF!</v>
      </c>
      <c r="AR738" s="56" t="e">
        <f t="shared" si="202"/>
        <v>#REF!</v>
      </c>
      <c r="AS738" s="55" t="e">
        <f>IF(#REF!=1,0,"")</f>
        <v>#REF!</v>
      </c>
      <c r="AT738" s="56" t="e">
        <f t="shared" si="203"/>
        <v>#REF!</v>
      </c>
    </row>
    <row r="739" spans="1:46" s="3" customFormat="1" x14ac:dyDescent="0.25">
      <c r="A739" s="67">
        <f t="shared" si="204"/>
        <v>2022</v>
      </c>
      <c r="B739" s="67" t="str">
        <f t="shared" si="205"/>
        <v>May</v>
      </c>
      <c r="C739" s="68">
        <f t="shared" si="210"/>
        <v>24</v>
      </c>
      <c r="D739" s="69">
        <f t="shared" si="206"/>
        <v>20</v>
      </c>
      <c r="E739" s="70">
        <f t="shared" si="207"/>
        <v>51</v>
      </c>
      <c r="F739" s="74"/>
      <c r="G739" s="77"/>
      <c r="H739" s="63" t="e">
        <f t="shared" si="211"/>
        <v>#VALUE!</v>
      </c>
      <c r="I739" s="64">
        <f t="shared" si="213"/>
        <v>1</v>
      </c>
      <c r="J739" s="71" t="str">
        <f t="shared" si="213"/>
        <v>Lavandula</v>
      </c>
      <c r="K739" s="71" t="str">
        <f t="shared" si="213"/>
        <v>stoechas</v>
      </c>
      <c r="L739" s="72">
        <f t="shared" si="213"/>
        <v>2</v>
      </c>
      <c r="M739" s="72">
        <f t="shared" si="213"/>
        <v>13</v>
      </c>
      <c r="N739" s="66">
        <f t="shared" si="213"/>
        <v>0</v>
      </c>
      <c r="O739" s="42"/>
      <c r="P739" s="43" t="e">
        <f>TEXT(IF(#REF!=1,D739,""),"00")</f>
        <v>#REF!</v>
      </c>
      <c r="Q739" s="44"/>
      <c r="R739" s="45"/>
      <c r="S739" s="46" t="e">
        <f>IF(O739=0,TEXT(TIME(P739,Q739,R739)-TIME(D739,E739,RIGHT(F739,2))+TIME(0,LEFT(#REF!,2),RIGHT(#REF!,2)),"mm:ss"),TEXT(TIME(P739,Q739,R739)-TIME(D739,E739,RIGHT(F739,2))+TIME(0,LEFT(#REF!,2),RIGHT(#REF!,2))-TIME(0,($G$10*O739),0),"mm:ss"))</f>
        <v>#REF!</v>
      </c>
      <c r="T739" s="47"/>
      <c r="U739" s="43" t="e">
        <f>INDEX(VISITORS[INSECT ORDER], MATCH(T739,VISITORS[NAME USED],0))</f>
        <v>#N/A</v>
      </c>
      <c r="V739" s="43" t="e">
        <f t="shared" si="208"/>
        <v>#N/A</v>
      </c>
      <c r="W739" s="48" t="e">
        <f>IF(SUM(AB739,AD739,AF739,AH739,AJ739,AL739)=#REF!,,"")</f>
        <v>#REF!</v>
      </c>
      <c r="X739" s="49" t="e">
        <f>IF(#REF!=1,1,"")</f>
        <v>#REF!</v>
      </c>
      <c r="Y739" s="49"/>
      <c r="Z739" s="49"/>
      <c r="AA739" s="50" t="str">
        <f t="shared" si="209"/>
        <v/>
      </c>
      <c r="AB739" s="51" t="str">
        <f>IF(AA739=1,#REF!,"")</f>
        <v/>
      </c>
      <c r="AC739" s="50"/>
      <c r="AD739" s="51" t="str">
        <f>IF(AC739=1,#REF!,"")</f>
        <v/>
      </c>
      <c r="AE739" s="50"/>
      <c r="AF739" s="51" t="str">
        <f>IF(AE739=1,#REF!,"")</f>
        <v/>
      </c>
      <c r="AG739" s="50"/>
      <c r="AH739" s="51" t="str">
        <f>IF(AG739=1,#REF!,"")</f>
        <v/>
      </c>
      <c r="AI739" s="50"/>
      <c r="AJ739" s="51" t="str">
        <f>IF(AI739=1,#REF!,"")</f>
        <v/>
      </c>
      <c r="AK739" s="50"/>
      <c r="AL739" s="51" t="str">
        <f>IF(AK739=1,#REF!,"")</f>
        <v/>
      </c>
      <c r="AM739" s="52"/>
      <c r="AN739" s="53"/>
      <c r="AO739" s="53"/>
      <c r="AP739" s="54"/>
      <c r="AQ739" s="55" t="e">
        <f>IF(#REF!=1,0,"")</f>
        <v>#REF!</v>
      </c>
      <c r="AR739" s="56" t="e">
        <f t="shared" si="202"/>
        <v>#REF!</v>
      </c>
      <c r="AS739" s="55" t="e">
        <f>IF(#REF!=1,0,"")</f>
        <v>#REF!</v>
      </c>
      <c r="AT739" s="56" t="e">
        <f t="shared" si="203"/>
        <v>#REF!</v>
      </c>
    </row>
    <row r="740" spans="1:46" s="3" customFormat="1" x14ac:dyDescent="0.25">
      <c r="A740" s="67">
        <f t="shared" si="204"/>
        <v>2022</v>
      </c>
      <c r="B740" s="67" t="str">
        <f t="shared" si="205"/>
        <v>May</v>
      </c>
      <c r="C740" s="68">
        <f t="shared" si="210"/>
        <v>24</v>
      </c>
      <c r="D740" s="69">
        <f t="shared" si="206"/>
        <v>20</v>
      </c>
      <c r="E740" s="70">
        <f t="shared" si="207"/>
        <v>52</v>
      </c>
      <c r="F740" s="74"/>
      <c r="G740" s="77"/>
      <c r="H740" s="63" t="e">
        <f t="shared" si="211"/>
        <v>#VALUE!</v>
      </c>
      <c r="I740" s="64">
        <f t="shared" si="213"/>
        <v>1</v>
      </c>
      <c r="J740" s="71" t="str">
        <f t="shared" si="213"/>
        <v>Lavandula</v>
      </c>
      <c r="K740" s="71" t="str">
        <f t="shared" si="213"/>
        <v>stoechas</v>
      </c>
      <c r="L740" s="72">
        <f t="shared" si="213"/>
        <v>2</v>
      </c>
      <c r="M740" s="72">
        <f t="shared" si="213"/>
        <v>13</v>
      </c>
      <c r="N740" s="66">
        <f t="shared" si="213"/>
        <v>0</v>
      </c>
      <c r="O740" s="42"/>
      <c r="P740" s="43" t="e">
        <f>TEXT(IF(#REF!=1,D740,""),"00")</f>
        <v>#REF!</v>
      </c>
      <c r="Q740" s="44"/>
      <c r="R740" s="45"/>
      <c r="S740" s="46" t="e">
        <f>IF(O740=0,TEXT(TIME(P740,Q740,R740)-TIME(D740,E740,RIGHT(F740,2))+TIME(0,LEFT(#REF!,2),RIGHT(#REF!,2)),"mm:ss"),TEXT(TIME(P740,Q740,R740)-TIME(D740,E740,RIGHT(F740,2))+TIME(0,LEFT(#REF!,2),RIGHT(#REF!,2))-TIME(0,($G$10*O740),0),"mm:ss"))</f>
        <v>#REF!</v>
      </c>
      <c r="T740" s="47"/>
      <c r="U740" s="43" t="e">
        <f>INDEX(VISITORS[INSECT ORDER], MATCH(T740,VISITORS[NAME USED],0))</f>
        <v>#N/A</v>
      </c>
      <c r="V740" s="43" t="e">
        <f t="shared" si="208"/>
        <v>#N/A</v>
      </c>
      <c r="W740" s="48" t="e">
        <f>IF(SUM(AB740,AD740,AF740,AH740,AJ740,AL740)=#REF!,,"")</f>
        <v>#REF!</v>
      </c>
      <c r="X740" s="49" t="e">
        <f>IF(#REF!=1,1,"")</f>
        <v>#REF!</v>
      </c>
      <c r="Y740" s="49"/>
      <c r="Z740" s="49"/>
      <c r="AA740" s="50" t="str">
        <f t="shared" si="209"/>
        <v/>
      </c>
      <c r="AB740" s="51" t="str">
        <f>IF(AA740=1,#REF!,"")</f>
        <v/>
      </c>
      <c r="AC740" s="50"/>
      <c r="AD740" s="51" t="str">
        <f>IF(AC740=1,#REF!,"")</f>
        <v/>
      </c>
      <c r="AE740" s="50"/>
      <c r="AF740" s="51" t="str">
        <f>IF(AE740=1,#REF!,"")</f>
        <v/>
      </c>
      <c r="AG740" s="50"/>
      <c r="AH740" s="51" t="str">
        <f>IF(AG740=1,#REF!,"")</f>
        <v/>
      </c>
      <c r="AI740" s="50"/>
      <c r="AJ740" s="51" t="str">
        <f>IF(AI740=1,#REF!,"")</f>
        <v/>
      </c>
      <c r="AK740" s="50"/>
      <c r="AL740" s="51" t="str">
        <f>IF(AK740=1,#REF!,"")</f>
        <v/>
      </c>
      <c r="AM740" s="52"/>
      <c r="AN740" s="53"/>
      <c r="AO740" s="53"/>
      <c r="AP740" s="54"/>
      <c r="AQ740" s="55" t="e">
        <f>IF(#REF!=1,0,"")</f>
        <v>#REF!</v>
      </c>
      <c r="AR740" s="56" t="e">
        <f t="shared" si="202"/>
        <v>#REF!</v>
      </c>
      <c r="AS740" s="55" t="e">
        <f>IF(#REF!=1,0,"")</f>
        <v>#REF!</v>
      </c>
      <c r="AT740" s="56" t="e">
        <f t="shared" si="203"/>
        <v>#REF!</v>
      </c>
    </row>
    <row r="741" spans="1:46" s="3" customFormat="1" x14ac:dyDescent="0.25">
      <c r="A741" s="67">
        <f t="shared" si="204"/>
        <v>2022</v>
      </c>
      <c r="B741" s="67" t="str">
        <f t="shared" si="205"/>
        <v>May</v>
      </c>
      <c r="C741" s="68">
        <f t="shared" si="210"/>
        <v>24</v>
      </c>
      <c r="D741" s="69">
        <f t="shared" si="206"/>
        <v>20</v>
      </c>
      <c r="E741" s="70">
        <f t="shared" si="207"/>
        <v>53</v>
      </c>
      <c r="F741" s="74"/>
      <c r="G741" s="77"/>
      <c r="H741" s="63" t="e">
        <f t="shared" si="211"/>
        <v>#VALUE!</v>
      </c>
      <c r="I741" s="64">
        <f t="shared" si="213"/>
        <v>1</v>
      </c>
      <c r="J741" s="71" t="str">
        <f t="shared" si="213"/>
        <v>Lavandula</v>
      </c>
      <c r="K741" s="71" t="str">
        <f t="shared" si="213"/>
        <v>stoechas</v>
      </c>
      <c r="L741" s="72">
        <f t="shared" si="213"/>
        <v>2</v>
      </c>
      <c r="M741" s="72">
        <f t="shared" si="213"/>
        <v>13</v>
      </c>
      <c r="N741" s="66">
        <f t="shared" si="213"/>
        <v>0</v>
      </c>
      <c r="O741" s="42"/>
      <c r="P741" s="43" t="e">
        <f>TEXT(IF(#REF!=1,D741,""),"00")</f>
        <v>#REF!</v>
      </c>
      <c r="Q741" s="44"/>
      <c r="R741" s="45"/>
      <c r="S741" s="46" t="e">
        <f>IF(O741=0,TEXT(TIME(P741,Q741,R741)-TIME(D741,E741,RIGHT(F741,2))+TIME(0,LEFT(#REF!,2),RIGHT(#REF!,2)),"mm:ss"),TEXT(TIME(P741,Q741,R741)-TIME(D741,E741,RIGHT(F741,2))+TIME(0,LEFT(#REF!,2),RIGHT(#REF!,2))-TIME(0,($G$10*O741),0),"mm:ss"))</f>
        <v>#REF!</v>
      </c>
      <c r="T741" s="47"/>
      <c r="U741" s="43" t="e">
        <f>INDEX(VISITORS[INSECT ORDER], MATCH(T741,VISITORS[NAME USED],0))</f>
        <v>#N/A</v>
      </c>
      <c r="V741" s="43" t="e">
        <f t="shared" si="208"/>
        <v>#N/A</v>
      </c>
      <c r="W741" s="48" t="e">
        <f>IF(SUM(AB741,AD741,AF741,AH741,AJ741,AL741)=#REF!,,"")</f>
        <v>#REF!</v>
      </c>
      <c r="X741" s="49" t="e">
        <f>IF(#REF!=1,1,"")</f>
        <v>#REF!</v>
      </c>
      <c r="Y741" s="49"/>
      <c r="Z741" s="49"/>
      <c r="AA741" s="50" t="str">
        <f t="shared" si="209"/>
        <v/>
      </c>
      <c r="AB741" s="51" t="str">
        <f>IF(AA741=1,#REF!,"")</f>
        <v/>
      </c>
      <c r="AC741" s="50"/>
      <c r="AD741" s="51" t="str">
        <f>IF(AC741=1,#REF!,"")</f>
        <v/>
      </c>
      <c r="AE741" s="50"/>
      <c r="AF741" s="51" t="str">
        <f>IF(AE741=1,#REF!,"")</f>
        <v/>
      </c>
      <c r="AG741" s="50"/>
      <c r="AH741" s="51" t="str">
        <f>IF(AG741=1,#REF!,"")</f>
        <v/>
      </c>
      <c r="AI741" s="50"/>
      <c r="AJ741" s="51" t="str">
        <f>IF(AI741=1,#REF!,"")</f>
        <v/>
      </c>
      <c r="AK741" s="50"/>
      <c r="AL741" s="51" t="str">
        <f>IF(AK741=1,#REF!,"")</f>
        <v/>
      </c>
      <c r="AM741" s="52"/>
      <c r="AN741" s="53"/>
      <c r="AO741" s="53"/>
      <c r="AP741" s="54"/>
      <c r="AQ741" s="55" t="e">
        <f>IF(#REF!=1,0,"")</f>
        <v>#REF!</v>
      </c>
      <c r="AR741" s="56" t="e">
        <f t="shared" si="202"/>
        <v>#REF!</v>
      </c>
      <c r="AS741" s="55" t="e">
        <f>IF(#REF!=1,0,"")</f>
        <v>#REF!</v>
      </c>
      <c r="AT741" s="56" t="e">
        <f t="shared" si="203"/>
        <v>#REF!</v>
      </c>
    </row>
    <row r="742" spans="1:46" s="3" customFormat="1" x14ac:dyDescent="0.25">
      <c r="A742" s="67">
        <f t="shared" si="204"/>
        <v>2022</v>
      </c>
      <c r="B742" s="67" t="str">
        <f t="shared" si="205"/>
        <v>May</v>
      </c>
      <c r="C742" s="68">
        <f t="shared" si="210"/>
        <v>24</v>
      </c>
      <c r="D742" s="69">
        <f t="shared" si="206"/>
        <v>20</v>
      </c>
      <c r="E742" s="60">
        <f t="shared" si="207"/>
        <v>54</v>
      </c>
      <c r="F742" s="74"/>
      <c r="G742" s="77"/>
      <c r="H742" s="63" t="e">
        <f t="shared" si="211"/>
        <v>#VALUE!</v>
      </c>
      <c r="I742" s="64">
        <f t="shared" si="213"/>
        <v>1</v>
      </c>
      <c r="J742" s="71" t="str">
        <f t="shared" si="213"/>
        <v>Lavandula</v>
      </c>
      <c r="K742" s="71" t="str">
        <f t="shared" si="213"/>
        <v>stoechas</v>
      </c>
      <c r="L742" s="72">
        <f t="shared" si="213"/>
        <v>2</v>
      </c>
      <c r="M742" s="66">
        <f t="shared" si="213"/>
        <v>13</v>
      </c>
      <c r="N742" s="66">
        <f t="shared" si="213"/>
        <v>0</v>
      </c>
      <c r="O742" s="42"/>
      <c r="P742" s="43" t="e">
        <f>TEXT(IF(#REF!=1,D742,""),"00")</f>
        <v>#REF!</v>
      </c>
      <c r="Q742" s="44"/>
      <c r="R742" s="45"/>
      <c r="S742" s="46" t="e">
        <f>IF(O742=0,TEXT(TIME(P742,Q742,R742)-TIME(D742,E742,RIGHT(F742,2))+TIME(0,LEFT(#REF!,2),RIGHT(#REF!,2)),"mm:ss"),TEXT(TIME(P742,Q742,R742)-TIME(D742,E742,RIGHT(F742,2))+TIME(0,LEFT(#REF!,2),RIGHT(#REF!,2))-TIME(0,($G$10*O742),0),"mm:ss"))</f>
        <v>#REF!</v>
      </c>
      <c r="T742" s="47"/>
      <c r="U742" s="43" t="e">
        <f>INDEX(VISITORS[INSECT ORDER], MATCH(T742,VISITORS[NAME USED],0))</f>
        <v>#N/A</v>
      </c>
      <c r="V742" s="43" t="e">
        <f t="shared" si="208"/>
        <v>#N/A</v>
      </c>
      <c r="W742" s="48" t="e">
        <f>IF(SUM(AB742,AD742,AF742,AH742,AJ742,AL742)=#REF!,,"")</f>
        <v>#REF!</v>
      </c>
      <c r="X742" s="49" t="e">
        <f>IF(#REF!=1,1,"")</f>
        <v>#REF!</v>
      </c>
      <c r="Y742" s="49"/>
      <c r="Z742" s="49"/>
      <c r="AA742" s="50" t="str">
        <f t="shared" si="209"/>
        <v/>
      </c>
      <c r="AB742" s="51" t="str">
        <f>IF(AA742=1,#REF!,"")</f>
        <v/>
      </c>
      <c r="AC742" s="50"/>
      <c r="AD742" s="51" t="str">
        <f>IF(AC742=1,#REF!,"")</f>
        <v/>
      </c>
      <c r="AE742" s="50"/>
      <c r="AF742" s="51" t="str">
        <f>IF(AE742=1,#REF!,"")</f>
        <v/>
      </c>
      <c r="AG742" s="50"/>
      <c r="AH742" s="51" t="str">
        <f>IF(AG742=1,#REF!,"")</f>
        <v/>
      </c>
      <c r="AI742" s="50"/>
      <c r="AJ742" s="51" t="str">
        <f>IF(AI742=1,#REF!,"")</f>
        <v/>
      </c>
      <c r="AK742" s="50"/>
      <c r="AL742" s="51" t="str">
        <f>IF(AK742=1,#REF!,"")</f>
        <v/>
      </c>
      <c r="AM742" s="52"/>
      <c r="AN742" s="53"/>
      <c r="AO742" s="53"/>
      <c r="AP742" s="54"/>
      <c r="AQ742" s="55" t="e">
        <f>IF(#REF!=1,0,"")</f>
        <v>#REF!</v>
      </c>
      <c r="AR742" s="56" t="e">
        <f t="shared" si="202"/>
        <v>#REF!</v>
      </c>
      <c r="AS742" s="55" t="e">
        <f>IF(#REF!=1,0,"")</f>
        <v>#REF!</v>
      </c>
      <c r="AT742" s="56" t="e">
        <f t="shared" si="203"/>
        <v>#REF!</v>
      </c>
    </row>
    <row r="743" spans="1:46" s="3" customFormat="1" x14ac:dyDescent="0.25">
      <c r="A743" s="67">
        <f t="shared" si="204"/>
        <v>2022</v>
      </c>
      <c r="B743" s="67" t="str">
        <f t="shared" si="205"/>
        <v>May</v>
      </c>
      <c r="C743" s="68">
        <f t="shared" si="210"/>
        <v>24</v>
      </c>
      <c r="D743" s="69">
        <f t="shared" si="206"/>
        <v>20</v>
      </c>
      <c r="E743" s="70">
        <f t="shared" si="207"/>
        <v>55</v>
      </c>
      <c r="F743" s="74"/>
      <c r="G743" s="77"/>
      <c r="H743" s="63" t="e">
        <f t="shared" si="211"/>
        <v>#VALUE!</v>
      </c>
      <c r="I743" s="64">
        <f t="shared" si="213"/>
        <v>1</v>
      </c>
      <c r="J743" s="71" t="str">
        <f t="shared" si="213"/>
        <v>Lavandula</v>
      </c>
      <c r="K743" s="71" t="str">
        <f t="shared" si="213"/>
        <v>stoechas</v>
      </c>
      <c r="L743" s="72">
        <f t="shared" si="213"/>
        <v>2</v>
      </c>
      <c r="M743" s="72">
        <f t="shared" si="213"/>
        <v>13</v>
      </c>
      <c r="N743" s="66">
        <f t="shared" si="213"/>
        <v>0</v>
      </c>
      <c r="O743" s="42"/>
      <c r="P743" s="43" t="e">
        <f>TEXT(IF(#REF!=1,D743,""),"00")</f>
        <v>#REF!</v>
      </c>
      <c r="Q743" s="44"/>
      <c r="R743" s="45"/>
      <c r="S743" s="46" t="e">
        <f>IF(O743=0,TEXT(TIME(P743,Q743,R743)-TIME(D743,E743,RIGHT(F743,2))+TIME(0,LEFT(#REF!,2),RIGHT(#REF!,2)),"mm:ss"),TEXT(TIME(P743,Q743,R743)-TIME(D743,E743,RIGHT(F743,2))+TIME(0,LEFT(#REF!,2),RIGHT(#REF!,2))-TIME(0,($G$10*O743),0),"mm:ss"))</f>
        <v>#REF!</v>
      </c>
      <c r="T743" s="47"/>
      <c r="U743" s="43" t="e">
        <f>INDEX(VISITORS[INSECT ORDER], MATCH(T743,VISITORS[NAME USED],0))</f>
        <v>#N/A</v>
      </c>
      <c r="V743" s="43" t="e">
        <f t="shared" si="208"/>
        <v>#N/A</v>
      </c>
      <c r="W743" s="48" t="e">
        <f>IF(SUM(AB743,AD743,AF743,AH743,AJ743,AL743)=#REF!,,"")</f>
        <v>#REF!</v>
      </c>
      <c r="X743" s="49" t="e">
        <f>IF(#REF!=1,1,"")</f>
        <v>#REF!</v>
      </c>
      <c r="Y743" s="49"/>
      <c r="Z743" s="49"/>
      <c r="AA743" s="50" t="str">
        <f t="shared" si="209"/>
        <v/>
      </c>
      <c r="AB743" s="51" t="str">
        <f>IF(AA743=1,#REF!,"")</f>
        <v/>
      </c>
      <c r="AC743" s="50"/>
      <c r="AD743" s="51" t="str">
        <f>IF(AC743=1,#REF!,"")</f>
        <v/>
      </c>
      <c r="AE743" s="50"/>
      <c r="AF743" s="51" t="str">
        <f>IF(AE743=1,#REF!,"")</f>
        <v/>
      </c>
      <c r="AG743" s="50"/>
      <c r="AH743" s="51" t="str">
        <f>IF(AG743=1,#REF!,"")</f>
        <v/>
      </c>
      <c r="AI743" s="50"/>
      <c r="AJ743" s="51" t="str">
        <f>IF(AI743=1,#REF!,"")</f>
        <v/>
      </c>
      <c r="AK743" s="50"/>
      <c r="AL743" s="51" t="str">
        <f>IF(AK743=1,#REF!,"")</f>
        <v/>
      </c>
      <c r="AM743" s="52"/>
      <c r="AN743" s="53"/>
      <c r="AO743" s="53"/>
      <c r="AP743" s="54"/>
      <c r="AQ743" s="55" t="e">
        <f>IF(#REF!=1,0,"")</f>
        <v>#REF!</v>
      </c>
      <c r="AR743" s="56" t="e">
        <f t="shared" si="202"/>
        <v>#REF!</v>
      </c>
      <c r="AS743" s="55" t="e">
        <f>IF(#REF!=1,0,"")</f>
        <v>#REF!</v>
      </c>
      <c r="AT743" s="56" t="e">
        <f t="shared" si="203"/>
        <v>#REF!</v>
      </c>
    </row>
    <row r="744" spans="1:46" s="3" customFormat="1" x14ac:dyDescent="0.25">
      <c r="A744" s="67">
        <f t="shared" si="204"/>
        <v>2022</v>
      </c>
      <c r="B744" s="67" t="str">
        <f t="shared" si="205"/>
        <v>May</v>
      </c>
      <c r="C744" s="68">
        <f t="shared" si="210"/>
        <v>24</v>
      </c>
      <c r="D744" s="69">
        <f t="shared" si="206"/>
        <v>20</v>
      </c>
      <c r="E744" s="70">
        <f t="shared" si="207"/>
        <v>56</v>
      </c>
      <c r="F744" s="74"/>
      <c r="G744" s="77"/>
      <c r="H744" s="63" t="e">
        <f t="shared" si="211"/>
        <v>#VALUE!</v>
      </c>
      <c r="I744" s="64">
        <f t="shared" si="213"/>
        <v>1</v>
      </c>
      <c r="J744" s="71" t="str">
        <f t="shared" si="213"/>
        <v>Lavandula</v>
      </c>
      <c r="K744" s="71" t="str">
        <f t="shared" si="213"/>
        <v>stoechas</v>
      </c>
      <c r="L744" s="66">
        <f t="shared" si="213"/>
        <v>2</v>
      </c>
      <c r="M744" s="72">
        <f t="shared" si="213"/>
        <v>13</v>
      </c>
      <c r="N744" s="66">
        <f t="shared" si="213"/>
        <v>0</v>
      </c>
      <c r="O744" s="42"/>
      <c r="P744" s="43" t="e">
        <f>TEXT(IF(#REF!=1,D744,""),"00")</f>
        <v>#REF!</v>
      </c>
      <c r="Q744" s="44"/>
      <c r="R744" s="45"/>
      <c r="S744" s="46" t="e">
        <f>IF(O744=0,TEXT(TIME(P744,Q744,R744)-TIME(D744,E744,RIGHT(F744,2))+TIME(0,LEFT(#REF!,2),RIGHT(#REF!,2)),"mm:ss"),TEXT(TIME(P744,Q744,R744)-TIME(D744,E744,RIGHT(F744,2))+TIME(0,LEFT(#REF!,2),RIGHT(#REF!,2))-TIME(0,($G$10*O744),0),"mm:ss"))</f>
        <v>#REF!</v>
      </c>
      <c r="T744" s="47"/>
      <c r="U744" s="43" t="e">
        <f>INDEX(VISITORS[INSECT ORDER], MATCH(T744,VISITORS[NAME USED],0))</f>
        <v>#N/A</v>
      </c>
      <c r="V744" s="43" t="e">
        <f t="shared" si="208"/>
        <v>#N/A</v>
      </c>
      <c r="W744" s="48" t="e">
        <f>IF(SUM(AB744,AD744,AF744,AH744,AJ744,AL744)=#REF!,,"")</f>
        <v>#REF!</v>
      </c>
      <c r="X744" s="49" t="e">
        <f>IF(#REF!=1,1,"")</f>
        <v>#REF!</v>
      </c>
      <c r="Y744" s="49"/>
      <c r="Z744" s="49"/>
      <c r="AA744" s="50" t="str">
        <f t="shared" si="209"/>
        <v/>
      </c>
      <c r="AB744" s="51" t="str">
        <f>IF(AA744=1,#REF!,"")</f>
        <v/>
      </c>
      <c r="AC744" s="50"/>
      <c r="AD744" s="51" t="str">
        <f>IF(AC744=1,#REF!,"")</f>
        <v/>
      </c>
      <c r="AE744" s="50"/>
      <c r="AF744" s="51" t="str">
        <f>IF(AE744=1,#REF!,"")</f>
        <v/>
      </c>
      <c r="AG744" s="50"/>
      <c r="AH744" s="51" t="str">
        <f>IF(AG744=1,#REF!,"")</f>
        <v/>
      </c>
      <c r="AI744" s="50"/>
      <c r="AJ744" s="51" t="str">
        <f>IF(AI744=1,#REF!,"")</f>
        <v/>
      </c>
      <c r="AK744" s="50"/>
      <c r="AL744" s="51" t="str">
        <f>IF(AK744=1,#REF!,"")</f>
        <v/>
      </c>
      <c r="AM744" s="52"/>
      <c r="AN744" s="53"/>
      <c r="AO744" s="53"/>
      <c r="AP744" s="54"/>
      <c r="AQ744" s="55" t="e">
        <f>IF(#REF!=1,0,"")</f>
        <v>#REF!</v>
      </c>
      <c r="AR744" s="56" t="e">
        <f t="shared" si="202"/>
        <v>#REF!</v>
      </c>
      <c r="AS744" s="55" t="e">
        <f>IF(#REF!=1,0,"")</f>
        <v>#REF!</v>
      </c>
      <c r="AT744" s="56" t="e">
        <f t="shared" si="203"/>
        <v>#REF!</v>
      </c>
    </row>
    <row r="745" spans="1:46" s="3" customFormat="1" x14ac:dyDescent="0.25">
      <c r="A745" s="67">
        <f t="shared" si="204"/>
        <v>2022</v>
      </c>
      <c r="B745" s="67" t="str">
        <f t="shared" si="205"/>
        <v>May</v>
      </c>
      <c r="C745" s="68">
        <f t="shared" si="210"/>
        <v>24</v>
      </c>
      <c r="D745" s="69">
        <f t="shared" si="206"/>
        <v>20</v>
      </c>
      <c r="E745" s="70">
        <f t="shared" si="207"/>
        <v>57</v>
      </c>
      <c r="F745" s="74"/>
      <c r="G745" s="77"/>
      <c r="H745" s="63" t="e">
        <f t="shared" si="211"/>
        <v>#VALUE!</v>
      </c>
      <c r="I745" s="64">
        <f t="shared" si="213"/>
        <v>1</v>
      </c>
      <c r="J745" s="71" t="str">
        <f t="shared" si="213"/>
        <v>Lavandula</v>
      </c>
      <c r="K745" s="71" t="str">
        <f t="shared" si="213"/>
        <v>stoechas</v>
      </c>
      <c r="L745" s="72">
        <f t="shared" si="213"/>
        <v>2</v>
      </c>
      <c r="M745" s="72">
        <f t="shared" si="213"/>
        <v>13</v>
      </c>
      <c r="N745" s="66">
        <f t="shared" si="213"/>
        <v>0</v>
      </c>
      <c r="O745" s="42"/>
      <c r="P745" s="43" t="e">
        <f>TEXT(IF(#REF!=1,D745,""),"00")</f>
        <v>#REF!</v>
      </c>
      <c r="Q745" s="44"/>
      <c r="R745" s="45"/>
      <c r="S745" s="46" t="e">
        <f>IF(O745=0,TEXT(TIME(P745,Q745,R745)-TIME(D745,E745,RIGHT(F745,2))+TIME(0,LEFT(#REF!,2),RIGHT(#REF!,2)),"mm:ss"),TEXT(TIME(P745,Q745,R745)-TIME(D745,E745,RIGHT(F745,2))+TIME(0,LEFT(#REF!,2),RIGHT(#REF!,2))-TIME(0,($G$10*O745),0),"mm:ss"))</f>
        <v>#REF!</v>
      </c>
      <c r="T745" s="47"/>
      <c r="U745" s="43" t="e">
        <f>INDEX(VISITORS[INSECT ORDER], MATCH(T745,VISITORS[NAME USED],0))</f>
        <v>#N/A</v>
      </c>
      <c r="V745" s="43" t="e">
        <f t="shared" si="208"/>
        <v>#N/A</v>
      </c>
      <c r="W745" s="48" t="e">
        <f>IF(SUM(AB745,AD745,AF745,AH745,AJ745,AL745)=#REF!,,"")</f>
        <v>#REF!</v>
      </c>
      <c r="X745" s="49" t="e">
        <f>IF(#REF!=1,1,"")</f>
        <v>#REF!</v>
      </c>
      <c r="Y745" s="49"/>
      <c r="Z745" s="49"/>
      <c r="AA745" s="50" t="str">
        <f t="shared" si="209"/>
        <v/>
      </c>
      <c r="AB745" s="51" t="str">
        <f>IF(AA745=1,#REF!,"")</f>
        <v/>
      </c>
      <c r="AC745" s="50"/>
      <c r="AD745" s="51" t="str">
        <f>IF(AC745=1,#REF!,"")</f>
        <v/>
      </c>
      <c r="AE745" s="50"/>
      <c r="AF745" s="51" t="str">
        <f>IF(AE745=1,#REF!,"")</f>
        <v/>
      </c>
      <c r="AG745" s="50"/>
      <c r="AH745" s="51" t="str">
        <f>IF(AG745=1,#REF!,"")</f>
        <v/>
      </c>
      <c r="AI745" s="50"/>
      <c r="AJ745" s="51" t="str">
        <f>IF(AI745=1,#REF!,"")</f>
        <v/>
      </c>
      <c r="AK745" s="50"/>
      <c r="AL745" s="51" t="str">
        <f>IF(AK745=1,#REF!,"")</f>
        <v/>
      </c>
      <c r="AM745" s="52"/>
      <c r="AN745" s="53"/>
      <c r="AO745" s="53"/>
      <c r="AP745" s="54"/>
      <c r="AQ745" s="55" t="e">
        <f>IF(#REF!=1,0,"")</f>
        <v>#REF!</v>
      </c>
      <c r="AR745" s="56" t="e">
        <f t="shared" si="202"/>
        <v>#REF!</v>
      </c>
      <c r="AS745" s="55" t="e">
        <f>IF(#REF!=1,0,"")</f>
        <v>#REF!</v>
      </c>
      <c r="AT745" s="56" t="e">
        <f t="shared" si="203"/>
        <v>#REF!</v>
      </c>
    </row>
    <row r="746" spans="1:46" s="3" customFormat="1" x14ac:dyDescent="0.25">
      <c r="A746" s="67">
        <f t="shared" si="204"/>
        <v>2022</v>
      </c>
      <c r="B746" s="67" t="str">
        <f t="shared" si="205"/>
        <v>May</v>
      </c>
      <c r="C746" s="68">
        <f t="shared" si="210"/>
        <v>24</v>
      </c>
      <c r="D746" s="69">
        <f t="shared" si="206"/>
        <v>20</v>
      </c>
      <c r="E746" s="70">
        <f t="shared" si="207"/>
        <v>58</v>
      </c>
      <c r="F746" s="74"/>
      <c r="G746" s="77"/>
      <c r="H746" s="63" t="e">
        <f t="shared" si="211"/>
        <v>#VALUE!</v>
      </c>
      <c r="I746" s="64">
        <f t="shared" si="213"/>
        <v>1</v>
      </c>
      <c r="J746" s="71" t="str">
        <f t="shared" si="213"/>
        <v>Lavandula</v>
      </c>
      <c r="K746" s="71" t="str">
        <f t="shared" si="213"/>
        <v>stoechas</v>
      </c>
      <c r="L746" s="72">
        <f t="shared" si="213"/>
        <v>2</v>
      </c>
      <c r="M746" s="72">
        <f t="shared" si="213"/>
        <v>13</v>
      </c>
      <c r="N746" s="66">
        <f t="shared" si="213"/>
        <v>0</v>
      </c>
      <c r="O746" s="42"/>
      <c r="P746" s="43" t="e">
        <f>TEXT(IF(#REF!=1,D746,""),"00")</f>
        <v>#REF!</v>
      </c>
      <c r="Q746" s="44"/>
      <c r="R746" s="45"/>
      <c r="S746" s="46" t="e">
        <f>IF(O746=0,TEXT(TIME(P746,Q746,R746)-TIME(D746,E746,RIGHT(F746,2))+TIME(0,LEFT(#REF!,2),RIGHT(#REF!,2)),"mm:ss"),TEXT(TIME(P746,Q746,R746)-TIME(D746,E746,RIGHT(F746,2))+TIME(0,LEFT(#REF!,2),RIGHT(#REF!,2))-TIME(0,($G$10*O746),0),"mm:ss"))</f>
        <v>#REF!</v>
      </c>
      <c r="T746" s="47"/>
      <c r="U746" s="43" t="e">
        <f>INDEX(VISITORS[INSECT ORDER], MATCH(T746,VISITORS[NAME USED],0))</f>
        <v>#N/A</v>
      </c>
      <c r="V746" s="43" t="e">
        <f t="shared" si="208"/>
        <v>#N/A</v>
      </c>
      <c r="W746" s="48" t="e">
        <f>IF(SUM(AB746,AD746,AF746,AH746,AJ746,AL746)=#REF!,,"")</f>
        <v>#REF!</v>
      </c>
      <c r="X746" s="49" t="e">
        <f>IF(#REF!=1,1,"")</f>
        <v>#REF!</v>
      </c>
      <c r="Y746" s="49"/>
      <c r="Z746" s="49"/>
      <c r="AA746" s="50" t="str">
        <f t="shared" si="209"/>
        <v/>
      </c>
      <c r="AB746" s="51" t="str">
        <f>IF(AA746=1,#REF!,"")</f>
        <v/>
      </c>
      <c r="AC746" s="50"/>
      <c r="AD746" s="51" t="str">
        <f>IF(AC746=1,#REF!,"")</f>
        <v/>
      </c>
      <c r="AE746" s="50"/>
      <c r="AF746" s="51" t="str">
        <f>IF(AE746=1,#REF!,"")</f>
        <v/>
      </c>
      <c r="AG746" s="50"/>
      <c r="AH746" s="51" t="str">
        <f>IF(AG746=1,#REF!,"")</f>
        <v/>
      </c>
      <c r="AI746" s="50"/>
      <c r="AJ746" s="51" t="str">
        <f>IF(AI746=1,#REF!,"")</f>
        <v/>
      </c>
      <c r="AK746" s="50"/>
      <c r="AL746" s="51" t="str">
        <f>IF(AK746=1,#REF!,"")</f>
        <v/>
      </c>
      <c r="AM746" s="52"/>
      <c r="AN746" s="53"/>
      <c r="AO746" s="53"/>
      <c r="AP746" s="54"/>
      <c r="AQ746" s="55" t="e">
        <f>IF(#REF!=1,0,"")</f>
        <v>#REF!</v>
      </c>
      <c r="AR746" s="56" t="e">
        <f t="shared" si="202"/>
        <v>#REF!</v>
      </c>
      <c r="AS746" s="55" t="e">
        <f>IF(#REF!=1,0,"")</f>
        <v>#REF!</v>
      </c>
      <c r="AT746" s="56" t="e">
        <f t="shared" si="203"/>
        <v>#REF!</v>
      </c>
    </row>
    <row r="747" spans="1:46" s="3" customFormat="1" x14ac:dyDescent="0.25">
      <c r="A747" s="67">
        <f t="shared" si="204"/>
        <v>2022</v>
      </c>
      <c r="B747" s="67" t="str">
        <f t="shared" si="205"/>
        <v>May</v>
      </c>
      <c r="C747" s="68">
        <f t="shared" si="210"/>
        <v>24</v>
      </c>
      <c r="D747" s="69">
        <f t="shared" si="206"/>
        <v>20</v>
      </c>
      <c r="E747" s="60">
        <f t="shared" si="207"/>
        <v>59</v>
      </c>
      <c r="F747" s="74"/>
      <c r="G747" s="77"/>
      <c r="H747" s="63" t="e">
        <f t="shared" si="211"/>
        <v>#VALUE!</v>
      </c>
      <c r="I747" s="64">
        <f t="shared" si="213"/>
        <v>1</v>
      </c>
      <c r="J747" s="71" t="str">
        <f t="shared" si="213"/>
        <v>Lavandula</v>
      </c>
      <c r="K747" s="71" t="str">
        <f t="shared" si="213"/>
        <v>stoechas</v>
      </c>
      <c r="L747" s="72">
        <f t="shared" si="213"/>
        <v>2</v>
      </c>
      <c r="M747" s="66">
        <f t="shared" si="213"/>
        <v>13</v>
      </c>
      <c r="N747" s="66">
        <f t="shared" si="213"/>
        <v>0</v>
      </c>
      <c r="O747" s="42"/>
      <c r="P747" s="43" t="e">
        <f>TEXT(IF(#REF!=1,D747,""),"00")</f>
        <v>#REF!</v>
      </c>
      <c r="Q747" s="44"/>
      <c r="R747" s="45"/>
      <c r="S747" s="46" t="e">
        <f>IF(O747=0,TEXT(TIME(P747,Q747,R747)-TIME(D747,E747,RIGHT(F747,2))+TIME(0,LEFT(#REF!,2),RIGHT(#REF!,2)),"mm:ss"),TEXT(TIME(P747,Q747,R747)-TIME(D747,E747,RIGHT(F747,2))+TIME(0,LEFT(#REF!,2),RIGHT(#REF!,2))-TIME(0,($G$10*O747),0),"mm:ss"))</f>
        <v>#REF!</v>
      </c>
      <c r="T747" s="47"/>
      <c r="U747" s="43" t="e">
        <f>INDEX(VISITORS[INSECT ORDER], MATCH(T747,VISITORS[NAME USED],0))</f>
        <v>#N/A</v>
      </c>
      <c r="V747" s="43" t="e">
        <f t="shared" si="208"/>
        <v>#N/A</v>
      </c>
      <c r="W747" s="48" t="e">
        <f>IF(SUM(AB747,AD747,AF747,AH747,AJ747,AL747)=#REF!,,"")</f>
        <v>#REF!</v>
      </c>
      <c r="X747" s="49" t="e">
        <f>IF(#REF!=1,1,"")</f>
        <v>#REF!</v>
      </c>
      <c r="Y747" s="49"/>
      <c r="Z747" s="49"/>
      <c r="AA747" s="50" t="str">
        <f t="shared" si="209"/>
        <v/>
      </c>
      <c r="AB747" s="51" t="str">
        <f>IF(AA747=1,#REF!,"")</f>
        <v/>
      </c>
      <c r="AC747" s="50"/>
      <c r="AD747" s="51" t="str">
        <f>IF(AC747=1,#REF!,"")</f>
        <v/>
      </c>
      <c r="AE747" s="50"/>
      <c r="AF747" s="51" t="str">
        <f>IF(AE747=1,#REF!,"")</f>
        <v/>
      </c>
      <c r="AG747" s="50"/>
      <c r="AH747" s="51" t="str">
        <f>IF(AG747=1,#REF!,"")</f>
        <v/>
      </c>
      <c r="AI747" s="50"/>
      <c r="AJ747" s="51" t="str">
        <f>IF(AI747=1,#REF!,"")</f>
        <v/>
      </c>
      <c r="AK747" s="50"/>
      <c r="AL747" s="51" t="str">
        <f>IF(AK747=1,#REF!,"")</f>
        <v/>
      </c>
      <c r="AM747" s="52"/>
      <c r="AN747" s="53"/>
      <c r="AO747" s="53"/>
      <c r="AP747" s="54"/>
      <c r="AQ747" s="55" t="e">
        <f>IF(#REF!=1,0,"")</f>
        <v>#REF!</v>
      </c>
      <c r="AR747" s="56" t="e">
        <f t="shared" si="202"/>
        <v>#REF!</v>
      </c>
      <c r="AS747" s="55" t="e">
        <f>IF(#REF!=1,0,"")</f>
        <v>#REF!</v>
      </c>
      <c r="AT747" s="56" t="e">
        <f t="shared" si="203"/>
        <v>#REF!</v>
      </c>
    </row>
    <row r="748" spans="1:46" s="3" customFormat="1" x14ac:dyDescent="0.25">
      <c r="A748" s="67">
        <f t="shared" si="204"/>
        <v>2022</v>
      </c>
      <c r="B748" s="67" t="str">
        <f t="shared" si="205"/>
        <v>May</v>
      </c>
      <c r="C748" s="68">
        <f t="shared" si="210"/>
        <v>24</v>
      </c>
      <c r="D748" s="69">
        <f t="shared" si="206"/>
        <v>21</v>
      </c>
      <c r="E748" s="70">
        <f t="shared" si="207"/>
        <v>0</v>
      </c>
      <c r="F748" s="74"/>
      <c r="G748" s="77"/>
      <c r="H748" s="63" t="e">
        <f t="shared" si="211"/>
        <v>#VALUE!</v>
      </c>
      <c r="I748" s="64">
        <f t="shared" si="213"/>
        <v>1</v>
      </c>
      <c r="J748" s="71" t="str">
        <f t="shared" si="213"/>
        <v>Lavandula</v>
      </c>
      <c r="K748" s="71" t="str">
        <f t="shared" si="213"/>
        <v>stoechas</v>
      </c>
      <c r="L748" s="72">
        <f t="shared" si="213"/>
        <v>2</v>
      </c>
      <c r="M748" s="72">
        <f t="shared" si="213"/>
        <v>13</v>
      </c>
      <c r="N748" s="66">
        <f t="shared" si="213"/>
        <v>0</v>
      </c>
      <c r="O748" s="42"/>
      <c r="P748" s="43" t="e">
        <f>TEXT(IF(#REF!=1,D748,""),"00")</f>
        <v>#REF!</v>
      </c>
      <c r="Q748" s="44"/>
      <c r="R748" s="45"/>
      <c r="S748" s="46" t="e">
        <f>IF(O748=0,TEXT(TIME(P748,Q748,R748)-TIME(D748,E748,RIGHT(F748,2))+TIME(0,LEFT(#REF!,2),RIGHT(#REF!,2)),"mm:ss"),TEXT(TIME(P748,Q748,R748)-TIME(D748,E748,RIGHT(F748,2))+TIME(0,LEFT(#REF!,2),RIGHT(#REF!,2))-TIME(0,($G$10*O748),0),"mm:ss"))</f>
        <v>#REF!</v>
      </c>
      <c r="T748" s="47"/>
      <c r="U748" s="43" t="e">
        <f>INDEX(VISITORS[INSECT ORDER], MATCH(T748,VISITORS[NAME USED],0))</f>
        <v>#N/A</v>
      </c>
      <c r="V748" s="43" t="e">
        <f t="shared" si="208"/>
        <v>#N/A</v>
      </c>
      <c r="W748" s="48" t="e">
        <f>IF(SUM(AB748,AD748,AF748,AH748,AJ748,AL748)=#REF!,,"")</f>
        <v>#REF!</v>
      </c>
      <c r="X748" s="49" t="e">
        <f>IF(#REF!=1,1,"")</f>
        <v>#REF!</v>
      </c>
      <c r="Y748" s="49"/>
      <c r="Z748" s="49"/>
      <c r="AA748" s="50" t="str">
        <f t="shared" si="209"/>
        <v/>
      </c>
      <c r="AB748" s="51" t="str">
        <f>IF(AA748=1,#REF!,"")</f>
        <v/>
      </c>
      <c r="AC748" s="50"/>
      <c r="AD748" s="51" t="str">
        <f>IF(AC748=1,#REF!,"")</f>
        <v/>
      </c>
      <c r="AE748" s="50"/>
      <c r="AF748" s="51" t="str">
        <f>IF(AE748=1,#REF!,"")</f>
        <v/>
      </c>
      <c r="AG748" s="50"/>
      <c r="AH748" s="51" t="str">
        <f>IF(AG748=1,#REF!,"")</f>
        <v/>
      </c>
      <c r="AI748" s="50"/>
      <c r="AJ748" s="51" t="str">
        <f>IF(AI748=1,#REF!,"")</f>
        <v/>
      </c>
      <c r="AK748" s="50"/>
      <c r="AL748" s="51" t="str">
        <f>IF(AK748=1,#REF!,"")</f>
        <v/>
      </c>
      <c r="AM748" s="52"/>
      <c r="AN748" s="53"/>
      <c r="AO748" s="53"/>
      <c r="AP748" s="54"/>
      <c r="AQ748" s="55" t="e">
        <f>IF(#REF!=1,0,"")</f>
        <v>#REF!</v>
      </c>
      <c r="AR748" s="56" t="e">
        <f t="shared" si="202"/>
        <v>#REF!</v>
      </c>
      <c r="AS748" s="55" t="e">
        <f>IF(#REF!=1,0,"")</f>
        <v>#REF!</v>
      </c>
      <c r="AT748" s="56" t="e">
        <f t="shared" si="203"/>
        <v>#REF!</v>
      </c>
    </row>
    <row r="749" spans="1:46" s="3" customFormat="1" x14ac:dyDescent="0.25">
      <c r="A749" s="67">
        <f t="shared" si="204"/>
        <v>2022</v>
      </c>
      <c r="B749" s="67" t="str">
        <f t="shared" si="205"/>
        <v>May</v>
      </c>
      <c r="C749" s="68">
        <f t="shared" si="210"/>
        <v>24</v>
      </c>
      <c r="D749" s="69">
        <f t="shared" si="206"/>
        <v>21</v>
      </c>
      <c r="E749" s="70">
        <f t="shared" si="207"/>
        <v>1</v>
      </c>
      <c r="F749" s="74"/>
      <c r="G749" s="77"/>
      <c r="H749" s="63" t="e">
        <f t="shared" si="211"/>
        <v>#VALUE!</v>
      </c>
      <c r="I749" s="64">
        <f t="shared" ref="I749:N764" si="214">I748</f>
        <v>1</v>
      </c>
      <c r="J749" s="71" t="str">
        <f t="shared" si="214"/>
        <v>Lavandula</v>
      </c>
      <c r="K749" s="71" t="str">
        <f t="shared" si="214"/>
        <v>stoechas</v>
      </c>
      <c r="L749" s="72">
        <f t="shared" si="214"/>
        <v>2</v>
      </c>
      <c r="M749" s="72">
        <f t="shared" si="214"/>
        <v>13</v>
      </c>
      <c r="N749" s="66">
        <f t="shared" si="214"/>
        <v>0</v>
      </c>
      <c r="O749" s="42"/>
      <c r="P749" s="43" t="e">
        <f>TEXT(IF(#REF!=1,D749,""),"00")</f>
        <v>#REF!</v>
      </c>
      <c r="Q749" s="44"/>
      <c r="R749" s="45"/>
      <c r="S749" s="46" t="e">
        <f>IF(O749=0,TEXT(TIME(P749,Q749,R749)-TIME(D749,E749,RIGHT(F749,2))+TIME(0,LEFT(#REF!,2),RIGHT(#REF!,2)),"mm:ss"),TEXT(TIME(P749,Q749,R749)-TIME(D749,E749,RIGHT(F749,2))+TIME(0,LEFT(#REF!,2),RIGHT(#REF!,2))-TIME(0,($G$10*O749),0),"mm:ss"))</f>
        <v>#REF!</v>
      </c>
      <c r="T749" s="47"/>
      <c r="U749" s="43" t="e">
        <f>INDEX(VISITORS[INSECT ORDER], MATCH(T749,VISITORS[NAME USED],0))</f>
        <v>#N/A</v>
      </c>
      <c r="V749" s="43" t="e">
        <f t="shared" si="208"/>
        <v>#N/A</v>
      </c>
      <c r="W749" s="48" t="e">
        <f>IF(SUM(AB749,AD749,AF749,AH749,AJ749,AL749)=#REF!,,"")</f>
        <v>#REF!</v>
      </c>
      <c r="X749" s="49" t="e">
        <f>IF(#REF!=1,1,"")</f>
        <v>#REF!</v>
      </c>
      <c r="Y749" s="49"/>
      <c r="Z749" s="49"/>
      <c r="AA749" s="50" t="str">
        <f t="shared" si="209"/>
        <v/>
      </c>
      <c r="AB749" s="51" t="str">
        <f>IF(AA749=1,#REF!,"")</f>
        <v/>
      </c>
      <c r="AC749" s="50"/>
      <c r="AD749" s="51" t="str">
        <f>IF(AC749=1,#REF!,"")</f>
        <v/>
      </c>
      <c r="AE749" s="50"/>
      <c r="AF749" s="51" t="str">
        <f>IF(AE749=1,#REF!,"")</f>
        <v/>
      </c>
      <c r="AG749" s="50"/>
      <c r="AH749" s="51" t="str">
        <f>IF(AG749=1,#REF!,"")</f>
        <v/>
      </c>
      <c r="AI749" s="50"/>
      <c r="AJ749" s="51" t="str">
        <f>IF(AI749=1,#REF!,"")</f>
        <v/>
      </c>
      <c r="AK749" s="50"/>
      <c r="AL749" s="51" t="str">
        <f>IF(AK749=1,#REF!,"")</f>
        <v/>
      </c>
      <c r="AM749" s="52"/>
      <c r="AN749" s="53"/>
      <c r="AO749" s="53"/>
      <c r="AP749" s="54"/>
      <c r="AQ749" s="55" t="e">
        <f>IF(#REF!=1,0,"")</f>
        <v>#REF!</v>
      </c>
      <c r="AR749" s="56" t="e">
        <f t="shared" si="202"/>
        <v>#REF!</v>
      </c>
      <c r="AS749" s="55" t="e">
        <f>IF(#REF!=1,0,"")</f>
        <v>#REF!</v>
      </c>
      <c r="AT749" s="56" t="e">
        <f t="shared" si="203"/>
        <v>#REF!</v>
      </c>
    </row>
    <row r="750" spans="1:46" s="3" customFormat="1" x14ac:dyDescent="0.25">
      <c r="A750" s="67">
        <f t="shared" si="204"/>
        <v>2022</v>
      </c>
      <c r="B750" s="67" t="str">
        <f t="shared" si="205"/>
        <v>May</v>
      </c>
      <c r="C750" s="68">
        <f t="shared" si="210"/>
        <v>24</v>
      </c>
      <c r="D750" s="69">
        <f t="shared" si="206"/>
        <v>21</v>
      </c>
      <c r="E750" s="70">
        <f t="shared" si="207"/>
        <v>2</v>
      </c>
      <c r="F750" s="74"/>
      <c r="G750" s="77"/>
      <c r="H750" s="63" t="e">
        <f t="shared" si="211"/>
        <v>#VALUE!</v>
      </c>
      <c r="I750" s="64">
        <f t="shared" si="214"/>
        <v>1</v>
      </c>
      <c r="J750" s="71" t="str">
        <f t="shared" si="214"/>
        <v>Lavandula</v>
      </c>
      <c r="K750" s="71" t="str">
        <f t="shared" si="214"/>
        <v>stoechas</v>
      </c>
      <c r="L750" s="66">
        <f t="shared" si="214"/>
        <v>2</v>
      </c>
      <c r="M750" s="72">
        <f t="shared" si="214"/>
        <v>13</v>
      </c>
      <c r="N750" s="66">
        <f t="shared" si="214"/>
        <v>0</v>
      </c>
      <c r="O750" s="42"/>
      <c r="P750" s="43" t="e">
        <f>TEXT(IF(#REF!=1,D750,""),"00")</f>
        <v>#REF!</v>
      </c>
      <c r="Q750" s="44"/>
      <c r="R750" s="45"/>
      <c r="S750" s="46" t="e">
        <f>IF(O750=0,TEXT(TIME(P750,Q750,R750)-TIME(D750,E750,RIGHT(F750,2))+TIME(0,LEFT(#REF!,2),RIGHT(#REF!,2)),"mm:ss"),TEXT(TIME(P750,Q750,R750)-TIME(D750,E750,RIGHT(F750,2))+TIME(0,LEFT(#REF!,2),RIGHT(#REF!,2))-TIME(0,($G$10*O750),0),"mm:ss"))</f>
        <v>#REF!</v>
      </c>
      <c r="T750" s="47"/>
      <c r="U750" s="43" t="e">
        <f>INDEX(VISITORS[INSECT ORDER], MATCH(T750,VISITORS[NAME USED],0))</f>
        <v>#N/A</v>
      </c>
      <c r="V750" s="43" t="e">
        <f t="shared" si="208"/>
        <v>#N/A</v>
      </c>
      <c r="W750" s="48" t="e">
        <f>IF(SUM(AB750,AD750,AF750,AH750,AJ750,AL750)=#REF!,,"")</f>
        <v>#REF!</v>
      </c>
      <c r="X750" s="49" t="e">
        <f>IF(#REF!=1,1,"")</f>
        <v>#REF!</v>
      </c>
      <c r="Y750" s="49"/>
      <c r="Z750" s="49"/>
      <c r="AA750" s="50" t="str">
        <f t="shared" si="209"/>
        <v/>
      </c>
      <c r="AB750" s="51" t="str">
        <f>IF(AA750=1,#REF!,"")</f>
        <v/>
      </c>
      <c r="AC750" s="50"/>
      <c r="AD750" s="51" t="str">
        <f>IF(AC750=1,#REF!,"")</f>
        <v/>
      </c>
      <c r="AE750" s="50"/>
      <c r="AF750" s="51" t="str">
        <f>IF(AE750=1,#REF!,"")</f>
        <v/>
      </c>
      <c r="AG750" s="50"/>
      <c r="AH750" s="51" t="str">
        <f>IF(AG750=1,#REF!,"")</f>
        <v/>
      </c>
      <c r="AI750" s="50"/>
      <c r="AJ750" s="51" t="str">
        <f>IF(AI750=1,#REF!,"")</f>
        <v/>
      </c>
      <c r="AK750" s="50"/>
      <c r="AL750" s="51" t="str">
        <f>IF(AK750=1,#REF!,"")</f>
        <v/>
      </c>
      <c r="AM750" s="52"/>
      <c r="AN750" s="53"/>
      <c r="AO750" s="53"/>
      <c r="AP750" s="54"/>
      <c r="AQ750" s="55" t="e">
        <f>IF(#REF!=1,0,"")</f>
        <v>#REF!</v>
      </c>
      <c r="AR750" s="56" t="e">
        <f t="shared" si="202"/>
        <v>#REF!</v>
      </c>
      <c r="AS750" s="55" t="e">
        <f>IF(#REF!=1,0,"")</f>
        <v>#REF!</v>
      </c>
      <c r="AT750" s="56" t="e">
        <f t="shared" si="203"/>
        <v>#REF!</v>
      </c>
    </row>
    <row r="751" spans="1:46" s="3" customFormat="1" x14ac:dyDescent="0.25">
      <c r="A751" s="67">
        <f t="shared" si="204"/>
        <v>2022</v>
      </c>
      <c r="B751" s="67" t="str">
        <f t="shared" si="205"/>
        <v>May</v>
      </c>
      <c r="C751" s="68">
        <f t="shared" si="210"/>
        <v>24</v>
      </c>
      <c r="D751" s="69">
        <f t="shared" si="206"/>
        <v>21</v>
      </c>
      <c r="E751" s="70">
        <f t="shared" si="207"/>
        <v>3</v>
      </c>
      <c r="F751" s="74"/>
      <c r="G751" s="77"/>
      <c r="H751" s="63" t="e">
        <f t="shared" si="211"/>
        <v>#VALUE!</v>
      </c>
      <c r="I751" s="64">
        <f t="shared" si="214"/>
        <v>1</v>
      </c>
      <c r="J751" s="71" t="str">
        <f t="shared" si="214"/>
        <v>Lavandula</v>
      </c>
      <c r="K751" s="71" t="str">
        <f t="shared" si="214"/>
        <v>stoechas</v>
      </c>
      <c r="L751" s="72">
        <f t="shared" si="214"/>
        <v>2</v>
      </c>
      <c r="M751" s="72">
        <f t="shared" si="214"/>
        <v>13</v>
      </c>
      <c r="N751" s="66">
        <f t="shared" si="214"/>
        <v>0</v>
      </c>
      <c r="O751" s="42"/>
      <c r="P751" s="43" t="e">
        <f>TEXT(IF(#REF!=1,D751,""),"00")</f>
        <v>#REF!</v>
      </c>
      <c r="Q751" s="44"/>
      <c r="R751" s="45"/>
      <c r="S751" s="46" t="e">
        <f>IF(O751=0,TEXT(TIME(P751,Q751,R751)-TIME(D751,E751,RIGHT(F751,2))+TIME(0,LEFT(#REF!,2),RIGHT(#REF!,2)),"mm:ss"),TEXT(TIME(P751,Q751,R751)-TIME(D751,E751,RIGHT(F751,2))+TIME(0,LEFT(#REF!,2),RIGHT(#REF!,2))-TIME(0,($G$10*O751),0),"mm:ss"))</f>
        <v>#REF!</v>
      </c>
      <c r="T751" s="47"/>
      <c r="U751" s="43" t="e">
        <f>INDEX(VISITORS[INSECT ORDER], MATCH(T751,VISITORS[NAME USED],0))</f>
        <v>#N/A</v>
      </c>
      <c r="V751" s="43" t="e">
        <f t="shared" si="208"/>
        <v>#N/A</v>
      </c>
      <c r="W751" s="48" t="e">
        <f>IF(SUM(AB751,AD751,AF751,AH751,AJ751,AL751)=#REF!,,"")</f>
        <v>#REF!</v>
      </c>
      <c r="X751" s="49" t="e">
        <f>IF(#REF!=1,1,"")</f>
        <v>#REF!</v>
      </c>
      <c r="Y751" s="49"/>
      <c r="Z751" s="49"/>
      <c r="AA751" s="50" t="str">
        <f t="shared" si="209"/>
        <v/>
      </c>
      <c r="AB751" s="51" t="str">
        <f>IF(AA751=1,#REF!,"")</f>
        <v/>
      </c>
      <c r="AC751" s="50"/>
      <c r="AD751" s="51" t="str">
        <f>IF(AC751=1,#REF!,"")</f>
        <v/>
      </c>
      <c r="AE751" s="50"/>
      <c r="AF751" s="51" t="str">
        <f>IF(AE751=1,#REF!,"")</f>
        <v/>
      </c>
      <c r="AG751" s="50"/>
      <c r="AH751" s="51" t="str">
        <f>IF(AG751=1,#REF!,"")</f>
        <v/>
      </c>
      <c r="AI751" s="50"/>
      <c r="AJ751" s="51" t="str">
        <f>IF(AI751=1,#REF!,"")</f>
        <v/>
      </c>
      <c r="AK751" s="50"/>
      <c r="AL751" s="51" t="str">
        <f>IF(AK751=1,#REF!,"")</f>
        <v/>
      </c>
      <c r="AM751" s="52"/>
      <c r="AN751" s="53"/>
      <c r="AO751" s="53"/>
      <c r="AP751" s="54"/>
      <c r="AQ751" s="55" t="e">
        <f>IF(#REF!=1,0,"")</f>
        <v>#REF!</v>
      </c>
      <c r="AR751" s="56" t="e">
        <f t="shared" si="202"/>
        <v>#REF!</v>
      </c>
      <c r="AS751" s="55" t="e">
        <f>IF(#REF!=1,0,"")</f>
        <v>#REF!</v>
      </c>
      <c r="AT751" s="56" t="e">
        <f t="shared" si="203"/>
        <v>#REF!</v>
      </c>
    </row>
    <row r="752" spans="1:46" s="3" customFormat="1" x14ac:dyDescent="0.25">
      <c r="A752" s="67">
        <f t="shared" si="204"/>
        <v>2022</v>
      </c>
      <c r="B752" s="67" t="str">
        <f t="shared" si="205"/>
        <v>May</v>
      </c>
      <c r="C752" s="68">
        <f t="shared" si="210"/>
        <v>24</v>
      </c>
      <c r="D752" s="69">
        <f t="shared" si="206"/>
        <v>21</v>
      </c>
      <c r="E752" s="60">
        <f t="shared" si="207"/>
        <v>4</v>
      </c>
      <c r="F752" s="74"/>
      <c r="G752" s="77"/>
      <c r="H752" s="63" t="e">
        <f t="shared" si="211"/>
        <v>#VALUE!</v>
      </c>
      <c r="I752" s="64">
        <f t="shared" si="214"/>
        <v>1</v>
      </c>
      <c r="J752" s="71" t="str">
        <f t="shared" si="214"/>
        <v>Lavandula</v>
      </c>
      <c r="K752" s="71" t="str">
        <f t="shared" si="214"/>
        <v>stoechas</v>
      </c>
      <c r="L752" s="72">
        <f t="shared" si="214"/>
        <v>2</v>
      </c>
      <c r="M752" s="66">
        <f t="shared" si="214"/>
        <v>13</v>
      </c>
      <c r="N752" s="66">
        <f t="shared" si="214"/>
        <v>0</v>
      </c>
      <c r="O752" s="42"/>
      <c r="P752" s="43" t="e">
        <f>TEXT(IF(#REF!=1,D752,""),"00")</f>
        <v>#REF!</v>
      </c>
      <c r="Q752" s="44"/>
      <c r="R752" s="45"/>
      <c r="S752" s="46" t="e">
        <f>IF(O752=0,TEXT(TIME(P752,Q752,R752)-TIME(D752,E752,RIGHT(F752,2))+TIME(0,LEFT(#REF!,2),RIGHT(#REF!,2)),"mm:ss"),TEXT(TIME(P752,Q752,R752)-TIME(D752,E752,RIGHT(F752,2))+TIME(0,LEFT(#REF!,2),RIGHT(#REF!,2))-TIME(0,($G$10*O752),0),"mm:ss"))</f>
        <v>#REF!</v>
      </c>
      <c r="T752" s="47"/>
      <c r="U752" s="43" t="e">
        <f>INDEX(VISITORS[INSECT ORDER], MATCH(T752,VISITORS[NAME USED],0))</f>
        <v>#N/A</v>
      </c>
      <c r="V752" s="43" t="e">
        <f t="shared" si="208"/>
        <v>#N/A</v>
      </c>
      <c r="W752" s="48" t="e">
        <f>IF(SUM(AB752,AD752,AF752,AH752,AJ752,AL752)=#REF!,,"")</f>
        <v>#REF!</v>
      </c>
      <c r="X752" s="49" t="e">
        <f>IF(#REF!=1,1,"")</f>
        <v>#REF!</v>
      </c>
      <c r="Y752" s="49"/>
      <c r="Z752" s="49"/>
      <c r="AA752" s="50" t="str">
        <f t="shared" si="209"/>
        <v/>
      </c>
      <c r="AB752" s="51" t="str">
        <f>IF(AA752=1,#REF!,"")</f>
        <v/>
      </c>
      <c r="AC752" s="50"/>
      <c r="AD752" s="51" t="str">
        <f>IF(AC752=1,#REF!,"")</f>
        <v/>
      </c>
      <c r="AE752" s="50"/>
      <c r="AF752" s="51" t="str">
        <f>IF(AE752=1,#REF!,"")</f>
        <v/>
      </c>
      <c r="AG752" s="50"/>
      <c r="AH752" s="51" t="str">
        <f>IF(AG752=1,#REF!,"")</f>
        <v/>
      </c>
      <c r="AI752" s="50"/>
      <c r="AJ752" s="51" t="str">
        <f>IF(AI752=1,#REF!,"")</f>
        <v/>
      </c>
      <c r="AK752" s="50"/>
      <c r="AL752" s="51" t="str">
        <f>IF(AK752=1,#REF!,"")</f>
        <v/>
      </c>
      <c r="AM752" s="52"/>
      <c r="AN752" s="53"/>
      <c r="AO752" s="53"/>
      <c r="AP752" s="54"/>
      <c r="AQ752" s="55" t="e">
        <f>IF(#REF!=1,0,"")</f>
        <v>#REF!</v>
      </c>
      <c r="AR752" s="56" t="e">
        <f t="shared" si="202"/>
        <v>#REF!</v>
      </c>
      <c r="AS752" s="55" t="e">
        <f>IF(#REF!=1,0,"")</f>
        <v>#REF!</v>
      </c>
      <c r="AT752" s="56" t="e">
        <f t="shared" si="203"/>
        <v>#REF!</v>
      </c>
    </row>
    <row r="753" spans="1:46" s="3" customFormat="1" x14ac:dyDescent="0.25">
      <c r="A753" s="67">
        <f t="shared" si="204"/>
        <v>2022</v>
      </c>
      <c r="B753" s="67" t="str">
        <f t="shared" si="205"/>
        <v>May</v>
      </c>
      <c r="C753" s="68">
        <f t="shared" si="210"/>
        <v>24</v>
      </c>
      <c r="D753" s="69">
        <f t="shared" si="206"/>
        <v>21</v>
      </c>
      <c r="E753" s="70">
        <f t="shared" si="207"/>
        <v>5</v>
      </c>
      <c r="F753" s="74"/>
      <c r="G753" s="77"/>
      <c r="H753" s="63" t="e">
        <f t="shared" si="211"/>
        <v>#VALUE!</v>
      </c>
      <c r="I753" s="64">
        <f t="shared" si="214"/>
        <v>1</v>
      </c>
      <c r="J753" s="71" t="str">
        <f t="shared" si="214"/>
        <v>Lavandula</v>
      </c>
      <c r="K753" s="71" t="str">
        <f t="shared" si="214"/>
        <v>stoechas</v>
      </c>
      <c r="L753" s="72">
        <f t="shared" si="214"/>
        <v>2</v>
      </c>
      <c r="M753" s="72">
        <f t="shared" si="214"/>
        <v>13</v>
      </c>
      <c r="N753" s="66">
        <f t="shared" si="214"/>
        <v>0</v>
      </c>
      <c r="O753" s="42"/>
      <c r="P753" s="43" t="e">
        <f>TEXT(IF(#REF!=1,D753,""),"00")</f>
        <v>#REF!</v>
      </c>
      <c r="Q753" s="44"/>
      <c r="R753" s="45"/>
      <c r="S753" s="46" t="e">
        <f>IF(O753=0,TEXT(TIME(P753,Q753,R753)-TIME(D753,E753,RIGHT(F753,2))+TIME(0,LEFT(#REF!,2),RIGHT(#REF!,2)),"mm:ss"),TEXT(TIME(P753,Q753,R753)-TIME(D753,E753,RIGHT(F753,2))+TIME(0,LEFT(#REF!,2),RIGHT(#REF!,2))-TIME(0,($G$10*O753),0),"mm:ss"))</f>
        <v>#REF!</v>
      </c>
      <c r="T753" s="47"/>
      <c r="U753" s="43" t="e">
        <f>INDEX(VISITORS[INSECT ORDER], MATCH(T753,VISITORS[NAME USED],0))</f>
        <v>#N/A</v>
      </c>
      <c r="V753" s="43" t="e">
        <f t="shared" si="208"/>
        <v>#N/A</v>
      </c>
      <c r="W753" s="48" t="e">
        <f>IF(SUM(AB753,AD753,AF753,AH753,AJ753,AL753)=#REF!,,"")</f>
        <v>#REF!</v>
      </c>
      <c r="X753" s="49" t="e">
        <f>IF(#REF!=1,1,"")</f>
        <v>#REF!</v>
      </c>
      <c r="Y753" s="49"/>
      <c r="Z753" s="49"/>
      <c r="AA753" s="50" t="str">
        <f t="shared" si="209"/>
        <v/>
      </c>
      <c r="AB753" s="51" t="str">
        <f>IF(AA753=1,#REF!,"")</f>
        <v/>
      </c>
      <c r="AC753" s="50"/>
      <c r="AD753" s="51" t="str">
        <f>IF(AC753=1,#REF!,"")</f>
        <v/>
      </c>
      <c r="AE753" s="50"/>
      <c r="AF753" s="51" t="str">
        <f>IF(AE753=1,#REF!,"")</f>
        <v/>
      </c>
      <c r="AG753" s="50"/>
      <c r="AH753" s="51" t="str">
        <f>IF(AG753=1,#REF!,"")</f>
        <v/>
      </c>
      <c r="AI753" s="50"/>
      <c r="AJ753" s="51" t="str">
        <f>IF(AI753=1,#REF!,"")</f>
        <v/>
      </c>
      <c r="AK753" s="50"/>
      <c r="AL753" s="51" t="str">
        <f>IF(AK753=1,#REF!,"")</f>
        <v/>
      </c>
      <c r="AM753" s="52"/>
      <c r="AN753" s="53"/>
      <c r="AO753" s="53"/>
      <c r="AP753" s="54"/>
      <c r="AQ753" s="55" t="e">
        <f>IF(#REF!=1,0,"")</f>
        <v>#REF!</v>
      </c>
      <c r="AR753" s="56" t="e">
        <f t="shared" si="202"/>
        <v>#REF!</v>
      </c>
      <c r="AS753" s="55" t="e">
        <f>IF(#REF!=1,0,"")</f>
        <v>#REF!</v>
      </c>
      <c r="AT753" s="56" t="e">
        <f t="shared" si="203"/>
        <v>#REF!</v>
      </c>
    </row>
    <row r="754" spans="1:46" s="3" customFormat="1" x14ac:dyDescent="0.25">
      <c r="A754" s="67">
        <f t="shared" si="204"/>
        <v>2022</v>
      </c>
      <c r="B754" s="67" t="str">
        <f t="shared" si="205"/>
        <v>May</v>
      </c>
      <c r="C754" s="68">
        <f t="shared" si="210"/>
        <v>24</v>
      </c>
      <c r="D754" s="69">
        <f t="shared" si="206"/>
        <v>21</v>
      </c>
      <c r="E754" s="70">
        <f t="shared" si="207"/>
        <v>6</v>
      </c>
      <c r="F754" s="74"/>
      <c r="G754" s="77"/>
      <c r="H754" s="63" t="e">
        <f t="shared" si="211"/>
        <v>#VALUE!</v>
      </c>
      <c r="I754" s="64">
        <f t="shared" si="214"/>
        <v>1</v>
      </c>
      <c r="J754" s="71" t="str">
        <f t="shared" si="214"/>
        <v>Lavandula</v>
      </c>
      <c r="K754" s="71" t="str">
        <f t="shared" si="214"/>
        <v>stoechas</v>
      </c>
      <c r="L754" s="72">
        <f t="shared" si="214"/>
        <v>2</v>
      </c>
      <c r="M754" s="72">
        <f t="shared" si="214"/>
        <v>13</v>
      </c>
      <c r="N754" s="66">
        <f t="shared" si="214"/>
        <v>0</v>
      </c>
      <c r="O754" s="42"/>
      <c r="P754" s="43" t="e">
        <f>TEXT(IF(#REF!=1,D754,""),"00")</f>
        <v>#REF!</v>
      </c>
      <c r="Q754" s="44"/>
      <c r="R754" s="45"/>
      <c r="S754" s="46" t="e">
        <f>IF(O754=0,TEXT(TIME(P754,Q754,R754)-TIME(D754,E754,RIGHT(F754,2))+TIME(0,LEFT(#REF!,2),RIGHT(#REF!,2)),"mm:ss"),TEXT(TIME(P754,Q754,R754)-TIME(D754,E754,RIGHT(F754,2))+TIME(0,LEFT(#REF!,2),RIGHT(#REF!,2))-TIME(0,($G$10*O754),0),"mm:ss"))</f>
        <v>#REF!</v>
      </c>
      <c r="T754" s="47"/>
      <c r="U754" s="43" t="e">
        <f>INDEX(VISITORS[INSECT ORDER], MATCH(T754,VISITORS[NAME USED],0))</f>
        <v>#N/A</v>
      </c>
      <c r="V754" s="43" t="e">
        <f t="shared" si="208"/>
        <v>#N/A</v>
      </c>
      <c r="W754" s="48" t="e">
        <f>IF(SUM(AB754,AD754,AF754,AH754,AJ754,AL754)=#REF!,,"")</f>
        <v>#REF!</v>
      </c>
      <c r="X754" s="49" t="e">
        <f>IF(#REF!=1,1,"")</f>
        <v>#REF!</v>
      </c>
      <c r="Y754" s="49"/>
      <c r="Z754" s="49"/>
      <c r="AA754" s="50" t="str">
        <f t="shared" si="209"/>
        <v/>
      </c>
      <c r="AB754" s="51" t="str">
        <f>IF(AA754=1,#REF!,"")</f>
        <v/>
      </c>
      <c r="AC754" s="50"/>
      <c r="AD754" s="51" t="str">
        <f>IF(AC754=1,#REF!,"")</f>
        <v/>
      </c>
      <c r="AE754" s="50"/>
      <c r="AF754" s="51" t="str">
        <f>IF(AE754=1,#REF!,"")</f>
        <v/>
      </c>
      <c r="AG754" s="50"/>
      <c r="AH754" s="51" t="str">
        <f>IF(AG754=1,#REF!,"")</f>
        <v/>
      </c>
      <c r="AI754" s="50"/>
      <c r="AJ754" s="51" t="str">
        <f>IF(AI754=1,#REF!,"")</f>
        <v/>
      </c>
      <c r="AK754" s="50"/>
      <c r="AL754" s="51" t="str">
        <f>IF(AK754=1,#REF!,"")</f>
        <v/>
      </c>
      <c r="AM754" s="52"/>
      <c r="AN754" s="53"/>
      <c r="AO754" s="53"/>
      <c r="AP754" s="54"/>
      <c r="AQ754" s="55" t="e">
        <f>IF(#REF!=1,0,"")</f>
        <v>#REF!</v>
      </c>
      <c r="AR754" s="56" t="e">
        <f t="shared" si="202"/>
        <v>#REF!</v>
      </c>
      <c r="AS754" s="55" t="e">
        <f>IF(#REF!=1,0,"")</f>
        <v>#REF!</v>
      </c>
      <c r="AT754" s="56" t="e">
        <f t="shared" si="203"/>
        <v>#REF!</v>
      </c>
    </row>
    <row r="755" spans="1:46" s="3" customFormat="1" x14ac:dyDescent="0.25">
      <c r="A755" s="67">
        <f t="shared" si="204"/>
        <v>2022</v>
      </c>
      <c r="B755" s="67" t="str">
        <f t="shared" si="205"/>
        <v>May</v>
      </c>
      <c r="C755" s="68">
        <f t="shared" si="210"/>
        <v>24</v>
      </c>
      <c r="D755" s="69">
        <f t="shared" si="206"/>
        <v>21</v>
      </c>
      <c r="E755" s="70">
        <f t="shared" si="207"/>
        <v>7</v>
      </c>
      <c r="F755" s="74"/>
      <c r="G755" s="77"/>
      <c r="H755" s="63" t="e">
        <f t="shared" si="211"/>
        <v>#VALUE!</v>
      </c>
      <c r="I755" s="64">
        <f t="shared" si="214"/>
        <v>1</v>
      </c>
      <c r="J755" s="71" t="str">
        <f t="shared" si="214"/>
        <v>Lavandula</v>
      </c>
      <c r="K755" s="71" t="str">
        <f t="shared" si="214"/>
        <v>stoechas</v>
      </c>
      <c r="L755" s="72">
        <f t="shared" si="214"/>
        <v>2</v>
      </c>
      <c r="M755" s="72">
        <f t="shared" si="214"/>
        <v>13</v>
      </c>
      <c r="N755" s="66">
        <f t="shared" si="214"/>
        <v>0</v>
      </c>
      <c r="O755" s="42"/>
      <c r="P755" s="43" t="e">
        <f>TEXT(IF(#REF!=1,D755,""),"00")</f>
        <v>#REF!</v>
      </c>
      <c r="Q755" s="44"/>
      <c r="R755" s="45"/>
      <c r="S755" s="46" t="e">
        <f>IF(O755=0,TEXT(TIME(P755,Q755,R755)-TIME(D755,E755,RIGHT(F755,2))+TIME(0,LEFT(#REF!,2),RIGHT(#REF!,2)),"mm:ss"),TEXT(TIME(P755,Q755,R755)-TIME(D755,E755,RIGHT(F755,2))+TIME(0,LEFT(#REF!,2),RIGHT(#REF!,2))-TIME(0,($G$10*O755),0),"mm:ss"))</f>
        <v>#REF!</v>
      </c>
      <c r="T755" s="47"/>
      <c r="U755" s="43" t="e">
        <f>INDEX(VISITORS[INSECT ORDER], MATCH(T755,VISITORS[NAME USED],0))</f>
        <v>#N/A</v>
      </c>
      <c r="V755" s="43" t="e">
        <f t="shared" si="208"/>
        <v>#N/A</v>
      </c>
      <c r="W755" s="48" t="e">
        <f>IF(SUM(AB755,AD755,AF755,AH755,AJ755,AL755)=#REF!,,"")</f>
        <v>#REF!</v>
      </c>
      <c r="X755" s="49" t="e">
        <f>IF(#REF!=1,1,"")</f>
        <v>#REF!</v>
      </c>
      <c r="Y755" s="49"/>
      <c r="Z755" s="49"/>
      <c r="AA755" s="50" t="str">
        <f t="shared" si="209"/>
        <v/>
      </c>
      <c r="AB755" s="51" t="str">
        <f>IF(AA755=1,#REF!,"")</f>
        <v/>
      </c>
      <c r="AC755" s="50"/>
      <c r="AD755" s="51" t="str">
        <f>IF(AC755=1,#REF!,"")</f>
        <v/>
      </c>
      <c r="AE755" s="50"/>
      <c r="AF755" s="51" t="str">
        <f>IF(AE755=1,#REF!,"")</f>
        <v/>
      </c>
      <c r="AG755" s="50"/>
      <c r="AH755" s="51" t="str">
        <f>IF(AG755=1,#REF!,"")</f>
        <v/>
      </c>
      <c r="AI755" s="50"/>
      <c r="AJ755" s="51" t="str">
        <f>IF(AI755=1,#REF!,"")</f>
        <v/>
      </c>
      <c r="AK755" s="50"/>
      <c r="AL755" s="51" t="str">
        <f>IF(AK755=1,#REF!,"")</f>
        <v/>
      </c>
      <c r="AM755" s="52"/>
      <c r="AN755" s="53"/>
      <c r="AO755" s="53"/>
      <c r="AP755" s="54"/>
      <c r="AQ755" s="55" t="e">
        <f>IF(#REF!=1,0,"")</f>
        <v>#REF!</v>
      </c>
      <c r="AR755" s="56" t="e">
        <f t="shared" si="202"/>
        <v>#REF!</v>
      </c>
      <c r="AS755" s="55" t="e">
        <f>IF(#REF!=1,0,"")</f>
        <v>#REF!</v>
      </c>
      <c r="AT755" s="56" t="e">
        <f t="shared" si="203"/>
        <v>#REF!</v>
      </c>
    </row>
    <row r="756" spans="1:46" s="3" customFormat="1" x14ac:dyDescent="0.25">
      <c r="A756" s="67">
        <f t="shared" si="204"/>
        <v>2022</v>
      </c>
      <c r="B756" s="67" t="str">
        <f t="shared" si="205"/>
        <v>May</v>
      </c>
      <c r="C756" s="68">
        <f t="shared" si="210"/>
        <v>24</v>
      </c>
      <c r="D756" s="69">
        <f t="shared" si="206"/>
        <v>21</v>
      </c>
      <c r="E756" s="70">
        <f t="shared" si="207"/>
        <v>8</v>
      </c>
      <c r="F756" s="74"/>
      <c r="G756" s="77"/>
      <c r="H756" s="63" t="e">
        <f t="shared" si="211"/>
        <v>#VALUE!</v>
      </c>
      <c r="I756" s="64">
        <f t="shared" si="214"/>
        <v>1</v>
      </c>
      <c r="J756" s="71" t="str">
        <f t="shared" si="214"/>
        <v>Lavandula</v>
      </c>
      <c r="K756" s="71" t="str">
        <f t="shared" si="214"/>
        <v>stoechas</v>
      </c>
      <c r="L756" s="66">
        <f t="shared" si="214"/>
        <v>2</v>
      </c>
      <c r="M756" s="72">
        <f t="shared" si="214"/>
        <v>13</v>
      </c>
      <c r="N756" s="66">
        <f t="shared" si="214"/>
        <v>0</v>
      </c>
      <c r="O756" s="42"/>
      <c r="P756" s="43" t="e">
        <f>TEXT(IF(#REF!=1,D756,""),"00")</f>
        <v>#REF!</v>
      </c>
      <c r="Q756" s="44"/>
      <c r="R756" s="45"/>
      <c r="S756" s="46" t="e">
        <f>IF(O756=0,TEXT(TIME(P756,Q756,R756)-TIME(D756,E756,RIGHT(F756,2))+TIME(0,LEFT(#REF!,2),RIGHT(#REF!,2)),"mm:ss"),TEXT(TIME(P756,Q756,R756)-TIME(D756,E756,RIGHT(F756,2))+TIME(0,LEFT(#REF!,2),RIGHT(#REF!,2))-TIME(0,($G$10*O756),0),"mm:ss"))</f>
        <v>#REF!</v>
      </c>
      <c r="T756" s="47"/>
      <c r="U756" s="43" t="e">
        <f>INDEX(VISITORS[INSECT ORDER], MATCH(T756,VISITORS[NAME USED],0))</f>
        <v>#N/A</v>
      </c>
      <c r="V756" s="43" t="e">
        <f t="shared" si="208"/>
        <v>#N/A</v>
      </c>
      <c r="W756" s="48" t="e">
        <f>IF(SUM(AB756,AD756,AF756,AH756,AJ756,AL756)=#REF!,,"")</f>
        <v>#REF!</v>
      </c>
      <c r="X756" s="49" t="e">
        <f>IF(#REF!=1,1,"")</f>
        <v>#REF!</v>
      </c>
      <c r="Y756" s="49"/>
      <c r="Z756" s="49"/>
      <c r="AA756" s="50" t="str">
        <f t="shared" si="209"/>
        <v/>
      </c>
      <c r="AB756" s="51" t="str">
        <f>IF(AA756=1,#REF!,"")</f>
        <v/>
      </c>
      <c r="AC756" s="50"/>
      <c r="AD756" s="51" t="str">
        <f>IF(AC756=1,#REF!,"")</f>
        <v/>
      </c>
      <c r="AE756" s="50"/>
      <c r="AF756" s="51" t="str">
        <f>IF(AE756=1,#REF!,"")</f>
        <v/>
      </c>
      <c r="AG756" s="50"/>
      <c r="AH756" s="51" t="str">
        <f>IF(AG756=1,#REF!,"")</f>
        <v/>
      </c>
      <c r="AI756" s="50"/>
      <c r="AJ756" s="51" t="str">
        <f>IF(AI756=1,#REF!,"")</f>
        <v/>
      </c>
      <c r="AK756" s="50"/>
      <c r="AL756" s="51" t="str">
        <f>IF(AK756=1,#REF!,"")</f>
        <v/>
      </c>
      <c r="AM756" s="52"/>
      <c r="AN756" s="53"/>
      <c r="AO756" s="53"/>
      <c r="AP756" s="54"/>
      <c r="AQ756" s="55" t="e">
        <f>IF(#REF!=1,0,"")</f>
        <v>#REF!</v>
      </c>
      <c r="AR756" s="56" t="e">
        <f t="shared" si="202"/>
        <v>#REF!</v>
      </c>
      <c r="AS756" s="55" t="e">
        <f>IF(#REF!=1,0,"")</f>
        <v>#REF!</v>
      </c>
      <c r="AT756" s="56" t="e">
        <f t="shared" si="203"/>
        <v>#REF!</v>
      </c>
    </row>
    <row r="757" spans="1:46" s="3" customFormat="1" x14ac:dyDescent="0.25">
      <c r="A757" s="67">
        <f t="shared" si="204"/>
        <v>2022</v>
      </c>
      <c r="B757" s="67" t="str">
        <f t="shared" si="205"/>
        <v>May</v>
      </c>
      <c r="C757" s="68">
        <f t="shared" si="210"/>
        <v>24</v>
      </c>
      <c r="D757" s="69">
        <f t="shared" si="206"/>
        <v>21</v>
      </c>
      <c r="E757" s="60">
        <f t="shared" si="207"/>
        <v>9</v>
      </c>
      <c r="F757" s="74"/>
      <c r="G757" s="77"/>
      <c r="H757" s="63" t="e">
        <f t="shared" si="211"/>
        <v>#VALUE!</v>
      </c>
      <c r="I757" s="64">
        <f t="shared" si="214"/>
        <v>1</v>
      </c>
      <c r="J757" s="71" t="str">
        <f t="shared" si="214"/>
        <v>Lavandula</v>
      </c>
      <c r="K757" s="71" t="str">
        <f t="shared" si="214"/>
        <v>stoechas</v>
      </c>
      <c r="L757" s="72">
        <f t="shared" si="214"/>
        <v>2</v>
      </c>
      <c r="M757" s="66">
        <f t="shared" si="214"/>
        <v>13</v>
      </c>
      <c r="N757" s="66">
        <f t="shared" si="214"/>
        <v>0</v>
      </c>
      <c r="O757" s="42"/>
      <c r="P757" s="43" t="e">
        <f>TEXT(IF(#REF!=1,D757,""),"00")</f>
        <v>#REF!</v>
      </c>
      <c r="Q757" s="44"/>
      <c r="R757" s="45"/>
      <c r="S757" s="46" t="e">
        <f>IF(O757=0,TEXT(TIME(P757,Q757,R757)-TIME(D757,E757,RIGHT(F757,2))+TIME(0,LEFT(#REF!,2),RIGHT(#REF!,2)),"mm:ss"),TEXT(TIME(P757,Q757,R757)-TIME(D757,E757,RIGHT(F757,2))+TIME(0,LEFT(#REF!,2),RIGHT(#REF!,2))-TIME(0,($G$10*O757),0),"mm:ss"))</f>
        <v>#REF!</v>
      </c>
      <c r="T757" s="47"/>
      <c r="U757" s="43" t="e">
        <f>INDEX(VISITORS[INSECT ORDER], MATCH(T757,VISITORS[NAME USED],0))</f>
        <v>#N/A</v>
      </c>
      <c r="V757" s="43" t="e">
        <f t="shared" si="208"/>
        <v>#N/A</v>
      </c>
      <c r="W757" s="48" t="e">
        <f>IF(SUM(AB757,AD757,AF757,AH757,AJ757,AL757)=#REF!,,"")</f>
        <v>#REF!</v>
      </c>
      <c r="X757" s="49" t="e">
        <f>IF(#REF!=1,1,"")</f>
        <v>#REF!</v>
      </c>
      <c r="Y757" s="49"/>
      <c r="Z757" s="49"/>
      <c r="AA757" s="50" t="str">
        <f t="shared" si="209"/>
        <v/>
      </c>
      <c r="AB757" s="51" t="str">
        <f>IF(AA757=1,#REF!,"")</f>
        <v/>
      </c>
      <c r="AC757" s="50"/>
      <c r="AD757" s="51" t="str">
        <f>IF(AC757=1,#REF!,"")</f>
        <v/>
      </c>
      <c r="AE757" s="50"/>
      <c r="AF757" s="51" t="str">
        <f>IF(AE757=1,#REF!,"")</f>
        <v/>
      </c>
      <c r="AG757" s="50"/>
      <c r="AH757" s="51" t="str">
        <f>IF(AG757=1,#REF!,"")</f>
        <v/>
      </c>
      <c r="AI757" s="50"/>
      <c r="AJ757" s="51" t="str">
        <f>IF(AI757=1,#REF!,"")</f>
        <v/>
      </c>
      <c r="AK757" s="50"/>
      <c r="AL757" s="51" t="str">
        <f>IF(AK757=1,#REF!,"")</f>
        <v/>
      </c>
      <c r="AM757" s="52"/>
      <c r="AN757" s="53"/>
      <c r="AO757" s="53"/>
      <c r="AP757" s="54"/>
      <c r="AQ757" s="55" t="e">
        <f>IF(#REF!=1,0,"")</f>
        <v>#REF!</v>
      </c>
      <c r="AR757" s="56" t="e">
        <f t="shared" si="202"/>
        <v>#REF!</v>
      </c>
      <c r="AS757" s="55" t="e">
        <f>IF(#REF!=1,0,"")</f>
        <v>#REF!</v>
      </c>
      <c r="AT757" s="56" t="e">
        <f t="shared" si="203"/>
        <v>#REF!</v>
      </c>
    </row>
    <row r="758" spans="1:46" s="3" customFormat="1" x14ac:dyDescent="0.25">
      <c r="A758" s="67">
        <f t="shared" si="204"/>
        <v>2022</v>
      </c>
      <c r="B758" s="67" t="str">
        <f t="shared" si="205"/>
        <v>May</v>
      </c>
      <c r="C758" s="68">
        <f t="shared" si="210"/>
        <v>24</v>
      </c>
      <c r="D758" s="69">
        <f t="shared" si="206"/>
        <v>21</v>
      </c>
      <c r="E758" s="70">
        <f t="shared" si="207"/>
        <v>10</v>
      </c>
      <c r="F758" s="74"/>
      <c r="G758" s="77"/>
      <c r="H758" s="63" t="e">
        <f t="shared" si="211"/>
        <v>#VALUE!</v>
      </c>
      <c r="I758" s="64">
        <f t="shared" si="214"/>
        <v>1</v>
      </c>
      <c r="J758" s="71" t="str">
        <f t="shared" si="214"/>
        <v>Lavandula</v>
      </c>
      <c r="K758" s="71" t="str">
        <f t="shared" si="214"/>
        <v>stoechas</v>
      </c>
      <c r="L758" s="72">
        <f t="shared" si="214"/>
        <v>2</v>
      </c>
      <c r="M758" s="72">
        <f t="shared" si="214"/>
        <v>13</v>
      </c>
      <c r="N758" s="66">
        <f t="shared" si="214"/>
        <v>0</v>
      </c>
      <c r="O758" s="42"/>
      <c r="P758" s="43" t="e">
        <f>TEXT(IF(#REF!=1,D758,""),"00")</f>
        <v>#REF!</v>
      </c>
      <c r="Q758" s="44"/>
      <c r="R758" s="45"/>
      <c r="S758" s="46" t="e">
        <f>IF(O758=0,TEXT(TIME(P758,Q758,R758)-TIME(D758,E758,RIGHT(F758,2))+TIME(0,LEFT(#REF!,2),RIGHT(#REF!,2)),"mm:ss"),TEXT(TIME(P758,Q758,R758)-TIME(D758,E758,RIGHT(F758,2))+TIME(0,LEFT(#REF!,2),RIGHT(#REF!,2))-TIME(0,($G$10*O758),0),"mm:ss"))</f>
        <v>#REF!</v>
      </c>
      <c r="T758" s="47"/>
      <c r="U758" s="43" t="e">
        <f>INDEX(VISITORS[INSECT ORDER], MATCH(T758,VISITORS[NAME USED],0))</f>
        <v>#N/A</v>
      </c>
      <c r="V758" s="43" t="e">
        <f t="shared" si="208"/>
        <v>#N/A</v>
      </c>
      <c r="W758" s="48" t="e">
        <f>IF(SUM(AB758,AD758,AF758,AH758,AJ758,AL758)=#REF!,,"")</f>
        <v>#REF!</v>
      </c>
      <c r="X758" s="49" t="e">
        <f>IF(#REF!=1,1,"")</f>
        <v>#REF!</v>
      </c>
      <c r="Y758" s="49"/>
      <c r="Z758" s="49"/>
      <c r="AA758" s="50" t="str">
        <f t="shared" si="209"/>
        <v/>
      </c>
      <c r="AB758" s="51" t="str">
        <f>IF(AA758=1,#REF!,"")</f>
        <v/>
      </c>
      <c r="AC758" s="50"/>
      <c r="AD758" s="51" t="str">
        <f>IF(AC758=1,#REF!,"")</f>
        <v/>
      </c>
      <c r="AE758" s="50"/>
      <c r="AF758" s="51" t="str">
        <f>IF(AE758=1,#REF!,"")</f>
        <v/>
      </c>
      <c r="AG758" s="50"/>
      <c r="AH758" s="51" t="str">
        <f>IF(AG758=1,#REF!,"")</f>
        <v/>
      </c>
      <c r="AI758" s="50"/>
      <c r="AJ758" s="51" t="str">
        <f>IF(AI758=1,#REF!,"")</f>
        <v/>
      </c>
      <c r="AK758" s="50"/>
      <c r="AL758" s="51" t="str">
        <f>IF(AK758=1,#REF!,"")</f>
        <v/>
      </c>
      <c r="AM758" s="52"/>
      <c r="AN758" s="53"/>
      <c r="AO758" s="53"/>
      <c r="AP758" s="54"/>
      <c r="AQ758" s="55" t="e">
        <f>IF(#REF!=1,0,"")</f>
        <v>#REF!</v>
      </c>
      <c r="AR758" s="56" t="e">
        <f t="shared" si="202"/>
        <v>#REF!</v>
      </c>
      <c r="AS758" s="55" t="e">
        <f>IF(#REF!=1,0,"")</f>
        <v>#REF!</v>
      </c>
      <c r="AT758" s="56" t="e">
        <f t="shared" si="203"/>
        <v>#REF!</v>
      </c>
    </row>
    <row r="759" spans="1:46" s="3" customFormat="1" x14ac:dyDescent="0.25">
      <c r="A759" s="67">
        <f t="shared" si="204"/>
        <v>2022</v>
      </c>
      <c r="B759" s="67" t="str">
        <f t="shared" si="205"/>
        <v>May</v>
      </c>
      <c r="C759" s="68">
        <f t="shared" si="210"/>
        <v>24</v>
      </c>
      <c r="D759" s="69">
        <f t="shared" si="206"/>
        <v>21</v>
      </c>
      <c r="E759" s="70">
        <f t="shared" si="207"/>
        <v>11</v>
      </c>
      <c r="F759" s="74"/>
      <c r="G759" s="77"/>
      <c r="H759" s="63" t="e">
        <f t="shared" si="211"/>
        <v>#VALUE!</v>
      </c>
      <c r="I759" s="64">
        <f t="shared" si="214"/>
        <v>1</v>
      </c>
      <c r="J759" s="71" t="str">
        <f t="shared" si="214"/>
        <v>Lavandula</v>
      </c>
      <c r="K759" s="71" t="str">
        <f t="shared" si="214"/>
        <v>stoechas</v>
      </c>
      <c r="L759" s="72">
        <f t="shared" si="214"/>
        <v>2</v>
      </c>
      <c r="M759" s="72">
        <f t="shared" si="214"/>
        <v>13</v>
      </c>
      <c r="N759" s="66">
        <f t="shared" si="214"/>
        <v>0</v>
      </c>
      <c r="O759" s="42"/>
      <c r="P759" s="43" t="e">
        <f>TEXT(IF(#REF!=1,D759,""),"00")</f>
        <v>#REF!</v>
      </c>
      <c r="Q759" s="44"/>
      <c r="R759" s="45"/>
      <c r="S759" s="46" t="e">
        <f>IF(O759=0,TEXT(TIME(P759,Q759,R759)-TIME(D759,E759,RIGHT(F759,2))+TIME(0,LEFT(#REF!,2),RIGHT(#REF!,2)),"mm:ss"),TEXT(TIME(P759,Q759,R759)-TIME(D759,E759,RIGHT(F759,2))+TIME(0,LEFT(#REF!,2),RIGHT(#REF!,2))-TIME(0,($G$10*O759),0),"mm:ss"))</f>
        <v>#REF!</v>
      </c>
      <c r="T759" s="47"/>
      <c r="U759" s="43" t="e">
        <f>INDEX(VISITORS[INSECT ORDER], MATCH(T759,VISITORS[NAME USED],0))</f>
        <v>#N/A</v>
      </c>
      <c r="V759" s="43" t="e">
        <f t="shared" si="208"/>
        <v>#N/A</v>
      </c>
      <c r="W759" s="48" t="e">
        <f>IF(SUM(AB759,AD759,AF759,AH759,AJ759,AL759)=#REF!,,"")</f>
        <v>#REF!</v>
      </c>
      <c r="X759" s="49" t="e">
        <f>IF(#REF!=1,1,"")</f>
        <v>#REF!</v>
      </c>
      <c r="Y759" s="49"/>
      <c r="Z759" s="49"/>
      <c r="AA759" s="50" t="str">
        <f t="shared" si="209"/>
        <v/>
      </c>
      <c r="AB759" s="51" t="str">
        <f>IF(AA759=1,#REF!,"")</f>
        <v/>
      </c>
      <c r="AC759" s="50"/>
      <c r="AD759" s="51" t="str">
        <f>IF(AC759=1,#REF!,"")</f>
        <v/>
      </c>
      <c r="AE759" s="50"/>
      <c r="AF759" s="51" t="str">
        <f>IF(AE759=1,#REF!,"")</f>
        <v/>
      </c>
      <c r="AG759" s="50"/>
      <c r="AH759" s="51" t="str">
        <f>IF(AG759=1,#REF!,"")</f>
        <v/>
      </c>
      <c r="AI759" s="50"/>
      <c r="AJ759" s="51" t="str">
        <f>IF(AI759=1,#REF!,"")</f>
        <v/>
      </c>
      <c r="AK759" s="50"/>
      <c r="AL759" s="51" t="str">
        <f>IF(AK759=1,#REF!,"")</f>
        <v/>
      </c>
      <c r="AM759" s="52"/>
      <c r="AN759" s="53"/>
      <c r="AO759" s="53"/>
      <c r="AP759" s="54"/>
      <c r="AQ759" s="55" t="e">
        <f>IF(#REF!=1,0,"")</f>
        <v>#REF!</v>
      </c>
      <c r="AR759" s="56" t="e">
        <f t="shared" si="202"/>
        <v>#REF!</v>
      </c>
      <c r="AS759" s="55" t="e">
        <f>IF(#REF!=1,0,"")</f>
        <v>#REF!</v>
      </c>
      <c r="AT759" s="56" t="e">
        <f t="shared" si="203"/>
        <v>#REF!</v>
      </c>
    </row>
    <row r="760" spans="1:46" s="3" customFormat="1" x14ac:dyDescent="0.25">
      <c r="A760" s="67">
        <f t="shared" si="204"/>
        <v>2022</v>
      </c>
      <c r="B760" s="67" t="str">
        <f t="shared" si="205"/>
        <v>May</v>
      </c>
      <c r="C760" s="68">
        <f t="shared" si="210"/>
        <v>24</v>
      </c>
      <c r="D760" s="69">
        <f t="shared" si="206"/>
        <v>21</v>
      </c>
      <c r="E760" s="70">
        <f t="shared" si="207"/>
        <v>12</v>
      </c>
      <c r="F760" s="74"/>
      <c r="G760" s="77"/>
      <c r="H760" s="63" t="e">
        <f t="shared" si="211"/>
        <v>#VALUE!</v>
      </c>
      <c r="I760" s="64">
        <f t="shared" si="214"/>
        <v>1</v>
      </c>
      <c r="J760" s="71" t="str">
        <f t="shared" si="214"/>
        <v>Lavandula</v>
      </c>
      <c r="K760" s="71" t="str">
        <f t="shared" si="214"/>
        <v>stoechas</v>
      </c>
      <c r="L760" s="72">
        <f t="shared" si="214"/>
        <v>2</v>
      </c>
      <c r="M760" s="72">
        <f t="shared" si="214"/>
        <v>13</v>
      </c>
      <c r="N760" s="66">
        <f t="shared" si="214"/>
        <v>0</v>
      </c>
      <c r="O760" s="42"/>
      <c r="P760" s="43" t="e">
        <f>TEXT(IF(#REF!=1,D760,""),"00")</f>
        <v>#REF!</v>
      </c>
      <c r="Q760" s="44"/>
      <c r="R760" s="45"/>
      <c r="S760" s="46" t="e">
        <f>IF(O760=0,TEXT(TIME(P760,Q760,R760)-TIME(D760,E760,RIGHT(F760,2))+TIME(0,LEFT(#REF!,2),RIGHT(#REF!,2)),"mm:ss"),TEXT(TIME(P760,Q760,R760)-TIME(D760,E760,RIGHT(F760,2))+TIME(0,LEFT(#REF!,2),RIGHT(#REF!,2))-TIME(0,($G$10*O760),0),"mm:ss"))</f>
        <v>#REF!</v>
      </c>
      <c r="T760" s="47"/>
      <c r="U760" s="43" t="e">
        <f>INDEX(VISITORS[INSECT ORDER], MATCH(T760,VISITORS[NAME USED],0))</f>
        <v>#N/A</v>
      </c>
      <c r="V760" s="43" t="e">
        <f t="shared" si="208"/>
        <v>#N/A</v>
      </c>
      <c r="W760" s="48" t="e">
        <f>IF(SUM(AB760,AD760,AF760,AH760,AJ760,AL760)=#REF!,,"")</f>
        <v>#REF!</v>
      </c>
      <c r="X760" s="49" t="e">
        <f>IF(#REF!=1,1,"")</f>
        <v>#REF!</v>
      </c>
      <c r="Y760" s="49"/>
      <c r="Z760" s="49"/>
      <c r="AA760" s="50" t="str">
        <f t="shared" si="209"/>
        <v/>
      </c>
      <c r="AB760" s="51" t="str">
        <f>IF(AA760=1,#REF!,"")</f>
        <v/>
      </c>
      <c r="AC760" s="50"/>
      <c r="AD760" s="51" t="str">
        <f>IF(AC760=1,#REF!,"")</f>
        <v/>
      </c>
      <c r="AE760" s="50"/>
      <c r="AF760" s="51" t="str">
        <f>IF(AE760=1,#REF!,"")</f>
        <v/>
      </c>
      <c r="AG760" s="50"/>
      <c r="AH760" s="51" t="str">
        <f>IF(AG760=1,#REF!,"")</f>
        <v/>
      </c>
      <c r="AI760" s="50"/>
      <c r="AJ760" s="51" t="str">
        <f>IF(AI760=1,#REF!,"")</f>
        <v/>
      </c>
      <c r="AK760" s="50"/>
      <c r="AL760" s="51" t="str">
        <f>IF(AK760=1,#REF!,"")</f>
        <v/>
      </c>
      <c r="AM760" s="52"/>
      <c r="AN760" s="53"/>
      <c r="AO760" s="53"/>
      <c r="AP760" s="54"/>
      <c r="AQ760" s="55" t="e">
        <f>IF(#REF!=1,0,"")</f>
        <v>#REF!</v>
      </c>
      <c r="AR760" s="56" t="e">
        <f t="shared" si="202"/>
        <v>#REF!</v>
      </c>
      <c r="AS760" s="55" t="e">
        <f>IF(#REF!=1,0,"")</f>
        <v>#REF!</v>
      </c>
      <c r="AT760" s="56" t="e">
        <f t="shared" si="203"/>
        <v>#REF!</v>
      </c>
    </row>
    <row r="761" spans="1:46" s="3" customFormat="1" x14ac:dyDescent="0.25">
      <c r="A761" s="67">
        <f t="shared" si="204"/>
        <v>2022</v>
      </c>
      <c r="B761" s="67" t="str">
        <f t="shared" si="205"/>
        <v>May</v>
      </c>
      <c r="C761" s="68">
        <f t="shared" si="210"/>
        <v>24</v>
      </c>
      <c r="D761" s="69">
        <f t="shared" si="206"/>
        <v>21</v>
      </c>
      <c r="E761" s="70">
        <f t="shared" si="207"/>
        <v>13</v>
      </c>
      <c r="F761" s="74"/>
      <c r="G761" s="77"/>
      <c r="H761" s="63" t="e">
        <f t="shared" si="211"/>
        <v>#VALUE!</v>
      </c>
      <c r="I761" s="64">
        <f t="shared" si="214"/>
        <v>1</v>
      </c>
      <c r="J761" s="71" t="str">
        <f t="shared" si="214"/>
        <v>Lavandula</v>
      </c>
      <c r="K761" s="71" t="str">
        <f t="shared" si="214"/>
        <v>stoechas</v>
      </c>
      <c r="L761" s="72">
        <f t="shared" si="214"/>
        <v>2</v>
      </c>
      <c r="M761" s="72">
        <f t="shared" si="214"/>
        <v>13</v>
      </c>
      <c r="N761" s="66">
        <f t="shared" si="214"/>
        <v>0</v>
      </c>
      <c r="O761" s="42"/>
      <c r="P761" s="43" t="e">
        <f>TEXT(IF(#REF!=1,D761,""),"00")</f>
        <v>#REF!</v>
      </c>
      <c r="Q761" s="44"/>
      <c r="R761" s="45"/>
      <c r="S761" s="46" t="e">
        <f>IF(O761=0,TEXT(TIME(P761,Q761,R761)-TIME(D761,E761,RIGHT(F761,2))+TIME(0,LEFT(#REF!,2),RIGHT(#REF!,2)),"mm:ss"),TEXT(TIME(P761,Q761,R761)-TIME(D761,E761,RIGHT(F761,2))+TIME(0,LEFT(#REF!,2),RIGHT(#REF!,2))-TIME(0,($G$10*O761),0),"mm:ss"))</f>
        <v>#REF!</v>
      </c>
      <c r="T761" s="47"/>
      <c r="U761" s="43" t="e">
        <f>INDEX(VISITORS[INSECT ORDER], MATCH(T761,VISITORS[NAME USED],0))</f>
        <v>#N/A</v>
      </c>
      <c r="V761" s="43" t="e">
        <f t="shared" si="208"/>
        <v>#N/A</v>
      </c>
      <c r="W761" s="48" t="e">
        <f>IF(SUM(AB761,AD761,AF761,AH761,AJ761,AL761)=#REF!,,"")</f>
        <v>#REF!</v>
      </c>
      <c r="X761" s="49" t="e">
        <f>IF(#REF!=1,1,"")</f>
        <v>#REF!</v>
      </c>
      <c r="Y761" s="49"/>
      <c r="Z761" s="49"/>
      <c r="AA761" s="50" t="str">
        <f t="shared" si="209"/>
        <v/>
      </c>
      <c r="AB761" s="51" t="str">
        <f>IF(AA761=1,#REF!,"")</f>
        <v/>
      </c>
      <c r="AC761" s="50"/>
      <c r="AD761" s="51" t="str">
        <f>IF(AC761=1,#REF!,"")</f>
        <v/>
      </c>
      <c r="AE761" s="50"/>
      <c r="AF761" s="51" t="str">
        <f>IF(AE761=1,#REF!,"")</f>
        <v/>
      </c>
      <c r="AG761" s="50"/>
      <c r="AH761" s="51" t="str">
        <f>IF(AG761=1,#REF!,"")</f>
        <v/>
      </c>
      <c r="AI761" s="50"/>
      <c r="AJ761" s="51" t="str">
        <f>IF(AI761=1,#REF!,"")</f>
        <v/>
      </c>
      <c r="AK761" s="50"/>
      <c r="AL761" s="51" t="str">
        <f>IF(AK761=1,#REF!,"")</f>
        <v/>
      </c>
      <c r="AM761" s="52"/>
      <c r="AN761" s="53"/>
      <c r="AO761" s="53"/>
      <c r="AP761" s="54"/>
      <c r="AQ761" s="55" t="e">
        <f>IF(#REF!=1,0,"")</f>
        <v>#REF!</v>
      </c>
      <c r="AR761" s="56" t="e">
        <f t="shared" si="202"/>
        <v>#REF!</v>
      </c>
      <c r="AS761" s="55" t="e">
        <f>IF(#REF!=1,0,"")</f>
        <v>#REF!</v>
      </c>
      <c r="AT761" s="56" t="e">
        <f t="shared" si="203"/>
        <v>#REF!</v>
      </c>
    </row>
    <row r="762" spans="1:46" s="3" customFormat="1" x14ac:dyDescent="0.25">
      <c r="A762" s="67">
        <f t="shared" si="204"/>
        <v>2022</v>
      </c>
      <c r="B762" s="67" t="str">
        <f t="shared" si="205"/>
        <v>May</v>
      </c>
      <c r="C762" s="68">
        <f t="shared" si="210"/>
        <v>24</v>
      </c>
      <c r="D762" s="69">
        <f t="shared" si="206"/>
        <v>21</v>
      </c>
      <c r="E762" s="60">
        <f t="shared" si="207"/>
        <v>14</v>
      </c>
      <c r="F762" s="74"/>
      <c r="G762" s="77"/>
      <c r="H762" s="63" t="e">
        <f t="shared" si="211"/>
        <v>#VALUE!</v>
      </c>
      <c r="I762" s="64">
        <f t="shared" si="214"/>
        <v>1</v>
      </c>
      <c r="J762" s="71" t="str">
        <f t="shared" si="214"/>
        <v>Lavandula</v>
      </c>
      <c r="K762" s="71" t="str">
        <f t="shared" si="214"/>
        <v>stoechas</v>
      </c>
      <c r="L762" s="66">
        <f t="shared" si="214"/>
        <v>2</v>
      </c>
      <c r="M762" s="66">
        <f t="shared" si="214"/>
        <v>13</v>
      </c>
      <c r="N762" s="66">
        <f t="shared" si="214"/>
        <v>0</v>
      </c>
      <c r="O762" s="42"/>
      <c r="P762" s="43" t="e">
        <f>TEXT(IF(#REF!=1,D762,""),"00")</f>
        <v>#REF!</v>
      </c>
      <c r="Q762" s="44"/>
      <c r="R762" s="45"/>
      <c r="S762" s="46" t="e">
        <f>IF(O762=0,TEXT(TIME(P762,Q762,R762)-TIME(D762,E762,RIGHT(F762,2))+TIME(0,LEFT(#REF!,2),RIGHT(#REF!,2)),"mm:ss"),TEXT(TIME(P762,Q762,R762)-TIME(D762,E762,RIGHT(F762,2))+TIME(0,LEFT(#REF!,2),RIGHT(#REF!,2))-TIME(0,($G$10*O762),0),"mm:ss"))</f>
        <v>#REF!</v>
      </c>
      <c r="T762" s="47"/>
      <c r="U762" s="43" t="e">
        <f>INDEX(VISITORS[INSECT ORDER], MATCH(T762,VISITORS[NAME USED],0))</f>
        <v>#N/A</v>
      </c>
      <c r="V762" s="43" t="e">
        <f t="shared" si="208"/>
        <v>#N/A</v>
      </c>
      <c r="W762" s="48" t="e">
        <f>IF(SUM(AB762,AD762,AF762,AH762,AJ762,AL762)=#REF!,,"")</f>
        <v>#REF!</v>
      </c>
      <c r="X762" s="49" t="e">
        <f>IF(#REF!=1,1,"")</f>
        <v>#REF!</v>
      </c>
      <c r="Y762" s="49"/>
      <c r="Z762" s="49"/>
      <c r="AA762" s="50" t="str">
        <f t="shared" si="209"/>
        <v/>
      </c>
      <c r="AB762" s="51" t="str">
        <f>IF(AA762=1,#REF!,"")</f>
        <v/>
      </c>
      <c r="AC762" s="50"/>
      <c r="AD762" s="51" t="str">
        <f>IF(AC762=1,#REF!,"")</f>
        <v/>
      </c>
      <c r="AE762" s="50"/>
      <c r="AF762" s="51" t="str">
        <f>IF(AE762=1,#REF!,"")</f>
        <v/>
      </c>
      <c r="AG762" s="50"/>
      <c r="AH762" s="51" t="str">
        <f>IF(AG762=1,#REF!,"")</f>
        <v/>
      </c>
      <c r="AI762" s="50"/>
      <c r="AJ762" s="51" t="str">
        <f>IF(AI762=1,#REF!,"")</f>
        <v/>
      </c>
      <c r="AK762" s="50"/>
      <c r="AL762" s="51" t="str">
        <f>IF(AK762=1,#REF!,"")</f>
        <v/>
      </c>
      <c r="AM762" s="52"/>
      <c r="AN762" s="53"/>
      <c r="AO762" s="53"/>
      <c r="AP762" s="54"/>
      <c r="AQ762" s="55" t="e">
        <f>IF(#REF!=1,0,"")</f>
        <v>#REF!</v>
      </c>
      <c r="AR762" s="56" t="e">
        <f t="shared" si="202"/>
        <v>#REF!</v>
      </c>
      <c r="AS762" s="55" t="e">
        <f>IF(#REF!=1,0,"")</f>
        <v>#REF!</v>
      </c>
      <c r="AT762" s="56" t="e">
        <f t="shared" si="203"/>
        <v>#REF!</v>
      </c>
    </row>
    <row r="763" spans="1:46" s="3" customFormat="1" x14ac:dyDescent="0.25">
      <c r="A763" s="67">
        <f t="shared" si="204"/>
        <v>2022</v>
      </c>
      <c r="B763" s="67" t="str">
        <f t="shared" si="205"/>
        <v>May</v>
      </c>
      <c r="C763" s="68">
        <f t="shared" si="210"/>
        <v>24</v>
      </c>
      <c r="D763" s="69">
        <f t="shared" si="206"/>
        <v>21</v>
      </c>
      <c r="E763" s="70">
        <f t="shared" si="207"/>
        <v>15</v>
      </c>
      <c r="F763" s="74"/>
      <c r="G763" s="77"/>
      <c r="H763" s="63" t="e">
        <f t="shared" si="211"/>
        <v>#VALUE!</v>
      </c>
      <c r="I763" s="64">
        <f t="shared" si="214"/>
        <v>1</v>
      </c>
      <c r="J763" s="71" t="str">
        <f t="shared" si="214"/>
        <v>Lavandula</v>
      </c>
      <c r="K763" s="71" t="str">
        <f t="shared" si="214"/>
        <v>stoechas</v>
      </c>
      <c r="L763" s="72">
        <f t="shared" si="214"/>
        <v>2</v>
      </c>
      <c r="M763" s="72">
        <f t="shared" si="214"/>
        <v>13</v>
      </c>
      <c r="N763" s="66">
        <f t="shared" si="214"/>
        <v>0</v>
      </c>
      <c r="O763" s="42"/>
      <c r="P763" s="43" t="e">
        <f>TEXT(IF(#REF!=1,D763,""),"00")</f>
        <v>#REF!</v>
      </c>
      <c r="Q763" s="44"/>
      <c r="R763" s="45"/>
      <c r="S763" s="46" t="e">
        <f>IF(O763=0,TEXT(TIME(P763,Q763,R763)-TIME(D763,E763,RIGHT(F763,2))+TIME(0,LEFT(#REF!,2),RIGHT(#REF!,2)),"mm:ss"),TEXT(TIME(P763,Q763,R763)-TIME(D763,E763,RIGHT(F763,2))+TIME(0,LEFT(#REF!,2),RIGHT(#REF!,2))-TIME(0,($G$10*O763),0),"mm:ss"))</f>
        <v>#REF!</v>
      </c>
      <c r="T763" s="47"/>
      <c r="U763" s="43" t="e">
        <f>INDEX(VISITORS[INSECT ORDER], MATCH(T763,VISITORS[NAME USED],0))</f>
        <v>#N/A</v>
      </c>
      <c r="V763" s="43" t="e">
        <f t="shared" si="208"/>
        <v>#N/A</v>
      </c>
      <c r="W763" s="48" t="e">
        <f>IF(SUM(AB763,AD763,AF763,AH763,AJ763,AL763)=#REF!,,"")</f>
        <v>#REF!</v>
      </c>
      <c r="X763" s="49" t="e">
        <f>IF(#REF!=1,1,"")</f>
        <v>#REF!</v>
      </c>
      <c r="Y763" s="49"/>
      <c r="Z763" s="49"/>
      <c r="AA763" s="50" t="str">
        <f t="shared" si="209"/>
        <v/>
      </c>
      <c r="AB763" s="51" t="str">
        <f>IF(AA763=1,#REF!,"")</f>
        <v/>
      </c>
      <c r="AC763" s="50"/>
      <c r="AD763" s="51" t="str">
        <f>IF(AC763=1,#REF!,"")</f>
        <v/>
      </c>
      <c r="AE763" s="50"/>
      <c r="AF763" s="51" t="str">
        <f>IF(AE763=1,#REF!,"")</f>
        <v/>
      </c>
      <c r="AG763" s="50"/>
      <c r="AH763" s="51" t="str">
        <f>IF(AG763=1,#REF!,"")</f>
        <v/>
      </c>
      <c r="AI763" s="50"/>
      <c r="AJ763" s="51" t="str">
        <f>IF(AI763=1,#REF!,"")</f>
        <v/>
      </c>
      <c r="AK763" s="50"/>
      <c r="AL763" s="51" t="str">
        <f>IF(AK763=1,#REF!,"")</f>
        <v/>
      </c>
      <c r="AM763" s="52"/>
      <c r="AN763" s="53"/>
      <c r="AO763" s="53"/>
      <c r="AP763" s="54"/>
      <c r="AQ763" s="55" t="e">
        <f>IF(#REF!=1,0,"")</f>
        <v>#REF!</v>
      </c>
      <c r="AR763" s="56" t="e">
        <f t="shared" si="202"/>
        <v>#REF!</v>
      </c>
      <c r="AS763" s="55" t="e">
        <f>IF(#REF!=1,0,"")</f>
        <v>#REF!</v>
      </c>
      <c r="AT763" s="56" t="e">
        <f t="shared" si="203"/>
        <v>#REF!</v>
      </c>
    </row>
    <row r="764" spans="1:46" s="3" customFormat="1" x14ac:dyDescent="0.25">
      <c r="A764" s="67">
        <f t="shared" si="204"/>
        <v>2022</v>
      </c>
      <c r="B764" s="67" t="str">
        <f t="shared" si="205"/>
        <v>May</v>
      </c>
      <c r="C764" s="68">
        <f t="shared" si="210"/>
        <v>24</v>
      </c>
      <c r="D764" s="69">
        <f t="shared" si="206"/>
        <v>21</v>
      </c>
      <c r="E764" s="70">
        <f t="shared" si="207"/>
        <v>16</v>
      </c>
      <c r="F764" s="74"/>
      <c r="G764" s="77"/>
      <c r="H764" s="63" t="e">
        <f t="shared" si="211"/>
        <v>#VALUE!</v>
      </c>
      <c r="I764" s="64">
        <f t="shared" si="214"/>
        <v>1</v>
      </c>
      <c r="J764" s="71" t="str">
        <f t="shared" si="214"/>
        <v>Lavandula</v>
      </c>
      <c r="K764" s="71" t="str">
        <f t="shared" si="214"/>
        <v>stoechas</v>
      </c>
      <c r="L764" s="72">
        <f t="shared" si="214"/>
        <v>2</v>
      </c>
      <c r="M764" s="72">
        <f t="shared" si="214"/>
        <v>13</v>
      </c>
      <c r="N764" s="66">
        <f t="shared" si="214"/>
        <v>0</v>
      </c>
      <c r="O764" s="42"/>
      <c r="P764" s="43" t="e">
        <f>TEXT(IF(#REF!=1,D764,""),"00")</f>
        <v>#REF!</v>
      </c>
      <c r="Q764" s="44"/>
      <c r="R764" s="45"/>
      <c r="S764" s="46" t="e">
        <f>IF(O764=0,TEXT(TIME(P764,Q764,R764)-TIME(D764,E764,RIGHT(F764,2))+TIME(0,LEFT(#REF!,2),RIGHT(#REF!,2)),"mm:ss"),TEXT(TIME(P764,Q764,R764)-TIME(D764,E764,RIGHT(F764,2))+TIME(0,LEFT(#REF!,2),RIGHT(#REF!,2))-TIME(0,($G$10*O764),0),"mm:ss"))</f>
        <v>#REF!</v>
      </c>
      <c r="T764" s="47"/>
      <c r="U764" s="43" t="e">
        <f>INDEX(VISITORS[INSECT ORDER], MATCH(T764,VISITORS[NAME USED],0))</f>
        <v>#N/A</v>
      </c>
      <c r="V764" s="43" t="e">
        <f t="shared" si="208"/>
        <v>#N/A</v>
      </c>
      <c r="W764" s="48" t="e">
        <f>IF(SUM(AB764,AD764,AF764,AH764,AJ764,AL764)=#REF!,,"")</f>
        <v>#REF!</v>
      </c>
      <c r="X764" s="49" t="e">
        <f>IF(#REF!=1,1,"")</f>
        <v>#REF!</v>
      </c>
      <c r="Y764" s="49"/>
      <c r="Z764" s="49"/>
      <c r="AA764" s="50" t="str">
        <f t="shared" si="209"/>
        <v/>
      </c>
      <c r="AB764" s="51" t="str">
        <f>IF(AA764=1,#REF!,"")</f>
        <v/>
      </c>
      <c r="AC764" s="50"/>
      <c r="AD764" s="51" t="str">
        <f>IF(AC764=1,#REF!,"")</f>
        <v/>
      </c>
      <c r="AE764" s="50"/>
      <c r="AF764" s="51" t="str">
        <f>IF(AE764=1,#REF!,"")</f>
        <v/>
      </c>
      <c r="AG764" s="50"/>
      <c r="AH764" s="51" t="str">
        <f>IF(AG764=1,#REF!,"")</f>
        <v/>
      </c>
      <c r="AI764" s="50"/>
      <c r="AJ764" s="51" t="str">
        <f>IF(AI764=1,#REF!,"")</f>
        <v/>
      </c>
      <c r="AK764" s="50"/>
      <c r="AL764" s="51" t="str">
        <f>IF(AK764=1,#REF!,"")</f>
        <v/>
      </c>
      <c r="AM764" s="52"/>
      <c r="AN764" s="53"/>
      <c r="AO764" s="53"/>
      <c r="AP764" s="54"/>
      <c r="AQ764" s="55" t="e">
        <f>IF(#REF!=1,0,"")</f>
        <v>#REF!</v>
      </c>
      <c r="AR764" s="56" t="e">
        <f t="shared" si="202"/>
        <v>#REF!</v>
      </c>
      <c r="AS764" s="55" t="e">
        <f>IF(#REF!=1,0,"")</f>
        <v>#REF!</v>
      </c>
      <c r="AT764" s="56" t="e">
        <f t="shared" si="203"/>
        <v>#REF!</v>
      </c>
    </row>
    <row r="765" spans="1:46" s="3" customFormat="1" x14ac:dyDescent="0.25">
      <c r="A765" s="67">
        <f t="shared" si="204"/>
        <v>2022</v>
      </c>
      <c r="B765" s="67" t="str">
        <f t="shared" si="205"/>
        <v>May</v>
      </c>
      <c r="C765" s="68">
        <f t="shared" si="210"/>
        <v>24</v>
      </c>
      <c r="D765" s="69">
        <f t="shared" si="206"/>
        <v>21</v>
      </c>
      <c r="E765" s="70">
        <f t="shared" si="207"/>
        <v>17</v>
      </c>
      <c r="F765" s="74"/>
      <c r="G765" s="77"/>
      <c r="H765" s="63" t="e">
        <f t="shared" si="211"/>
        <v>#VALUE!</v>
      </c>
      <c r="I765" s="64">
        <f t="shared" ref="I765:N780" si="215">I764</f>
        <v>1</v>
      </c>
      <c r="J765" s="71" t="str">
        <f t="shared" si="215"/>
        <v>Lavandula</v>
      </c>
      <c r="K765" s="71" t="str">
        <f t="shared" si="215"/>
        <v>stoechas</v>
      </c>
      <c r="L765" s="72">
        <f t="shared" si="215"/>
        <v>2</v>
      </c>
      <c r="M765" s="72">
        <f t="shared" si="215"/>
        <v>13</v>
      </c>
      <c r="N765" s="66">
        <f t="shared" si="215"/>
        <v>0</v>
      </c>
      <c r="O765" s="42"/>
      <c r="P765" s="43" t="e">
        <f>TEXT(IF(#REF!=1,D765,""),"00")</f>
        <v>#REF!</v>
      </c>
      <c r="Q765" s="44"/>
      <c r="R765" s="45"/>
      <c r="S765" s="46" t="e">
        <f>IF(O765=0,TEXT(TIME(P765,Q765,R765)-TIME(D765,E765,RIGHT(F765,2))+TIME(0,LEFT(#REF!,2),RIGHT(#REF!,2)),"mm:ss"),TEXT(TIME(P765,Q765,R765)-TIME(D765,E765,RIGHT(F765,2))+TIME(0,LEFT(#REF!,2),RIGHT(#REF!,2))-TIME(0,($G$10*O765),0),"mm:ss"))</f>
        <v>#REF!</v>
      </c>
      <c r="T765" s="47"/>
      <c r="U765" s="43" t="e">
        <f>INDEX(VISITORS[INSECT ORDER], MATCH(T765,VISITORS[NAME USED],0))</f>
        <v>#N/A</v>
      </c>
      <c r="V765" s="43" t="e">
        <f t="shared" si="208"/>
        <v>#N/A</v>
      </c>
      <c r="W765" s="48" t="e">
        <f>IF(SUM(AB765,AD765,AF765,AH765,AJ765,AL765)=#REF!,,"")</f>
        <v>#REF!</v>
      </c>
      <c r="X765" s="49" t="e">
        <f>IF(#REF!=1,1,"")</f>
        <v>#REF!</v>
      </c>
      <c r="Y765" s="49"/>
      <c r="Z765" s="49"/>
      <c r="AA765" s="50" t="str">
        <f t="shared" si="209"/>
        <v/>
      </c>
      <c r="AB765" s="51" t="str">
        <f>IF(AA765=1,#REF!,"")</f>
        <v/>
      </c>
      <c r="AC765" s="50"/>
      <c r="AD765" s="51" t="str">
        <f>IF(AC765=1,#REF!,"")</f>
        <v/>
      </c>
      <c r="AE765" s="50"/>
      <c r="AF765" s="51" t="str">
        <f>IF(AE765=1,#REF!,"")</f>
        <v/>
      </c>
      <c r="AG765" s="50"/>
      <c r="AH765" s="51" t="str">
        <f>IF(AG765=1,#REF!,"")</f>
        <v/>
      </c>
      <c r="AI765" s="50"/>
      <c r="AJ765" s="51" t="str">
        <f>IF(AI765=1,#REF!,"")</f>
        <v/>
      </c>
      <c r="AK765" s="50"/>
      <c r="AL765" s="51" t="str">
        <f>IF(AK765=1,#REF!,"")</f>
        <v/>
      </c>
      <c r="AM765" s="52"/>
      <c r="AN765" s="53"/>
      <c r="AO765" s="53"/>
      <c r="AP765" s="54"/>
      <c r="AQ765" s="55" t="e">
        <f>IF(#REF!=1,0,"")</f>
        <v>#REF!</v>
      </c>
      <c r="AR765" s="56" t="e">
        <f t="shared" si="202"/>
        <v>#REF!</v>
      </c>
      <c r="AS765" s="55" t="e">
        <f>IF(#REF!=1,0,"")</f>
        <v>#REF!</v>
      </c>
      <c r="AT765" s="56" t="e">
        <f t="shared" si="203"/>
        <v>#REF!</v>
      </c>
    </row>
    <row r="766" spans="1:46" s="3" customFormat="1" x14ac:dyDescent="0.25">
      <c r="A766" s="67">
        <f t="shared" si="204"/>
        <v>2022</v>
      </c>
      <c r="B766" s="67" t="str">
        <f t="shared" si="205"/>
        <v>May</v>
      </c>
      <c r="C766" s="68">
        <f t="shared" si="210"/>
        <v>24</v>
      </c>
      <c r="D766" s="69">
        <f t="shared" si="206"/>
        <v>21</v>
      </c>
      <c r="E766" s="70">
        <f t="shared" si="207"/>
        <v>18</v>
      </c>
      <c r="F766" s="74"/>
      <c r="G766" s="77"/>
      <c r="H766" s="63" t="e">
        <f t="shared" si="211"/>
        <v>#VALUE!</v>
      </c>
      <c r="I766" s="64">
        <f t="shared" si="215"/>
        <v>1</v>
      </c>
      <c r="J766" s="71" t="str">
        <f t="shared" si="215"/>
        <v>Lavandula</v>
      </c>
      <c r="K766" s="71" t="str">
        <f t="shared" si="215"/>
        <v>stoechas</v>
      </c>
      <c r="L766" s="72">
        <f t="shared" si="215"/>
        <v>2</v>
      </c>
      <c r="M766" s="72">
        <f t="shared" si="215"/>
        <v>13</v>
      </c>
      <c r="N766" s="66">
        <f t="shared" si="215"/>
        <v>0</v>
      </c>
      <c r="O766" s="42"/>
      <c r="P766" s="43" t="e">
        <f>TEXT(IF(#REF!=1,D766,""),"00")</f>
        <v>#REF!</v>
      </c>
      <c r="Q766" s="44"/>
      <c r="R766" s="45"/>
      <c r="S766" s="46" t="e">
        <f>IF(O766=0,TEXT(TIME(P766,Q766,R766)-TIME(D766,E766,RIGHT(F766,2))+TIME(0,LEFT(#REF!,2),RIGHT(#REF!,2)),"mm:ss"),TEXT(TIME(P766,Q766,R766)-TIME(D766,E766,RIGHT(F766,2))+TIME(0,LEFT(#REF!,2),RIGHT(#REF!,2))-TIME(0,($G$10*O766),0),"mm:ss"))</f>
        <v>#REF!</v>
      </c>
      <c r="T766" s="47"/>
      <c r="U766" s="43" t="e">
        <f>INDEX(VISITORS[INSECT ORDER], MATCH(T766,VISITORS[NAME USED],0))</f>
        <v>#N/A</v>
      </c>
      <c r="V766" s="43" t="e">
        <f t="shared" si="208"/>
        <v>#N/A</v>
      </c>
      <c r="W766" s="48" t="e">
        <f>IF(SUM(AB766,AD766,AF766,AH766,AJ766,AL766)=#REF!,,"")</f>
        <v>#REF!</v>
      </c>
      <c r="X766" s="49" t="e">
        <f>IF(#REF!=1,1,"")</f>
        <v>#REF!</v>
      </c>
      <c r="Y766" s="49"/>
      <c r="Z766" s="49"/>
      <c r="AA766" s="50" t="str">
        <f t="shared" si="209"/>
        <v/>
      </c>
      <c r="AB766" s="51" t="str">
        <f>IF(AA766=1,#REF!,"")</f>
        <v/>
      </c>
      <c r="AC766" s="50"/>
      <c r="AD766" s="51" t="str">
        <f>IF(AC766=1,#REF!,"")</f>
        <v/>
      </c>
      <c r="AE766" s="50"/>
      <c r="AF766" s="51" t="str">
        <f>IF(AE766=1,#REF!,"")</f>
        <v/>
      </c>
      <c r="AG766" s="50"/>
      <c r="AH766" s="51" t="str">
        <f>IF(AG766=1,#REF!,"")</f>
        <v/>
      </c>
      <c r="AI766" s="50"/>
      <c r="AJ766" s="51" t="str">
        <f>IF(AI766=1,#REF!,"")</f>
        <v/>
      </c>
      <c r="AK766" s="50"/>
      <c r="AL766" s="51" t="str">
        <f>IF(AK766=1,#REF!,"")</f>
        <v/>
      </c>
      <c r="AM766" s="52"/>
      <c r="AN766" s="53"/>
      <c r="AO766" s="53"/>
      <c r="AP766" s="54"/>
      <c r="AQ766" s="55" t="e">
        <f>IF(#REF!=1,0,"")</f>
        <v>#REF!</v>
      </c>
      <c r="AR766" s="56" t="e">
        <f t="shared" si="202"/>
        <v>#REF!</v>
      </c>
      <c r="AS766" s="55" t="e">
        <f>IF(#REF!=1,0,"")</f>
        <v>#REF!</v>
      </c>
      <c r="AT766" s="56" t="e">
        <f t="shared" si="203"/>
        <v>#REF!</v>
      </c>
    </row>
    <row r="767" spans="1:46" s="3" customFormat="1" x14ac:dyDescent="0.25">
      <c r="A767" s="67">
        <f t="shared" si="204"/>
        <v>2022</v>
      </c>
      <c r="B767" s="67" t="str">
        <f t="shared" si="205"/>
        <v>May</v>
      </c>
      <c r="C767" s="68">
        <f t="shared" si="210"/>
        <v>24</v>
      </c>
      <c r="D767" s="69">
        <f t="shared" si="206"/>
        <v>21</v>
      </c>
      <c r="E767" s="60">
        <f t="shared" si="207"/>
        <v>19</v>
      </c>
      <c r="F767" s="74"/>
      <c r="G767" s="77"/>
      <c r="H767" s="63" t="e">
        <f t="shared" si="211"/>
        <v>#VALUE!</v>
      </c>
      <c r="I767" s="64">
        <f t="shared" si="215"/>
        <v>1</v>
      </c>
      <c r="J767" s="71" t="str">
        <f t="shared" si="215"/>
        <v>Lavandula</v>
      </c>
      <c r="K767" s="71" t="str">
        <f t="shared" si="215"/>
        <v>stoechas</v>
      </c>
      <c r="L767" s="72">
        <f t="shared" si="215"/>
        <v>2</v>
      </c>
      <c r="M767" s="66">
        <f t="shared" si="215"/>
        <v>13</v>
      </c>
      <c r="N767" s="66">
        <f t="shared" si="215"/>
        <v>0</v>
      </c>
      <c r="O767" s="42"/>
      <c r="P767" s="43" t="e">
        <f>TEXT(IF(#REF!=1,D767,""),"00")</f>
        <v>#REF!</v>
      </c>
      <c r="Q767" s="44"/>
      <c r="R767" s="45"/>
      <c r="S767" s="46" t="e">
        <f>IF(O767=0,TEXT(TIME(P767,Q767,R767)-TIME(D767,E767,RIGHT(F767,2))+TIME(0,LEFT(#REF!,2),RIGHT(#REF!,2)),"mm:ss"),TEXT(TIME(P767,Q767,R767)-TIME(D767,E767,RIGHT(F767,2))+TIME(0,LEFT(#REF!,2),RIGHT(#REF!,2))-TIME(0,($G$10*O767),0),"mm:ss"))</f>
        <v>#REF!</v>
      </c>
      <c r="T767" s="47"/>
      <c r="U767" s="43" t="e">
        <f>INDEX(VISITORS[INSECT ORDER], MATCH(T767,VISITORS[NAME USED],0))</f>
        <v>#N/A</v>
      </c>
      <c r="V767" s="43" t="e">
        <f t="shared" si="208"/>
        <v>#N/A</v>
      </c>
      <c r="W767" s="48" t="e">
        <f>IF(SUM(AB767,AD767,AF767,AH767,AJ767,AL767)=#REF!,,"")</f>
        <v>#REF!</v>
      </c>
      <c r="X767" s="49" t="e">
        <f>IF(#REF!=1,1,"")</f>
        <v>#REF!</v>
      </c>
      <c r="Y767" s="49"/>
      <c r="Z767" s="49"/>
      <c r="AA767" s="50" t="str">
        <f t="shared" si="209"/>
        <v/>
      </c>
      <c r="AB767" s="51" t="str">
        <f>IF(AA767=1,#REF!,"")</f>
        <v/>
      </c>
      <c r="AC767" s="50"/>
      <c r="AD767" s="51" t="str">
        <f>IF(AC767=1,#REF!,"")</f>
        <v/>
      </c>
      <c r="AE767" s="50"/>
      <c r="AF767" s="51" t="str">
        <f>IF(AE767=1,#REF!,"")</f>
        <v/>
      </c>
      <c r="AG767" s="50"/>
      <c r="AH767" s="51" t="str">
        <f>IF(AG767=1,#REF!,"")</f>
        <v/>
      </c>
      <c r="AI767" s="50"/>
      <c r="AJ767" s="51" t="str">
        <f>IF(AI767=1,#REF!,"")</f>
        <v/>
      </c>
      <c r="AK767" s="50"/>
      <c r="AL767" s="51" t="str">
        <f>IF(AK767=1,#REF!,"")</f>
        <v/>
      </c>
      <c r="AM767" s="52"/>
      <c r="AN767" s="53"/>
      <c r="AO767" s="53"/>
      <c r="AP767" s="54"/>
      <c r="AQ767" s="55" t="e">
        <f>IF(#REF!=1,0,"")</f>
        <v>#REF!</v>
      </c>
      <c r="AR767" s="56" t="e">
        <f t="shared" si="202"/>
        <v>#REF!</v>
      </c>
      <c r="AS767" s="55" t="e">
        <f>IF(#REF!=1,0,"")</f>
        <v>#REF!</v>
      </c>
      <c r="AT767" s="56" t="e">
        <f t="shared" si="203"/>
        <v>#REF!</v>
      </c>
    </row>
    <row r="768" spans="1:46" s="3" customFormat="1" x14ac:dyDescent="0.25">
      <c r="A768" s="67">
        <f t="shared" si="204"/>
        <v>2022</v>
      </c>
      <c r="B768" s="67" t="str">
        <f t="shared" si="205"/>
        <v>May</v>
      </c>
      <c r="C768" s="68">
        <f t="shared" si="210"/>
        <v>24</v>
      </c>
      <c r="D768" s="69">
        <f t="shared" si="206"/>
        <v>21</v>
      </c>
      <c r="E768" s="70">
        <f t="shared" si="207"/>
        <v>20</v>
      </c>
      <c r="F768" s="74"/>
      <c r="G768" s="77"/>
      <c r="H768" s="63" t="e">
        <f t="shared" si="211"/>
        <v>#VALUE!</v>
      </c>
      <c r="I768" s="64">
        <f t="shared" si="215"/>
        <v>1</v>
      </c>
      <c r="J768" s="71" t="str">
        <f t="shared" si="215"/>
        <v>Lavandula</v>
      </c>
      <c r="K768" s="71" t="str">
        <f t="shared" si="215"/>
        <v>stoechas</v>
      </c>
      <c r="L768" s="66">
        <f t="shared" si="215"/>
        <v>2</v>
      </c>
      <c r="M768" s="72">
        <f t="shared" si="215"/>
        <v>13</v>
      </c>
      <c r="N768" s="66">
        <f t="shared" si="215"/>
        <v>0</v>
      </c>
      <c r="O768" s="42"/>
      <c r="P768" s="43" t="e">
        <f>TEXT(IF(#REF!=1,D768,""),"00")</f>
        <v>#REF!</v>
      </c>
      <c r="Q768" s="44"/>
      <c r="R768" s="45"/>
      <c r="S768" s="46" t="e">
        <f>IF(O768=0,TEXT(TIME(P768,Q768,R768)-TIME(D768,E768,RIGHT(F768,2))+TIME(0,LEFT(#REF!,2),RIGHT(#REF!,2)),"mm:ss"),TEXT(TIME(P768,Q768,R768)-TIME(D768,E768,RIGHT(F768,2))+TIME(0,LEFT(#REF!,2),RIGHT(#REF!,2))-TIME(0,($G$10*O768),0),"mm:ss"))</f>
        <v>#REF!</v>
      </c>
      <c r="T768" s="47"/>
      <c r="U768" s="43" t="e">
        <f>INDEX(VISITORS[INSECT ORDER], MATCH(T768,VISITORS[NAME USED],0))</f>
        <v>#N/A</v>
      </c>
      <c r="V768" s="43" t="e">
        <f t="shared" si="208"/>
        <v>#N/A</v>
      </c>
      <c r="W768" s="48" t="e">
        <f>IF(SUM(AB768,AD768,AF768,AH768,AJ768,AL768)=#REF!,,"")</f>
        <v>#REF!</v>
      </c>
      <c r="X768" s="49" t="e">
        <f>IF(#REF!=1,1,"")</f>
        <v>#REF!</v>
      </c>
      <c r="Y768" s="49"/>
      <c r="Z768" s="49"/>
      <c r="AA768" s="50" t="str">
        <f t="shared" si="209"/>
        <v/>
      </c>
      <c r="AB768" s="51" t="str">
        <f>IF(AA768=1,#REF!,"")</f>
        <v/>
      </c>
      <c r="AC768" s="50"/>
      <c r="AD768" s="51" t="str">
        <f>IF(AC768=1,#REF!,"")</f>
        <v/>
      </c>
      <c r="AE768" s="50"/>
      <c r="AF768" s="51" t="str">
        <f>IF(AE768=1,#REF!,"")</f>
        <v/>
      </c>
      <c r="AG768" s="50"/>
      <c r="AH768" s="51" t="str">
        <f>IF(AG768=1,#REF!,"")</f>
        <v/>
      </c>
      <c r="AI768" s="50"/>
      <c r="AJ768" s="51" t="str">
        <f>IF(AI768=1,#REF!,"")</f>
        <v/>
      </c>
      <c r="AK768" s="50"/>
      <c r="AL768" s="51" t="str">
        <f>IF(AK768=1,#REF!,"")</f>
        <v/>
      </c>
      <c r="AM768" s="52"/>
      <c r="AN768" s="53"/>
      <c r="AO768" s="53"/>
      <c r="AP768" s="54"/>
      <c r="AQ768" s="55" t="e">
        <f>IF(#REF!=1,0,"")</f>
        <v>#REF!</v>
      </c>
      <c r="AR768" s="56" t="e">
        <f t="shared" si="202"/>
        <v>#REF!</v>
      </c>
      <c r="AS768" s="55" t="e">
        <f>IF(#REF!=1,0,"")</f>
        <v>#REF!</v>
      </c>
      <c r="AT768" s="56" t="e">
        <f t="shared" si="203"/>
        <v>#REF!</v>
      </c>
    </row>
    <row r="769" spans="1:46" s="3" customFormat="1" x14ac:dyDescent="0.25">
      <c r="A769" s="67">
        <f t="shared" si="204"/>
        <v>2022</v>
      </c>
      <c r="B769" s="67" t="str">
        <f t="shared" si="205"/>
        <v>May</v>
      </c>
      <c r="C769" s="68">
        <f t="shared" si="210"/>
        <v>24</v>
      </c>
      <c r="D769" s="69">
        <f t="shared" si="206"/>
        <v>21</v>
      </c>
      <c r="E769" s="70">
        <f t="shared" si="207"/>
        <v>21</v>
      </c>
      <c r="F769" s="74"/>
      <c r="G769" s="77"/>
      <c r="H769" s="63" t="e">
        <f t="shared" si="211"/>
        <v>#VALUE!</v>
      </c>
      <c r="I769" s="64">
        <f t="shared" si="215"/>
        <v>1</v>
      </c>
      <c r="J769" s="71" t="str">
        <f t="shared" si="215"/>
        <v>Lavandula</v>
      </c>
      <c r="K769" s="71" t="str">
        <f t="shared" si="215"/>
        <v>stoechas</v>
      </c>
      <c r="L769" s="72">
        <f t="shared" si="215"/>
        <v>2</v>
      </c>
      <c r="M769" s="72">
        <f t="shared" si="215"/>
        <v>13</v>
      </c>
      <c r="N769" s="66">
        <f t="shared" si="215"/>
        <v>0</v>
      </c>
      <c r="O769" s="42"/>
      <c r="P769" s="43" t="e">
        <f>TEXT(IF(#REF!=1,D769,""),"00")</f>
        <v>#REF!</v>
      </c>
      <c r="Q769" s="44"/>
      <c r="R769" s="45"/>
      <c r="S769" s="46" t="e">
        <f>IF(O769=0,TEXT(TIME(P769,Q769,R769)-TIME(D769,E769,RIGHT(F769,2))+TIME(0,LEFT(#REF!,2),RIGHT(#REF!,2)),"mm:ss"),TEXT(TIME(P769,Q769,R769)-TIME(D769,E769,RIGHT(F769,2))+TIME(0,LEFT(#REF!,2),RIGHT(#REF!,2))-TIME(0,($G$10*O769),0),"mm:ss"))</f>
        <v>#REF!</v>
      </c>
      <c r="T769" s="47"/>
      <c r="U769" s="43" t="e">
        <f>INDEX(VISITORS[INSECT ORDER], MATCH(T769,VISITORS[NAME USED],0))</f>
        <v>#N/A</v>
      </c>
      <c r="V769" s="43" t="e">
        <f t="shared" si="208"/>
        <v>#N/A</v>
      </c>
      <c r="W769" s="48" t="e">
        <f>IF(SUM(AB769,AD769,AF769,AH769,AJ769,AL769)=#REF!,,"")</f>
        <v>#REF!</v>
      </c>
      <c r="X769" s="49" t="e">
        <f>IF(#REF!=1,1,"")</f>
        <v>#REF!</v>
      </c>
      <c r="Y769" s="49"/>
      <c r="Z769" s="49"/>
      <c r="AA769" s="50" t="str">
        <f t="shared" si="209"/>
        <v/>
      </c>
      <c r="AB769" s="51" t="str">
        <f>IF(AA769=1,#REF!,"")</f>
        <v/>
      </c>
      <c r="AC769" s="50"/>
      <c r="AD769" s="51" t="str">
        <f>IF(AC769=1,#REF!,"")</f>
        <v/>
      </c>
      <c r="AE769" s="50"/>
      <c r="AF769" s="51" t="str">
        <f>IF(AE769=1,#REF!,"")</f>
        <v/>
      </c>
      <c r="AG769" s="50"/>
      <c r="AH769" s="51" t="str">
        <f>IF(AG769=1,#REF!,"")</f>
        <v/>
      </c>
      <c r="AI769" s="50"/>
      <c r="AJ769" s="51" t="str">
        <f>IF(AI769=1,#REF!,"")</f>
        <v/>
      </c>
      <c r="AK769" s="50"/>
      <c r="AL769" s="51" t="str">
        <f>IF(AK769=1,#REF!,"")</f>
        <v/>
      </c>
      <c r="AM769" s="52"/>
      <c r="AN769" s="53"/>
      <c r="AO769" s="53"/>
      <c r="AP769" s="54"/>
      <c r="AQ769" s="55" t="e">
        <f>IF(#REF!=1,0,"")</f>
        <v>#REF!</v>
      </c>
      <c r="AR769" s="56" t="e">
        <f t="shared" si="202"/>
        <v>#REF!</v>
      </c>
      <c r="AS769" s="55" t="e">
        <f>IF(#REF!=1,0,"")</f>
        <v>#REF!</v>
      </c>
      <c r="AT769" s="56" t="e">
        <f t="shared" si="203"/>
        <v>#REF!</v>
      </c>
    </row>
    <row r="770" spans="1:46" s="3" customFormat="1" x14ac:dyDescent="0.25">
      <c r="A770" s="67">
        <f t="shared" si="204"/>
        <v>2022</v>
      </c>
      <c r="B770" s="67" t="str">
        <f t="shared" si="205"/>
        <v>May</v>
      </c>
      <c r="C770" s="68">
        <f t="shared" si="210"/>
        <v>24</v>
      </c>
      <c r="D770" s="69">
        <f t="shared" si="206"/>
        <v>21</v>
      </c>
      <c r="E770" s="70">
        <f t="shared" si="207"/>
        <v>22</v>
      </c>
      <c r="F770" s="74"/>
      <c r="G770" s="77"/>
      <c r="H770" s="63" t="e">
        <f t="shared" si="211"/>
        <v>#VALUE!</v>
      </c>
      <c r="I770" s="64">
        <f t="shared" si="215"/>
        <v>1</v>
      </c>
      <c r="J770" s="71" t="str">
        <f t="shared" si="215"/>
        <v>Lavandula</v>
      </c>
      <c r="K770" s="71" t="str">
        <f t="shared" si="215"/>
        <v>stoechas</v>
      </c>
      <c r="L770" s="72">
        <f t="shared" si="215"/>
        <v>2</v>
      </c>
      <c r="M770" s="72">
        <f t="shared" si="215"/>
        <v>13</v>
      </c>
      <c r="N770" s="66">
        <f t="shared" si="215"/>
        <v>0</v>
      </c>
      <c r="O770" s="42"/>
      <c r="P770" s="43" t="e">
        <f>TEXT(IF(#REF!=1,D770,""),"00")</f>
        <v>#REF!</v>
      </c>
      <c r="Q770" s="44"/>
      <c r="R770" s="45"/>
      <c r="S770" s="46" t="e">
        <f>IF(O770=0,TEXT(TIME(P770,Q770,R770)-TIME(D770,E770,RIGHT(F770,2))+TIME(0,LEFT(#REF!,2),RIGHT(#REF!,2)),"mm:ss"),TEXT(TIME(P770,Q770,R770)-TIME(D770,E770,RIGHT(F770,2))+TIME(0,LEFT(#REF!,2),RIGHT(#REF!,2))-TIME(0,($G$10*O770),0),"mm:ss"))</f>
        <v>#REF!</v>
      </c>
      <c r="T770" s="47"/>
      <c r="U770" s="43" t="e">
        <f>INDEX(VISITORS[INSECT ORDER], MATCH(T770,VISITORS[NAME USED],0))</f>
        <v>#N/A</v>
      </c>
      <c r="V770" s="43" t="e">
        <f t="shared" si="208"/>
        <v>#N/A</v>
      </c>
      <c r="W770" s="48" t="e">
        <f>IF(SUM(AB770,AD770,AF770,AH770,AJ770,AL770)=#REF!,,"")</f>
        <v>#REF!</v>
      </c>
      <c r="X770" s="49" t="e">
        <f>IF(#REF!=1,1,"")</f>
        <v>#REF!</v>
      </c>
      <c r="Y770" s="49"/>
      <c r="Z770" s="49"/>
      <c r="AA770" s="50" t="str">
        <f t="shared" si="209"/>
        <v/>
      </c>
      <c r="AB770" s="51" t="str">
        <f>IF(AA770=1,#REF!,"")</f>
        <v/>
      </c>
      <c r="AC770" s="50"/>
      <c r="AD770" s="51" t="str">
        <f>IF(AC770=1,#REF!,"")</f>
        <v/>
      </c>
      <c r="AE770" s="50"/>
      <c r="AF770" s="51" t="str">
        <f>IF(AE770=1,#REF!,"")</f>
        <v/>
      </c>
      <c r="AG770" s="50"/>
      <c r="AH770" s="51" t="str">
        <f>IF(AG770=1,#REF!,"")</f>
        <v/>
      </c>
      <c r="AI770" s="50"/>
      <c r="AJ770" s="51" t="str">
        <f>IF(AI770=1,#REF!,"")</f>
        <v/>
      </c>
      <c r="AK770" s="50"/>
      <c r="AL770" s="51" t="str">
        <f>IF(AK770=1,#REF!,"")</f>
        <v/>
      </c>
      <c r="AM770" s="52"/>
      <c r="AN770" s="53"/>
      <c r="AO770" s="53"/>
      <c r="AP770" s="54"/>
      <c r="AQ770" s="55" t="e">
        <f>IF(#REF!=1,0,"")</f>
        <v>#REF!</v>
      </c>
      <c r="AR770" s="56" t="e">
        <f t="shared" si="202"/>
        <v>#REF!</v>
      </c>
      <c r="AS770" s="55" t="e">
        <f>IF(#REF!=1,0,"")</f>
        <v>#REF!</v>
      </c>
      <c r="AT770" s="56" t="e">
        <f t="shared" si="203"/>
        <v>#REF!</v>
      </c>
    </row>
    <row r="771" spans="1:46" s="3" customFormat="1" x14ac:dyDescent="0.25">
      <c r="A771" s="67">
        <f t="shared" si="204"/>
        <v>2022</v>
      </c>
      <c r="B771" s="67" t="str">
        <f t="shared" si="205"/>
        <v>May</v>
      </c>
      <c r="C771" s="68">
        <f t="shared" si="210"/>
        <v>24</v>
      </c>
      <c r="D771" s="69">
        <f t="shared" si="206"/>
        <v>21</v>
      </c>
      <c r="E771" s="70">
        <f t="shared" si="207"/>
        <v>23</v>
      </c>
      <c r="F771" s="74"/>
      <c r="G771" s="77"/>
      <c r="H771" s="63" t="e">
        <f t="shared" si="211"/>
        <v>#VALUE!</v>
      </c>
      <c r="I771" s="64">
        <f t="shared" si="215"/>
        <v>1</v>
      </c>
      <c r="J771" s="71" t="str">
        <f t="shared" si="215"/>
        <v>Lavandula</v>
      </c>
      <c r="K771" s="71" t="str">
        <f t="shared" si="215"/>
        <v>stoechas</v>
      </c>
      <c r="L771" s="72">
        <f t="shared" si="215"/>
        <v>2</v>
      </c>
      <c r="M771" s="72">
        <f t="shared" si="215"/>
        <v>13</v>
      </c>
      <c r="N771" s="66">
        <f t="shared" si="215"/>
        <v>0</v>
      </c>
      <c r="O771" s="42"/>
      <c r="P771" s="43" t="e">
        <f>TEXT(IF(#REF!=1,D771,""),"00")</f>
        <v>#REF!</v>
      </c>
      <c r="Q771" s="44"/>
      <c r="R771" s="45"/>
      <c r="S771" s="46" t="e">
        <f>IF(O771=0,TEXT(TIME(P771,Q771,R771)-TIME(D771,E771,RIGHT(F771,2))+TIME(0,LEFT(#REF!,2),RIGHT(#REF!,2)),"mm:ss"),TEXT(TIME(P771,Q771,R771)-TIME(D771,E771,RIGHT(F771,2))+TIME(0,LEFT(#REF!,2),RIGHT(#REF!,2))-TIME(0,($G$10*O771),0),"mm:ss"))</f>
        <v>#REF!</v>
      </c>
      <c r="T771" s="47"/>
      <c r="U771" s="43" t="e">
        <f>INDEX(VISITORS[INSECT ORDER], MATCH(T771,VISITORS[NAME USED],0))</f>
        <v>#N/A</v>
      </c>
      <c r="V771" s="43" t="e">
        <f t="shared" si="208"/>
        <v>#N/A</v>
      </c>
      <c r="W771" s="48" t="e">
        <f>IF(SUM(AB771,AD771,AF771,AH771,AJ771,AL771)=#REF!,,"")</f>
        <v>#REF!</v>
      </c>
      <c r="X771" s="49" t="e">
        <f>IF(#REF!=1,1,"")</f>
        <v>#REF!</v>
      </c>
      <c r="Y771" s="49"/>
      <c r="Z771" s="49"/>
      <c r="AA771" s="50" t="str">
        <f t="shared" si="209"/>
        <v/>
      </c>
      <c r="AB771" s="51" t="str">
        <f>IF(AA771=1,#REF!,"")</f>
        <v/>
      </c>
      <c r="AC771" s="50"/>
      <c r="AD771" s="51" t="str">
        <f>IF(AC771=1,#REF!,"")</f>
        <v/>
      </c>
      <c r="AE771" s="50"/>
      <c r="AF771" s="51" t="str">
        <f>IF(AE771=1,#REF!,"")</f>
        <v/>
      </c>
      <c r="AG771" s="50"/>
      <c r="AH771" s="51" t="str">
        <f>IF(AG771=1,#REF!,"")</f>
        <v/>
      </c>
      <c r="AI771" s="50"/>
      <c r="AJ771" s="51" t="str">
        <f>IF(AI771=1,#REF!,"")</f>
        <v/>
      </c>
      <c r="AK771" s="50"/>
      <c r="AL771" s="51" t="str">
        <f>IF(AK771=1,#REF!,"")</f>
        <v/>
      </c>
      <c r="AM771" s="52"/>
      <c r="AN771" s="53"/>
      <c r="AO771" s="53"/>
      <c r="AP771" s="54"/>
      <c r="AQ771" s="55" t="e">
        <f>IF(#REF!=1,0,"")</f>
        <v>#REF!</v>
      </c>
      <c r="AR771" s="56" t="e">
        <f t="shared" si="202"/>
        <v>#REF!</v>
      </c>
      <c r="AS771" s="55" t="e">
        <f>IF(#REF!=1,0,"")</f>
        <v>#REF!</v>
      </c>
      <c r="AT771" s="56" t="e">
        <f t="shared" si="203"/>
        <v>#REF!</v>
      </c>
    </row>
    <row r="772" spans="1:46" s="3" customFormat="1" x14ac:dyDescent="0.25">
      <c r="A772" s="67">
        <f t="shared" si="204"/>
        <v>2022</v>
      </c>
      <c r="B772" s="67" t="str">
        <f t="shared" si="205"/>
        <v>May</v>
      </c>
      <c r="C772" s="68">
        <f t="shared" si="210"/>
        <v>24</v>
      </c>
      <c r="D772" s="69">
        <f t="shared" si="206"/>
        <v>21</v>
      </c>
      <c r="E772" s="60">
        <f t="shared" si="207"/>
        <v>24</v>
      </c>
      <c r="F772" s="74"/>
      <c r="G772" s="77"/>
      <c r="H772" s="63" t="e">
        <f t="shared" si="211"/>
        <v>#VALUE!</v>
      </c>
      <c r="I772" s="64">
        <f t="shared" si="215"/>
        <v>1</v>
      </c>
      <c r="J772" s="71" t="str">
        <f t="shared" si="215"/>
        <v>Lavandula</v>
      </c>
      <c r="K772" s="71" t="str">
        <f t="shared" si="215"/>
        <v>stoechas</v>
      </c>
      <c r="L772" s="72">
        <f t="shared" si="215"/>
        <v>2</v>
      </c>
      <c r="M772" s="66">
        <f t="shared" si="215"/>
        <v>13</v>
      </c>
      <c r="N772" s="66">
        <f t="shared" si="215"/>
        <v>0</v>
      </c>
      <c r="O772" s="42"/>
      <c r="P772" s="43" t="e">
        <f>TEXT(IF(#REF!=1,D772,""),"00")</f>
        <v>#REF!</v>
      </c>
      <c r="Q772" s="44"/>
      <c r="R772" s="45"/>
      <c r="S772" s="46" t="e">
        <f>IF(O772=0,TEXT(TIME(P772,Q772,R772)-TIME(D772,E772,RIGHT(F772,2))+TIME(0,LEFT(#REF!,2),RIGHT(#REF!,2)),"mm:ss"),TEXT(TIME(P772,Q772,R772)-TIME(D772,E772,RIGHT(F772,2))+TIME(0,LEFT(#REF!,2),RIGHT(#REF!,2))-TIME(0,($G$10*O772),0),"mm:ss"))</f>
        <v>#REF!</v>
      </c>
      <c r="T772" s="47"/>
      <c r="U772" s="43" t="e">
        <f>INDEX(VISITORS[INSECT ORDER], MATCH(T772,VISITORS[NAME USED],0))</f>
        <v>#N/A</v>
      </c>
      <c r="V772" s="43" t="e">
        <f t="shared" si="208"/>
        <v>#N/A</v>
      </c>
      <c r="W772" s="48" t="e">
        <f>IF(SUM(AB772,AD772,AF772,AH772,AJ772,AL772)=#REF!,,"")</f>
        <v>#REF!</v>
      </c>
      <c r="X772" s="49" t="e">
        <f>IF(#REF!=1,1,"")</f>
        <v>#REF!</v>
      </c>
      <c r="Y772" s="49"/>
      <c r="Z772" s="49"/>
      <c r="AA772" s="50" t="str">
        <f t="shared" si="209"/>
        <v/>
      </c>
      <c r="AB772" s="51" t="str">
        <f>IF(AA772=1,#REF!,"")</f>
        <v/>
      </c>
      <c r="AC772" s="50"/>
      <c r="AD772" s="51" t="str">
        <f>IF(AC772=1,#REF!,"")</f>
        <v/>
      </c>
      <c r="AE772" s="50"/>
      <c r="AF772" s="51" t="str">
        <f>IF(AE772=1,#REF!,"")</f>
        <v/>
      </c>
      <c r="AG772" s="50"/>
      <c r="AH772" s="51" t="str">
        <f>IF(AG772=1,#REF!,"")</f>
        <v/>
      </c>
      <c r="AI772" s="50"/>
      <c r="AJ772" s="51" t="str">
        <f>IF(AI772=1,#REF!,"")</f>
        <v/>
      </c>
      <c r="AK772" s="50"/>
      <c r="AL772" s="51" t="str">
        <f>IF(AK772=1,#REF!,"")</f>
        <v/>
      </c>
      <c r="AM772" s="52"/>
      <c r="AN772" s="53"/>
      <c r="AO772" s="53"/>
      <c r="AP772" s="54"/>
      <c r="AQ772" s="55" t="e">
        <f>IF(#REF!=1,0,"")</f>
        <v>#REF!</v>
      </c>
      <c r="AR772" s="56" t="e">
        <f t="shared" si="202"/>
        <v>#REF!</v>
      </c>
      <c r="AS772" s="55" t="e">
        <f>IF(#REF!=1,0,"")</f>
        <v>#REF!</v>
      </c>
      <c r="AT772" s="56" t="e">
        <f t="shared" si="203"/>
        <v>#REF!</v>
      </c>
    </row>
    <row r="773" spans="1:46" s="3" customFormat="1" x14ac:dyDescent="0.25">
      <c r="A773" s="67">
        <f t="shared" si="204"/>
        <v>2022</v>
      </c>
      <c r="B773" s="67" t="str">
        <f t="shared" si="205"/>
        <v>May</v>
      </c>
      <c r="C773" s="68">
        <f t="shared" si="210"/>
        <v>24</v>
      </c>
      <c r="D773" s="69">
        <f t="shared" si="206"/>
        <v>21</v>
      </c>
      <c r="E773" s="70">
        <f t="shared" si="207"/>
        <v>25</v>
      </c>
      <c r="F773" s="74"/>
      <c r="G773" s="77"/>
      <c r="H773" s="63" t="e">
        <f t="shared" si="211"/>
        <v>#VALUE!</v>
      </c>
      <c r="I773" s="64">
        <f t="shared" si="215"/>
        <v>1</v>
      </c>
      <c r="J773" s="71" t="str">
        <f t="shared" si="215"/>
        <v>Lavandula</v>
      </c>
      <c r="K773" s="71" t="str">
        <f t="shared" si="215"/>
        <v>stoechas</v>
      </c>
      <c r="L773" s="72">
        <f t="shared" si="215"/>
        <v>2</v>
      </c>
      <c r="M773" s="72">
        <f t="shared" si="215"/>
        <v>13</v>
      </c>
      <c r="N773" s="66">
        <f t="shared" si="215"/>
        <v>0</v>
      </c>
      <c r="O773" s="42"/>
      <c r="P773" s="43" t="e">
        <f>TEXT(IF(#REF!=1,D773,""),"00")</f>
        <v>#REF!</v>
      </c>
      <c r="Q773" s="44"/>
      <c r="R773" s="45"/>
      <c r="S773" s="46" t="e">
        <f>IF(O773=0,TEXT(TIME(P773,Q773,R773)-TIME(D773,E773,RIGHT(F773,2))+TIME(0,LEFT(#REF!,2),RIGHT(#REF!,2)),"mm:ss"),TEXT(TIME(P773,Q773,R773)-TIME(D773,E773,RIGHT(F773,2))+TIME(0,LEFT(#REF!,2),RIGHT(#REF!,2))-TIME(0,($G$10*O773),0),"mm:ss"))</f>
        <v>#REF!</v>
      </c>
      <c r="T773" s="47"/>
      <c r="U773" s="43" t="e">
        <f>INDEX(VISITORS[INSECT ORDER], MATCH(T773,VISITORS[NAME USED],0))</f>
        <v>#N/A</v>
      </c>
      <c r="V773" s="43" t="e">
        <f t="shared" si="208"/>
        <v>#N/A</v>
      </c>
      <c r="W773" s="48" t="e">
        <f>IF(SUM(AB773,AD773,AF773,AH773,AJ773,AL773)=#REF!,,"")</f>
        <v>#REF!</v>
      </c>
      <c r="X773" s="49" t="e">
        <f>IF(#REF!=1,1,"")</f>
        <v>#REF!</v>
      </c>
      <c r="Y773" s="49"/>
      <c r="Z773" s="49"/>
      <c r="AA773" s="50" t="str">
        <f t="shared" si="209"/>
        <v/>
      </c>
      <c r="AB773" s="51" t="str">
        <f>IF(AA773=1,#REF!,"")</f>
        <v/>
      </c>
      <c r="AC773" s="50"/>
      <c r="AD773" s="51" t="str">
        <f>IF(AC773=1,#REF!,"")</f>
        <v/>
      </c>
      <c r="AE773" s="50"/>
      <c r="AF773" s="51" t="str">
        <f>IF(AE773=1,#REF!,"")</f>
        <v/>
      </c>
      <c r="AG773" s="50"/>
      <c r="AH773" s="51" t="str">
        <f>IF(AG773=1,#REF!,"")</f>
        <v/>
      </c>
      <c r="AI773" s="50"/>
      <c r="AJ773" s="51" t="str">
        <f>IF(AI773=1,#REF!,"")</f>
        <v/>
      </c>
      <c r="AK773" s="50"/>
      <c r="AL773" s="51" t="str">
        <f>IF(AK773=1,#REF!,"")</f>
        <v/>
      </c>
      <c r="AM773" s="52"/>
      <c r="AN773" s="53"/>
      <c r="AO773" s="53"/>
      <c r="AP773" s="54"/>
      <c r="AQ773" s="55" t="e">
        <f>IF(#REF!=1,0,"")</f>
        <v>#REF!</v>
      </c>
      <c r="AR773" s="56" t="e">
        <f t="shared" si="202"/>
        <v>#REF!</v>
      </c>
      <c r="AS773" s="55" t="e">
        <f>IF(#REF!=1,0,"")</f>
        <v>#REF!</v>
      </c>
      <c r="AT773" s="56" t="e">
        <f t="shared" si="203"/>
        <v>#REF!</v>
      </c>
    </row>
    <row r="774" spans="1:46" s="3" customFormat="1" x14ac:dyDescent="0.25">
      <c r="A774" s="67">
        <f t="shared" si="204"/>
        <v>2022</v>
      </c>
      <c r="B774" s="67" t="str">
        <f t="shared" si="205"/>
        <v>May</v>
      </c>
      <c r="C774" s="68">
        <f t="shared" si="210"/>
        <v>24</v>
      </c>
      <c r="D774" s="69">
        <f t="shared" si="206"/>
        <v>21</v>
      </c>
      <c r="E774" s="70">
        <f t="shared" si="207"/>
        <v>26</v>
      </c>
      <c r="F774" s="74"/>
      <c r="G774" s="77"/>
      <c r="H774" s="63" t="e">
        <f t="shared" si="211"/>
        <v>#VALUE!</v>
      </c>
      <c r="I774" s="64">
        <f t="shared" si="215"/>
        <v>1</v>
      </c>
      <c r="J774" s="71" t="str">
        <f t="shared" si="215"/>
        <v>Lavandula</v>
      </c>
      <c r="K774" s="71" t="str">
        <f t="shared" si="215"/>
        <v>stoechas</v>
      </c>
      <c r="L774" s="66">
        <f t="shared" si="215"/>
        <v>2</v>
      </c>
      <c r="M774" s="72">
        <f t="shared" si="215"/>
        <v>13</v>
      </c>
      <c r="N774" s="66">
        <f t="shared" si="215"/>
        <v>0</v>
      </c>
      <c r="O774" s="42"/>
      <c r="P774" s="43" t="e">
        <f>TEXT(IF(#REF!=1,D774,""),"00")</f>
        <v>#REF!</v>
      </c>
      <c r="Q774" s="44"/>
      <c r="R774" s="45"/>
      <c r="S774" s="46" t="e">
        <f>IF(O774=0,TEXT(TIME(P774,Q774,R774)-TIME(D774,E774,RIGHT(F774,2))+TIME(0,LEFT(#REF!,2),RIGHT(#REF!,2)),"mm:ss"),TEXT(TIME(P774,Q774,R774)-TIME(D774,E774,RIGHT(F774,2))+TIME(0,LEFT(#REF!,2),RIGHT(#REF!,2))-TIME(0,($G$10*O774),0),"mm:ss"))</f>
        <v>#REF!</v>
      </c>
      <c r="T774" s="47"/>
      <c r="U774" s="43" t="e">
        <f>INDEX(VISITORS[INSECT ORDER], MATCH(T774,VISITORS[NAME USED],0))</f>
        <v>#N/A</v>
      </c>
      <c r="V774" s="43" t="e">
        <f t="shared" si="208"/>
        <v>#N/A</v>
      </c>
      <c r="W774" s="48" t="e">
        <f>IF(SUM(AB774,AD774,AF774,AH774,AJ774,AL774)=#REF!,,"")</f>
        <v>#REF!</v>
      </c>
      <c r="X774" s="49" t="e">
        <f>IF(#REF!=1,1,"")</f>
        <v>#REF!</v>
      </c>
      <c r="Y774" s="49"/>
      <c r="Z774" s="49"/>
      <c r="AA774" s="50" t="str">
        <f t="shared" si="209"/>
        <v/>
      </c>
      <c r="AB774" s="51" t="str">
        <f>IF(AA774=1,#REF!,"")</f>
        <v/>
      </c>
      <c r="AC774" s="50"/>
      <c r="AD774" s="51" t="str">
        <f>IF(AC774=1,#REF!,"")</f>
        <v/>
      </c>
      <c r="AE774" s="50"/>
      <c r="AF774" s="51" t="str">
        <f>IF(AE774=1,#REF!,"")</f>
        <v/>
      </c>
      <c r="AG774" s="50"/>
      <c r="AH774" s="51" t="str">
        <f>IF(AG774=1,#REF!,"")</f>
        <v/>
      </c>
      <c r="AI774" s="50"/>
      <c r="AJ774" s="51" t="str">
        <f>IF(AI774=1,#REF!,"")</f>
        <v/>
      </c>
      <c r="AK774" s="50"/>
      <c r="AL774" s="51" t="str">
        <f>IF(AK774=1,#REF!,"")</f>
        <v/>
      </c>
      <c r="AM774" s="52"/>
      <c r="AN774" s="53"/>
      <c r="AO774" s="53"/>
      <c r="AP774" s="54"/>
      <c r="AQ774" s="55" t="e">
        <f>IF(#REF!=1,0,"")</f>
        <v>#REF!</v>
      </c>
      <c r="AR774" s="56" t="e">
        <f t="shared" si="202"/>
        <v>#REF!</v>
      </c>
      <c r="AS774" s="55" t="e">
        <f>IF(#REF!=1,0,"")</f>
        <v>#REF!</v>
      </c>
      <c r="AT774" s="56" t="e">
        <f t="shared" si="203"/>
        <v>#REF!</v>
      </c>
    </row>
    <row r="775" spans="1:46" s="3" customFormat="1" x14ac:dyDescent="0.25">
      <c r="A775" s="67">
        <f t="shared" si="204"/>
        <v>2022</v>
      </c>
      <c r="B775" s="67" t="str">
        <f t="shared" si="205"/>
        <v>May</v>
      </c>
      <c r="C775" s="68">
        <f t="shared" si="210"/>
        <v>24</v>
      </c>
      <c r="D775" s="69">
        <f t="shared" si="206"/>
        <v>21</v>
      </c>
      <c r="E775" s="70">
        <f t="shared" si="207"/>
        <v>27</v>
      </c>
      <c r="F775" s="74"/>
      <c r="G775" s="77"/>
      <c r="H775" s="63" t="e">
        <f t="shared" si="211"/>
        <v>#VALUE!</v>
      </c>
      <c r="I775" s="64">
        <f t="shared" si="215"/>
        <v>1</v>
      </c>
      <c r="J775" s="71" t="str">
        <f t="shared" si="215"/>
        <v>Lavandula</v>
      </c>
      <c r="K775" s="71" t="str">
        <f t="shared" si="215"/>
        <v>stoechas</v>
      </c>
      <c r="L775" s="72">
        <f t="shared" si="215"/>
        <v>2</v>
      </c>
      <c r="M775" s="72">
        <f t="shared" si="215"/>
        <v>13</v>
      </c>
      <c r="N775" s="66">
        <f t="shared" si="215"/>
        <v>0</v>
      </c>
      <c r="O775" s="42"/>
      <c r="P775" s="43" t="e">
        <f>TEXT(IF(#REF!=1,D775,""),"00")</f>
        <v>#REF!</v>
      </c>
      <c r="Q775" s="44"/>
      <c r="R775" s="45"/>
      <c r="S775" s="46" t="e">
        <f>IF(O775=0,TEXT(TIME(P775,Q775,R775)-TIME(D775,E775,RIGHT(F775,2))+TIME(0,LEFT(#REF!,2),RIGHT(#REF!,2)),"mm:ss"),TEXT(TIME(P775,Q775,R775)-TIME(D775,E775,RIGHT(F775,2))+TIME(0,LEFT(#REF!,2),RIGHT(#REF!,2))-TIME(0,($G$10*O775),0),"mm:ss"))</f>
        <v>#REF!</v>
      </c>
      <c r="T775" s="47"/>
      <c r="U775" s="43" t="e">
        <f>INDEX(VISITORS[INSECT ORDER], MATCH(T775,VISITORS[NAME USED],0))</f>
        <v>#N/A</v>
      </c>
      <c r="V775" s="43" t="e">
        <f t="shared" si="208"/>
        <v>#N/A</v>
      </c>
      <c r="W775" s="48" t="e">
        <f>IF(SUM(AB775,AD775,AF775,AH775,AJ775,AL775)=#REF!,,"")</f>
        <v>#REF!</v>
      </c>
      <c r="X775" s="49" t="e">
        <f>IF(#REF!=1,1,"")</f>
        <v>#REF!</v>
      </c>
      <c r="Y775" s="49"/>
      <c r="Z775" s="49"/>
      <c r="AA775" s="50" t="str">
        <f t="shared" si="209"/>
        <v/>
      </c>
      <c r="AB775" s="51" t="str">
        <f>IF(AA775=1,#REF!,"")</f>
        <v/>
      </c>
      <c r="AC775" s="50"/>
      <c r="AD775" s="51" t="str">
        <f>IF(AC775=1,#REF!,"")</f>
        <v/>
      </c>
      <c r="AE775" s="50"/>
      <c r="AF775" s="51" t="str">
        <f>IF(AE775=1,#REF!,"")</f>
        <v/>
      </c>
      <c r="AG775" s="50"/>
      <c r="AH775" s="51" t="str">
        <f>IF(AG775=1,#REF!,"")</f>
        <v/>
      </c>
      <c r="AI775" s="50"/>
      <c r="AJ775" s="51" t="str">
        <f>IF(AI775=1,#REF!,"")</f>
        <v/>
      </c>
      <c r="AK775" s="50"/>
      <c r="AL775" s="51" t="str">
        <f>IF(AK775=1,#REF!,"")</f>
        <v/>
      </c>
      <c r="AM775" s="52"/>
      <c r="AN775" s="53"/>
      <c r="AO775" s="53"/>
      <c r="AP775" s="54"/>
      <c r="AQ775" s="55" t="e">
        <f>IF(#REF!=1,0,"")</f>
        <v>#REF!</v>
      </c>
      <c r="AR775" s="56" t="e">
        <f t="shared" si="202"/>
        <v>#REF!</v>
      </c>
      <c r="AS775" s="55" t="e">
        <f>IF(#REF!=1,0,"")</f>
        <v>#REF!</v>
      </c>
      <c r="AT775" s="56" t="e">
        <f t="shared" si="203"/>
        <v>#REF!</v>
      </c>
    </row>
    <row r="776" spans="1:46" s="3" customFormat="1" x14ac:dyDescent="0.25">
      <c r="A776" s="67">
        <f t="shared" si="204"/>
        <v>2022</v>
      </c>
      <c r="B776" s="67" t="str">
        <f t="shared" si="205"/>
        <v>May</v>
      </c>
      <c r="C776" s="68">
        <f t="shared" si="210"/>
        <v>24</v>
      </c>
      <c r="D776" s="69">
        <f t="shared" si="206"/>
        <v>21</v>
      </c>
      <c r="E776" s="70">
        <f t="shared" si="207"/>
        <v>28</v>
      </c>
      <c r="F776" s="74"/>
      <c r="G776" s="77"/>
      <c r="H776" s="63" t="e">
        <f t="shared" si="211"/>
        <v>#VALUE!</v>
      </c>
      <c r="I776" s="64">
        <f t="shared" si="215"/>
        <v>1</v>
      </c>
      <c r="J776" s="71" t="str">
        <f t="shared" si="215"/>
        <v>Lavandula</v>
      </c>
      <c r="K776" s="71" t="str">
        <f t="shared" si="215"/>
        <v>stoechas</v>
      </c>
      <c r="L776" s="72">
        <f t="shared" si="215"/>
        <v>2</v>
      </c>
      <c r="M776" s="72">
        <f t="shared" si="215"/>
        <v>13</v>
      </c>
      <c r="N776" s="66">
        <f t="shared" si="215"/>
        <v>0</v>
      </c>
      <c r="O776" s="42"/>
      <c r="P776" s="43" t="e">
        <f>TEXT(IF(#REF!=1,D776,""),"00")</f>
        <v>#REF!</v>
      </c>
      <c r="Q776" s="44"/>
      <c r="R776" s="45"/>
      <c r="S776" s="46" t="e">
        <f>IF(O776=0,TEXT(TIME(P776,Q776,R776)-TIME(D776,E776,RIGHT(F776,2))+TIME(0,LEFT(#REF!,2),RIGHT(#REF!,2)),"mm:ss"),TEXT(TIME(P776,Q776,R776)-TIME(D776,E776,RIGHT(F776,2))+TIME(0,LEFT(#REF!,2),RIGHT(#REF!,2))-TIME(0,($G$10*O776),0),"mm:ss"))</f>
        <v>#REF!</v>
      </c>
      <c r="T776" s="47"/>
      <c r="U776" s="43" t="e">
        <f>INDEX(VISITORS[INSECT ORDER], MATCH(T776,VISITORS[NAME USED],0))</f>
        <v>#N/A</v>
      </c>
      <c r="V776" s="43" t="e">
        <f t="shared" si="208"/>
        <v>#N/A</v>
      </c>
      <c r="W776" s="48" t="e">
        <f>IF(SUM(AB776,AD776,AF776,AH776,AJ776,AL776)=#REF!,,"")</f>
        <v>#REF!</v>
      </c>
      <c r="X776" s="49" t="e">
        <f>IF(#REF!=1,1,"")</f>
        <v>#REF!</v>
      </c>
      <c r="Y776" s="49"/>
      <c r="Z776" s="49"/>
      <c r="AA776" s="50" t="str">
        <f t="shared" si="209"/>
        <v/>
      </c>
      <c r="AB776" s="51" t="str">
        <f>IF(AA776=1,#REF!,"")</f>
        <v/>
      </c>
      <c r="AC776" s="50"/>
      <c r="AD776" s="51" t="str">
        <f>IF(AC776=1,#REF!,"")</f>
        <v/>
      </c>
      <c r="AE776" s="50"/>
      <c r="AF776" s="51" t="str">
        <f>IF(AE776=1,#REF!,"")</f>
        <v/>
      </c>
      <c r="AG776" s="50"/>
      <c r="AH776" s="51" t="str">
        <f>IF(AG776=1,#REF!,"")</f>
        <v/>
      </c>
      <c r="AI776" s="50"/>
      <c r="AJ776" s="51" t="str">
        <f>IF(AI776=1,#REF!,"")</f>
        <v/>
      </c>
      <c r="AK776" s="50"/>
      <c r="AL776" s="51" t="str">
        <f>IF(AK776=1,#REF!,"")</f>
        <v/>
      </c>
      <c r="AM776" s="52"/>
      <c r="AN776" s="53"/>
      <c r="AO776" s="53"/>
      <c r="AP776" s="54"/>
      <c r="AQ776" s="55" t="e">
        <f>IF(#REF!=1,0,"")</f>
        <v>#REF!</v>
      </c>
      <c r="AR776" s="56" t="e">
        <f t="shared" si="202"/>
        <v>#REF!</v>
      </c>
      <c r="AS776" s="55" t="e">
        <f>IF(#REF!=1,0,"")</f>
        <v>#REF!</v>
      </c>
      <c r="AT776" s="56" t="e">
        <f t="shared" si="203"/>
        <v>#REF!</v>
      </c>
    </row>
    <row r="777" spans="1:46" s="3" customFormat="1" x14ac:dyDescent="0.25">
      <c r="A777" s="67">
        <f t="shared" si="204"/>
        <v>2022</v>
      </c>
      <c r="B777" s="67" t="str">
        <f t="shared" si="205"/>
        <v>May</v>
      </c>
      <c r="C777" s="68">
        <f t="shared" si="210"/>
        <v>24</v>
      </c>
      <c r="D777" s="69">
        <f t="shared" si="206"/>
        <v>21</v>
      </c>
      <c r="E777" s="60">
        <f t="shared" si="207"/>
        <v>29</v>
      </c>
      <c r="F777" s="74"/>
      <c r="G777" s="77"/>
      <c r="H777" s="63" t="e">
        <f t="shared" si="211"/>
        <v>#VALUE!</v>
      </c>
      <c r="I777" s="64">
        <f t="shared" si="215"/>
        <v>1</v>
      </c>
      <c r="J777" s="71" t="str">
        <f t="shared" si="215"/>
        <v>Lavandula</v>
      </c>
      <c r="K777" s="71" t="str">
        <f t="shared" si="215"/>
        <v>stoechas</v>
      </c>
      <c r="L777" s="72">
        <f t="shared" si="215"/>
        <v>2</v>
      </c>
      <c r="M777" s="66">
        <f t="shared" si="215"/>
        <v>13</v>
      </c>
      <c r="N777" s="66">
        <f t="shared" si="215"/>
        <v>0</v>
      </c>
      <c r="O777" s="42"/>
      <c r="P777" s="43" t="e">
        <f>TEXT(IF(#REF!=1,D777,""),"00")</f>
        <v>#REF!</v>
      </c>
      <c r="Q777" s="44"/>
      <c r="R777" s="45"/>
      <c r="S777" s="46" t="e">
        <f>IF(O777=0,TEXT(TIME(P777,Q777,R777)-TIME(D777,E777,RIGHT(F777,2))+TIME(0,LEFT(#REF!,2),RIGHT(#REF!,2)),"mm:ss"),TEXT(TIME(P777,Q777,R777)-TIME(D777,E777,RIGHT(F777,2))+TIME(0,LEFT(#REF!,2),RIGHT(#REF!,2))-TIME(0,($G$10*O777),0),"mm:ss"))</f>
        <v>#REF!</v>
      </c>
      <c r="T777" s="47"/>
      <c r="U777" s="43" t="e">
        <f>INDEX(VISITORS[INSECT ORDER], MATCH(T777,VISITORS[NAME USED],0))</f>
        <v>#N/A</v>
      </c>
      <c r="V777" s="43" t="e">
        <f t="shared" si="208"/>
        <v>#N/A</v>
      </c>
      <c r="W777" s="48" t="e">
        <f>IF(SUM(AB777,AD777,AF777,AH777,AJ777,AL777)=#REF!,,"")</f>
        <v>#REF!</v>
      </c>
      <c r="X777" s="49" t="e">
        <f>IF(#REF!=1,1,"")</f>
        <v>#REF!</v>
      </c>
      <c r="Y777" s="49"/>
      <c r="Z777" s="49"/>
      <c r="AA777" s="50" t="str">
        <f t="shared" si="209"/>
        <v/>
      </c>
      <c r="AB777" s="51" t="str">
        <f>IF(AA777=1,#REF!,"")</f>
        <v/>
      </c>
      <c r="AC777" s="50"/>
      <c r="AD777" s="51" t="str">
        <f>IF(AC777=1,#REF!,"")</f>
        <v/>
      </c>
      <c r="AE777" s="50"/>
      <c r="AF777" s="51" t="str">
        <f>IF(AE777=1,#REF!,"")</f>
        <v/>
      </c>
      <c r="AG777" s="50"/>
      <c r="AH777" s="51" t="str">
        <f>IF(AG777=1,#REF!,"")</f>
        <v/>
      </c>
      <c r="AI777" s="50"/>
      <c r="AJ777" s="51" t="str">
        <f>IF(AI777=1,#REF!,"")</f>
        <v/>
      </c>
      <c r="AK777" s="50"/>
      <c r="AL777" s="51" t="str">
        <f>IF(AK777=1,#REF!,"")</f>
        <v/>
      </c>
      <c r="AM777" s="52"/>
      <c r="AN777" s="53"/>
      <c r="AO777" s="53"/>
      <c r="AP777" s="54"/>
      <c r="AQ777" s="55" t="e">
        <f>IF(#REF!=1,0,"")</f>
        <v>#REF!</v>
      </c>
      <c r="AR777" s="56" t="e">
        <f t="shared" si="202"/>
        <v>#REF!</v>
      </c>
      <c r="AS777" s="55" t="e">
        <f>IF(#REF!=1,0,"")</f>
        <v>#REF!</v>
      </c>
      <c r="AT777" s="56" t="e">
        <f t="shared" si="203"/>
        <v>#REF!</v>
      </c>
    </row>
    <row r="778" spans="1:46" s="3" customFormat="1" x14ac:dyDescent="0.25">
      <c r="A778" s="67">
        <f t="shared" si="204"/>
        <v>2022</v>
      </c>
      <c r="B778" s="67" t="str">
        <f t="shared" si="205"/>
        <v>May</v>
      </c>
      <c r="C778" s="68">
        <f t="shared" si="210"/>
        <v>24</v>
      </c>
      <c r="D778" s="69">
        <f t="shared" si="206"/>
        <v>21</v>
      </c>
      <c r="E778" s="70">
        <f t="shared" si="207"/>
        <v>30</v>
      </c>
      <c r="F778" s="74"/>
      <c r="G778" s="77"/>
      <c r="H778" s="63" t="e">
        <f t="shared" si="211"/>
        <v>#VALUE!</v>
      </c>
      <c r="I778" s="64">
        <f t="shared" si="215"/>
        <v>1</v>
      </c>
      <c r="J778" s="71" t="str">
        <f t="shared" si="215"/>
        <v>Lavandula</v>
      </c>
      <c r="K778" s="71" t="str">
        <f t="shared" si="215"/>
        <v>stoechas</v>
      </c>
      <c r="L778" s="72">
        <f t="shared" si="215"/>
        <v>2</v>
      </c>
      <c r="M778" s="72">
        <f t="shared" si="215"/>
        <v>13</v>
      </c>
      <c r="N778" s="66">
        <f t="shared" si="215"/>
        <v>0</v>
      </c>
      <c r="O778" s="42"/>
      <c r="P778" s="43" t="e">
        <f>TEXT(IF(#REF!=1,D778,""),"00")</f>
        <v>#REF!</v>
      </c>
      <c r="Q778" s="44"/>
      <c r="R778" s="45"/>
      <c r="S778" s="46" t="e">
        <f>IF(O778=0,TEXT(TIME(P778,Q778,R778)-TIME(D778,E778,RIGHT(F778,2))+TIME(0,LEFT(#REF!,2),RIGHT(#REF!,2)),"mm:ss"),TEXT(TIME(P778,Q778,R778)-TIME(D778,E778,RIGHT(F778,2))+TIME(0,LEFT(#REF!,2),RIGHT(#REF!,2))-TIME(0,($G$10*O778),0),"mm:ss"))</f>
        <v>#REF!</v>
      </c>
      <c r="T778" s="47"/>
      <c r="U778" s="43" t="e">
        <f>INDEX(VISITORS[INSECT ORDER], MATCH(T778,VISITORS[NAME USED],0))</f>
        <v>#N/A</v>
      </c>
      <c r="V778" s="43" t="e">
        <f t="shared" si="208"/>
        <v>#N/A</v>
      </c>
      <c r="W778" s="48" t="e">
        <f>IF(SUM(AB778,AD778,AF778,AH778,AJ778,AL778)=#REF!,,"")</f>
        <v>#REF!</v>
      </c>
      <c r="X778" s="49" t="e">
        <f>IF(#REF!=1,1,"")</f>
        <v>#REF!</v>
      </c>
      <c r="Y778" s="49"/>
      <c r="Z778" s="49"/>
      <c r="AA778" s="50" t="str">
        <f t="shared" si="209"/>
        <v/>
      </c>
      <c r="AB778" s="51" t="str">
        <f>IF(AA778=1,#REF!,"")</f>
        <v/>
      </c>
      <c r="AC778" s="50"/>
      <c r="AD778" s="51" t="str">
        <f>IF(AC778=1,#REF!,"")</f>
        <v/>
      </c>
      <c r="AE778" s="50"/>
      <c r="AF778" s="51" t="str">
        <f>IF(AE778=1,#REF!,"")</f>
        <v/>
      </c>
      <c r="AG778" s="50"/>
      <c r="AH778" s="51" t="str">
        <f>IF(AG778=1,#REF!,"")</f>
        <v/>
      </c>
      <c r="AI778" s="50"/>
      <c r="AJ778" s="51" t="str">
        <f>IF(AI778=1,#REF!,"")</f>
        <v/>
      </c>
      <c r="AK778" s="50"/>
      <c r="AL778" s="51" t="str">
        <f>IF(AK778=1,#REF!,"")</f>
        <v/>
      </c>
      <c r="AM778" s="52"/>
      <c r="AN778" s="53"/>
      <c r="AO778" s="53"/>
      <c r="AP778" s="54"/>
      <c r="AQ778" s="55" t="e">
        <f>IF(#REF!=1,0,"")</f>
        <v>#REF!</v>
      </c>
      <c r="AR778" s="56" t="e">
        <f t="shared" si="202"/>
        <v>#REF!</v>
      </c>
      <c r="AS778" s="55" t="e">
        <f>IF(#REF!=1,0,"")</f>
        <v>#REF!</v>
      </c>
      <c r="AT778" s="56" t="e">
        <f t="shared" si="203"/>
        <v>#REF!</v>
      </c>
    </row>
    <row r="779" spans="1:46" s="3" customFormat="1" x14ac:dyDescent="0.25">
      <c r="A779" s="67">
        <f t="shared" si="204"/>
        <v>2022</v>
      </c>
      <c r="B779" s="67" t="str">
        <f t="shared" si="205"/>
        <v>May</v>
      </c>
      <c r="C779" s="68">
        <f t="shared" si="210"/>
        <v>24</v>
      </c>
      <c r="D779" s="69">
        <f t="shared" si="206"/>
        <v>21</v>
      </c>
      <c r="E779" s="70">
        <f t="shared" si="207"/>
        <v>31</v>
      </c>
      <c r="F779" s="74"/>
      <c r="G779" s="77"/>
      <c r="H779" s="63" t="e">
        <f t="shared" si="211"/>
        <v>#VALUE!</v>
      </c>
      <c r="I779" s="64">
        <f t="shared" si="215"/>
        <v>1</v>
      </c>
      <c r="J779" s="71" t="str">
        <f t="shared" si="215"/>
        <v>Lavandula</v>
      </c>
      <c r="K779" s="71" t="str">
        <f t="shared" si="215"/>
        <v>stoechas</v>
      </c>
      <c r="L779" s="72">
        <f t="shared" si="215"/>
        <v>2</v>
      </c>
      <c r="M779" s="72">
        <f t="shared" si="215"/>
        <v>13</v>
      </c>
      <c r="N779" s="66">
        <f t="shared" si="215"/>
        <v>0</v>
      </c>
      <c r="O779" s="42"/>
      <c r="P779" s="43" t="e">
        <f>TEXT(IF(#REF!=1,D779,""),"00")</f>
        <v>#REF!</v>
      </c>
      <c r="Q779" s="44"/>
      <c r="R779" s="45"/>
      <c r="S779" s="46" t="e">
        <f>IF(O779=0,TEXT(TIME(P779,Q779,R779)-TIME(D779,E779,RIGHT(F779,2))+TIME(0,LEFT(#REF!,2),RIGHT(#REF!,2)),"mm:ss"),TEXT(TIME(P779,Q779,R779)-TIME(D779,E779,RIGHT(F779,2))+TIME(0,LEFT(#REF!,2),RIGHT(#REF!,2))-TIME(0,($G$10*O779),0),"mm:ss"))</f>
        <v>#REF!</v>
      </c>
      <c r="T779" s="47"/>
      <c r="U779" s="43" t="e">
        <f>INDEX(VISITORS[INSECT ORDER], MATCH(T779,VISITORS[NAME USED],0))</f>
        <v>#N/A</v>
      </c>
      <c r="V779" s="43" t="e">
        <f t="shared" si="208"/>
        <v>#N/A</v>
      </c>
      <c r="W779" s="48" t="e">
        <f>IF(SUM(AB779,AD779,AF779,AH779,AJ779,AL779)=#REF!,,"")</f>
        <v>#REF!</v>
      </c>
      <c r="X779" s="49" t="e">
        <f>IF(#REF!=1,1,"")</f>
        <v>#REF!</v>
      </c>
      <c r="Y779" s="49"/>
      <c r="Z779" s="49"/>
      <c r="AA779" s="50" t="str">
        <f t="shared" si="209"/>
        <v/>
      </c>
      <c r="AB779" s="51" t="str">
        <f>IF(AA779=1,#REF!,"")</f>
        <v/>
      </c>
      <c r="AC779" s="50"/>
      <c r="AD779" s="51" t="str">
        <f>IF(AC779=1,#REF!,"")</f>
        <v/>
      </c>
      <c r="AE779" s="50"/>
      <c r="AF779" s="51" t="str">
        <f>IF(AE779=1,#REF!,"")</f>
        <v/>
      </c>
      <c r="AG779" s="50"/>
      <c r="AH779" s="51" t="str">
        <f>IF(AG779=1,#REF!,"")</f>
        <v/>
      </c>
      <c r="AI779" s="50"/>
      <c r="AJ779" s="51" t="str">
        <f>IF(AI779=1,#REF!,"")</f>
        <v/>
      </c>
      <c r="AK779" s="50"/>
      <c r="AL779" s="51" t="str">
        <f>IF(AK779=1,#REF!,"")</f>
        <v/>
      </c>
      <c r="AM779" s="52"/>
      <c r="AN779" s="53"/>
      <c r="AO779" s="53"/>
      <c r="AP779" s="54"/>
      <c r="AQ779" s="55" t="e">
        <f>IF(#REF!=1,0,"")</f>
        <v>#REF!</v>
      </c>
      <c r="AR779" s="56" t="e">
        <f t="shared" ref="AR779:AR842" si="216">IF(AQ779=1,X779,"")</f>
        <v>#REF!</v>
      </c>
      <c r="AS779" s="55" t="e">
        <f>IF(#REF!=1,0,"")</f>
        <v>#REF!</v>
      </c>
      <c r="AT779" s="56" t="e">
        <f t="shared" ref="AT779:AT842" si="217">IF(AS779=1,X779,"")</f>
        <v>#REF!</v>
      </c>
    </row>
    <row r="780" spans="1:46" s="3" customFormat="1" x14ac:dyDescent="0.25">
      <c r="A780" s="67">
        <f t="shared" ref="A780:A843" si="218">A779</f>
        <v>2022</v>
      </c>
      <c r="B780" s="67" t="str">
        <f t="shared" ref="B780:B843" si="219">IF(C779-C780&gt;0, TEXT(DATE(2016,(MONTH(DATEVALUE(B779&amp;"1"))+1),1),"mmm"), B779)</f>
        <v>May</v>
      </c>
      <c r="C780" s="68">
        <f t="shared" si="210"/>
        <v>24</v>
      </c>
      <c r="D780" s="69">
        <f t="shared" ref="D780:D843" si="220">IF(IF(E779=59,D779+1,D779)=24,0,IF(E779=59,D779+1,D779))</f>
        <v>21</v>
      </c>
      <c r="E780" s="70">
        <f t="shared" ref="E780:E843" si="221">IF(E779&lt;59,E779+1,0)</f>
        <v>32</v>
      </c>
      <c r="F780" s="74"/>
      <c r="G780" s="77"/>
      <c r="H780" s="63" t="e">
        <f t="shared" si="211"/>
        <v>#VALUE!</v>
      </c>
      <c r="I780" s="64">
        <f t="shared" si="215"/>
        <v>1</v>
      </c>
      <c r="J780" s="71" t="str">
        <f t="shared" si="215"/>
        <v>Lavandula</v>
      </c>
      <c r="K780" s="71" t="str">
        <f t="shared" si="215"/>
        <v>stoechas</v>
      </c>
      <c r="L780" s="66">
        <f t="shared" si="215"/>
        <v>2</v>
      </c>
      <c r="M780" s="72">
        <f t="shared" si="215"/>
        <v>13</v>
      </c>
      <c r="N780" s="66">
        <f t="shared" si="215"/>
        <v>0</v>
      </c>
      <c r="O780" s="42"/>
      <c r="P780" s="43" t="e">
        <f>TEXT(IF(#REF!=1,D780,""),"00")</f>
        <v>#REF!</v>
      </c>
      <c r="Q780" s="44"/>
      <c r="R780" s="45"/>
      <c r="S780" s="46" t="e">
        <f>IF(O780=0,TEXT(TIME(P780,Q780,R780)-TIME(D780,E780,RIGHT(F780,2))+TIME(0,LEFT(#REF!,2),RIGHT(#REF!,2)),"mm:ss"),TEXT(TIME(P780,Q780,R780)-TIME(D780,E780,RIGHT(F780,2))+TIME(0,LEFT(#REF!,2),RIGHT(#REF!,2))-TIME(0,($G$10*O780),0),"mm:ss"))</f>
        <v>#REF!</v>
      </c>
      <c r="T780" s="47"/>
      <c r="U780" s="43" t="e">
        <f>INDEX(VISITORS[INSECT ORDER], MATCH(T780,VISITORS[NAME USED],0))</f>
        <v>#N/A</v>
      </c>
      <c r="V780" s="43" t="e">
        <f t="shared" ref="V780:V843" si="222">IF(U780&lt;&gt;0,"NA","")</f>
        <v>#N/A</v>
      </c>
      <c r="W780" s="48" t="e">
        <f>IF(SUM(AB780,AD780,AF780,AH780,AJ780,AL780)=#REF!,,"")</f>
        <v>#REF!</v>
      </c>
      <c r="X780" s="49" t="e">
        <f>IF(#REF!=1,1,"")</f>
        <v>#REF!</v>
      </c>
      <c r="Y780" s="49"/>
      <c r="Z780" s="49"/>
      <c r="AA780" s="50" t="str">
        <f t="shared" ref="AA780:AA843" si="223">IF(OR(T780="Something small"),1,"")</f>
        <v/>
      </c>
      <c r="AB780" s="51" t="str">
        <f>IF(AA780=1,#REF!,"")</f>
        <v/>
      </c>
      <c r="AC780" s="50"/>
      <c r="AD780" s="51" t="str">
        <f>IF(AC780=1,#REF!,"")</f>
        <v/>
      </c>
      <c r="AE780" s="50"/>
      <c r="AF780" s="51" t="str">
        <f>IF(AE780=1,#REF!,"")</f>
        <v/>
      </c>
      <c r="AG780" s="50"/>
      <c r="AH780" s="51" t="str">
        <f>IF(AG780=1,#REF!,"")</f>
        <v/>
      </c>
      <c r="AI780" s="50"/>
      <c r="AJ780" s="51" t="str">
        <f>IF(AI780=1,#REF!,"")</f>
        <v/>
      </c>
      <c r="AK780" s="50"/>
      <c r="AL780" s="51" t="str">
        <f>IF(AK780=1,#REF!,"")</f>
        <v/>
      </c>
      <c r="AM780" s="52"/>
      <c r="AN780" s="53"/>
      <c r="AO780" s="53"/>
      <c r="AP780" s="54"/>
      <c r="AQ780" s="55" t="e">
        <f>IF(#REF!=1,0,"")</f>
        <v>#REF!</v>
      </c>
      <c r="AR780" s="56" t="e">
        <f t="shared" si="216"/>
        <v>#REF!</v>
      </c>
      <c r="AS780" s="55" t="e">
        <f>IF(#REF!=1,0,"")</f>
        <v>#REF!</v>
      </c>
      <c r="AT780" s="56" t="e">
        <f t="shared" si="217"/>
        <v>#REF!</v>
      </c>
    </row>
    <row r="781" spans="1:46" s="3" customFormat="1" x14ac:dyDescent="0.25">
      <c r="A781" s="67">
        <f t="shared" si="218"/>
        <v>2022</v>
      </c>
      <c r="B781" s="67" t="str">
        <f t="shared" si="219"/>
        <v>May</v>
      </c>
      <c r="C781" s="68">
        <f t="shared" ref="C781:C844" si="224">IF(AND(D781=0, E781=0), IF(TEXT(C780,"dd")=TEXT(EOMONTH(DATE(A780,MONTH(DATEVALUE(B780&amp;"1")),C780),0), "dd"), 1, C780+1), C780)</f>
        <v>24</v>
      </c>
      <c r="D781" s="69">
        <f t="shared" si="220"/>
        <v>21</v>
      </c>
      <c r="E781" s="70">
        <f t="shared" si="221"/>
        <v>33</v>
      </c>
      <c r="F781" s="74"/>
      <c r="G781" s="77"/>
      <c r="H781" s="63" t="e">
        <f t="shared" ref="H781:H844" si="225">IF(AND(OR(E780=$G$3,E780=$G$4,E780=$G$5,E780=$G$6,E780=$G$7,E780=$G$8),E780&lt;&gt;RIGHT(H780,2)),CONCATENATE(LEFT(J781,3),LEFT(K781,3),L781,"_",A781,TEXT(MONTH(DATEVALUE(B781&amp;"1")),"00"),TEXT(C781,"00"),"_",TEXT(D781,"00"),"_",TEXT(E780,"00")),IF(AND(OR(E781=$G$3,E781=$G$4,E781=$G$5,E781=$G$6,E781=$G$7,E781=$G$8),OR(F781="",F781&gt;$G$9-1)),CONCATENATE(LEFT(J781,3),LEFT(K781,3),L781,"_",A781,TEXT(MONTH(DATEVALUE(B781&amp;"1")),"00"),TEXT(C781,"00"),"_",TEXT(D781,"00"),"_",TEXT(E781,"00")),H780))</f>
        <v>#VALUE!</v>
      </c>
      <c r="I781" s="64">
        <f t="shared" ref="I781:N796" si="226">I780</f>
        <v>1</v>
      </c>
      <c r="J781" s="71" t="str">
        <f t="shared" si="226"/>
        <v>Lavandula</v>
      </c>
      <c r="K781" s="71" t="str">
        <f t="shared" si="226"/>
        <v>stoechas</v>
      </c>
      <c r="L781" s="72">
        <f t="shared" si="226"/>
        <v>2</v>
      </c>
      <c r="M781" s="72">
        <f t="shared" si="226"/>
        <v>13</v>
      </c>
      <c r="N781" s="66">
        <f t="shared" si="226"/>
        <v>0</v>
      </c>
      <c r="O781" s="42"/>
      <c r="P781" s="43" t="e">
        <f>TEXT(IF(#REF!=1,D781,""),"00")</f>
        <v>#REF!</v>
      </c>
      <c r="Q781" s="44"/>
      <c r="R781" s="45"/>
      <c r="S781" s="46" t="e">
        <f>IF(O781=0,TEXT(TIME(P781,Q781,R781)-TIME(D781,E781,RIGHT(F781,2))+TIME(0,LEFT(#REF!,2),RIGHT(#REF!,2)),"mm:ss"),TEXT(TIME(P781,Q781,R781)-TIME(D781,E781,RIGHT(F781,2))+TIME(0,LEFT(#REF!,2),RIGHT(#REF!,2))-TIME(0,($G$10*O781),0),"mm:ss"))</f>
        <v>#REF!</v>
      </c>
      <c r="T781" s="47"/>
      <c r="U781" s="43" t="e">
        <f>INDEX(VISITORS[INSECT ORDER], MATCH(T781,VISITORS[NAME USED],0))</f>
        <v>#N/A</v>
      </c>
      <c r="V781" s="43" t="e">
        <f t="shared" si="222"/>
        <v>#N/A</v>
      </c>
      <c r="W781" s="48" t="e">
        <f>IF(SUM(AB781,AD781,AF781,AH781,AJ781,AL781)=#REF!,,"")</f>
        <v>#REF!</v>
      </c>
      <c r="X781" s="49" t="e">
        <f>IF(#REF!=1,1,"")</f>
        <v>#REF!</v>
      </c>
      <c r="Y781" s="49"/>
      <c r="Z781" s="49"/>
      <c r="AA781" s="50" t="str">
        <f t="shared" si="223"/>
        <v/>
      </c>
      <c r="AB781" s="51" t="str">
        <f>IF(AA781=1,#REF!,"")</f>
        <v/>
      </c>
      <c r="AC781" s="50"/>
      <c r="AD781" s="51" t="str">
        <f>IF(AC781=1,#REF!,"")</f>
        <v/>
      </c>
      <c r="AE781" s="50"/>
      <c r="AF781" s="51" t="str">
        <f>IF(AE781=1,#REF!,"")</f>
        <v/>
      </c>
      <c r="AG781" s="50"/>
      <c r="AH781" s="51" t="str">
        <f>IF(AG781=1,#REF!,"")</f>
        <v/>
      </c>
      <c r="AI781" s="50"/>
      <c r="AJ781" s="51" t="str">
        <f>IF(AI781=1,#REF!,"")</f>
        <v/>
      </c>
      <c r="AK781" s="50"/>
      <c r="AL781" s="51" t="str">
        <f>IF(AK781=1,#REF!,"")</f>
        <v/>
      </c>
      <c r="AM781" s="52"/>
      <c r="AN781" s="53"/>
      <c r="AO781" s="53"/>
      <c r="AP781" s="54"/>
      <c r="AQ781" s="55" t="e">
        <f>IF(#REF!=1,0,"")</f>
        <v>#REF!</v>
      </c>
      <c r="AR781" s="56" t="e">
        <f t="shared" si="216"/>
        <v>#REF!</v>
      </c>
      <c r="AS781" s="55" t="e">
        <f>IF(#REF!=1,0,"")</f>
        <v>#REF!</v>
      </c>
      <c r="AT781" s="56" t="e">
        <f t="shared" si="217"/>
        <v>#REF!</v>
      </c>
    </row>
    <row r="782" spans="1:46" s="3" customFormat="1" x14ac:dyDescent="0.25">
      <c r="A782" s="67">
        <f t="shared" si="218"/>
        <v>2022</v>
      </c>
      <c r="B782" s="67" t="str">
        <f t="shared" si="219"/>
        <v>May</v>
      </c>
      <c r="C782" s="68">
        <f t="shared" si="224"/>
        <v>24</v>
      </c>
      <c r="D782" s="69">
        <f t="shared" si="220"/>
        <v>21</v>
      </c>
      <c r="E782" s="60">
        <f t="shared" si="221"/>
        <v>34</v>
      </c>
      <c r="F782" s="74"/>
      <c r="G782" s="77"/>
      <c r="H782" s="63" t="e">
        <f t="shared" si="225"/>
        <v>#VALUE!</v>
      </c>
      <c r="I782" s="64">
        <f t="shared" si="226"/>
        <v>1</v>
      </c>
      <c r="J782" s="71" t="str">
        <f t="shared" si="226"/>
        <v>Lavandula</v>
      </c>
      <c r="K782" s="71" t="str">
        <f t="shared" si="226"/>
        <v>stoechas</v>
      </c>
      <c r="L782" s="72">
        <f t="shared" si="226"/>
        <v>2</v>
      </c>
      <c r="M782" s="66">
        <f t="shared" si="226"/>
        <v>13</v>
      </c>
      <c r="N782" s="66">
        <f t="shared" si="226"/>
        <v>0</v>
      </c>
      <c r="O782" s="42"/>
      <c r="P782" s="43" t="e">
        <f>TEXT(IF(#REF!=1,D782,""),"00")</f>
        <v>#REF!</v>
      </c>
      <c r="Q782" s="44"/>
      <c r="R782" s="45"/>
      <c r="S782" s="46" t="e">
        <f>IF(O782=0,TEXT(TIME(P782,Q782,R782)-TIME(D782,E782,RIGHT(F782,2))+TIME(0,LEFT(#REF!,2),RIGHT(#REF!,2)),"mm:ss"),TEXT(TIME(P782,Q782,R782)-TIME(D782,E782,RIGHT(F782,2))+TIME(0,LEFT(#REF!,2),RIGHT(#REF!,2))-TIME(0,($G$10*O782),0),"mm:ss"))</f>
        <v>#REF!</v>
      </c>
      <c r="T782" s="47"/>
      <c r="U782" s="43" t="e">
        <f>INDEX(VISITORS[INSECT ORDER], MATCH(T782,VISITORS[NAME USED],0))</f>
        <v>#N/A</v>
      </c>
      <c r="V782" s="43" t="e">
        <f t="shared" si="222"/>
        <v>#N/A</v>
      </c>
      <c r="W782" s="48" t="e">
        <f>IF(SUM(AB782,AD782,AF782,AH782,AJ782,AL782)=#REF!,,"")</f>
        <v>#REF!</v>
      </c>
      <c r="X782" s="49" t="e">
        <f>IF(#REF!=1,1,"")</f>
        <v>#REF!</v>
      </c>
      <c r="Y782" s="49"/>
      <c r="Z782" s="49"/>
      <c r="AA782" s="50" t="str">
        <f t="shared" si="223"/>
        <v/>
      </c>
      <c r="AB782" s="51" t="str">
        <f>IF(AA782=1,#REF!,"")</f>
        <v/>
      </c>
      <c r="AC782" s="50"/>
      <c r="AD782" s="51" t="str">
        <f>IF(AC782=1,#REF!,"")</f>
        <v/>
      </c>
      <c r="AE782" s="50"/>
      <c r="AF782" s="51" t="str">
        <f>IF(AE782=1,#REF!,"")</f>
        <v/>
      </c>
      <c r="AG782" s="50"/>
      <c r="AH782" s="51" t="str">
        <f>IF(AG782=1,#REF!,"")</f>
        <v/>
      </c>
      <c r="AI782" s="50"/>
      <c r="AJ782" s="51" t="str">
        <f>IF(AI782=1,#REF!,"")</f>
        <v/>
      </c>
      <c r="AK782" s="50"/>
      <c r="AL782" s="51" t="str">
        <f>IF(AK782=1,#REF!,"")</f>
        <v/>
      </c>
      <c r="AM782" s="52"/>
      <c r="AN782" s="53"/>
      <c r="AO782" s="53"/>
      <c r="AP782" s="54"/>
      <c r="AQ782" s="55" t="e">
        <f>IF(#REF!=1,0,"")</f>
        <v>#REF!</v>
      </c>
      <c r="AR782" s="56" t="e">
        <f t="shared" si="216"/>
        <v>#REF!</v>
      </c>
      <c r="AS782" s="55" t="e">
        <f>IF(#REF!=1,0,"")</f>
        <v>#REF!</v>
      </c>
      <c r="AT782" s="56" t="e">
        <f t="shared" si="217"/>
        <v>#REF!</v>
      </c>
    </row>
    <row r="783" spans="1:46" s="3" customFormat="1" x14ac:dyDescent="0.25">
      <c r="A783" s="67">
        <f t="shared" si="218"/>
        <v>2022</v>
      </c>
      <c r="B783" s="67" t="str">
        <f t="shared" si="219"/>
        <v>May</v>
      </c>
      <c r="C783" s="68">
        <f t="shared" si="224"/>
        <v>24</v>
      </c>
      <c r="D783" s="69">
        <f t="shared" si="220"/>
        <v>21</v>
      </c>
      <c r="E783" s="70">
        <f t="shared" si="221"/>
        <v>35</v>
      </c>
      <c r="F783" s="74"/>
      <c r="G783" s="77"/>
      <c r="H783" s="63" t="e">
        <f t="shared" si="225"/>
        <v>#VALUE!</v>
      </c>
      <c r="I783" s="64">
        <f t="shared" si="226"/>
        <v>1</v>
      </c>
      <c r="J783" s="71" t="str">
        <f t="shared" si="226"/>
        <v>Lavandula</v>
      </c>
      <c r="K783" s="71" t="str">
        <f t="shared" si="226"/>
        <v>stoechas</v>
      </c>
      <c r="L783" s="72">
        <f t="shared" si="226"/>
        <v>2</v>
      </c>
      <c r="M783" s="72">
        <f t="shared" si="226"/>
        <v>13</v>
      </c>
      <c r="N783" s="66">
        <f t="shared" si="226"/>
        <v>0</v>
      </c>
      <c r="O783" s="42"/>
      <c r="P783" s="43" t="e">
        <f>TEXT(IF(#REF!=1,D783,""),"00")</f>
        <v>#REF!</v>
      </c>
      <c r="Q783" s="44"/>
      <c r="R783" s="45"/>
      <c r="S783" s="46" t="e">
        <f>IF(O783=0,TEXT(TIME(P783,Q783,R783)-TIME(D783,E783,RIGHT(F783,2))+TIME(0,LEFT(#REF!,2),RIGHT(#REF!,2)),"mm:ss"),TEXT(TIME(P783,Q783,R783)-TIME(D783,E783,RIGHT(F783,2))+TIME(0,LEFT(#REF!,2),RIGHT(#REF!,2))-TIME(0,($G$10*O783),0),"mm:ss"))</f>
        <v>#REF!</v>
      </c>
      <c r="T783" s="47"/>
      <c r="U783" s="43" t="e">
        <f>INDEX(VISITORS[INSECT ORDER], MATCH(T783,VISITORS[NAME USED],0))</f>
        <v>#N/A</v>
      </c>
      <c r="V783" s="43" t="e">
        <f t="shared" si="222"/>
        <v>#N/A</v>
      </c>
      <c r="W783" s="48" t="e">
        <f>IF(SUM(AB783,AD783,AF783,AH783,AJ783,AL783)=#REF!,,"")</f>
        <v>#REF!</v>
      </c>
      <c r="X783" s="49" t="e">
        <f>IF(#REF!=1,1,"")</f>
        <v>#REF!</v>
      </c>
      <c r="Y783" s="49"/>
      <c r="Z783" s="49"/>
      <c r="AA783" s="50" t="str">
        <f t="shared" si="223"/>
        <v/>
      </c>
      <c r="AB783" s="51" t="str">
        <f>IF(AA783=1,#REF!,"")</f>
        <v/>
      </c>
      <c r="AC783" s="50"/>
      <c r="AD783" s="51" t="str">
        <f>IF(AC783=1,#REF!,"")</f>
        <v/>
      </c>
      <c r="AE783" s="50"/>
      <c r="AF783" s="51" t="str">
        <f>IF(AE783=1,#REF!,"")</f>
        <v/>
      </c>
      <c r="AG783" s="50"/>
      <c r="AH783" s="51" t="str">
        <f>IF(AG783=1,#REF!,"")</f>
        <v/>
      </c>
      <c r="AI783" s="50"/>
      <c r="AJ783" s="51" t="str">
        <f>IF(AI783=1,#REF!,"")</f>
        <v/>
      </c>
      <c r="AK783" s="50"/>
      <c r="AL783" s="51" t="str">
        <f>IF(AK783=1,#REF!,"")</f>
        <v/>
      </c>
      <c r="AM783" s="52"/>
      <c r="AN783" s="53"/>
      <c r="AO783" s="53"/>
      <c r="AP783" s="54"/>
      <c r="AQ783" s="55" t="e">
        <f>IF(#REF!=1,0,"")</f>
        <v>#REF!</v>
      </c>
      <c r="AR783" s="56" t="e">
        <f t="shared" si="216"/>
        <v>#REF!</v>
      </c>
      <c r="AS783" s="55" t="e">
        <f>IF(#REF!=1,0,"")</f>
        <v>#REF!</v>
      </c>
      <c r="AT783" s="56" t="e">
        <f t="shared" si="217"/>
        <v>#REF!</v>
      </c>
    </row>
    <row r="784" spans="1:46" s="3" customFormat="1" x14ac:dyDescent="0.25">
      <c r="A784" s="67">
        <f t="shared" si="218"/>
        <v>2022</v>
      </c>
      <c r="B784" s="67" t="str">
        <f t="shared" si="219"/>
        <v>May</v>
      </c>
      <c r="C784" s="68">
        <f t="shared" si="224"/>
        <v>24</v>
      </c>
      <c r="D784" s="69">
        <f t="shared" si="220"/>
        <v>21</v>
      </c>
      <c r="E784" s="70">
        <f t="shared" si="221"/>
        <v>36</v>
      </c>
      <c r="F784" s="74"/>
      <c r="G784" s="77"/>
      <c r="H784" s="63" t="e">
        <f t="shared" si="225"/>
        <v>#VALUE!</v>
      </c>
      <c r="I784" s="64">
        <f t="shared" si="226"/>
        <v>1</v>
      </c>
      <c r="J784" s="71" t="str">
        <f t="shared" si="226"/>
        <v>Lavandula</v>
      </c>
      <c r="K784" s="71" t="str">
        <f t="shared" si="226"/>
        <v>stoechas</v>
      </c>
      <c r="L784" s="72">
        <f t="shared" si="226"/>
        <v>2</v>
      </c>
      <c r="M784" s="72">
        <f t="shared" si="226"/>
        <v>13</v>
      </c>
      <c r="N784" s="66">
        <f t="shared" si="226"/>
        <v>0</v>
      </c>
      <c r="O784" s="42"/>
      <c r="P784" s="43" t="e">
        <f>TEXT(IF(#REF!=1,D784,""),"00")</f>
        <v>#REF!</v>
      </c>
      <c r="Q784" s="44"/>
      <c r="R784" s="45"/>
      <c r="S784" s="46" t="e">
        <f>IF(O784=0,TEXT(TIME(P784,Q784,R784)-TIME(D784,E784,RIGHT(F784,2))+TIME(0,LEFT(#REF!,2),RIGHT(#REF!,2)),"mm:ss"),TEXT(TIME(P784,Q784,R784)-TIME(D784,E784,RIGHT(F784,2))+TIME(0,LEFT(#REF!,2),RIGHT(#REF!,2))-TIME(0,($G$10*O784),0),"mm:ss"))</f>
        <v>#REF!</v>
      </c>
      <c r="T784" s="47"/>
      <c r="U784" s="43" t="e">
        <f>INDEX(VISITORS[INSECT ORDER], MATCH(T784,VISITORS[NAME USED],0))</f>
        <v>#N/A</v>
      </c>
      <c r="V784" s="43" t="e">
        <f t="shared" si="222"/>
        <v>#N/A</v>
      </c>
      <c r="W784" s="48" t="e">
        <f>IF(SUM(AB784,AD784,AF784,AH784,AJ784,AL784)=#REF!,,"")</f>
        <v>#REF!</v>
      </c>
      <c r="X784" s="49" t="e">
        <f>IF(#REF!=1,1,"")</f>
        <v>#REF!</v>
      </c>
      <c r="Y784" s="49"/>
      <c r="Z784" s="49"/>
      <c r="AA784" s="50" t="str">
        <f t="shared" si="223"/>
        <v/>
      </c>
      <c r="AB784" s="51" t="str">
        <f>IF(AA784=1,#REF!,"")</f>
        <v/>
      </c>
      <c r="AC784" s="50"/>
      <c r="AD784" s="51" t="str">
        <f>IF(AC784=1,#REF!,"")</f>
        <v/>
      </c>
      <c r="AE784" s="50"/>
      <c r="AF784" s="51" t="str">
        <f>IF(AE784=1,#REF!,"")</f>
        <v/>
      </c>
      <c r="AG784" s="50"/>
      <c r="AH784" s="51" t="str">
        <f>IF(AG784=1,#REF!,"")</f>
        <v/>
      </c>
      <c r="AI784" s="50"/>
      <c r="AJ784" s="51" t="str">
        <f>IF(AI784=1,#REF!,"")</f>
        <v/>
      </c>
      <c r="AK784" s="50"/>
      <c r="AL784" s="51" t="str">
        <f>IF(AK784=1,#REF!,"")</f>
        <v/>
      </c>
      <c r="AM784" s="52"/>
      <c r="AN784" s="53"/>
      <c r="AO784" s="53"/>
      <c r="AP784" s="54"/>
      <c r="AQ784" s="55" t="e">
        <f>IF(#REF!=1,0,"")</f>
        <v>#REF!</v>
      </c>
      <c r="AR784" s="56" t="e">
        <f t="shared" si="216"/>
        <v>#REF!</v>
      </c>
      <c r="AS784" s="55" t="e">
        <f>IF(#REF!=1,0,"")</f>
        <v>#REF!</v>
      </c>
      <c r="AT784" s="56" t="e">
        <f t="shared" si="217"/>
        <v>#REF!</v>
      </c>
    </row>
    <row r="785" spans="1:46" s="3" customFormat="1" x14ac:dyDescent="0.25">
      <c r="A785" s="67">
        <f t="shared" si="218"/>
        <v>2022</v>
      </c>
      <c r="B785" s="67" t="str">
        <f t="shared" si="219"/>
        <v>May</v>
      </c>
      <c r="C785" s="68">
        <f t="shared" si="224"/>
        <v>24</v>
      </c>
      <c r="D785" s="69">
        <f t="shared" si="220"/>
        <v>21</v>
      </c>
      <c r="E785" s="70">
        <f t="shared" si="221"/>
        <v>37</v>
      </c>
      <c r="F785" s="74"/>
      <c r="G785" s="77"/>
      <c r="H785" s="63" t="e">
        <f t="shared" si="225"/>
        <v>#VALUE!</v>
      </c>
      <c r="I785" s="64">
        <f t="shared" si="226"/>
        <v>1</v>
      </c>
      <c r="J785" s="71" t="str">
        <f t="shared" si="226"/>
        <v>Lavandula</v>
      </c>
      <c r="K785" s="71" t="str">
        <f t="shared" si="226"/>
        <v>stoechas</v>
      </c>
      <c r="L785" s="72">
        <f t="shared" si="226"/>
        <v>2</v>
      </c>
      <c r="M785" s="72">
        <f t="shared" si="226"/>
        <v>13</v>
      </c>
      <c r="N785" s="66">
        <f t="shared" si="226"/>
        <v>0</v>
      </c>
      <c r="O785" s="42"/>
      <c r="P785" s="43" t="e">
        <f>TEXT(IF(#REF!=1,D785,""),"00")</f>
        <v>#REF!</v>
      </c>
      <c r="Q785" s="44"/>
      <c r="R785" s="45"/>
      <c r="S785" s="46" t="e">
        <f>IF(O785=0,TEXT(TIME(P785,Q785,R785)-TIME(D785,E785,RIGHT(F785,2))+TIME(0,LEFT(#REF!,2),RIGHT(#REF!,2)),"mm:ss"),TEXT(TIME(P785,Q785,R785)-TIME(D785,E785,RIGHT(F785,2))+TIME(0,LEFT(#REF!,2),RIGHT(#REF!,2))-TIME(0,($G$10*O785),0),"mm:ss"))</f>
        <v>#REF!</v>
      </c>
      <c r="T785" s="47"/>
      <c r="U785" s="43" t="e">
        <f>INDEX(VISITORS[INSECT ORDER], MATCH(T785,VISITORS[NAME USED],0))</f>
        <v>#N/A</v>
      </c>
      <c r="V785" s="43" t="e">
        <f t="shared" si="222"/>
        <v>#N/A</v>
      </c>
      <c r="W785" s="48" t="e">
        <f>IF(SUM(AB785,AD785,AF785,AH785,AJ785,AL785)=#REF!,,"")</f>
        <v>#REF!</v>
      </c>
      <c r="X785" s="49" t="e">
        <f>IF(#REF!=1,1,"")</f>
        <v>#REF!</v>
      </c>
      <c r="Y785" s="49"/>
      <c r="Z785" s="49"/>
      <c r="AA785" s="50" t="str">
        <f t="shared" si="223"/>
        <v/>
      </c>
      <c r="AB785" s="51" t="str">
        <f>IF(AA785=1,#REF!,"")</f>
        <v/>
      </c>
      <c r="AC785" s="50"/>
      <c r="AD785" s="51" t="str">
        <f>IF(AC785=1,#REF!,"")</f>
        <v/>
      </c>
      <c r="AE785" s="50"/>
      <c r="AF785" s="51" t="str">
        <f>IF(AE785=1,#REF!,"")</f>
        <v/>
      </c>
      <c r="AG785" s="50"/>
      <c r="AH785" s="51" t="str">
        <f>IF(AG785=1,#REF!,"")</f>
        <v/>
      </c>
      <c r="AI785" s="50"/>
      <c r="AJ785" s="51" t="str">
        <f>IF(AI785=1,#REF!,"")</f>
        <v/>
      </c>
      <c r="AK785" s="50"/>
      <c r="AL785" s="51" t="str">
        <f>IF(AK785=1,#REF!,"")</f>
        <v/>
      </c>
      <c r="AM785" s="52"/>
      <c r="AN785" s="53"/>
      <c r="AO785" s="53"/>
      <c r="AP785" s="54"/>
      <c r="AQ785" s="55" t="e">
        <f>IF(#REF!=1,0,"")</f>
        <v>#REF!</v>
      </c>
      <c r="AR785" s="56" t="e">
        <f t="shared" si="216"/>
        <v>#REF!</v>
      </c>
      <c r="AS785" s="55" t="e">
        <f>IF(#REF!=1,0,"")</f>
        <v>#REF!</v>
      </c>
      <c r="AT785" s="56" t="e">
        <f t="shared" si="217"/>
        <v>#REF!</v>
      </c>
    </row>
    <row r="786" spans="1:46" s="3" customFormat="1" x14ac:dyDescent="0.25">
      <c r="A786" s="67">
        <f t="shared" si="218"/>
        <v>2022</v>
      </c>
      <c r="B786" s="67" t="str">
        <f t="shared" si="219"/>
        <v>May</v>
      </c>
      <c r="C786" s="68">
        <f t="shared" si="224"/>
        <v>24</v>
      </c>
      <c r="D786" s="69">
        <f t="shared" si="220"/>
        <v>21</v>
      </c>
      <c r="E786" s="70">
        <f t="shared" si="221"/>
        <v>38</v>
      </c>
      <c r="F786" s="74"/>
      <c r="G786" s="77"/>
      <c r="H786" s="63" t="e">
        <f t="shared" si="225"/>
        <v>#VALUE!</v>
      </c>
      <c r="I786" s="64">
        <f t="shared" si="226"/>
        <v>1</v>
      </c>
      <c r="J786" s="71" t="str">
        <f t="shared" si="226"/>
        <v>Lavandula</v>
      </c>
      <c r="K786" s="71" t="str">
        <f t="shared" si="226"/>
        <v>stoechas</v>
      </c>
      <c r="L786" s="66">
        <f t="shared" si="226"/>
        <v>2</v>
      </c>
      <c r="M786" s="72">
        <f t="shared" si="226"/>
        <v>13</v>
      </c>
      <c r="N786" s="66">
        <f t="shared" si="226"/>
        <v>0</v>
      </c>
      <c r="O786" s="42"/>
      <c r="P786" s="43" t="e">
        <f>TEXT(IF(#REF!=1,D786,""),"00")</f>
        <v>#REF!</v>
      </c>
      <c r="Q786" s="44"/>
      <c r="R786" s="45"/>
      <c r="S786" s="46" t="e">
        <f>IF(O786=0,TEXT(TIME(P786,Q786,R786)-TIME(D786,E786,RIGHT(F786,2))+TIME(0,LEFT(#REF!,2),RIGHT(#REF!,2)),"mm:ss"),TEXT(TIME(P786,Q786,R786)-TIME(D786,E786,RIGHT(F786,2))+TIME(0,LEFT(#REF!,2),RIGHT(#REF!,2))-TIME(0,($G$10*O786),0),"mm:ss"))</f>
        <v>#REF!</v>
      </c>
      <c r="T786" s="47"/>
      <c r="U786" s="43" t="e">
        <f>INDEX(VISITORS[INSECT ORDER], MATCH(T786,VISITORS[NAME USED],0))</f>
        <v>#N/A</v>
      </c>
      <c r="V786" s="43" t="e">
        <f t="shared" si="222"/>
        <v>#N/A</v>
      </c>
      <c r="W786" s="48" t="e">
        <f>IF(SUM(AB786,AD786,AF786,AH786,AJ786,AL786)=#REF!,,"")</f>
        <v>#REF!</v>
      </c>
      <c r="X786" s="49" t="e">
        <f>IF(#REF!=1,1,"")</f>
        <v>#REF!</v>
      </c>
      <c r="Y786" s="49"/>
      <c r="Z786" s="49"/>
      <c r="AA786" s="50" t="str">
        <f t="shared" si="223"/>
        <v/>
      </c>
      <c r="AB786" s="51" t="str">
        <f>IF(AA786=1,#REF!,"")</f>
        <v/>
      </c>
      <c r="AC786" s="50"/>
      <c r="AD786" s="51" t="str">
        <f>IF(AC786=1,#REF!,"")</f>
        <v/>
      </c>
      <c r="AE786" s="50"/>
      <c r="AF786" s="51" t="str">
        <f>IF(AE786=1,#REF!,"")</f>
        <v/>
      </c>
      <c r="AG786" s="50"/>
      <c r="AH786" s="51" t="str">
        <f>IF(AG786=1,#REF!,"")</f>
        <v/>
      </c>
      <c r="AI786" s="50"/>
      <c r="AJ786" s="51" t="str">
        <f>IF(AI786=1,#REF!,"")</f>
        <v/>
      </c>
      <c r="AK786" s="50"/>
      <c r="AL786" s="51" t="str">
        <f>IF(AK786=1,#REF!,"")</f>
        <v/>
      </c>
      <c r="AM786" s="52"/>
      <c r="AN786" s="53"/>
      <c r="AO786" s="53"/>
      <c r="AP786" s="54"/>
      <c r="AQ786" s="55" t="e">
        <f>IF(#REF!=1,0,"")</f>
        <v>#REF!</v>
      </c>
      <c r="AR786" s="56" t="e">
        <f t="shared" si="216"/>
        <v>#REF!</v>
      </c>
      <c r="AS786" s="55" t="e">
        <f>IF(#REF!=1,0,"")</f>
        <v>#REF!</v>
      </c>
      <c r="AT786" s="56" t="e">
        <f t="shared" si="217"/>
        <v>#REF!</v>
      </c>
    </row>
    <row r="787" spans="1:46" s="3" customFormat="1" x14ac:dyDescent="0.25">
      <c r="A787" s="67">
        <f t="shared" si="218"/>
        <v>2022</v>
      </c>
      <c r="B787" s="67" t="str">
        <f t="shared" si="219"/>
        <v>May</v>
      </c>
      <c r="C787" s="68">
        <f t="shared" si="224"/>
        <v>24</v>
      </c>
      <c r="D787" s="69">
        <f t="shared" si="220"/>
        <v>21</v>
      </c>
      <c r="E787" s="60">
        <f t="shared" si="221"/>
        <v>39</v>
      </c>
      <c r="F787" s="74"/>
      <c r="G787" s="77"/>
      <c r="H787" s="63" t="e">
        <f t="shared" si="225"/>
        <v>#VALUE!</v>
      </c>
      <c r="I787" s="64">
        <f t="shared" si="226"/>
        <v>1</v>
      </c>
      <c r="J787" s="71" t="str">
        <f t="shared" si="226"/>
        <v>Lavandula</v>
      </c>
      <c r="K787" s="71" t="str">
        <f t="shared" si="226"/>
        <v>stoechas</v>
      </c>
      <c r="L787" s="72">
        <f t="shared" si="226"/>
        <v>2</v>
      </c>
      <c r="M787" s="66">
        <f t="shared" si="226"/>
        <v>13</v>
      </c>
      <c r="N787" s="66">
        <f t="shared" si="226"/>
        <v>0</v>
      </c>
      <c r="O787" s="42"/>
      <c r="P787" s="43" t="e">
        <f>TEXT(IF(#REF!=1,D787,""),"00")</f>
        <v>#REF!</v>
      </c>
      <c r="Q787" s="44"/>
      <c r="R787" s="45"/>
      <c r="S787" s="46" t="e">
        <f>IF(O787=0,TEXT(TIME(P787,Q787,R787)-TIME(D787,E787,RIGHT(F787,2))+TIME(0,LEFT(#REF!,2),RIGHT(#REF!,2)),"mm:ss"),TEXT(TIME(P787,Q787,R787)-TIME(D787,E787,RIGHT(F787,2))+TIME(0,LEFT(#REF!,2),RIGHT(#REF!,2))-TIME(0,($G$10*O787),0),"mm:ss"))</f>
        <v>#REF!</v>
      </c>
      <c r="T787" s="47"/>
      <c r="U787" s="43" t="e">
        <f>INDEX(VISITORS[INSECT ORDER], MATCH(T787,VISITORS[NAME USED],0))</f>
        <v>#N/A</v>
      </c>
      <c r="V787" s="43" t="e">
        <f t="shared" si="222"/>
        <v>#N/A</v>
      </c>
      <c r="W787" s="48" t="e">
        <f>IF(SUM(AB787,AD787,AF787,AH787,AJ787,AL787)=#REF!,,"")</f>
        <v>#REF!</v>
      </c>
      <c r="X787" s="49" t="e">
        <f>IF(#REF!=1,1,"")</f>
        <v>#REF!</v>
      </c>
      <c r="Y787" s="49"/>
      <c r="Z787" s="49"/>
      <c r="AA787" s="50" t="str">
        <f t="shared" si="223"/>
        <v/>
      </c>
      <c r="AB787" s="51" t="str">
        <f>IF(AA787=1,#REF!,"")</f>
        <v/>
      </c>
      <c r="AC787" s="50"/>
      <c r="AD787" s="51" t="str">
        <f>IF(AC787=1,#REF!,"")</f>
        <v/>
      </c>
      <c r="AE787" s="50"/>
      <c r="AF787" s="51" t="str">
        <f>IF(AE787=1,#REF!,"")</f>
        <v/>
      </c>
      <c r="AG787" s="50"/>
      <c r="AH787" s="51" t="str">
        <f>IF(AG787=1,#REF!,"")</f>
        <v/>
      </c>
      <c r="AI787" s="50"/>
      <c r="AJ787" s="51" t="str">
        <f>IF(AI787=1,#REF!,"")</f>
        <v/>
      </c>
      <c r="AK787" s="50"/>
      <c r="AL787" s="51" t="str">
        <f>IF(AK787=1,#REF!,"")</f>
        <v/>
      </c>
      <c r="AM787" s="52"/>
      <c r="AN787" s="53"/>
      <c r="AO787" s="53"/>
      <c r="AP787" s="54"/>
      <c r="AQ787" s="55" t="e">
        <f>IF(#REF!=1,0,"")</f>
        <v>#REF!</v>
      </c>
      <c r="AR787" s="56" t="e">
        <f t="shared" si="216"/>
        <v>#REF!</v>
      </c>
      <c r="AS787" s="55" t="e">
        <f>IF(#REF!=1,0,"")</f>
        <v>#REF!</v>
      </c>
      <c r="AT787" s="56" t="e">
        <f t="shared" si="217"/>
        <v>#REF!</v>
      </c>
    </row>
    <row r="788" spans="1:46" s="3" customFormat="1" x14ac:dyDescent="0.25">
      <c r="A788" s="67">
        <f t="shared" si="218"/>
        <v>2022</v>
      </c>
      <c r="B788" s="67" t="str">
        <f t="shared" si="219"/>
        <v>May</v>
      </c>
      <c r="C788" s="68">
        <f t="shared" si="224"/>
        <v>24</v>
      </c>
      <c r="D788" s="69">
        <f t="shared" si="220"/>
        <v>21</v>
      </c>
      <c r="E788" s="70">
        <f t="shared" si="221"/>
        <v>40</v>
      </c>
      <c r="F788" s="74"/>
      <c r="G788" s="77"/>
      <c r="H788" s="63" t="e">
        <f t="shared" si="225"/>
        <v>#VALUE!</v>
      </c>
      <c r="I788" s="64">
        <f t="shared" si="226"/>
        <v>1</v>
      </c>
      <c r="J788" s="71" t="str">
        <f t="shared" si="226"/>
        <v>Lavandula</v>
      </c>
      <c r="K788" s="71" t="str">
        <f t="shared" si="226"/>
        <v>stoechas</v>
      </c>
      <c r="L788" s="72">
        <f t="shared" si="226"/>
        <v>2</v>
      </c>
      <c r="M788" s="72">
        <f t="shared" si="226"/>
        <v>13</v>
      </c>
      <c r="N788" s="66">
        <f t="shared" si="226"/>
        <v>0</v>
      </c>
      <c r="O788" s="42"/>
      <c r="P788" s="43" t="e">
        <f>TEXT(IF(#REF!=1,D788,""),"00")</f>
        <v>#REF!</v>
      </c>
      <c r="Q788" s="44"/>
      <c r="R788" s="45"/>
      <c r="S788" s="46" t="e">
        <f>IF(O788=0,TEXT(TIME(P788,Q788,R788)-TIME(D788,E788,RIGHT(F788,2))+TIME(0,LEFT(#REF!,2),RIGHT(#REF!,2)),"mm:ss"),TEXT(TIME(P788,Q788,R788)-TIME(D788,E788,RIGHT(F788,2))+TIME(0,LEFT(#REF!,2),RIGHT(#REF!,2))-TIME(0,($G$10*O788),0),"mm:ss"))</f>
        <v>#REF!</v>
      </c>
      <c r="T788" s="47"/>
      <c r="U788" s="43" t="e">
        <f>INDEX(VISITORS[INSECT ORDER], MATCH(T788,VISITORS[NAME USED],0))</f>
        <v>#N/A</v>
      </c>
      <c r="V788" s="43" t="e">
        <f t="shared" si="222"/>
        <v>#N/A</v>
      </c>
      <c r="W788" s="48" t="e">
        <f>IF(SUM(AB788,AD788,AF788,AH788,AJ788,AL788)=#REF!,,"")</f>
        <v>#REF!</v>
      </c>
      <c r="X788" s="49" t="e">
        <f>IF(#REF!=1,1,"")</f>
        <v>#REF!</v>
      </c>
      <c r="Y788" s="49"/>
      <c r="Z788" s="49"/>
      <c r="AA788" s="50" t="str">
        <f t="shared" si="223"/>
        <v/>
      </c>
      <c r="AB788" s="51" t="str">
        <f>IF(AA788=1,#REF!,"")</f>
        <v/>
      </c>
      <c r="AC788" s="50"/>
      <c r="AD788" s="51" t="str">
        <f>IF(AC788=1,#REF!,"")</f>
        <v/>
      </c>
      <c r="AE788" s="50"/>
      <c r="AF788" s="51" t="str">
        <f>IF(AE788=1,#REF!,"")</f>
        <v/>
      </c>
      <c r="AG788" s="50"/>
      <c r="AH788" s="51" t="str">
        <f>IF(AG788=1,#REF!,"")</f>
        <v/>
      </c>
      <c r="AI788" s="50"/>
      <c r="AJ788" s="51" t="str">
        <f>IF(AI788=1,#REF!,"")</f>
        <v/>
      </c>
      <c r="AK788" s="50"/>
      <c r="AL788" s="51" t="str">
        <f>IF(AK788=1,#REF!,"")</f>
        <v/>
      </c>
      <c r="AM788" s="52"/>
      <c r="AN788" s="53"/>
      <c r="AO788" s="53"/>
      <c r="AP788" s="54"/>
      <c r="AQ788" s="55" t="e">
        <f>IF(#REF!=1,0,"")</f>
        <v>#REF!</v>
      </c>
      <c r="AR788" s="56" t="e">
        <f t="shared" si="216"/>
        <v>#REF!</v>
      </c>
      <c r="AS788" s="55" t="e">
        <f>IF(#REF!=1,0,"")</f>
        <v>#REF!</v>
      </c>
      <c r="AT788" s="56" t="e">
        <f t="shared" si="217"/>
        <v>#REF!</v>
      </c>
    </row>
    <row r="789" spans="1:46" s="3" customFormat="1" x14ac:dyDescent="0.25">
      <c r="A789" s="67">
        <f t="shared" si="218"/>
        <v>2022</v>
      </c>
      <c r="B789" s="67" t="str">
        <f t="shared" si="219"/>
        <v>May</v>
      </c>
      <c r="C789" s="68">
        <f t="shared" si="224"/>
        <v>24</v>
      </c>
      <c r="D789" s="69">
        <f t="shared" si="220"/>
        <v>21</v>
      </c>
      <c r="E789" s="70">
        <f t="shared" si="221"/>
        <v>41</v>
      </c>
      <c r="F789" s="74"/>
      <c r="G789" s="77"/>
      <c r="H789" s="63" t="e">
        <f t="shared" si="225"/>
        <v>#VALUE!</v>
      </c>
      <c r="I789" s="64">
        <f t="shared" si="226"/>
        <v>1</v>
      </c>
      <c r="J789" s="71" t="str">
        <f t="shared" si="226"/>
        <v>Lavandula</v>
      </c>
      <c r="K789" s="71" t="str">
        <f t="shared" si="226"/>
        <v>stoechas</v>
      </c>
      <c r="L789" s="72">
        <f t="shared" si="226"/>
        <v>2</v>
      </c>
      <c r="M789" s="72">
        <f t="shared" si="226"/>
        <v>13</v>
      </c>
      <c r="N789" s="66">
        <f t="shared" si="226"/>
        <v>0</v>
      </c>
      <c r="O789" s="42"/>
      <c r="P789" s="43" t="e">
        <f>TEXT(IF(#REF!=1,D789,""),"00")</f>
        <v>#REF!</v>
      </c>
      <c r="Q789" s="44"/>
      <c r="R789" s="45"/>
      <c r="S789" s="46" t="e">
        <f>IF(O789=0,TEXT(TIME(P789,Q789,R789)-TIME(D789,E789,RIGHT(F789,2))+TIME(0,LEFT(#REF!,2),RIGHT(#REF!,2)),"mm:ss"),TEXT(TIME(P789,Q789,R789)-TIME(D789,E789,RIGHT(F789,2))+TIME(0,LEFT(#REF!,2),RIGHT(#REF!,2))-TIME(0,($G$10*O789),0),"mm:ss"))</f>
        <v>#REF!</v>
      </c>
      <c r="T789" s="47"/>
      <c r="U789" s="43" t="e">
        <f>INDEX(VISITORS[INSECT ORDER], MATCH(T789,VISITORS[NAME USED],0))</f>
        <v>#N/A</v>
      </c>
      <c r="V789" s="43" t="e">
        <f t="shared" si="222"/>
        <v>#N/A</v>
      </c>
      <c r="W789" s="48" t="e">
        <f>IF(SUM(AB789,AD789,AF789,AH789,AJ789,AL789)=#REF!,,"")</f>
        <v>#REF!</v>
      </c>
      <c r="X789" s="49" t="e">
        <f>IF(#REF!=1,1,"")</f>
        <v>#REF!</v>
      </c>
      <c r="Y789" s="49"/>
      <c r="Z789" s="49"/>
      <c r="AA789" s="50" t="str">
        <f t="shared" si="223"/>
        <v/>
      </c>
      <c r="AB789" s="51" t="str">
        <f>IF(AA789=1,#REF!,"")</f>
        <v/>
      </c>
      <c r="AC789" s="50"/>
      <c r="AD789" s="51" t="str">
        <f>IF(AC789=1,#REF!,"")</f>
        <v/>
      </c>
      <c r="AE789" s="50"/>
      <c r="AF789" s="51" t="str">
        <f>IF(AE789=1,#REF!,"")</f>
        <v/>
      </c>
      <c r="AG789" s="50"/>
      <c r="AH789" s="51" t="str">
        <f>IF(AG789=1,#REF!,"")</f>
        <v/>
      </c>
      <c r="AI789" s="50"/>
      <c r="AJ789" s="51" t="str">
        <f>IF(AI789=1,#REF!,"")</f>
        <v/>
      </c>
      <c r="AK789" s="50"/>
      <c r="AL789" s="51" t="str">
        <f>IF(AK789=1,#REF!,"")</f>
        <v/>
      </c>
      <c r="AM789" s="52"/>
      <c r="AN789" s="53"/>
      <c r="AO789" s="53"/>
      <c r="AP789" s="54"/>
      <c r="AQ789" s="55" t="e">
        <f>IF(#REF!=1,0,"")</f>
        <v>#REF!</v>
      </c>
      <c r="AR789" s="56" t="e">
        <f t="shared" si="216"/>
        <v>#REF!</v>
      </c>
      <c r="AS789" s="55" t="e">
        <f>IF(#REF!=1,0,"")</f>
        <v>#REF!</v>
      </c>
      <c r="AT789" s="56" t="e">
        <f t="shared" si="217"/>
        <v>#REF!</v>
      </c>
    </row>
    <row r="790" spans="1:46" s="3" customFormat="1" x14ac:dyDescent="0.25">
      <c r="A790" s="67">
        <f t="shared" si="218"/>
        <v>2022</v>
      </c>
      <c r="B790" s="67" t="str">
        <f t="shared" si="219"/>
        <v>May</v>
      </c>
      <c r="C790" s="68">
        <f t="shared" si="224"/>
        <v>24</v>
      </c>
      <c r="D790" s="69">
        <f t="shared" si="220"/>
        <v>21</v>
      </c>
      <c r="E790" s="70">
        <f t="shared" si="221"/>
        <v>42</v>
      </c>
      <c r="F790" s="74"/>
      <c r="G790" s="77"/>
      <c r="H790" s="63" t="e">
        <f t="shared" si="225"/>
        <v>#VALUE!</v>
      </c>
      <c r="I790" s="64">
        <f t="shared" si="226"/>
        <v>1</v>
      </c>
      <c r="J790" s="71" t="str">
        <f t="shared" si="226"/>
        <v>Lavandula</v>
      </c>
      <c r="K790" s="71" t="str">
        <f t="shared" si="226"/>
        <v>stoechas</v>
      </c>
      <c r="L790" s="72">
        <f t="shared" si="226"/>
        <v>2</v>
      </c>
      <c r="M790" s="72">
        <f t="shared" si="226"/>
        <v>13</v>
      </c>
      <c r="N790" s="66">
        <f t="shared" si="226"/>
        <v>0</v>
      </c>
      <c r="O790" s="42"/>
      <c r="P790" s="43" t="e">
        <f>TEXT(IF(#REF!=1,D790,""),"00")</f>
        <v>#REF!</v>
      </c>
      <c r="Q790" s="44"/>
      <c r="R790" s="45"/>
      <c r="S790" s="46" t="e">
        <f>IF(O790=0,TEXT(TIME(P790,Q790,R790)-TIME(D790,E790,RIGHT(F790,2))+TIME(0,LEFT(#REF!,2),RIGHT(#REF!,2)),"mm:ss"),TEXT(TIME(P790,Q790,R790)-TIME(D790,E790,RIGHT(F790,2))+TIME(0,LEFT(#REF!,2),RIGHT(#REF!,2))-TIME(0,($G$10*O790),0),"mm:ss"))</f>
        <v>#REF!</v>
      </c>
      <c r="T790" s="47"/>
      <c r="U790" s="43" t="e">
        <f>INDEX(VISITORS[INSECT ORDER], MATCH(T790,VISITORS[NAME USED],0))</f>
        <v>#N/A</v>
      </c>
      <c r="V790" s="43" t="e">
        <f t="shared" si="222"/>
        <v>#N/A</v>
      </c>
      <c r="W790" s="48" t="e">
        <f>IF(SUM(AB790,AD790,AF790,AH790,AJ790,AL790)=#REF!,,"")</f>
        <v>#REF!</v>
      </c>
      <c r="X790" s="49" t="e">
        <f>IF(#REF!=1,1,"")</f>
        <v>#REF!</v>
      </c>
      <c r="Y790" s="49"/>
      <c r="Z790" s="49"/>
      <c r="AA790" s="50" t="str">
        <f t="shared" si="223"/>
        <v/>
      </c>
      <c r="AB790" s="51" t="str">
        <f>IF(AA790=1,#REF!,"")</f>
        <v/>
      </c>
      <c r="AC790" s="50"/>
      <c r="AD790" s="51" t="str">
        <f>IF(AC790=1,#REF!,"")</f>
        <v/>
      </c>
      <c r="AE790" s="50"/>
      <c r="AF790" s="51" t="str">
        <f>IF(AE790=1,#REF!,"")</f>
        <v/>
      </c>
      <c r="AG790" s="50"/>
      <c r="AH790" s="51" t="str">
        <f>IF(AG790=1,#REF!,"")</f>
        <v/>
      </c>
      <c r="AI790" s="50"/>
      <c r="AJ790" s="51" t="str">
        <f>IF(AI790=1,#REF!,"")</f>
        <v/>
      </c>
      <c r="AK790" s="50"/>
      <c r="AL790" s="51" t="str">
        <f>IF(AK790=1,#REF!,"")</f>
        <v/>
      </c>
      <c r="AM790" s="52"/>
      <c r="AN790" s="53"/>
      <c r="AO790" s="53"/>
      <c r="AP790" s="54"/>
      <c r="AQ790" s="55" t="e">
        <f>IF(#REF!=1,0,"")</f>
        <v>#REF!</v>
      </c>
      <c r="AR790" s="56" t="e">
        <f t="shared" si="216"/>
        <v>#REF!</v>
      </c>
      <c r="AS790" s="55" t="e">
        <f>IF(#REF!=1,0,"")</f>
        <v>#REF!</v>
      </c>
      <c r="AT790" s="56" t="e">
        <f t="shared" si="217"/>
        <v>#REF!</v>
      </c>
    </row>
    <row r="791" spans="1:46" s="3" customFormat="1" x14ac:dyDescent="0.25">
      <c r="A791" s="67">
        <f t="shared" si="218"/>
        <v>2022</v>
      </c>
      <c r="B791" s="67" t="str">
        <f t="shared" si="219"/>
        <v>May</v>
      </c>
      <c r="C791" s="68">
        <f t="shared" si="224"/>
        <v>24</v>
      </c>
      <c r="D791" s="69">
        <f t="shared" si="220"/>
        <v>21</v>
      </c>
      <c r="E791" s="70">
        <f t="shared" si="221"/>
        <v>43</v>
      </c>
      <c r="F791" s="74"/>
      <c r="G791" s="77"/>
      <c r="H791" s="63" t="e">
        <f t="shared" si="225"/>
        <v>#VALUE!</v>
      </c>
      <c r="I791" s="64">
        <f t="shared" si="226"/>
        <v>1</v>
      </c>
      <c r="J791" s="71" t="str">
        <f t="shared" si="226"/>
        <v>Lavandula</v>
      </c>
      <c r="K791" s="71" t="str">
        <f t="shared" si="226"/>
        <v>stoechas</v>
      </c>
      <c r="L791" s="72">
        <f t="shared" si="226"/>
        <v>2</v>
      </c>
      <c r="M791" s="72">
        <f t="shared" si="226"/>
        <v>13</v>
      </c>
      <c r="N791" s="66">
        <f t="shared" si="226"/>
        <v>0</v>
      </c>
      <c r="O791" s="42"/>
      <c r="P791" s="43" t="e">
        <f>TEXT(IF(#REF!=1,D791,""),"00")</f>
        <v>#REF!</v>
      </c>
      <c r="Q791" s="44"/>
      <c r="R791" s="45"/>
      <c r="S791" s="46" t="e">
        <f>IF(O791=0,TEXT(TIME(P791,Q791,R791)-TIME(D791,E791,RIGHT(F791,2))+TIME(0,LEFT(#REF!,2),RIGHT(#REF!,2)),"mm:ss"),TEXT(TIME(P791,Q791,R791)-TIME(D791,E791,RIGHT(F791,2))+TIME(0,LEFT(#REF!,2),RIGHT(#REF!,2))-TIME(0,($G$10*O791),0),"mm:ss"))</f>
        <v>#REF!</v>
      </c>
      <c r="T791" s="47"/>
      <c r="U791" s="43" t="e">
        <f>INDEX(VISITORS[INSECT ORDER], MATCH(T791,VISITORS[NAME USED],0))</f>
        <v>#N/A</v>
      </c>
      <c r="V791" s="43" t="e">
        <f t="shared" si="222"/>
        <v>#N/A</v>
      </c>
      <c r="W791" s="48" t="e">
        <f>IF(SUM(AB791,AD791,AF791,AH791,AJ791,AL791)=#REF!,,"")</f>
        <v>#REF!</v>
      </c>
      <c r="X791" s="49" t="e">
        <f>IF(#REF!=1,1,"")</f>
        <v>#REF!</v>
      </c>
      <c r="Y791" s="49"/>
      <c r="Z791" s="49"/>
      <c r="AA791" s="50" t="str">
        <f t="shared" si="223"/>
        <v/>
      </c>
      <c r="AB791" s="51" t="str">
        <f>IF(AA791=1,#REF!,"")</f>
        <v/>
      </c>
      <c r="AC791" s="50"/>
      <c r="AD791" s="51" t="str">
        <f>IF(AC791=1,#REF!,"")</f>
        <v/>
      </c>
      <c r="AE791" s="50"/>
      <c r="AF791" s="51" t="str">
        <f>IF(AE791=1,#REF!,"")</f>
        <v/>
      </c>
      <c r="AG791" s="50"/>
      <c r="AH791" s="51" t="str">
        <f>IF(AG791=1,#REF!,"")</f>
        <v/>
      </c>
      <c r="AI791" s="50"/>
      <c r="AJ791" s="51" t="str">
        <f>IF(AI791=1,#REF!,"")</f>
        <v/>
      </c>
      <c r="AK791" s="50"/>
      <c r="AL791" s="51" t="str">
        <f>IF(AK791=1,#REF!,"")</f>
        <v/>
      </c>
      <c r="AM791" s="52"/>
      <c r="AN791" s="53"/>
      <c r="AO791" s="53"/>
      <c r="AP791" s="54"/>
      <c r="AQ791" s="55" t="e">
        <f>IF(#REF!=1,0,"")</f>
        <v>#REF!</v>
      </c>
      <c r="AR791" s="56" t="e">
        <f t="shared" si="216"/>
        <v>#REF!</v>
      </c>
      <c r="AS791" s="55" t="e">
        <f>IF(#REF!=1,0,"")</f>
        <v>#REF!</v>
      </c>
      <c r="AT791" s="56" t="e">
        <f t="shared" si="217"/>
        <v>#REF!</v>
      </c>
    </row>
    <row r="792" spans="1:46" s="3" customFormat="1" x14ac:dyDescent="0.25">
      <c r="A792" s="67">
        <f t="shared" si="218"/>
        <v>2022</v>
      </c>
      <c r="B792" s="67" t="str">
        <f t="shared" si="219"/>
        <v>May</v>
      </c>
      <c r="C792" s="68">
        <f t="shared" si="224"/>
        <v>24</v>
      </c>
      <c r="D792" s="69">
        <f t="shared" si="220"/>
        <v>21</v>
      </c>
      <c r="E792" s="60">
        <f t="shared" si="221"/>
        <v>44</v>
      </c>
      <c r="F792" s="74"/>
      <c r="G792" s="77"/>
      <c r="H792" s="63" t="e">
        <f t="shared" si="225"/>
        <v>#VALUE!</v>
      </c>
      <c r="I792" s="64">
        <f t="shared" si="226"/>
        <v>1</v>
      </c>
      <c r="J792" s="71" t="str">
        <f t="shared" si="226"/>
        <v>Lavandula</v>
      </c>
      <c r="K792" s="71" t="str">
        <f t="shared" si="226"/>
        <v>stoechas</v>
      </c>
      <c r="L792" s="66">
        <f t="shared" si="226"/>
        <v>2</v>
      </c>
      <c r="M792" s="66">
        <f t="shared" si="226"/>
        <v>13</v>
      </c>
      <c r="N792" s="66">
        <f t="shared" si="226"/>
        <v>0</v>
      </c>
      <c r="O792" s="42"/>
      <c r="P792" s="43" t="e">
        <f>TEXT(IF(#REF!=1,D792,""),"00")</f>
        <v>#REF!</v>
      </c>
      <c r="Q792" s="44"/>
      <c r="R792" s="45"/>
      <c r="S792" s="46" t="e">
        <f>IF(O792=0,TEXT(TIME(P792,Q792,R792)-TIME(D792,E792,RIGHT(F792,2))+TIME(0,LEFT(#REF!,2),RIGHT(#REF!,2)),"mm:ss"),TEXT(TIME(P792,Q792,R792)-TIME(D792,E792,RIGHT(F792,2))+TIME(0,LEFT(#REF!,2),RIGHT(#REF!,2))-TIME(0,($G$10*O792),0),"mm:ss"))</f>
        <v>#REF!</v>
      </c>
      <c r="T792" s="47"/>
      <c r="U792" s="43" t="e">
        <f>INDEX(VISITORS[INSECT ORDER], MATCH(T792,VISITORS[NAME USED],0))</f>
        <v>#N/A</v>
      </c>
      <c r="V792" s="43" t="e">
        <f t="shared" si="222"/>
        <v>#N/A</v>
      </c>
      <c r="W792" s="48" t="e">
        <f>IF(SUM(AB792,AD792,AF792,AH792,AJ792,AL792)=#REF!,,"")</f>
        <v>#REF!</v>
      </c>
      <c r="X792" s="49" t="e">
        <f>IF(#REF!=1,1,"")</f>
        <v>#REF!</v>
      </c>
      <c r="Y792" s="49"/>
      <c r="Z792" s="49"/>
      <c r="AA792" s="50" t="str">
        <f t="shared" si="223"/>
        <v/>
      </c>
      <c r="AB792" s="51" t="str">
        <f>IF(AA792=1,#REF!,"")</f>
        <v/>
      </c>
      <c r="AC792" s="50"/>
      <c r="AD792" s="51" t="str">
        <f>IF(AC792=1,#REF!,"")</f>
        <v/>
      </c>
      <c r="AE792" s="50"/>
      <c r="AF792" s="51" t="str">
        <f>IF(AE792=1,#REF!,"")</f>
        <v/>
      </c>
      <c r="AG792" s="50"/>
      <c r="AH792" s="51" t="str">
        <f>IF(AG792=1,#REF!,"")</f>
        <v/>
      </c>
      <c r="AI792" s="50"/>
      <c r="AJ792" s="51" t="str">
        <f>IF(AI792=1,#REF!,"")</f>
        <v/>
      </c>
      <c r="AK792" s="50"/>
      <c r="AL792" s="51" t="str">
        <f>IF(AK792=1,#REF!,"")</f>
        <v/>
      </c>
      <c r="AM792" s="52"/>
      <c r="AN792" s="53"/>
      <c r="AO792" s="53"/>
      <c r="AP792" s="54"/>
      <c r="AQ792" s="55" t="e">
        <f>IF(#REF!=1,0,"")</f>
        <v>#REF!</v>
      </c>
      <c r="AR792" s="56" t="e">
        <f t="shared" si="216"/>
        <v>#REF!</v>
      </c>
      <c r="AS792" s="55" t="e">
        <f>IF(#REF!=1,0,"")</f>
        <v>#REF!</v>
      </c>
      <c r="AT792" s="56" t="e">
        <f t="shared" si="217"/>
        <v>#REF!</v>
      </c>
    </row>
    <row r="793" spans="1:46" s="3" customFormat="1" x14ac:dyDescent="0.25">
      <c r="A793" s="67">
        <f t="shared" si="218"/>
        <v>2022</v>
      </c>
      <c r="B793" s="67" t="str">
        <f t="shared" si="219"/>
        <v>May</v>
      </c>
      <c r="C793" s="68">
        <f t="shared" si="224"/>
        <v>24</v>
      </c>
      <c r="D793" s="69">
        <f t="shared" si="220"/>
        <v>21</v>
      </c>
      <c r="E793" s="70">
        <f t="shared" si="221"/>
        <v>45</v>
      </c>
      <c r="F793" s="74"/>
      <c r="G793" s="77"/>
      <c r="H793" s="63" t="e">
        <f t="shared" si="225"/>
        <v>#VALUE!</v>
      </c>
      <c r="I793" s="64">
        <f t="shared" si="226"/>
        <v>1</v>
      </c>
      <c r="J793" s="71" t="str">
        <f t="shared" si="226"/>
        <v>Lavandula</v>
      </c>
      <c r="K793" s="71" t="str">
        <f t="shared" si="226"/>
        <v>stoechas</v>
      </c>
      <c r="L793" s="72">
        <f t="shared" si="226"/>
        <v>2</v>
      </c>
      <c r="M793" s="72">
        <f t="shared" si="226"/>
        <v>13</v>
      </c>
      <c r="N793" s="66">
        <f t="shared" si="226"/>
        <v>0</v>
      </c>
      <c r="O793" s="42"/>
      <c r="P793" s="43" t="e">
        <f>TEXT(IF(#REF!=1,D793,""),"00")</f>
        <v>#REF!</v>
      </c>
      <c r="Q793" s="44"/>
      <c r="R793" s="45"/>
      <c r="S793" s="46" t="e">
        <f>IF(O793=0,TEXT(TIME(P793,Q793,R793)-TIME(D793,E793,RIGHT(F793,2))+TIME(0,LEFT(#REF!,2),RIGHT(#REF!,2)),"mm:ss"),TEXT(TIME(P793,Q793,R793)-TIME(D793,E793,RIGHT(F793,2))+TIME(0,LEFT(#REF!,2),RIGHT(#REF!,2))-TIME(0,($G$10*O793),0),"mm:ss"))</f>
        <v>#REF!</v>
      </c>
      <c r="T793" s="47"/>
      <c r="U793" s="43" t="e">
        <f>INDEX(VISITORS[INSECT ORDER], MATCH(T793,VISITORS[NAME USED],0))</f>
        <v>#N/A</v>
      </c>
      <c r="V793" s="43" t="e">
        <f t="shared" si="222"/>
        <v>#N/A</v>
      </c>
      <c r="W793" s="48" t="e">
        <f>IF(SUM(AB793,AD793,AF793,AH793,AJ793,AL793)=#REF!,,"")</f>
        <v>#REF!</v>
      </c>
      <c r="X793" s="49" t="e">
        <f>IF(#REF!=1,1,"")</f>
        <v>#REF!</v>
      </c>
      <c r="Y793" s="49"/>
      <c r="Z793" s="49"/>
      <c r="AA793" s="50" t="str">
        <f t="shared" si="223"/>
        <v/>
      </c>
      <c r="AB793" s="51" t="str">
        <f>IF(AA793=1,#REF!,"")</f>
        <v/>
      </c>
      <c r="AC793" s="50"/>
      <c r="AD793" s="51" t="str">
        <f>IF(AC793=1,#REF!,"")</f>
        <v/>
      </c>
      <c r="AE793" s="50"/>
      <c r="AF793" s="51" t="str">
        <f>IF(AE793=1,#REF!,"")</f>
        <v/>
      </c>
      <c r="AG793" s="50"/>
      <c r="AH793" s="51" t="str">
        <f>IF(AG793=1,#REF!,"")</f>
        <v/>
      </c>
      <c r="AI793" s="50"/>
      <c r="AJ793" s="51" t="str">
        <f>IF(AI793=1,#REF!,"")</f>
        <v/>
      </c>
      <c r="AK793" s="50"/>
      <c r="AL793" s="51" t="str">
        <f>IF(AK793=1,#REF!,"")</f>
        <v/>
      </c>
      <c r="AM793" s="52"/>
      <c r="AN793" s="53"/>
      <c r="AO793" s="53"/>
      <c r="AP793" s="54"/>
      <c r="AQ793" s="55" t="e">
        <f>IF(#REF!=1,0,"")</f>
        <v>#REF!</v>
      </c>
      <c r="AR793" s="56" t="e">
        <f t="shared" si="216"/>
        <v>#REF!</v>
      </c>
      <c r="AS793" s="55" t="e">
        <f>IF(#REF!=1,0,"")</f>
        <v>#REF!</v>
      </c>
      <c r="AT793" s="56" t="e">
        <f t="shared" si="217"/>
        <v>#REF!</v>
      </c>
    </row>
    <row r="794" spans="1:46" s="3" customFormat="1" x14ac:dyDescent="0.25">
      <c r="A794" s="67">
        <f t="shared" si="218"/>
        <v>2022</v>
      </c>
      <c r="B794" s="67" t="str">
        <f t="shared" si="219"/>
        <v>May</v>
      </c>
      <c r="C794" s="68">
        <f t="shared" si="224"/>
        <v>24</v>
      </c>
      <c r="D794" s="69">
        <f t="shared" si="220"/>
        <v>21</v>
      </c>
      <c r="E794" s="70">
        <f t="shared" si="221"/>
        <v>46</v>
      </c>
      <c r="F794" s="74"/>
      <c r="G794" s="77"/>
      <c r="H794" s="63" t="e">
        <f t="shared" si="225"/>
        <v>#VALUE!</v>
      </c>
      <c r="I794" s="64">
        <f t="shared" si="226"/>
        <v>1</v>
      </c>
      <c r="J794" s="71" t="str">
        <f t="shared" si="226"/>
        <v>Lavandula</v>
      </c>
      <c r="K794" s="71" t="str">
        <f t="shared" si="226"/>
        <v>stoechas</v>
      </c>
      <c r="L794" s="72">
        <f t="shared" si="226"/>
        <v>2</v>
      </c>
      <c r="M794" s="72">
        <f t="shared" si="226"/>
        <v>13</v>
      </c>
      <c r="N794" s="66">
        <f t="shared" si="226"/>
        <v>0</v>
      </c>
      <c r="O794" s="42"/>
      <c r="P794" s="43" t="e">
        <f>TEXT(IF(#REF!=1,D794,""),"00")</f>
        <v>#REF!</v>
      </c>
      <c r="Q794" s="44"/>
      <c r="R794" s="45"/>
      <c r="S794" s="46" t="e">
        <f>IF(O794=0,TEXT(TIME(P794,Q794,R794)-TIME(D794,E794,RIGHT(F794,2))+TIME(0,LEFT(#REF!,2),RIGHT(#REF!,2)),"mm:ss"),TEXT(TIME(P794,Q794,R794)-TIME(D794,E794,RIGHT(F794,2))+TIME(0,LEFT(#REF!,2),RIGHT(#REF!,2))-TIME(0,($G$10*O794),0),"mm:ss"))</f>
        <v>#REF!</v>
      </c>
      <c r="T794" s="47"/>
      <c r="U794" s="43" t="e">
        <f>INDEX(VISITORS[INSECT ORDER], MATCH(T794,VISITORS[NAME USED],0))</f>
        <v>#N/A</v>
      </c>
      <c r="V794" s="43" t="e">
        <f t="shared" si="222"/>
        <v>#N/A</v>
      </c>
      <c r="W794" s="48" t="e">
        <f>IF(SUM(AB794,AD794,AF794,AH794,AJ794,AL794)=#REF!,,"")</f>
        <v>#REF!</v>
      </c>
      <c r="X794" s="49" t="e">
        <f>IF(#REF!=1,1,"")</f>
        <v>#REF!</v>
      </c>
      <c r="Y794" s="49"/>
      <c r="Z794" s="49"/>
      <c r="AA794" s="50" t="str">
        <f t="shared" si="223"/>
        <v/>
      </c>
      <c r="AB794" s="51" t="str">
        <f>IF(AA794=1,#REF!,"")</f>
        <v/>
      </c>
      <c r="AC794" s="50"/>
      <c r="AD794" s="51" t="str">
        <f>IF(AC794=1,#REF!,"")</f>
        <v/>
      </c>
      <c r="AE794" s="50"/>
      <c r="AF794" s="51" t="str">
        <f>IF(AE794=1,#REF!,"")</f>
        <v/>
      </c>
      <c r="AG794" s="50"/>
      <c r="AH794" s="51" t="str">
        <f>IF(AG794=1,#REF!,"")</f>
        <v/>
      </c>
      <c r="AI794" s="50"/>
      <c r="AJ794" s="51" t="str">
        <f>IF(AI794=1,#REF!,"")</f>
        <v/>
      </c>
      <c r="AK794" s="50"/>
      <c r="AL794" s="51" t="str">
        <f>IF(AK794=1,#REF!,"")</f>
        <v/>
      </c>
      <c r="AM794" s="52"/>
      <c r="AN794" s="53"/>
      <c r="AO794" s="53"/>
      <c r="AP794" s="54"/>
      <c r="AQ794" s="55" t="e">
        <f>IF(#REF!=1,0,"")</f>
        <v>#REF!</v>
      </c>
      <c r="AR794" s="56" t="e">
        <f t="shared" si="216"/>
        <v>#REF!</v>
      </c>
      <c r="AS794" s="55" t="e">
        <f>IF(#REF!=1,0,"")</f>
        <v>#REF!</v>
      </c>
      <c r="AT794" s="56" t="e">
        <f t="shared" si="217"/>
        <v>#REF!</v>
      </c>
    </row>
    <row r="795" spans="1:46" s="3" customFormat="1" x14ac:dyDescent="0.25">
      <c r="A795" s="67">
        <f t="shared" si="218"/>
        <v>2022</v>
      </c>
      <c r="B795" s="67" t="str">
        <f t="shared" si="219"/>
        <v>May</v>
      </c>
      <c r="C795" s="68">
        <f t="shared" si="224"/>
        <v>24</v>
      </c>
      <c r="D795" s="69">
        <f t="shared" si="220"/>
        <v>21</v>
      </c>
      <c r="E795" s="70">
        <f t="shared" si="221"/>
        <v>47</v>
      </c>
      <c r="F795" s="74"/>
      <c r="G795" s="77"/>
      <c r="H795" s="63" t="e">
        <f t="shared" si="225"/>
        <v>#VALUE!</v>
      </c>
      <c r="I795" s="64">
        <f t="shared" si="226"/>
        <v>1</v>
      </c>
      <c r="J795" s="71" t="str">
        <f t="shared" si="226"/>
        <v>Lavandula</v>
      </c>
      <c r="K795" s="71" t="str">
        <f t="shared" si="226"/>
        <v>stoechas</v>
      </c>
      <c r="L795" s="72">
        <f t="shared" si="226"/>
        <v>2</v>
      </c>
      <c r="M795" s="72">
        <f t="shared" si="226"/>
        <v>13</v>
      </c>
      <c r="N795" s="66">
        <f t="shared" si="226"/>
        <v>0</v>
      </c>
      <c r="O795" s="42"/>
      <c r="P795" s="43" t="e">
        <f>TEXT(IF(#REF!=1,D795,""),"00")</f>
        <v>#REF!</v>
      </c>
      <c r="Q795" s="44"/>
      <c r="R795" s="45"/>
      <c r="S795" s="46" t="e">
        <f>IF(O795=0,TEXT(TIME(P795,Q795,R795)-TIME(D795,E795,RIGHT(F795,2))+TIME(0,LEFT(#REF!,2),RIGHT(#REF!,2)),"mm:ss"),TEXT(TIME(P795,Q795,R795)-TIME(D795,E795,RIGHT(F795,2))+TIME(0,LEFT(#REF!,2),RIGHT(#REF!,2))-TIME(0,($G$10*O795),0),"mm:ss"))</f>
        <v>#REF!</v>
      </c>
      <c r="T795" s="47"/>
      <c r="U795" s="43" t="e">
        <f>INDEX(VISITORS[INSECT ORDER], MATCH(T795,VISITORS[NAME USED],0))</f>
        <v>#N/A</v>
      </c>
      <c r="V795" s="43" t="e">
        <f t="shared" si="222"/>
        <v>#N/A</v>
      </c>
      <c r="W795" s="48" t="e">
        <f>IF(SUM(AB795,AD795,AF795,AH795,AJ795,AL795)=#REF!,,"")</f>
        <v>#REF!</v>
      </c>
      <c r="X795" s="49" t="e">
        <f>IF(#REF!=1,1,"")</f>
        <v>#REF!</v>
      </c>
      <c r="Y795" s="49"/>
      <c r="Z795" s="49"/>
      <c r="AA795" s="50" t="str">
        <f t="shared" si="223"/>
        <v/>
      </c>
      <c r="AB795" s="51" t="str">
        <f>IF(AA795=1,#REF!,"")</f>
        <v/>
      </c>
      <c r="AC795" s="50"/>
      <c r="AD795" s="51" t="str">
        <f>IF(AC795=1,#REF!,"")</f>
        <v/>
      </c>
      <c r="AE795" s="50"/>
      <c r="AF795" s="51" t="str">
        <f>IF(AE795=1,#REF!,"")</f>
        <v/>
      </c>
      <c r="AG795" s="50"/>
      <c r="AH795" s="51" t="str">
        <f>IF(AG795=1,#REF!,"")</f>
        <v/>
      </c>
      <c r="AI795" s="50"/>
      <c r="AJ795" s="51" t="str">
        <f>IF(AI795=1,#REF!,"")</f>
        <v/>
      </c>
      <c r="AK795" s="50"/>
      <c r="AL795" s="51" t="str">
        <f>IF(AK795=1,#REF!,"")</f>
        <v/>
      </c>
      <c r="AM795" s="52"/>
      <c r="AN795" s="53"/>
      <c r="AO795" s="53"/>
      <c r="AP795" s="54"/>
      <c r="AQ795" s="55" t="e">
        <f>IF(#REF!=1,0,"")</f>
        <v>#REF!</v>
      </c>
      <c r="AR795" s="56" t="e">
        <f t="shared" si="216"/>
        <v>#REF!</v>
      </c>
      <c r="AS795" s="55" t="e">
        <f>IF(#REF!=1,0,"")</f>
        <v>#REF!</v>
      </c>
      <c r="AT795" s="56" t="e">
        <f t="shared" si="217"/>
        <v>#REF!</v>
      </c>
    </row>
    <row r="796" spans="1:46" s="3" customFormat="1" x14ac:dyDescent="0.25">
      <c r="A796" s="67">
        <f t="shared" si="218"/>
        <v>2022</v>
      </c>
      <c r="B796" s="67" t="str">
        <f t="shared" si="219"/>
        <v>May</v>
      </c>
      <c r="C796" s="68">
        <f t="shared" si="224"/>
        <v>24</v>
      </c>
      <c r="D796" s="69">
        <f t="shared" si="220"/>
        <v>21</v>
      </c>
      <c r="E796" s="70">
        <f t="shared" si="221"/>
        <v>48</v>
      </c>
      <c r="F796" s="74"/>
      <c r="G796" s="77"/>
      <c r="H796" s="63" t="e">
        <f t="shared" si="225"/>
        <v>#VALUE!</v>
      </c>
      <c r="I796" s="64">
        <f t="shared" si="226"/>
        <v>1</v>
      </c>
      <c r="J796" s="71" t="str">
        <f t="shared" si="226"/>
        <v>Lavandula</v>
      </c>
      <c r="K796" s="71" t="str">
        <f t="shared" si="226"/>
        <v>stoechas</v>
      </c>
      <c r="L796" s="72">
        <f t="shared" si="226"/>
        <v>2</v>
      </c>
      <c r="M796" s="72">
        <f t="shared" si="226"/>
        <v>13</v>
      </c>
      <c r="N796" s="66">
        <f t="shared" si="226"/>
        <v>0</v>
      </c>
      <c r="O796" s="42"/>
      <c r="P796" s="43" t="e">
        <f>TEXT(IF(#REF!=1,D796,""),"00")</f>
        <v>#REF!</v>
      </c>
      <c r="Q796" s="44"/>
      <c r="R796" s="45"/>
      <c r="S796" s="46" t="e">
        <f>IF(O796=0,TEXT(TIME(P796,Q796,R796)-TIME(D796,E796,RIGHT(F796,2))+TIME(0,LEFT(#REF!,2),RIGHT(#REF!,2)),"mm:ss"),TEXT(TIME(P796,Q796,R796)-TIME(D796,E796,RIGHT(F796,2))+TIME(0,LEFT(#REF!,2),RIGHT(#REF!,2))-TIME(0,($G$10*O796),0),"mm:ss"))</f>
        <v>#REF!</v>
      </c>
      <c r="T796" s="47"/>
      <c r="U796" s="43" t="e">
        <f>INDEX(VISITORS[INSECT ORDER], MATCH(T796,VISITORS[NAME USED],0))</f>
        <v>#N/A</v>
      </c>
      <c r="V796" s="43" t="e">
        <f t="shared" si="222"/>
        <v>#N/A</v>
      </c>
      <c r="W796" s="48" t="e">
        <f>IF(SUM(AB796,AD796,AF796,AH796,AJ796,AL796)=#REF!,,"")</f>
        <v>#REF!</v>
      </c>
      <c r="X796" s="49" t="e">
        <f>IF(#REF!=1,1,"")</f>
        <v>#REF!</v>
      </c>
      <c r="Y796" s="49"/>
      <c r="Z796" s="49"/>
      <c r="AA796" s="50" t="str">
        <f t="shared" si="223"/>
        <v/>
      </c>
      <c r="AB796" s="51" t="str">
        <f>IF(AA796=1,#REF!,"")</f>
        <v/>
      </c>
      <c r="AC796" s="50"/>
      <c r="AD796" s="51" t="str">
        <f>IF(AC796=1,#REF!,"")</f>
        <v/>
      </c>
      <c r="AE796" s="50"/>
      <c r="AF796" s="51" t="str">
        <f>IF(AE796=1,#REF!,"")</f>
        <v/>
      </c>
      <c r="AG796" s="50"/>
      <c r="AH796" s="51" t="str">
        <f>IF(AG796=1,#REF!,"")</f>
        <v/>
      </c>
      <c r="AI796" s="50"/>
      <c r="AJ796" s="51" t="str">
        <f>IF(AI796=1,#REF!,"")</f>
        <v/>
      </c>
      <c r="AK796" s="50"/>
      <c r="AL796" s="51" t="str">
        <f>IF(AK796=1,#REF!,"")</f>
        <v/>
      </c>
      <c r="AM796" s="52"/>
      <c r="AN796" s="53"/>
      <c r="AO796" s="53"/>
      <c r="AP796" s="54"/>
      <c r="AQ796" s="55" t="e">
        <f>IF(#REF!=1,0,"")</f>
        <v>#REF!</v>
      </c>
      <c r="AR796" s="56" t="e">
        <f t="shared" si="216"/>
        <v>#REF!</v>
      </c>
      <c r="AS796" s="55" t="e">
        <f>IF(#REF!=1,0,"")</f>
        <v>#REF!</v>
      </c>
      <c r="AT796" s="56" t="e">
        <f t="shared" si="217"/>
        <v>#REF!</v>
      </c>
    </row>
    <row r="797" spans="1:46" s="3" customFormat="1" x14ac:dyDescent="0.25">
      <c r="A797" s="67">
        <f t="shared" si="218"/>
        <v>2022</v>
      </c>
      <c r="B797" s="67" t="str">
        <f t="shared" si="219"/>
        <v>May</v>
      </c>
      <c r="C797" s="68">
        <f t="shared" si="224"/>
        <v>24</v>
      </c>
      <c r="D797" s="69">
        <f t="shared" si="220"/>
        <v>21</v>
      </c>
      <c r="E797" s="60">
        <f t="shared" si="221"/>
        <v>49</v>
      </c>
      <c r="F797" s="74"/>
      <c r="G797" s="77"/>
      <c r="H797" s="63" t="e">
        <f t="shared" si="225"/>
        <v>#VALUE!</v>
      </c>
      <c r="I797" s="64">
        <f t="shared" ref="I797:N812" si="227">I796</f>
        <v>1</v>
      </c>
      <c r="J797" s="71" t="str">
        <f t="shared" si="227"/>
        <v>Lavandula</v>
      </c>
      <c r="K797" s="71" t="str">
        <f t="shared" si="227"/>
        <v>stoechas</v>
      </c>
      <c r="L797" s="72">
        <f t="shared" si="227"/>
        <v>2</v>
      </c>
      <c r="M797" s="66">
        <f t="shared" si="227"/>
        <v>13</v>
      </c>
      <c r="N797" s="66">
        <f t="shared" si="227"/>
        <v>0</v>
      </c>
      <c r="O797" s="42"/>
      <c r="P797" s="43" t="e">
        <f>TEXT(IF(#REF!=1,D797,""),"00")</f>
        <v>#REF!</v>
      </c>
      <c r="Q797" s="44"/>
      <c r="R797" s="45"/>
      <c r="S797" s="46" t="e">
        <f>IF(O797=0,TEXT(TIME(P797,Q797,R797)-TIME(D797,E797,RIGHT(F797,2))+TIME(0,LEFT(#REF!,2),RIGHT(#REF!,2)),"mm:ss"),TEXT(TIME(P797,Q797,R797)-TIME(D797,E797,RIGHT(F797,2))+TIME(0,LEFT(#REF!,2),RIGHT(#REF!,2))-TIME(0,($G$10*O797),0),"mm:ss"))</f>
        <v>#REF!</v>
      </c>
      <c r="T797" s="47"/>
      <c r="U797" s="43" t="e">
        <f>INDEX(VISITORS[INSECT ORDER], MATCH(T797,VISITORS[NAME USED],0))</f>
        <v>#N/A</v>
      </c>
      <c r="V797" s="43" t="e">
        <f t="shared" si="222"/>
        <v>#N/A</v>
      </c>
      <c r="W797" s="48" t="e">
        <f>IF(SUM(AB797,AD797,AF797,AH797,AJ797,AL797)=#REF!,,"")</f>
        <v>#REF!</v>
      </c>
      <c r="X797" s="49" t="e">
        <f>IF(#REF!=1,1,"")</f>
        <v>#REF!</v>
      </c>
      <c r="Y797" s="49"/>
      <c r="Z797" s="49"/>
      <c r="AA797" s="50" t="str">
        <f t="shared" si="223"/>
        <v/>
      </c>
      <c r="AB797" s="51" t="str">
        <f>IF(AA797=1,#REF!,"")</f>
        <v/>
      </c>
      <c r="AC797" s="50"/>
      <c r="AD797" s="51" t="str">
        <f>IF(AC797=1,#REF!,"")</f>
        <v/>
      </c>
      <c r="AE797" s="50"/>
      <c r="AF797" s="51" t="str">
        <f>IF(AE797=1,#REF!,"")</f>
        <v/>
      </c>
      <c r="AG797" s="50"/>
      <c r="AH797" s="51" t="str">
        <f>IF(AG797=1,#REF!,"")</f>
        <v/>
      </c>
      <c r="AI797" s="50"/>
      <c r="AJ797" s="51" t="str">
        <f>IF(AI797=1,#REF!,"")</f>
        <v/>
      </c>
      <c r="AK797" s="50"/>
      <c r="AL797" s="51" t="str">
        <f>IF(AK797=1,#REF!,"")</f>
        <v/>
      </c>
      <c r="AM797" s="52"/>
      <c r="AN797" s="53"/>
      <c r="AO797" s="53"/>
      <c r="AP797" s="54"/>
      <c r="AQ797" s="55" t="e">
        <f>IF(#REF!=1,0,"")</f>
        <v>#REF!</v>
      </c>
      <c r="AR797" s="56" t="e">
        <f t="shared" si="216"/>
        <v>#REF!</v>
      </c>
      <c r="AS797" s="55" t="e">
        <f>IF(#REF!=1,0,"")</f>
        <v>#REF!</v>
      </c>
      <c r="AT797" s="56" t="e">
        <f t="shared" si="217"/>
        <v>#REF!</v>
      </c>
    </row>
    <row r="798" spans="1:46" s="3" customFormat="1" x14ac:dyDescent="0.25">
      <c r="A798" s="67">
        <f t="shared" si="218"/>
        <v>2022</v>
      </c>
      <c r="B798" s="67" t="str">
        <f t="shared" si="219"/>
        <v>May</v>
      </c>
      <c r="C798" s="68">
        <f t="shared" si="224"/>
        <v>24</v>
      </c>
      <c r="D798" s="69">
        <f t="shared" si="220"/>
        <v>21</v>
      </c>
      <c r="E798" s="70">
        <f t="shared" si="221"/>
        <v>50</v>
      </c>
      <c r="F798" s="74"/>
      <c r="G798" s="77"/>
      <c r="H798" s="63" t="e">
        <f t="shared" si="225"/>
        <v>#VALUE!</v>
      </c>
      <c r="I798" s="64">
        <f t="shared" si="227"/>
        <v>1</v>
      </c>
      <c r="J798" s="71" t="str">
        <f t="shared" si="227"/>
        <v>Lavandula</v>
      </c>
      <c r="K798" s="71" t="str">
        <f t="shared" si="227"/>
        <v>stoechas</v>
      </c>
      <c r="L798" s="66">
        <f t="shared" si="227"/>
        <v>2</v>
      </c>
      <c r="M798" s="72">
        <f t="shared" si="227"/>
        <v>13</v>
      </c>
      <c r="N798" s="66">
        <f t="shared" si="227"/>
        <v>0</v>
      </c>
      <c r="O798" s="42"/>
      <c r="P798" s="43" t="e">
        <f>TEXT(IF(#REF!=1,D798,""),"00")</f>
        <v>#REF!</v>
      </c>
      <c r="Q798" s="44"/>
      <c r="R798" s="45"/>
      <c r="S798" s="46" t="e">
        <f>IF(O798=0,TEXT(TIME(P798,Q798,R798)-TIME(D798,E798,RIGHT(F798,2))+TIME(0,LEFT(#REF!,2),RIGHT(#REF!,2)),"mm:ss"),TEXT(TIME(P798,Q798,R798)-TIME(D798,E798,RIGHT(F798,2))+TIME(0,LEFT(#REF!,2),RIGHT(#REF!,2))-TIME(0,($G$10*O798),0),"mm:ss"))</f>
        <v>#REF!</v>
      </c>
      <c r="T798" s="47"/>
      <c r="U798" s="43" t="e">
        <f>INDEX(VISITORS[INSECT ORDER], MATCH(T798,VISITORS[NAME USED],0))</f>
        <v>#N/A</v>
      </c>
      <c r="V798" s="43" t="e">
        <f t="shared" si="222"/>
        <v>#N/A</v>
      </c>
      <c r="W798" s="48" t="e">
        <f>IF(SUM(AB798,AD798,AF798,AH798,AJ798,AL798)=#REF!,,"")</f>
        <v>#REF!</v>
      </c>
      <c r="X798" s="49" t="e">
        <f>IF(#REF!=1,1,"")</f>
        <v>#REF!</v>
      </c>
      <c r="Y798" s="49"/>
      <c r="Z798" s="49"/>
      <c r="AA798" s="50" t="str">
        <f t="shared" si="223"/>
        <v/>
      </c>
      <c r="AB798" s="51" t="str">
        <f>IF(AA798=1,#REF!,"")</f>
        <v/>
      </c>
      <c r="AC798" s="50"/>
      <c r="AD798" s="51" t="str">
        <f>IF(AC798=1,#REF!,"")</f>
        <v/>
      </c>
      <c r="AE798" s="50"/>
      <c r="AF798" s="51" t="str">
        <f>IF(AE798=1,#REF!,"")</f>
        <v/>
      </c>
      <c r="AG798" s="50"/>
      <c r="AH798" s="51" t="str">
        <f>IF(AG798=1,#REF!,"")</f>
        <v/>
      </c>
      <c r="AI798" s="50"/>
      <c r="AJ798" s="51" t="str">
        <f>IF(AI798=1,#REF!,"")</f>
        <v/>
      </c>
      <c r="AK798" s="50"/>
      <c r="AL798" s="51" t="str">
        <f>IF(AK798=1,#REF!,"")</f>
        <v/>
      </c>
      <c r="AM798" s="52"/>
      <c r="AN798" s="53"/>
      <c r="AO798" s="53"/>
      <c r="AP798" s="54"/>
      <c r="AQ798" s="55" t="e">
        <f>IF(#REF!=1,0,"")</f>
        <v>#REF!</v>
      </c>
      <c r="AR798" s="56" t="e">
        <f t="shared" si="216"/>
        <v>#REF!</v>
      </c>
      <c r="AS798" s="55" t="e">
        <f>IF(#REF!=1,0,"")</f>
        <v>#REF!</v>
      </c>
      <c r="AT798" s="56" t="e">
        <f t="shared" si="217"/>
        <v>#REF!</v>
      </c>
    </row>
    <row r="799" spans="1:46" s="3" customFormat="1" x14ac:dyDescent="0.25">
      <c r="A799" s="67">
        <f t="shared" si="218"/>
        <v>2022</v>
      </c>
      <c r="B799" s="67" t="str">
        <f t="shared" si="219"/>
        <v>May</v>
      </c>
      <c r="C799" s="68">
        <f t="shared" si="224"/>
        <v>24</v>
      </c>
      <c r="D799" s="69">
        <f t="shared" si="220"/>
        <v>21</v>
      </c>
      <c r="E799" s="70">
        <f t="shared" si="221"/>
        <v>51</v>
      </c>
      <c r="F799" s="74"/>
      <c r="G799" s="77"/>
      <c r="H799" s="63" t="e">
        <f t="shared" si="225"/>
        <v>#VALUE!</v>
      </c>
      <c r="I799" s="64">
        <f t="shared" si="227"/>
        <v>1</v>
      </c>
      <c r="J799" s="71" t="str">
        <f t="shared" si="227"/>
        <v>Lavandula</v>
      </c>
      <c r="K799" s="71" t="str">
        <f t="shared" si="227"/>
        <v>stoechas</v>
      </c>
      <c r="L799" s="72">
        <f t="shared" si="227"/>
        <v>2</v>
      </c>
      <c r="M799" s="72">
        <f t="shared" si="227"/>
        <v>13</v>
      </c>
      <c r="N799" s="66">
        <f t="shared" si="227"/>
        <v>0</v>
      </c>
      <c r="O799" s="42"/>
      <c r="P799" s="43" t="e">
        <f>TEXT(IF(#REF!=1,D799,""),"00")</f>
        <v>#REF!</v>
      </c>
      <c r="Q799" s="44"/>
      <c r="R799" s="45"/>
      <c r="S799" s="46" t="e">
        <f>IF(O799=0,TEXT(TIME(P799,Q799,R799)-TIME(D799,E799,RIGHT(F799,2))+TIME(0,LEFT(#REF!,2),RIGHT(#REF!,2)),"mm:ss"),TEXT(TIME(P799,Q799,R799)-TIME(D799,E799,RIGHT(F799,2))+TIME(0,LEFT(#REF!,2),RIGHT(#REF!,2))-TIME(0,($G$10*O799),0),"mm:ss"))</f>
        <v>#REF!</v>
      </c>
      <c r="T799" s="47"/>
      <c r="U799" s="43" t="e">
        <f>INDEX(VISITORS[INSECT ORDER], MATCH(T799,VISITORS[NAME USED],0))</f>
        <v>#N/A</v>
      </c>
      <c r="V799" s="43" t="e">
        <f t="shared" si="222"/>
        <v>#N/A</v>
      </c>
      <c r="W799" s="48" t="e">
        <f>IF(SUM(AB799,AD799,AF799,AH799,AJ799,AL799)=#REF!,,"")</f>
        <v>#REF!</v>
      </c>
      <c r="X799" s="49" t="e">
        <f>IF(#REF!=1,1,"")</f>
        <v>#REF!</v>
      </c>
      <c r="Y799" s="49"/>
      <c r="Z799" s="49"/>
      <c r="AA799" s="50" t="str">
        <f t="shared" si="223"/>
        <v/>
      </c>
      <c r="AB799" s="51" t="str">
        <f>IF(AA799=1,#REF!,"")</f>
        <v/>
      </c>
      <c r="AC799" s="50"/>
      <c r="AD799" s="51" t="str">
        <f>IF(AC799=1,#REF!,"")</f>
        <v/>
      </c>
      <c r="AE799" s="50"/>
      <c r="AF799" s="51" t="str">
        <f>IF(AE799=1,#REF!,"")</f>
        <v/>
      </c>
      <c r="AG799" s="50"/>
      <c r="AH799" s="51" t="str">
        <f>IF(AG799=1,#REF!,"")</f>
        <v/>
      </c>
      <c r="AI799" s="50"/>
      <c r="AJ799" s="51" t="str">
        <f>IF(AI799=1,#REF!,"")</f>
        <v/>
      </c>
      <c r="AK799" s="50"/>
      <c r="AL799" s="51" t="str">
        <f>IF(AK799=1,#REF!,"")</f>
        <v/>
      </c>
      <c r="AM799" s="52"/>
      <c r="AN799" s="53"/>
      <c r="AO799" s="53"/>
      <c r="AP799" s="54"/>
      <c r="AQ799" s="55" t="e">
        <f>IF(#REF!=1,0,"")</f>
        <v>#REF!</v>
      </c>
      <c r="AR799" s="56" t="e">
        <f t="shared" si="216"/>
        <v>#REF!</v>
      </c>
      <c r="AS799" s="55" t="e">
        <f>IF(#REF!=1,0,"")</f>
        <v>#REF!</v>
      </c>
      <c r="AT799" s="56" t="e">
        <f t="shared" si="217"/>
        <v>#REF!</v>
      </c>
    </row>
    <row r="800" spans="1:46" s="3" customFormat="1" x14ac:dyDescent="0.25">
      <c r="A800" s="67">
        <f t="shared" si="218"/>
        <v>2022</v>
      </c>
      <c r="B800" s="67" t="str">
        <f t="shared" si="219"/>
        <v>May</v>
      </c>
      <c r="C800" s="68">
        <f t="shared" si="224"/>
        <v>24</v>
      </c>
      <c r="D800" s="69">
        <f t="shared" si="220"/>
        <v>21</v>
      </c>
      <c r="E800" s="70">
        <f t="shared" si="221"/>
        <v>52</v>
      </c>
      <c r="F800" s="74"/>
      <c r="G800" s="77"/>
      <c r="H800" s="63" t="e">
        <f t="shared" si="225"/>
        <v>#VALUE!</v>
      </c>
      <c r="I800" s="64">
        <f t="shared" si="227"/>
        <v>1</v>
      </c>
      <c r="J800" s="71" t="str">
        <f t="shared" si="227"/>
        <v>Lavandula</v>
      </c>
      <c r="K800" s="71" t="str">
        <f t="shared" si="227"/>
        <v>stoechas</v>
      </c>
      <c r="L800" s="72">
        <f t="shared" si="227"/>
        <v>2</v>
      </c>
      <c r="M800" s="72">
        <f t="shared" si="227"/>
        <v>13</v>
      </c>
      <c r="N800" s="66">
        <f t="shared" si="227"/>
        <v>0</v>
      </c>
      <c r="O800" s="42"/>
      <c r="P800" s="43" t="e">
        <f>TEXT(IF(#REF!=1,D800,""),"00")</f>
        <v>#REF!</v>
      </c>
      <c r="Q800" s="44"/>
      <c r="R800" s="45"/>
      <c r="S800" s="46" t="e">
        <f>IF(O800=0,TEXT(TIME(P800,Q800,R800)-TIME(D800,E800,RIGHT(F800,2))+TIME(0,LEFT(#REF!,2),RIGHT(#REF!,2)),"mm:ss"),TEXT(TIME(P800,Q800,R800)-TIME(D800,E800,RIGHT(F800,2))+TIME(0,LEFT(#REF!,2),RIGHT(#REF!,2))-TIME(0,($G$10*O800),0),"mm:ss"))</f>
        <v>#REF!</v>
      </c>
      <c r="T800" s="47"/>
      <c r="U800" s="43" t="e">
        <f>INDEX(VISITORS[INSECT ORDER], MATCH(T800,VISITORS[NAME USED],0))</f>
        <v>#N/A</v>
      </c>
      <c r="V800" s="43" t="e">
        <f t="shared" si="222"/>
        <v>#N/A</v>
      </c>
      <c r="W800" s="48" t="e">
        <f>IF(SUM(AB800,AD800,AF800,AH800,AJ800,AL800)=#REF!,,"")</f>
        <v>#REF!</v>
      </c>
      <c r="X800" s="49" t="e">
        <f>IF(#REF!=1,1,"")</f>
        <v>#REF!</v>
      </c>
      <c r="Y800" s="49"/>
      <c r="Z800" s="49"/>
      <c r="AA800" s="50" t="str">
        <f t="shared" si="223"/>
        <v/>
      </c>
      <c r="AB800" s="51" t="str">
        <f>IF(AA800=1,#REF!,"")</f>
        <v/>
      </c>
      <c r="AC800" s="50"/>
      <c r="AD800" s="51" t="str">
        <f>IF(AC800=1,#REF!,"")</f>
        <v/>
      </c>
      <c r="AE800" s="50"/>
      <c r="AF800" s="51" t="str">
        <f>IF(AE800=1,#REF!,"")</f>
        <v/>
      </c>
      <c r="AG800" s="50"/>
      <c r="AH800" s="51" t="str">
        <f>IF(AG800=1,#REF!,"")</f>
        <v/>
      </c>
      <c r="AI800" s="50"/>
      <c r="AJ800" s="51" t="str">
        <f>IF(AI800=1,#REF!,"")</f>
        <v/>
      </c>
      <c r="AK800" s="50"/>
      <c r="AL800" s="51" t="str">
        <f>IF(AK800=1,#REF!,"")</f>
        <v/>
      </c>
      <c r="AM800" s="52"/>
      <c r="AN800" s="53"/>
      <c r="AO800" s="53"/>
      <c r="AP800" s="54"/>
      <c r="AQ800" s="55" t="e">
        <f>IF(#REF!=1,0,"")</f>
        <v>#REF!</v>
      </c>
      <c r="AR800" s="56" t="e">
        <f t="shared" si="216"/>
        <v>#REF!</v>
      </c>
      <c r="AS800" s="55" t="e">
        <f>IF(#REF!=1,0,"")</f>
        <v>#REF!</v>
      </c>
      <c r="AT800" s="56" t="e">
        <f t="shared" si="217"/>
        <v>#REF!</v>
      </c>
    </row>
    <row r="801" spans="1:46" s="3" customFormat="1" x14ac:dyDescent="0.25">
      <c r="A801" s="67">
        <f t="shared" si="218"/>
        <v>2022</v>
      </c>
      <c r="B801" s="67" t="str">
        <f t="shared" si="219"/>
        <v>May</v>
      </c>
      <c r="C801" s="68">
        <f t="shared" si="224"/>
        <v>24</v>
      </c>
      <c r="D801" s="69">
        <f t="shared" si="220"/>
        <v>21</v>
      </c>
      <c r="E801" s="70">
        <f t="shared" si="221"/>
        <v>53</v>
      </c>
      <c r="F801" s="74"/>
      <c r="G801" s="77"/>
      <c r="H801" s="63" t="e">
        <f t="shared" si="225"/>
        <v>#VALUE!</v>
      </c>
      <c r="I801" s="64">
        <f t="shared" si="227"/>
        <v>1</v>
      </c>
      <c r="J801" s="71" t="str">
        <f t="shared" si="227"/>
        <v>Lavandula</v>
      </c>
      <c r="K801" s="71" t="str">
        <f t="shared" si="227"/>
        <v>stoechas</v>
      </c>
      <c r="L801" s="72">
        <f t="shared" si="227"/>
        <v>2</v>
      </c>
      <c r="M801" s="72">
        <f t="shared" si="227"/>
        <v>13</v>
      </c>
      <c r="N801" s="66">
        <f t="shared" si="227"/>
        <v>0</v>
      </c>
      <c r="O801" s="42"/>
      <c r="P801" s="43" t="e">
        <f>TEXT(IF(#REF!=1,D801,""),"00")</f>
        <v>#REF!</v>
      </c>
      <c r="Q801" s="44"/>
      <c r="R801" s="45"/>
      <c r="S801" s="46" t="e">
        <f>IF(O801=0,TEXT(TIME(P801,Q801,R801)-TIME(D801,E801,RIGHT(F801,2))+TIME(0,LEFT(#REF!,2),RIGHT(#REF!,2)),"mm:ss"),TEXT(TIME(P801,Q801,R801)-TIME(D801,E801,RIGHT(F801,2))+TIME(0,LEFT(#REF!,2),RIGHT(#REF!,2))-TIME(0,($G$10*O801),0),"mm:ss"))</f>
        <v>#REF!</v>
      </c>
      <c r="T801" s="47"/>
      <c r="U801" s="43" t="e">
        <f>INDEX(VISITORS[INSECT ORDER], MATCH(T801,VISITORS[NAME USED],0))</f>
        <v>#N/A</v>
      </c>
      <c r="V801" s="43" t="e">
        <f t="shared" si="222"/>
        <v>#N/A</v>
      </c>
      <c r="W801" s="48" t="e">
        <f>IF(SUM(AB801,AD801,AF801,AH801,AJ801,AL801)=#REF!,,"")</f>
        <v>#REF!</v>
      </c>
      <c r="X801" s="49" t="e">
        <f>IF(#REF!=1,1,"")</f>
        <v>#REF!</v>
      </c>
      <c r="Y801" s="49"/>
      <c r="Z801" s="49"/>
      <c r="AA801" s="50" t="str">
        <f t="shared" si="223"/>
        <v/>
      </c>
      <c r="AB801" s="51" t="str">
        <f>IF(AA801=1,#REF!,"")</f>
        <v/>
      </c>
      <c r="AC801" s="50"/>
      <c r="AD801" s="51" t="str">
        <f>IF(AC801=1,#REF!,"")</f>
        <v/>
      </c>
      <c r="AE801" s="50"/>
      <c r="AF801" s="51" t="str">
        <f>IF(AE801=1,#REF!,"")</f>
        <v/>
      </c>
      <c r="AG801" s="50"/>
      <c r="AH801" s="51" t="str">
        <f>IF(AG801=1,#REF!,"")</f>
        <v/>
      </c>
      <c r="AI801" s="50"/>
      <c r="AJ801" s="51" t="str">
        <f>IF(AI801=1,#REF!,"")</f>
        <v/>
      </c>
      <c r="AK801" s="50"/>
      <c r="AL801" s="51" t="str">
        <f>IF(AK801=1,#REF!,"")</f>
        <v/>
      </c>
      <c r="AM801" s="52"/>
      <c r="AN801" s="53"/>
      <c r="AO801" s="53"/>
      <c r="AP801" s="54"/>
      <c r="AQ801" s="55" t="e">
        <f>IF(#REF!=1,0,"")</f>
        <v>#REF!</v>
      </c>
      <c r="AR801" s="56" t="e">
        <f t="shared" si="216"/>
        <v>#REF!</v>
      </c>
      <c r="AS801" s="55" t="e">
        <f>IF(#REF!=1,0,"")</f>
        <v>#REF!</v>
      </c>
      <c r="AT801" s="56" t="e">
        <f t="shared" si="217"/>
        <v>#REF!</v>
      </c>
    </row>
    <row r="802" spans="1:46" s="3" customFormat="1" x14ac:dyDescent="0.25">
      <c r="A802" s="67">
        <f t="shared" si="218"/>
        <v>2022</v>
      </c>
      <c r="B802" s="67" t="str">
        <f t="shared" si="219"/>
        <v>May</v>
      </c>
      <c r="C802" s="68">
        <f t="shared" si="224"/>
        <v>24</v>
      </c>
      <c r="D802" s="69">
        <f t="shared" si="220"/>
        <v>21</v>
      </c>
      <c r="E802" s="60">
        <f t="shared" si="221"/>
        <v>54</v>
      </c>
      <c r="F802" s="74"/>
      <c r="G802" s="77"/>
      <c r="H802" s="63" t="e">
        <f t="shared" si="225"/>
        <v>#VALUE!</v>
      </c>
      <c r="I802" s="64">
        <f t="shared" si="227"/>
        <v>1</v>
      </c>
      <c r="J802" s="71" t="str">
        <f t="shared" si="227"/>
        <v>Lavandula</v>
      </c>
      <c r="K802" s="71" t="str">
        <f t="shared" si="227"/>
        <v>stoechas</v>
      </c>
      <c r="L802" s="72">
        <f t="shared" si="227"/>
        <v>2</v>
      </c>
      <c r="M802" s="66">
        <f t="shared" si="227"/>
        <v>13</v>
      </c>
      <c r="N802" s="66">
        <f t="shared" si="227"/>
        <v>0</v>
      </c>
      <c r="O802" s="42"/>
      <c r="P802" s="43" t="e">
        <f>TEXT(IF(#REF!=1,D802,""),"00")</f>
        <v>#REF!</v>
      </c>
      <c r="Q802" s="44"/>
      <c r="R802" s="45"/>
      <c r="S802" s="46" t="e">
        <f>IF(O802=0,TEXT(TIME(P802,Q802,R802)-TIME(D802,E802,RIGHT(F802,2))+TIME(0,LEFT(#REF!,2),RIGHT(#REF!,2)),"mm:ss"),TEXT(TIME(P802,Q802,R802)-TIME(D802,E802,RIGHT(F802,2))+TIME(0,LEFT(#REF!,2),RIGHT(#REF!,2))-TIME(0,($G$10*O802),0),"mm:ss"))</f>
        <v>#REF!</v>
      </c>
      <c r="T802" s="47"/>
      <c r="U802" s="43" t="e">
        <f>INDEX(VISITORS[INSECT ORDER], MATCH(T802,VISITORS[NAME USED],0))</f>
        <v>#N/A</v>
      </c>
      <c r="V802" s="43" t="e">
        <f t="shared" si="222"/>
        <v>#N/A</v>
      </c>
      <c r="W802" s="48" t="e">
        <f>IF(SUM(AB802,AD802,AF802,AH802,AJ802,AL802)=#REF!,,"")</f>
        <v>#REF!</v>
      </c>
      <c r="X802" s="49" t="e">
        <f>IF(#REF!=1,1,"")</f>
        <v>#REF!</v>
      </c>
      <c r="Y802" s="49"/>
      <c r="Z802" s="49"/>
      <c r="AA802" s="50" t="str">
        <f t="shared" si="223"/>
        <v/>
      </c>
      <c r="AB802" s="51" t="str">
        <f>IF(AA802=1,#REF!,"")</f>
        <v/>
      </c>
      <c r="AC802" s="50"/>
      <c r="AD802" s="51" t="str">
        <f>IF(AC802=1,#REF!,"")</f>
        <v/>
      </c>
      <c r="AE802" s="50"/>
      <c r="AF802" s="51" t="str">
        <f>IF(AE802=1,#REF!,"")</f>
        <v/>
      </c>
      <c r="AG802" s="50"/>
      <c r="AH802" s="51" t="str">
        <f>IF(AG802=1,#REF!,"")</f>
        <v/>
      </c>
      <c r="AI802" s="50"/>
      <c r="AJ802" s="51" t="str">
        <f>IF(AI802=1,#REF!,"")</f>
        <v/>
      </c>
      <c r="AK802" s="50"/>
      <c r="AL802" s="51" t="str">
        <f>IF(AK802=1,#REF!,"")</f>
        <v/>
      </c>
      <c r="AM802" s="52"/>
      <c r="AN802" s="53"/>
      <c r="AO802" s="53"/>
      <c r="AP802" s="54"/>
      <c r="AQ802" s="55" t="e">
        <f>IF(#REF!=1,0,"")</f>
        <v>#REF!</v>
      </c>
      <c r="AR802" s="56" t="e">
        <f t="shared" si="216"/>
        <v>#REF!</v>
      </c>
      <c r="AS802" s="55" t="e">
        <f>IF(#REF!=1,0,"")</f>
        <v>#REF!</v>
      </c>
      <c r="AT802" s="56" t="e">
        <f t="shared" si="217"/>
        <v>#REF!</v>
      </c>
    </row>
    <row r="803" spans="1:46" s="3" customFormat="1" x14ac:dyDescent="0.25">
      <c r="A803" s="67">
        <f t="shared" si="218"/>
        <v>2022</v>
      </c>
      <c r="B803" s="67" t="str">
        <f t="shared" si="219"/>
        <v>May</v>
      </c>
      <c r="C803" s="68">
        <f t="shared" si="224"/>
        <v>24</v>
      </c>
      <c r="D803" s="69">
        <f t="shared" si="220"/>
        <v>21</v>
      </c>
      <c r="E803" s="70">
        <f t="shared" si="221"/>
        <v>55</v>
      </c>
      <c r="F803" s="74"/>
      <c r="G803" s="77"/>
      <c r="H803" s="63" t="e">
        <f t="shared" si="225"/>
        <v>#VALUE!</v>
      </c>
      <c r="I803" s="64">
        <f t="shared" si="227"/>
        <v>1</v>
      </c>
      <c r="J803" s="71" t="str">
        <f t="shared" si="227"/>
        <v>Lavandula</v>
      </c>
      <c r="K803" s="71" t="str">
        <f t="shared" si="227"/>
        <v>stoechas</v>
      </c>
      <c r="L803" s="72">
        <f t="shared" si="227"/>
        <v>2</v>
      </c>
      <c r="M803" s="72">
        <f t="shared" si="227"/>
        <v>13</v>
      </c>
      <c r="N803" s="66">
        <f t="shared" si="227"/>
        <v>0</v>
      </c>
      <c r="O803" s="42"/>
      <c r="P803" s="43" t="e">
        <f>TEXT(IF(#REF!=1,D803,""),"00")</f>
        <v>#REF!</v>
      </c>
      <c r="Q803" s="44"/>
      <c r="R803" s="45"/>
      <c r="S803" s="46" t="e">
        <f>IF(O803=0,TEXT(TIME(P803,Q803,R803)-TIME(D803,E803,RIGHT(F803,2))+TIME(0,LEFT(#REF!,2),RIGHT(#REF!,2)),"mm:ss"),TEXT(TIME(P803,Q803,R803)-TIME(D803,E803,RIGHT(F803,2))+TIME(0,LEFT(#REF!,2),RIGHT(#REF!,2))-TIME(0,($G$10*O803),0),"mm:ss"))</f>
        <v>#REF!</v>
      </c>
      <c r="T803" s="47"/>
      <c r="U803" s="43" t="e">
        <f>INDEX(VISITORS[INSECT ORDER], MATCH(T803,VISITORS[NAME USED],0))</f>
        <v>#N/A</v>
      </c>
      <c r="V803" s="43" t="e">
        <f t="shared" si="222"/>
        <v>#N/A</v>
      </c>
      <c r="W803" s="48" t="e">
        <f>IF(SUM(AB803,AD803,AF803,AH803,AJ803,AL803)=#REF!,,"")</f>
        <v>#REF!</v>
      </c>
      <c r="X803" s="49" t="e">
        <f>IF(#REF!=1,1,"")</f>
        <v>#REF!</v>
      </c>
      <c r="Y803" s="49"/>
      <c r="Z803" s="49"/>
      <c r="AA803" s="50" t="str">
        <f t="shared" si="223"/>
        <v/>
      </c>
      <c r="AB803" s="51" t="str">
        <f>IF(AA803=1,#REF!,"")</f>
        <v/>
      </c>
      <c r="AC803" s="50"/>
      <c r="AD803" s="51" t="str">
        <f>IF(AC803=1,#REF!,"")</f>
        <v/>
      </c>
      <c r="AE803" s="50"/>
      <c r="AF803" s="51" t="str">
        <f>IF(AE803=1,#REF!,"")</f>
        <v/>
      </c>
      <c r="AG803" s="50"/>
      <c r="AH803" s="51" t="str">
        <f>IF(AG803=1,#REF!,"")</f>
        <v/>
      </c>
      <c r="AI803" s="50"/>
      <c r="AJ803" s="51" t="str">
        <f>IF(AI803=1,#REF!,"")</f>
        <v/>
      </c>
      <c r="AK803" s="50"/>
      <c r="AL803" s="51" t="str">
        <f>IF(AK803=1,#REF!,"")</f>
        <v/>
      </c>
      <c r="AM803" s="52"/>
      <c r="AN803" s="53"/>
      <c r="AO803" s="53"/>
      <c r="AP803" s="54"/>
      <c r="AQ803" s="55" t="e">
        <f>IF(#REF!=1,0,"")</f>
        <v>#REF!</v>
      </c>
      <c r="AR803" s="56" t="e">
        <f t="shared" si="216"/>
        <v>#REF!</v>
      </c>
      <c r="AS803" s="55" t="e">
        <f>IF(#REF!=1,0,"")</f>
        <v>#REF!</v>
      </c>
      <c r="AT803" s="56" t="e">
        <f t="shared" si="217"/>
        <v>#REF!</v>
      </c>
    </row>
    <row r="804" spans="1:46" s="3" customFormat="1" x14ac:dyDescent="0.25">
      <c r="A804" s="67">
        <f t="shared" si="218"/>
        <v>2022</v>
      </c>
      <c r="B804" s="67" t="str">
        <f t="shared" si="219"/>
        <v>May</v>
      </c>
      <c r="C804" s="68">
        <f t="shared" si="224"/>
        <v>24</v>
      </c>
      <c r="D804" s="69">
        <f t="shared" si="220"/>
        <v>21</v>
      </c>
      <c r="E804" s="70">
        <f t="shared" si="221"/>
        <v>56</v>
      </c>
      <c r="F804" s="74"/>
      <c r="G804" s="77"/>
      <c r="H804" s="63" t="e">
        <f t="shared" si="225"/>
        <v>#VALUE!</v>
      </c>
      <c r="I804" s="64">
        <f t="shared" si="227"/>
        <v>1</v>
      </c>
      <c r="J804" s="71" t="str">
        <f t="shared" si="227"/>
        <v>Lavandula</v>
      </c>
      <c r="K804" s="71" t="str">
        <f t="shared" si="227"/>
        <v>stoechas</v>
      </c>
      <c r="L804" s="66">
        <f t="shared" si="227"/>
        <v>2</v>
      </c>
      <c r="M804" s="72">
        <f t="shared" si="227"/>
        <v>13</v>
      </c>
      <c r="N804" s="66">
        <f t="shared" si="227"/>
        <v>0</v>
      </c>
      <c r="O804" s="42"/>
      <c r="P804" s="43" t="e">
        <f>TEXT(IF(#REF!=1,D804,""),"00")</f>
        <v>#REF!</v>
      </c>
      <c r="Q804" s="44"/>
      <c r="R804" s="45"/>
      <c r="S804" s="46" t="e">
        <f>IF(O804=0,TEXT(TIME(P804,Q804,R804)-TIME(D804,E804,RIGHT(F804,2))+TIME(0,LEFT(#REF!,2),RIGHT(#REF!,2)),"mm:ss"),TEXT(TIME(P804,Q804,R804)-TIME(D804,E804,RIGHT(F804,2))+TIME(0,LEFT(#REF!,2),RIGHT(#REF!,2))-TIME(0,($G$10*O804),0),"mm:ss"))</f>
        <v>#REF!</v>
      </c>
      <c r="T804" s="47"/>
      <c r="U804" s="43" t="e">
        <f>INDEX(VISITORS[INSECT ORDER], MATCH(T804,VISITORS[NAME USED],0))</f>
        <v>#N/A</v>
      </c>
      <c r="V804" s="43" t="e">
        <f t="shared" si="222"/>
        <v>#N/A</v>
      </c>
      <c r="W804" s="48" t="e">
        <f>IF(SUM(AB804,AD804,AF804,AH804,AJ804,AL804)=#REF!,,"")</f>
        <v>#REF!</v>
      </c>
      <c r="X804" s="49" t="e">
        <f>IF(#REF!=1,1,"")</f>
        <v>#REF!</v>
      </c>
      <c r="Y804" s="49"/>
      <c r="Z804" s="49"/>
      <c r="AA804" s="50" t="str">
        <f t="shared" si="223"/>
        <v/>
      </c>
      <c r="AB804" s="51" t="str">
        <f>IF(AA804=1,#REF!,"")</f>
        <v/>
      </c>
      <c r="AC804" s="50"/>
      <c r="AD804" s="51" t="str">
        <f>IF(AC804=1,#REF!,"")</f>
        <v/>
      </c>
      <c r="AE804" s="50"/>
      <c r="AF804" s="51" t="str">
        <f>IF(AE804=1,#REF!,"")</f>
        <v/>
      </c>
      <c r="AG804" s="50"/>
      <c r="AH804" s="51" t="str">
        <f>IF(AG804=1,#REF!,"")</f>
        <v/>
      </c>
      <c r="AI804" s="50"/>
      <c r="AJ804" s="51" t="str">
        <f>IF(AI804=1,#REF!,"")</f>
        <v/>
      </c>
      <c r="AK804" s="50"/>
      <c r="AL804" s="51" t="str">
        <f>IF(AK804=1,#REF!,"")</f>
        <v/>
      </c>
      <c r="AM804" s="52"/>
      <c r="AN804" s="53"/>
      <c r="AO804" s="53"/>
      <c r="AP804" s="54"/>
      <c r="AQ804" s="55" t="e">
        <f>IF(#REF!=1,0,"")</f>
        <v>#REF!</v>
      </c>
      <c r="AR804" s="56" t="e">
        <f t="shared" si="216"/>
        <v>#REF!</v>
      </c>
      <c r="AS804" s="55" t="e">
        <f>IF(#REF!=1,0,"")</f>
        <v>#REF!</v>
      </c>
      <c r="AT804" s="56" t="e">
        <f t="shared" si="217"/>
        <v>#REF!</v>
      </c>
    </row>
    <row r="805" spans="1:46" s="3" customFormat="1" x14ac:dyDescent="0.25">
      <c r="A805" s="67">
        <f t="shared" si="218"/>
        <v>2022</v>
      </c>
      <c r="B805" s="67" t="str">
        <f t="shared" si="219"/>
        <v>May</v>
      </c>
      <c r="C805" s="68">
        <f t="shared" si="224"/>
        <v>24</v>
      </c>
      <c r="D805" s="69">
        <f t="shared" si="220"/>
        <v>21</v>
      </c>
      <c r="E805" s="70">
        <f t="shared" si="221"/>
        <v>57</v>
      </c>
      <c r="F805" s="74"/>
      <c r="G805" s="77"/>
      <c r="H805" s="63" t="e">
        <f t="shared" si="225"/>
        <v>#VALUE!</v>
      </c>
      <c r="I805" s="64">
        <f t="shared" si="227"/>
        <v>1</v>
      </c>
      <c r="J805" s="71" t="str">
        <f t="shared" si="227"/>
        <v>Lavandula</v>
      </c>
      <c r="K805" s="71" t="str">
        <f t="shared" si="227"/>
        <v>stoechas</v>
      </c>
      <c r="L805" s="72">
        <f t="shared" si="227"/>
        <v>2</v>
      </c>
      <c r="M805" s="72">
        <f t="shared" si="227"/>
        <v>13</v>
      </c>
      <c r="N805" s="66">
        <f t="shared" si="227"/>
        <v>0</v>
      </c>
      <c r="O805" s="42"/>
      <c r="P805" s="43" t="e">
        <f>TEXT(IF(#REF!=1,D805,""),"00")</f>
        <v>#REF!</v>
      </c>
      <c r="Q805" s="44"/>
      <c r="R805" s="45"/>
      <c r="S805" s="46" t="e">
        <f>IF(O805=0,TEXT(TIME(P805,Q805,R805)-TIME(D805,E805,RIGHT(F805,2))+TIME(0,LEFT(#REF!,2),RIGHT(#REF!,2)),"mm:ss"),TEXT(TIME(P805,Q805,R805)-TIME(D805,E805,RIGHT(F805,2))+TIME(0,LEFT(#REF!,2),RIGHT(#REF!,2))-TIME(0,($G$10*O805),0),"mm:ss"))</f>
        <v>#REF!</v>
      </c>
      <c r="T805" s="47"/>
      <c r="U805" s="43" t="e">
        <f>INDEX(VISITORS[INSECT ORDER], MATCH(T805,VISITORS[NAME USED],0))</f>
        <v>#N/A</v>
      </c>
      <c r="V805" s="43" t="e">
        <f t="shared" si="222"/>
        <v>#N/A</v>
      </c>
      <c r="W805" s="48" t="e">
        <f>IF(SUM(AB805,AD805,AF805,AH805,AJ805,AL805)=#REF!,,"")</f>
        <v>#REF!</v>
      </c>
      <c r="X805" s="49" t="e">
        <f>IF(#REF!=1,1,"")</f>
        <v>#REF!</v>
      </c>
      <c r="Y805" s="49"/>
      <c r="Z805" s="49"/>
      <c r="AA805" s="50" t="str">
        <f t="shared" si="223"/>
        <v/>
      </c>
      <c r="AB805" s="51" t="str">
        <f>IF(AA805=1,#REF!,"")</f>
        <v/>
      </c>
      <c r="AC805" s="50"/>
      <c r="AD805" s="51" t="str">
        <f>IF(AC805=1,#REF!,"")</f>
        <v/>
      </c>
      <c r="AE805" s="50"/>
      <c r="AF805" s="51" t="str">
        <f>IF(AE805=1,#REF!,"")</f>
        <v/>
      </c>
      <c r="AG805" s="50"/>
      <c r="AH805" s="51" t="str">
        <f>IF(AG805=1,#REF!,"")</f>
        <v/>
      </c>
      <c r="AI805" s="50"/>
      <c r="AJ805" s="51" t="str">
        <f>IF(AI805=1,#REF!,"")</f>
        <v/>
      </c>
      <c r="AK805" s="50"/>
      <c r="AL805" s="51" t="str">
        <f>IF(AK805=1,#REF!,"")</f>
        <v/>
      </c>
      <c r="AM805" s="52"/>
      <c r="AN805" s="53"/>
      <c r="AO805" s="53"/>
      <c r="AP805" s="54"/>
      <c r="AQ805" s="55" t="e">
        <f>IF(#REF!=1,0,"")</f>
        <v>#REF!</v>
      </c>
      <c r="AR805" s="56" t="e">
        <f t="shared" si="216"/>
        <v>#REF!</v>
      </c>
      <c r="AS805" s="55" t="e">
        <f>IF(#REF!=1,0,"")</f>
        <v>#REF!</v>
      </c>
      <c r="AT805" s="56" t="e">
        <f t="shared" si="217"/>
        <v>#REF!</v>
      </c>
    </row>
    <row r="806" spans="1:46" s="3" customFormat="1" x14ac:dyDescent="0.25">
      <c r="A806" s="67">
        <f t="shared" si="218"/>
        <v>2022</v>
      </c>
      <c r="B806" s="67" t="str">
        <f t="shared" si="219"/>
        <v>May</v>
      </c>
      <c r="C806" s="68">
        <f t="shared" si="224"/>
        <v>24</v>
      </c>
      <c r="D806" s="69">
        <f t="shared" si="220"/>
        <v>21</v>
      </c>
      <c r="E806" s="70">
        <f t="shared" si="221"/>
        <v>58</v>
      </c>
      <c r="F806" s="74"/>
      <c r="G806" s="77"/>
      <c r="H806" s="63" t="e">
        <f t="shared" si="225"/>
        <v>#VALUE!</v>
      </c>
      <c r="I806" s="64">
        <f t="shared" si="227"/>
        <v>1</v>
      </c>
      <c r="J806" s="71" t="str">
        <f t="shared" si="227"/>
        <v>Lavandula</v>
      </c>
      <c r="K806" s="71" t="str">
        <f t="shared" si="227"/>
        <v>stoechas</v>
      </c>
      <c r="L806" s="72">
        <f t="shared" si="227"/>
        <v>2</v>
      </c>
      <c r="M806" s="72">
        <f t="shared" si="227"/>
        <v>13</v>
      </c>
      <c r="N806" s="66">
        <f t="shared" si="227"/>
        <v>0</v>
      </c>
      <c r="O806" s="42"/>
      <c r="P806" s="43" t="e">
        <f>TEXT(IF(#REF!=1,D806,""),"00")</f>
        <v>#REF!</v>
      </c>
      <c r="Q806" s="44"/>
      <c r="R806" s="45"/>
      <c r="S806" s="46" t="e">
        <f>IF(O806=0,TEXT(TIME(P806,Q806,R806)-TIME(D806,E806,RIGHT(F806,2))+TIME(0,LEFT(#REF!,2),RIGHT(#REF!,2)),"mm:ss"),TEXT(TIME(P806,Q806,R806)-TIME(D806,E806,RIGHT(F806,2))+TIME(0,LEFT(#REF!,2),RIGHT(#REF!,2))-TIME(0,($G$10*O806),0),"mm:ss"))</f>
        <v>#REF!</v>
      </c>
      <c r="T806" s="47"/>
      <c r="U806" s="43" t="e">
        <f>INDEX(VISITORS[INSECT ORDER], MATCH(T806,VISITORS[NAME USED],0))</f>
        <v>#N/A</v>
      </c>
      <c r="V806" s="43" t="e">
        <f t="shared" si="222"/>
        <v>#N/A</v>
      </c>
      <c r="W806" s="48" t="e">
        <f>IF(SUM(AB806,AD806,AF806,AH806,AJ806,AL806)=#REF!,,"")</f>
        <v>#REF!</v>
      </c>
      <c r="X806" s="49" t="e">
        <f>IF(#REF!=1,1,"")</f>
        <v>#REF!</v>
      </c>
      <c r="Y806" s="49"/>
      <c r="Z806" s="49"/>
      <c r="AA806" s="50" t="str">
        <f t="shared" si="223"/>
        <v/>
      </c>
      <c r="AB806" s="51" t="str">
        <f>IF(AA806=1,#REF!,"")</f>
        <v/>
      </c>
      <c r="AC806" s="50"/>
      <c r="AD806" s="51" t="str">
        <f>IF(AC806=1,#REF!,"")</f>
        <v/>
      </c>
      <c r="AE806" s="50"/>
      <c r="AF806" s="51" t="str">
        <f>IF(AE806=1,#REF!,"")</f>
        <v/>
      </c>
      <c r="AG806" s="50"/>
      <c r="AH806" s="51" t="str">
        <f>IF(AG806=1,#REF!,"")</f>
        <v/>
      </c>
      <c r="AI806" s="50"/>
      <c r="AJ806" s="51" t="str">
        <f>IF(AI806=1,#REF!,"")</f>
        <v/>
      </c>
      <c r="AK806" s="50"/>
      <c r="AL806" s="51" t="str">
        <f>IF(AK806=1,#REF!,"")</f>
        <v/>
      </c>
      <c r="AM806" s="52"/>
      <c r="AN806" s="53"/>
      <c r="AO806" s="53"/>
      <c r="AP806" s="54"/>
      <c r="AQ806" s="55" t="e">
        <f>IF(#REF!=1,0,"")</f>
        <v>#REF!</v>
      </c>
      <c r="AR806" s="56" t="e">
        <f t="shared" si="216"/>
        <v>#REF!</v>
      </c>
      <c r="AS806" s="55" t="e">
        <f>IF(#REF!=1,0,"")</f>
        <v>#REF!</v>
      </c>
      <c r="AT806" s="56" t="e">
        <f t="shared" si="217"/>
        <v>#REF!</v>
      </c>
    </row>
    <row r="807" spans="1:46" s="3" customFormat="1" x14ac:dyDescent="0.25">
      <c r="A807" s="67">
        <f t="shared" si="218"/>
        <v>2022</v>
      </c>
      <c r="B807" s="67" t="str">
        <f t="shared" si="219"/>
        <v>May</v>
      </c>
      <c r="C807" s="68">
        <f t="shared" si="224"/>
        <v>24</v>
      </c>
      <c r="D807" s="69">
        <f t="shared" si="220"/>
        <v>21</v>
      </c>
      <c r="E807" s="60">
        <f t="shared" si="221"/>
        <v>59</v>
      </c>
      <c r="F807" s="74"/>
      <c r="G807" s="77"/>
      <c r="H807" s="63" t="e">
        <f t="shared" si="225"/>
        <v>#VALUE!</v>
      </c>
      <c r="I807" s="64">
        <f t="shared" si="227"/>
        <v>1</v>
      </c>
      <c r="J807" s="71" t="str">
        <f t="shared" si="227"/>
        <v>Lavandula</v>
      </c>
      <c r="K807" s="71" t="str">
        <f t="shared" si="227"/>
        <v>stoechas</v>
      </c>
      <c r="L807" s="72">
        <f t="shared" si="227"/>
        <v>2</v>
      </c>
      <c r="M807" s="66">
        <f t="shared" si="227"/>
        <v>13</v>
      </c>
      <c r="N807" s="66">
        <f t="shared" si="227"/>
        <v>0</v>
      </c>
      <c r="O807" s="42"/>
      <c r="P807" s="43" t="e">
        <f>TEXT(IF(#REF!=1,D807,""),"00")</f>
        <v>#REF!</v>
      </c>
      <c r="Q807" s="44"/>
      <c r="R807" s="45"/>
      <c r="S807" s="46" t="e">
        <f>IF(O807=0,TEXT(TIME(P807,Q807,R807)-TIME(D807,E807,RIGHT(F807,2))+TIME(0,LEFT(#REF!,2),RIGHT(#REF!,2)),"mm:ss"),TEXT(TIME(P807,Q807,R807)-TIME(D807,E807,RIGHT(F807,2))+TIME(0,LEFT(#REF!,2),RIGHT(#REF!,2))-TIME(0,($G$10*O807),0),"mm:ss"))</f>
        <v>#REF!</v>
      </c>
      <c r="T807" s="47"/>
      <c r="U807" s="43" t="e">
        <f>INDEX(VISITORS[INSECT ORDER], MATCH(T807,VISITORS[NAME USED],0))</f>
        <v>#N/A</v>
      </c>
      <c r="V807" s="43" t="e">
        <f t="shared" si="222"/>
        <v>#N/A</v>
      </c>
      <c r="W807" s="48" t="e">
        <f>IF(SUM(AB807,AD807,AF807,AH807,AJ807,AL807)=#REF!,,"")</f>
        <v>#REF!</v>
      </c>
      <c r="X807" s="49" t="e">
        <f>IF(#REF!=1,1,"")</f>
        <v>#REF!</v>
      </c>
      <c r="Y807" s="49"/>
      <c r="Z807" s="49"/>
      <c r="AA807" s="50" t="str">
        <f t="shared" si="223"/>
        <v/>
      </c>
      <c r="AB807" s="51" t="str">
        <f>IF(AA807=1,#REF!,"")</f>
        <v/>
      </c>
      <c r="AC807" s="50"/>
      <c r="AD807" s="51" t="str">
        <f>IF(AC807=1,#REF!,"")</f>
        <v/>
      </c>
      <c r="AE807" s="50"/>
      <c r="AF807" s="51" t="str">
        <f>IF(AE807=1,#REF!,"")</f>
        <v/>
      </c>
      <c r="AG807" s="50"/>
      <c r="AH807" s="51" t="str">
        <f>IF(AG807=1,#REF!,"")</f>
        <v/>
      </c>
      <c r="AI807" s="50"/>
      <c r="AJ807" s="51" t="str">
        <f>IF(AI807=1,#REF!,"")</f>
        <v/>
      </c>
      <c r="AK807" s="50"/>
      <c r="AL807" s="51" t="str">
        <f>IF(AK807=1,#REF!,"")</f>
        <v/>
      </c>
      <c r="AM807" s="52"/>
      <c r="AN807" s="53"/>
      <c r="AO807" s="53"/>
      <c r="AP807" s="54"/>
      <c r="AQ807" s="55" t="e">
        <f>IF(#REF!=1,0,"")</f>
        <v>#REF!</v>
      </c>
      <c r="AR807" s="56" t="e">
        <f t="shared" si="216"/>
        <v>#REF!</v>
      </c>
      <c r="AS807" s="55" t="e">
        <f>IF(#REF!=1,0,"")</f>
        <v>#REF!</v>
      </c>
      <c r="AT807" s="56" t="e">
        <f t="shared" si="217"/>
        <v>#REF!</v>
      </c>
    </row>
    <row r="808" spans="1:46" s="3" customFormat="1" x14ac:dyDescent="0.25">
      <c r="A808" s="67">
        <f t="shared" si="218"/>
        <v>2022</v>
      </c>
      <c r="B808" s="67" t="str">
        <f t="shared" si="219"/>
        <v>May</v>
      </c>
      <c r="C808" s="68">
        <f t="shared" si="224"/>
        <v>24</v>
      </c>
      <c r="D808" s="69">
        <f t="shared" si="220"/>
        <v>22</v>
      </c>
      <c r="E808" s="70">
        <f t="shared" si="221"/>
        <v>0</v>
      </c>
      <c r="F808" s="74"/>
      <c r="G808" s="77"/>
      <c r="H808" s="63" t="e">
        <f t="shared" si="225"/>
        <v>#VALUE!</v>
      </c>
      <c r="I808" s="64">
        <f t="shared" si="227"/>
        <v>1</v>
      </c>
      <c r="J808" s="71" t="str">
        <f t="shared" si="227"/>
        <v>Lavandula</v>
      </c>
      <c r="K808" s="71" t="str">
        <f t="shared" si="227"/>
        <v>stoechas</v>
      </c>
      <c r="L808" s="72">
        <f t="shared" si="227"/>
        <v>2</v>
      </c>
      <c r="M808" s="72">
        <f t="shared" si="227"/>
        <v>13</v>
      </c>
      <c r="N808" s="66">
        <f t="shared" si="227"/>
        <v>0</v>
      </c>
      <c r="O808" s="42"/>
      <c r="P808" s="43" t="e">
        <f>TEXT(IF(#REF!=1,D808,""),"00")</f>
        <v>#REF!</v>
      </c>
      <c r="Q808" s="44"/>
      <c r="R808" s="45"/>
      <c r="S808" s="46" t="e">
        <f>IF(O808=0,TEXT(TIME(P808,Q808,R808)-TIME(D808,E808,RIGHT(F808,2))+TIME(0,LEFT(#REF!,2),RIGHT(#REF!,2)),"mm:ss"),TEXT(TIME(P808,Q808,R808)-TIME(D808,E808,RIGHT(F808,2))+TIME(0,LEFT(#REF!,2),RIGHT(#REF!,2))-TIME(0,($G$10*O808),0),"mm:ss"))</f>
        <v>#REF!</v>
      </c>
      <c r="T808" s="47"/>
      <c r="U808" s="43" t="e">
        <f>INDEX(VISITORS[INSECT ORDER], MATCH(T808,VISITORS[NAME USED],0))</f>
        <v>#N/A</v>
      </c>
      <c r="V808" s="43" t="e">
        <f t="shared" si="222"/>
        <v>#N/A</v>
      </c>
      <c r="W808" s="48" t="e">
        <f>IF(SUM(AB808,AD808,AF808,AH808,AJ808,AL808)=#REF!,,"")</f>
        <v>#REF!</v>
      </c>
      <c r="X808" s="49" t="e">
        <f>IF(#REF!=1,1,"")</f>
        <v>#REF!</v>
      </c>
      <c r="Y808" s="49"/>
      <c r="Z808" s="49"/>
      <c r="AA808" s="50" t="str">
        <f t="shared" si="223"/>
        <v/>
      </c>
      <c r="AB808" s="51" t="str">
        <f>IF(AA808=1,#REF!,"")</f>
        <v/>
      </c>
      <c r="AC808" s="50"/>
      <c r="AD808" s="51" t="str">
        <f>IF(AC808=1,#REF!,"")</f>
        <v/>
      </c>
      <c r="AE808" s="50"/>
      <c r="AF808" s="51" t="str">
        <f>IF(AE808=1,#REF!,"")</f>
        <v/>
      </c>
      <c r="AG808" s="50"/>
      <c r="AH808" s="51" t="str">
        <f>IF(AG808=1,#REF!,"")</f>
        <v/>
      </c>
      <c r="AI808" s="50"/>
      <c r="AJ808" s="51" t="str">
        <f>IF(AI808=1,#REF!,"")</f>
        <v/>
      </c>
      <c r="AK808" s="50"/>
      <c r="AL808" s="51" t="str">
        <f>IF(AK808=1,#REF!,"")</f>
        <v/>
      </c>
      <c r="AM808" s="52"/>
      <c r="AN808" s="53"/>
      <c r="AO808" s="53"/>
      <c r="AP808" s="54"/>
      <c r="AQ808" s="55" t="e">
        <f>IF(#REF!=1,0,"")</f>
        <v>#REF!</v>
      </c>
      <c r="AR808" s="56" t="e">
        <f t="shared" si="216"/>
        <v>#REF!</v>
      </c>
      <c r="AS808" s="55" t="e">
        <f>IF(#REF!=1,0,"")</f>
        <v>#REF!</v>
      </c>
      <c r="AT808" s="56" t="e">
        <f t="shared" si="217"/>
        <v>#REF!</v>
      </c>
    </row>
    <row r="809" spans="1:46" s="3" customFormat="1" x14ac:dyDescent="0.25">
      <c r="A809" s="67">
        <f t="shared" si="218"/>
        <v>2022</v>
      </c>
      <c r="B809" s="67" t="str">
        <f t="shared" si="219"/>
        <v>May</v>
      </c>
      <c r="C809" s="68">
        <f t="shared" si="224"/>
        <v>24</v>
      </c>
      <c r="D809" s="69">
        <f t="shared" si="220"/>
        <v>22</v>
      </c>
      <c r="E809" s="70">
        <f t="shared" si="221"/>
        <v>1</v>
      </c>
      <c r="F809" s="74"/>
      <c r="G809" s="77"/>
      <c r="H809" s="63" t="e">
        <f t="shared" si="225"/>
        <v>#VALUE!</v>
      </c>
      <c r="I809" s="64">
        <f t="shared" si="227"/>
        <v>1</v>
      </c>
      <c r="J809" s="71" t="str">
        <f t="shared" si="227"/>
        <v>Lavandula</v>
      </c>
      <c r="K809" s="71" t="str">
        <f t="shared" si="227"/>
        <v>stoechas</v>
      </c>
      <c r="L809" s="72">
        <f t="shared" si="227"/>
        <v>2</v>
      </c>
      <c r="M809" s="72">
        <f t="shared" si="227"/>
        <v>13</v>
      </c>
      <c r="N809" s="66">
        <f t="shared" si="227"/>
        <v>0</v>
      </c>
      <c r="O809" s="42"/>
      <c r="P809" s="43" t="e">
        <f>TEXT(IF(#REF!=1,D809,""),"00")</f>
        <v>#REF!</v>
      </c>
      <c r="Q809" s="44"/>
      <c r="R809" s="45"/>
      <c r="S809" s="46" t="e">
        <f>IF(O809=0,TEXT(TIME(P809,Q809,R809)-TIME(D809,E809,RIGHT(F809,2))+TIME(0,LEFT(#REF!,2),RIGHT(#REF!,2)),"mm:ss"),TEXT(TIME(P809,Q809,R809)-TIME(D809,E809,RIGHT(F809,2))+TIME(0,LEFT(#REF!,2),RIGHT(#REF!,2))-TIME(0,($G$10*O809),0),"mm:ss"))</f>
        <v>#REF!</v>
      </c>
      <c r="T809" s="47"/>
      <c r="U809" s="43" t="e">
        <f>INDEX(VISITORS[INSECT ORDER], MATCH(T809,VISITORS[NAME USED],0))</f>
        <v>#N/A</v>
      </c>
      <c r="V809" s="43" t="e">
        <f t="shared" si="222"/>
        <v>#N/A</v>
      </c>
      <c r="W809" s="48" t="e">
        <f>IF(SUM(AB809,AD809,AF809,AH809,AJ809,AL809)=#REF!,,"")</f>
        <v>#REF!</v>
      </c>
      <c r="X809" s="49" t="e">
        <f>IF(#REF!=1,1,"")</f>
        <v>#REF!</v>
      </c>
      <c r="Y809" s="49"/>
      <c r="Z809" s="49"/>
      <c r="AA809" s="50" t="str">
        <f t="shared" si="223"/>
        <v/>
      </c>
      <c r="AB809" s="51" t="str">
        <f>IF(AA809=1,#REF!,"")</f>
        <v/>
      </c>
      <c r="AC809" s="50"/>
      <c r="AD809" s="51" t="str">
        <f>IF(AC809=1,#REF!,"")</f>
        <v/>
      </c>
      <c r="AE809" s="50"/>
      <c r="AF809" s="51" t="str">
        <f>IF(AE809=1,#REF!,"")</f>
        <v/>
      </c>
      <c r="AG809" s="50"/>
      <c r="AH809" s="51" t="str">
        <f>IF(AG809=1,#REF!,"")</f>
        <v/>
      </c>
      <c r="AI809" s="50"/>
      <c r="AJ809" s="51" t="str">
        <f>IF(AI809=1,#REF!,"")</f>
        <v/>
      </c>
      <c r="AK809" s="50"/>
      <c r="AL809" s="51" t="str">
        <f>IF(AK809=1,#REF!,"")</f>
        <v/>
      </c>
      <c r="AM809" s="52"/>
      <c r="AN809" s="53"/>
      <c r="AO809" s="53"/>
      <c r="AP809" s="54"/>
      <c r="AQ809" s="55" t="e">
        <f>IF(#REF!=1,0,"")</f>
        <v>#REF!</v>
      </c>
      <c r="AR809" s="56" t="e">
        <f t="shared" si="216"/>
        <v>#REF!</v>
      </c>
      <c r="AS809" s="55" t="e">
        <f>IF(#REF!=1,0,"")</f>
        <v>#REF!</v>
      </c>
      <c r="AT809" s="56" t="e">
        <f t="shared" si="217"/>
        <v>#REF!</v>
      </c>
    </row>
    <row r="810" spans="1:46" s="3" customFormat="1" x14ac:dyDescent="0.25">
      <c r="A810" s="67">
        <f t="shared" si="218"/>
        <v>2022</v>
      </c>
      <c r="B810" s="67" t="str">
        <f t="shared" si="219"/>
        <v>May</v>
      </c>
      <c r="C810" s="68">
        <f t="shared" si="224"/>
        <v>24</v>
      </c>
      <c r="D810" s="69">
        <f t="shared" si="220"/>
        <v>22</v>
      </c>
      <c r="E810" s="70">
        <f t="shared" si="221"/>
        <v>2</v>
      </c>
      <c r="F810" s="74"/>
      <c r="G810" s="77"/>
      <c r="H810" s="63" t="e">
        <f t="shared" si="225"/>
        <v>#VALUE!</v>
      </c>
      <c r="I810" s="64">
        <f t="shared" si="227"/>
        <v>1</v>
      </c>
      <c r="J810" s="71" t="str">
        <f t="shared" si="227"/>
        <v>Lavandula</v>
      </c>
      <c r="K810" s="71" t="str">
        <f t="shared" si="227"/>
        <v>stoechas</v>
      </c>
      <c r="L810" s="66">
        <f t="shared" si="227"/>
        <v>2</v>
      </c>
      <c r="M810" s="72">
        <f t="shared" si="227"/>
        <v>13</v>
      </c>
      <c r="N810" s="66">
        <f t="shared" si="227"/>
        <v>0</v>
      </c>
      <c r="O810" s="42"/>
      <c r="P810" s="43" t="e">
        <f>TEXT(IF(#REF!=1,D810,""),"00")</f>
        <v>#REF!</v>
      </c>
      <c r="Q810" s="44"/>
      <c r="R810" s="45"/>
      <c r="S810" s="46" t="e">
        <f>IF(O810=0,TEXT(TIME(P810,Q810,R810)-TIME(D810,E810,RIGHT(F810,2))+TIME(0,LEFT(#REF!,2),RIGHT(#REF!,2)),"mm:ss"),TEXT(TIME(P810,Q810,R810)-TIME(D810,E810,RIGHT(F810,2))+TIME(0,LEFT(#REF!,2),RIGHT(#REF!,2))-TIME(0,($G$10*O810),0),"mm:ss"))</f>
        <v>#REF!</v>
      </c>
      <c r="T810" s="47"/>
      <c r="U810" s="43" t="e">
        <f>INDEX(VISITORS[INSECT ORDER], MATCH(T810,VISITORS[NAME USED],0))</f>
        <v>#N/A</v>
      </c>
      <c r="V810" s="43" t="e">
        <f t="shared" si="222"/>
        <v>#N/A</v>
      </c>
      <c r="W810" s="48" t="e">
        <f>IF(SUM(AB810,AD810,AF810,AH810,AJ810,AL810)=#REF!,,"")</f>
        <v>#REF!</v>
      </c>
      <c r="X810" s="49" t="e">
        <f>IF(#REF!=1,1,"")</f>
        <v>#REF!</v>
      </c>
      <c r="Y810" s="49"/>
      <c r="Z810" s="49"/>
      <c r="AA810" s="50" t="str">
        <f t="shared" si="223"/>
        <v/>
      </c>
      <c r="AB810" s="51" t="str">
        <f>IF(AA810=1,#REF!,"")</f>
        <v/>
      </c>
      <c r="AC810" s="50"/>
      <c r="AD810" s="51" t="str">
        <f>IF(AC810=1,#REF!,"")</f>
        <v/>
      </c>
      <c r="AE810" s="50"/>
      <c r="AF810" s="51" t="str">
        <f>IF(AE810=1,#REF!,"")</f>
        <v/>
      </c>
      <c r="AG810" s="50"/>
      <c r="AH810" s="51" t="str">
        <f>IF(AG810=1,#REF!,"")</f>
        <v/>
      </c>
      <c r="AI810" s="50"/>
      <c r="AJ810" s="51" t="str">
        <f>IF(AI810=1,#REF!,"")</f>
        <v/>
      </c>
      <c r="AK810" s="50"/>
      <c r="AL810" s="51" t="str">
        <f>IF(AK810=1,#REF!,"")</f>
        <v/>
      </c>
      <c r="AM810" s="52"/>
      <c r="AN810" s="53"/>
      <c r="AO810" s="53"/>
      <c r="AP810" s="54"/>
      <c r="AQ810" s="55" t="e">
        <f>IF(#REF!=1,0,"")</f>
        <v>#REF!</v>
      </c>
      <c r="AR810" s="56" t="e">
        <f t="shared" si="216"/>
        <v>#REF!</v>
      </c>
      <c r="AS810" s="55" t="e">
        <f>IF(#REF!=1,0,"")</f>
        <v>#REF!</v>
      </c>
      <c r="AT810" s="56" t="e">
        <f t="shared" si="217"/>
        <v>#REF!</v>
      </c>
    </row>
    <row r="811" spans="1:46" s="3" customFormat="1" x14ac:dyDescent="0.25">
      <c r="A811" s="67">
        <f t="shared" si="218"/>
        <v>2022</v>
      </c>
      <c r="B811" s="67" t="str">
        <f t="shared" si="219"/>
        <v>May</v>
      </c>
      <c r="C811" s="68">
        <f t="shared" si="224"/>
        <v>24</v>
      </c>
      <c r="D811" s="69">
        <f t="shared" si="220"/>
        <v>22</v>
      </c>
      <c r="E811" s="70">
        <f t="shared" si="221"/>
        <v>3</v>
      </c>
      <c r="F811" s="74"/>
      <c r="G811" s="77"/>
      <c r="H811" s="63" t="e">
        <f t="shared" si="225"/>
        <v>#VALUE!</v>
      </c>
      <c r="I811" s="64">
        <f t="shared" si="227"/>
        <v>1</v>
      </c>
      <c r="J811" s="71" t="str">
        <f t="shared" si="227"/>
        <v>Lavandula</v>
      </c>
      <c r="K811" s="71" t="str">
        <f t="shared" si="227"/>
        <v>stoechas</v>
      </c>
      <c r="L811" s="72">
        <f t="shared" si="227"/>
        <v>2</v>
      </c>
      <c r="M811" s="72">
        <f t="shared" si="227"/>
        <v>13</v>
      </c>
      <c r="N811" s="66">
        <f t="shared" si="227"/>
        <v>0</v>
      </c>
      <c r="O811" s="42"/>
      <c r="P811" s="43" t="e">
        <f>TEXT(IF(#REF!=1,D811,""),"00")</f>
        <v>#REF!</v>
      </c>
      <c r="Q811" s="44"/>
      <c r="R811" s="45"/>
      <c r="S811" s="46" t="e">
        <f>IF(O811=0,TEXT(TIME(P811,Q811,R811)-TIME(D811,E811,RIGHT(F811,2))+TIME(0,LEFT(#REF!,2),RIGHT(#REF!,2)),"mm:ss"),TEXT(TIME(P811,Q811,R811)-TIME(D811,E811,RIGHT(F811,2))+TIME(0,LEFT(#REF!,2),RIGHT(#REF!,2))-TIME(0,($G$10*O811),0),"mm:ss"))</f>
        <v>#REF!</v>
      </c>
      <c r="T811" s="47"/>
      <c r="U811" s="43" t="e">
        <f>INDEX(VISITORS[INSECT ORDER], MATCH(T811,VISITORS[NAME USED],0))</f>
        <v>#N/A</v>
      </c>
      <c r="V811" s="43" t="e">
        <f t="shared" si="222"/>
        <v>#N/A</v>
      </c>
      <c r="W811" s="48" t="e">
        <f>IF(SUM(AB811,AD811,AF811,AH811,AJ811,AL811)=#REF!,,"")</f>
        <v>#REF!</v>
      </c>
      <c r="X811" s="49" t="e">
        <f>IF(#REF!=1,1,"")</f>
        <v>#REF!</v>
      </c>
      <c r="Y811" s="49"/>
      <c r="Z811" s="49"/>
      <c r="AA811" s="50" t="str">
        <f t="shared" si="223"/>
        <v/>
      </c>
      <c r="AB811" s="51" t="str">
        <f>IF(AA811=1,#REF!,"")</f>
        <v/>
      </c>
      <c r="AC811" s="50"/>
      <c r="AD811" s="51" t="str">
        <f>IF(AC811=1,#REF!,"")</f>
        <v/>
      </c>
      <c r="AE811" s="50"/>
      <c r="AF811" s="51" t="str">
        <f>IF(AE811=1,#REF!,"")</f>
        <v/>
      </c>
      <c r="AG811" s="50"/>
      <c r="AH811" s="51" t="str">
        <f>IF(AG811=1,#REF!,"")</f>
        <v/>
      </c>
      <c r="AI811" s="50"/>
      <c r="AJ811" s="51" t="str">
        <f>IF(AI811=1,#REF!,"")</f>
        <v/>
      </c>
      <c r="AK811" s="50"/>
      <c r="AL811" s="51" t="str">
        <f>IF(AK811=1,#REF!,"")</f>
        <v/>
      </c>
      <c r="AM811" s="52"/>
      <c r="AN811" s="53"/>
      <c r="AO811" s="53"/>
      <c r="AP811" s="54"/>
      <c r="AQ811" s="55" t="e">
        <f>IF(#REF!=1,0,"")</f>
        <v>#REF!</v>
      </c>
      <c r="AR811" s="56" t="e">
        <f t="shared" si="216"/>
        <v>#REF!</v>
      </c>
      <c r="AS811" s="55" t="e">
        <f>IF(#REF!=1,0,"")</f>
        <v>#REF!</v>
      </c>
      <c r="AT811" s="56" t="e">
        <f t="shared" si="217"/>
        <v>#REF!</v>
      </c>
    </row>
    <row r="812" spans="1:46" s="3" customFormat="1" x14ac:dyDescent="0.25">
      <c r="A812" s="67">
        <f t="shared" si="218"/>
        <v>2022</v>
      </c>
      <c r="B812" s="67" t="str">
        <f t="shared" si="219"/>
        <v>May</v>
      </c>
      <c r="C812" s="68">
        <f t="shared" si="224"/>
        <v>24</v>
      </c>
      <c r="D812" s="69">
        <f t="shared" si="220"/>
        <v>22</v>
      </c>
      <c r="E812" s="60">
        <f t="shared" si="221"/>
        <v>4</v>
      </c>
      <c r="F812" s="74"/>
      <c r="G812" s="77"/>
      <c r="H812" s="63" t="e">
        <f t="shared" si="225"/>
        <v>#VALUE!</v>
      </c>
      <c r="I812" s="64">
        <f t="shared" si="227"/>
        <v>1</v>
      </c>
      <c r="J812" s="71" t="str">
        <f t="shared" si="227"/>
        <v>Lavandula</v>
      </c>
      <c r="K812" s="71" t="str">
        <f t="shared" si="227"/>
        <v>stoechas</v>
      </c>
      <c r="L812" s="72">
        <f t="shared" si="227"/>
        <v>2</v>
      </c>
      <c r="M812" s="66">
        <f t="shared" si="227"/>
        <v>13</v>
      </c>
      <c r="N812" s="66">
        <f t="shared" si="227"/>
        <v>0</v>
      </c>
      <c r="O812" s="42"/>
      <c r="P812" s="43" t="e">
        <f>TEXT(IF(#REF!=1,D812,""),"00")</f>
        <v>#REF!</v>
      </c>
      <c r="Q812" s="44"/>
      <c r="R812" s="45"/>
      <c r="S812" s="46" t="e">
        <f>IF(O812=0,TEXT(TIME(P812,Q812,R812)-TIME(D812,E812,RIGHT(F812,2))+TIME(0,LEFT(#REF!,2),RIGHT(#REF!,2)),"mm:ss"),TEXT(TIME(P812,Q812,R812)-TIME(D812,E812,RIGHT(F812,2))+TIME(0,LEFT(#REF!,2),RIGHT(#REF!,2))-TIME(0,($G$10*O812),0),"mm:ss"))</f>
        <v>#REF!</v>
      </c>
      <c r="T812" s="47"/>
      <c r="U812" s="43" t="e">
        <f>INDEX(VISITORS[INSECT ORDER], MATCH(T812,VISITORS[NAME USED],0))</f>
        <v>#N/A</v>
      </c>
      <c r="V812" s="43" t="e">
        <f t="shared" si="222"/>
        <v>#N/A</v>
      </c>
      <c r="W812" s="48" t="e">
        <f>IF(SUM(AB812,AD812,AF812,AH812,AJ812,AL812)=#REF!,,"")</f>
        <v>#REF!</v>
      </c>
      <c r="X812" s="49" t="e">
        <f>IF(#REF!=1,1,"")</f>
        <v>#REF!</v>
      </c>
      <c r="Y812" s="49"/>
      <c r="Z812" s="49"/>
      <c r="AA812" s="50" t="str">
        <f t="shared" si="223"/>
        <v/>
      </c>
      <c r="AB812" s="51" t="str">
        <f>IF(AA812=1,#REF!,"")</f>
        <v/>
      </c>
      <c r="AC812" s="50"/>
      <c r="AD812" s="51" t="str">
        <f>IF(AC812=1,#REF!,"")</f>
        <v/>
      </c>
      <c r="AE812" s="50"/>
      <c r="AF812" s="51" t="str">
        <f>IF(AE812=1,#REF!,"")</f>
        <v/>
      </c>
      <c r="AG812" s="50"/>
      <c r="AH812" s="51" t="str">
        <f>IF(AG812=1,#REF!,"")</f>
        <v/>
      </c>
      <c r="AI812" s="50"/>
      <c r="AJ812" s="51" t="str">
        <f>IF(AI812=1,#REF!,"")</f>
        <v/>
      </c>
      <c r="AK812" s="50"/>
      <c r="AL812" s="51" t="str">
        <f>IF(AK812=1,#REF!,"")</f>
        <v/>
      </c>
      <c r="AM812" s="52"/>
      <c r="AN812" s="53"/>
      <c r="AO812" s="53"/>
      <c r="AP812" s="54"/>
      <c r="AQ812" s="55" t="e">
        <f>IF(#REF!=1,0,"")</f>
        <v>#REF!</v>
      </c>
      <c r="AR812" s="56" t="e">
        <f t="shared" si="216"/>
        <v>#REF!</v>
      </c>
      <c r="AS812" s="55" t="e">
        <f>IF(#REF!=1,0,"")</f>
        <v>#REF!</v>
      </c>
      <c r="AT812" s="56" t="e">
        <f t="shared" si="217"/>
        <v>#REF!</v>
      </c>
    </row>
    <row r="813" spans="1:46" s="3" customFormat="1" x14ac:dyDescent="0.25">
      <c r="A813" s="67">
        <f t="shared" si="218"/>
        <v>2022</v>
      </c>
      <c r="B813" s="67" t="str">
        <f t="shared" si="219"/>
        <v>May</v>
      </c>
      <c r="C813" s="68">
        <f t="shared" si="224"/>
        <v>24</v>
      </c>
      <c r="D813" s="69">
        <f t="shared" si="220"/>
        <v>22</v>
      </c>
      <c r="E813" s="70">
        <f t="shared" si="221"/>
        <v>5</v>
      </c>
      <c r="F813" s="74"/>
      <c r="G813" s="77"/>
      <c r="H813" s="63" t="e">
        <f t="shared" si="225"/>
        <v>#VALUE!</v>
      </c>
      <c r="I813" s="64">
        <f t="shared" ref="I813:N828" si="228">I812</f>
        <v>1</v>
      </c>
      <c r="J813" s="71" t="str">
        <f t="shared" si="228"/>
        <v>Lavandula</v>
      </c>
      <c r="K813" s="71" t="str">
        <f t="shared" si="228"/>
        <v>stoechas</v>
      </c>
      <c r="L813" s="72">
        <f t="shared" si="228"/>
        <v>2</v>
      </c>
      <c r="M813" s="72">
        <f t="shared" si="228"/>
        <v>13</v>
      </c>
      <c r="N813" s="66">
        <f t="shared" si="228"/>
        <v>0</v>
      </c>
      <c r="O813" s="42"/>
      <c r="P813" s="43" t="e">
        <f>TEXT(IF(#REF!=1,D813,""),"00")</f>
        <v>#REF!</v>
      </c>
      <c r="Q813" s="44"/>
      <c r="R813" s="45"/>
      <c r="S813" s="46" t="e">
        <f>IF(O813=0,TEXT(TIME(P813,Q813,R813)-TIME(D813,E813,RIGHT(F813,2))+TIME(0,LEFT(#REF!,2),RIGHT(#REF!,2)),"mm:ss"),TEXT(TIME(P813,Q813,R813)-TIME(D813,E813,RIGHT(F813,2))+TIME(0,LEFT(#REF!,2),RIGHT(#REF!,2))-TIME(0,($G$10*O813),0),"mm:ss"))</f>
        <v>#REF!</v>
      </c>
      <c r="T813" s="47"/>
      <c r="U813" s="43" t="e">
        <f>INDEX(VISITORS[INSECT ORDER], MATCH(T813,VISITORS[NAME USED],0))</f>
        <v>#N/A</v>
      </c>
      <c r="V813" s="43" t="e">
        <f t="shared" si="222"/>
        <v>#N/A</v>
      </c>
      <c r="W813" s="48" t="e">
        <f>IF(SUM(AB813,AD813,AF813,AH813,AJ813,AL813)=#REF!,,"")</f>
        <v>#REF!</v>
      </c>
      <c r="X813" s="49" t="e">
        <f>IF(#REF!=1,1,"")</f>
        <v>#REF!</v>
      </c>
      <c r="Y813" s="49"/>
      <c r="Z813" s="49"/>
      <c r="AA813" s="50" t="str">
        <f t="shared" si="223"/>
        <v/>
      </c>
      <c r="AB813" s="51" t="str">
        <f>IF(AA813=1,#REF!,"")</f>
        <v/>
      </c>
      <c r="AC813" s="50"/>
      <c r="AD813" s="51" t="str">
        <f>IF(AC813=1,#REF!,"")</f>
        <v/>
      </c>
      <c r="AE813" s="50"/>
      <c r="AF813" s="51" t="str">
        <f>IF(AE813=1,#REF!,"")</f>
        <v/>
      </c>
      <c r="AG813" s="50"/>
      <c r="AH813" s="51" t="str">
        <f>IF(AG813=1,#REF!,"")</f>
        <v/>
      </c>
      <c r="AI813" s="50"/>
      <c r="AJ813" s="51" t="str">
        <f>IF(AI813=1,#REF!,"")</f>
        <v/>
      </c>
      <c r="AK813" s="50"/>
      <c r="AL813" s="51" t="str">
        <f>IF(AK813=1,#REF!,"")</f>
        <v/>
      </c>
      <c r="AM813" s="52"/>
      <c r="AN813" s="53"/>
      <c r="AO813" s="53"/>
      <c r="AP813" s="54"/>
      <c r="AQ813" s="55" t="e">
        <f>IF(#REF!=1,0,"")</f>
        <v>#REF!</v>
      </c>
      <c r="AR813" s="56" t="e">
        <f t="shared" si="216"/>
        <v>#REF!</v>
      </c>
      <c r="AS813" s="55" t="e">
        <f>IF(#REF!=1,0,"")</f>
        <v>#REF!</v>
      </c>
      <c r="AT813" s="56" t="e">
        <f t="shared" si="217"/>
        <v>#REF!</v>
      </c>
    </row>
    <row r="814" spans="1:46" s="3" customFormat="1" x14ac:dyDescent="0.25">
      <c r="A814" s="67">
        <f t="shared" si="218"/>
        <v>2022</v>
      </c>
      <c r="B814" s="67" t="str">
        <f t="shared" si="219"/>
        <v>May</v>
      </c>
      <c r="C814" s="68">
        <f t="shared" si="224"/>
        <v>24</v>
      </c>
      <c r="D814" s="69">
        <f t="shared" si="220"/>
        <v>22</v>
      </c>
      <c r="E814" s="70">
        <f t="shared" si="221"/>
        <v>6</v>
      </c>
      <c r="F814" s="74"/>
      <c r="G814" s="77"/>
      <c r="H814" s="63" t="e">
        <f t="shared" si="225"/>
        <v>#VALUE!</v>
      </c>
      <c r="I814" s="64">
        <f t="shared" si="228"/>
        <v>1</v>
      </c>
      <c r="J814" s="71" t="str">
        <f t="shared" si="228"/>
        <v>Lavandula</v>
      </c>
      <c r="K814" s="71" t="str">
        <f t="shared" si="228"/>
        <v>stoechas</v>
      </c>
      <c r="L814" s="72">
        <f t="shared" si="228"/>
        <v>2</v>
      </c>
      <c r="M814" s="72">
        <f t="shared" si="228"/>
        <v>13</v>
      </c>
      <c r="N814" s="66">
        <f t="shared" si="228"/>
        <v>0</v>
      </c>
      <c r="O814" s="42"/>
      <c r="P814" s="43" t="e">
        <f>TEXT(IF(#REF!=1,D814,""),"00")</f>
        <v>#REF!</v>
      </c>
      <c r="Q814" s="44"/>
      <c r="R814" s="45"/>
      <c r="S814" s="46" t="e">
        <f>IF(O814=0,TEXT(TIME(P814,Q814,R814)-TIME(D814,E814,RIGHT(F814,2))+TIME(0,LEFT(#REF!,2),RIGHT(#REF!,2)),"mm:ss"),TEXT(TIME(P814,Q814,R814)-TIME(D814,E814,RIGHT(F814,2))+TIME(0,LEFT(#REF!,2),RIGHT(#REF!,2))-TIME(0,($G$10*O814),0),"mm:ss"))</f>
        <v>#REF!</v>
      </c>
      <c r="T814" s="47"/>
      <c r="U814" s="43" t="e">
        <f>INDEX(VISITORS[INSECT ORDER], MATCH(T814,VISITORS[NAME USED],0))</f>
        <v>#N/A</v>
      </c>
      <c r="V814" s="43" t="e">
        <f t="shared" si="222"/>
        <v>#N/A</v>
      </c>
      <c r="W814" s="48" t="e">
        <f>IF(SUM(AB814,AD814,AF814,AH814,AJ814,AL814)=#REF!,,"")</f>
        <v>#REF!</v>
      </c>
      <c r="X814" s="49" t="e">
        <f>IF(#REF!=1,1,"")</f>
        <v>#REF!</v>
      </c>
      <c r="Y814" s="49"/>
      <c r="Z814" s="49"/>
      <c r="AA814" s="50" t="str">
        <f t="shared" si="223"/>
        <v/>
      </c>
      <c r="AB814" s="51" t="str">
        <f>IF(AA814=1,#REF!,"")</f>
        <v/>
      </c>
      <c r="AC814" s="50"/>
      <c r="AD814" s="51" t="str">
        <f>IF(AC814=1,#REF!,"")</f>
        <v/>
      </c>
      <c r="AE814" s="50"/>
      <c r="AF814" s="51" t="str">
        <f>IF(AE814=1,#REF!,"")</f>
        <v/>
      </c>
      <c r="AG814" s="50"/>
      <c r="AH814" s="51" t="str">
        <f>IF(AG814=1,#REF!,"")</f>
        <v/>
      </c>
      <c r="AI814" s="50"/>
      <c r="AJ814" s="51" t="str">
        <f>IF(AI814=1,#REF!,"")</f>
        <v/>
      </c>
      <c r="AK814" s="50"/>
      <c r="AL814" s="51" t="str">
        <f>IF(AK814=1,#REF!,"")</f>
        <v/>
      </c>
      <c r="AM814" s="52"/>
      <c r="AN814" s="53"/>
      <c r="AO814" s="53"/>
      <c r="AP814" s="54"/>
      <c r="AQ814" s="55" t="e">
        <f>IF(#REF!=1,0,"")</f>
        <v>#REF!</v>
      </c>
      <c r="AR814" s="56" t="e">
        <f t="shared" si="216"/>
        <v>#REF!</v>
      </c>
      <c r="AS814" s="55" t="e">
        <f>IF(#REF!=1,0,"")</f>
        <v>#REF!</v>
      </c>
      <c r="AT814" s="56" t="e">
        <f t="shared" si="217"/>
        <v>#REF!</v>
      </c>
    </row>
    <row r="815" spans="1:46" s="3" customFormat="1" x14ac:dyDescent="0.25">
      <c r="A815" s="67">
        <f t="shared" si="218"/>
        <v>2022</v>
      </c>
      <c r="B815" s="67" t="str">
        <f t="shared" si="219"/>
        <v>May</v>
      </c>
      <c r="C815" s="68">
        <f t="shared" si="224"/>
        <v>24</v>
      </c>
      <c r="D815" s="69">
        <f t="shared" si="220"/>
        <v>22</v>
      </c>
      <c r="E815" s="70">
        <f t="shared" si="221"/>
        <v>7</v>
      </c>
      <c r="F815" s="74"/>
      <c r="G815" s="77"/>
      <c r="H815" s="63" t="e">
        <f t="shared" si="225"/>
        <v>#VALUE!</v>
      </c>
      <c r="I815" s="64">
        <f t="shared" si="228"/>
        <v>1</v>
      </c>
      <c r="J815" s="71" t="str">
        <f t="shared" si="228"/>
        <v>Lavandula</v>
      </c>
      <c r="K815" s="71" t="str">
        <f t="shared" si="228"/>
        <v>stoechas</v>
      </c>
      <c r="L815" s="72">
        <f t="shared" si="228"/>
        <v>2</v>
      </c>
      <c r="M815" s="72">
        <f t="shared" si="228"/>
        <v>13</v>
      </c>
      <c r="N815" s="66">
        <f t="shared" si="228"/>
        <v>0</v>
      </c>
      <c r="O815" s="42"/>
      <c r="P815" s="43" t="e">
        <f>TEXT(IF(#REF!=1,D815,""),"00")</f>
        <v>#REF!</v>
      </c>
      <c r="Q815" s="44"/>
      <c r="R815" s="45"/>
      <c r="S815" s="46" t="e">
        <f>IF(O815=0,TEXT(TIME(P815,Q815,R815)-TIME(D815,E815,RIGHT(F815,2))+TIME(0,LEFT(#REF!,2),RIGHT(#REF!,2)),"mm:ss"),TEXT(TIME(P815,Q815,R815)-TIME(D815,E815,RIGHT(F815,2))+TIME(0,LEFT(#REF!,2),RIGHT(#REF!,2))-TIME(0,($G$10*O815),0),"mm:ss"))</f>
        <v>#REF!</v>
      </c>
      <c r="T815" s="47"/>
      <c r="U815" s="43" t="e">
        <f>INDEX(VISITORS[INSECT ORDER], MATCH(T815,VISITORS[NAME USED],0))</f>
        <v>#N/A</v>
      </c>
      <c r="V815" s="43" t="e">
        <f t="shared" si="222"/>
        <v>#N/A</v>
      </c>
      <c r="W815" s="48" t="e">
        <f>IF(SUM(AB815,AD815,AF815,AH815,AJ815,AL815)=#REF!,,"")</f>
        <v>#REF!</v>
      </c>
      <c r="X815" s="49" t="e">
        <f>IF(#REF!=1,1,"")</f>
        <v>#REF!</v>
      </c>
      <c r="Y815" s="49"/>
      <c r="Z815" s="49"/>
      <c r="AA815" s="50" t="str">
        <f t="shared" si="223"/>
        <v/>
      </c>
      <c r="AB815" s="51" t="str">
        <f>IF(AA815=1,#REF!,"")</f>
        <v/>
      </c>
      <c r="AC815" s="50"/>
      <c r="AD815" s="51" t="str">
        <f>IF(AC815=1,#REF!,"")</f>
        <v/>
      </c>
      <c r="AE815" s="50"/>
      <c r="AF815" s="51" t="str">
        <f>IF(AE815=1,#REF!,"")</f>
        <v/>
      </c>
      <c r="AG815" s="50"/>
      <c r="AH815" s="51" t="str">
        <f>IF(AG815=1,#REF!,"")</f>
        <v/>
      </c>
      <c r="AI815" s="50"/>
      <c r="AJ815" s="51" t="str">
        <f>IF(AI815=1,#REF!,"")</f>
        <v/>
      </c>
      <c r="AK815" s="50"/>
      <c r="AL815" s="51" t="str">
        <f>IF(AK815=1,#REF!,"")</f>
        <v/>
      </c>
      <c r="AM815" s="52"/>
      <c r="AN815" s="53"/>
      <c r="AO815" s="53"/>
      <c r="AP815" s="54"/>
      <c r="AQ815" s="55" t="e">
        <f>IF(#REF!=1,0,"")</f>
        <v>#REF!</v>
      </c>
      <c r="AR815" s="56" t="e">
        <f t="shared" si="216"/>
        <v>#REF!</v>
      </c>
      <c r="AS815" s="55" t="e">
        <f>IF(#REF!=1,0,"")</f>
        <v>#REF!</v>
      </c>
      <c r="AT815" s="56" t="e">
        <f t="shared" si="217"/>
        <v>#REF!</v>
      </c>
    </row>
    <row r="816" spans="1:46" s="3" customFormat="1" x14ac:dyDescent="0.25">
      <c r="A816" s="67">
        <f t="shared" si="218"/>
        <v>2022</v>
      </c>
      <c r="B816" s="67" t="str">
        <f t="shared" si="219"/>
        <v>May</v>
      </c>
      <c r="C816" s="68">
        <f t="shared" si="224"/>
        <v>24</v>
      </c>
      <c r="D816" s="69">
        <f t="shared" si="220"/>
        <v>22</v>
      </c>
      <c r="E816" s="70">
        <f t="shared" si="221"/>
        <v>8</v>
      </c>
      <c r="F816" s="74"/>
      <c r="G816" s="77"/>
      <c r="H816" s="63" t="e">
        <f t="shared" si="225"/>
        <v>#VALUE!</v>
      </c>
      <c r="I816" s="64">
        <f t="shared" si="228"/>
        <v>1</v>
      </c>
      <c r="J816" s="71" t="str">
        <f t="shared" si="228"/>
        <v>Lavandula</v>
      </c>
      <c r="K816" s="71" t="str">
        <f t="shared" si="228"/>
        <v>stoechas</v>
      </c>
      <c r="L816" s="66">
        <f t="shared" si="228"/>
        <v>2</v>
      </c>
      <c r="M816" s="72">
        <f t="shared" si="228"/>
        <v>13</v>
      </c>
      <c r="N816" s="66">
        <f t="shared" si="228"/>
        <v>0</v>
      </c>
      <c r="O816" s="42"/>
      <c r="P816" s="43" t="e">
        <f>TEXT(IF(#REF!=1,D816,""),"00")</f>
        <v>#REF!</v>
      </c>
      <c r="Q816" s="44"/>
      <c r="R816" s="45"/>
      <c r="S816" s="46" t="e">
        <f>IF(O816=0,TEXT(TIME(P816,Q816,R816)-TIME(D816,E816,RIGHT(F816,2))+TIME(0,LEFT(#REF!,2),RIGHT(#REF!,2)),"mm:ss"),TEXT(TIME(P816,Q816,R816)-TIME(D816,E816,RIGHT(F816,2))+TIME(0,LEFT(#REF!,2),RIGHT(#REF!,2))-TIME(0,($G$10*O816),0),"mm:ss"))</f>
        <v>#REF!</v>
      </c>
      <c r="T816" s="47"/>
      <c r="U816" s="43" t="e">
        <f>INDEX(VISITORS[INSECT ORDER], MATCH(T816,VISITORS[NAME USED],0))</f>
        <v>#N/A</v>
      </c>
      <c r="V816" s="43" t="e">
        <f t="shared" si="222"/>
        <v>#N/A</v>
      </c>
      <c r="W816" s="48" t="e">
        <f>IF(SUM(AB816,AD816,AF816,AH816,AJ816,AL816)=#REF!,,"")</f>
        <v>#REF!</v>
      </c>
      <c r="X816" s="49" t="e">
        <f>IF(#REF!=1,1,"")</f>
        <v>#REF!</v>
      </c>
      <c r="Y816" s="49"/>
      <c r="Z816" s="49"/>
      <c r="AA816" s="50" t="str">
        <f t="shared" si="223"/>
        <v/>
      </c>
      <c r="AB816" s="51" t="str">
        <f>IF(AA816=1,#REF!,"")</f>
        <v/>
      </c>
      <c r="AC816" s="50"/>
      <c r="AD816" s="51" t="str">
        <f>IF(AC816=1,#REF!,"")</f>
        <v/>
      </c>
      <c r="AE816" s="50"/>
      <c r="AF816" s="51" t="str">
        <f>IF(AE816=1,#REF!,"")</f>
        <v/>
      </c>
      <c r="AG816" s="50"/>
      <c r="AH816" s="51" t="str">
        <f>IF(AG816=1,#REF!,"")</f>
        <v/>
      </c>
      <c r="AI816" s="50"/>
      <c r="AJ816" s="51" t="str">
        <f>IF(AI816=1,#REF!,"")</f>
        <v/>
      </c>
      <c r="AK816" s="50"/>
      <c r="AL816" s="51" t="str">
        <f>IF(AK816=1,#REF!,"")</f>
        <v/>
      </c>
      <c r="AM816" s="52"/>
      <c r="AN816" s="53"/>
      <c r="AO816" s="53"/>
      <c r="AP816" s="54"/>
      <c r="AQ816" s="55" t="e">
        <f>IF(#REF!=1,0,"")</f>
        <v>#REF!</v>
      </c>
      <c r="AR816" s="56" t="e">
        <f t="shared" si="216"/>
        <v>#REF!</v>
      </c>
      <c r="AS816" s="55" t="e">
        <f>IF(#REF!=1,0,"")</f>
        <v>#REF!</v>
      </c>
      <c r="AT816" s="56" t="e">
        <f t="shared" si="217"/>
        <v>#REF!</v>
      </c>
    </row>
    <row r="817" spans="1:46" s="3" customFormat="1" x14ac:dyDescent="0.25">
      <c r="A817" s="67">
        <f t="shared" si="218"/>
        <v>2022</v>
      </c>
      <c r="B817" s="67" t="str">
        <f t="shared" si="219"/>
        <v>May</v>
      </c>
      <c r="C817" s="68">
        <f t="shared" si="224"/>
        <v>24</v>
      </c>
      <c r="D817" s="69">
        <f t="shared" si="220"/>
        <v>22</v>
      </c>
      <c r="E817" s="60">
        <f t="shared" si="221"/>
        <v>9</v>
      </c>
      <c r="F817" s="74"/>
      <c r="G817" s="77"/>
      <c r="H817" s="63" t="e">
        <f t="shared" si="225"/>
        <v>#VALUE!</v>
      </c>
      <c r="I817" s="64">
        <f t="shared" si="228"/>
        <v>1</v>
      </c>
      <c r="J817" s="71" t="str">
        <f t="shared" si="228"/>
        <v>Lavandula</v>
      </c>
      <c r="K817" s="71" t="str">
        <f t="shared" si="228"/>
        <v>stoechas</v>
      </c>
      <c r="L817" s="72">
        <f t="shared" si="228"/>
        <v>2</v>
      </c>
      <c r="M817" s="66">
        <f t="shared" si="228"/>
        <v>13</v>
      </c>
      <c r="N817" s="66">
        <f t="shared" si="228"/>
        <v>0</v>
      </c>
      <c r="O817" s="42"/>
      <c r="P817" s="43" t="e">
        <f>TEXT(IF(#REF!=1,D817,""),"00")</f>
        <v>#REF!</v>
      </c>
      <c r="Q817" s="44"/>
      <c r="R817" s="45"/>
      <c r="S817" s="46" t="e">
        <f>IF(O817=0,TEXT(TIME(P817,Q817,R817)-TIME(D817,E817,RIGHT(F817,2))+TIME(0,LEFT(#REF!,2),RIGHT(#REF!,2)),"mm:ss"),TEXT(TIME(P817,Q817,R817)-TIME(D817,E817,RIGHT(F817,2))+TIME(0,LEFT(#REF!,2),RIGHT(#REF!,2))-TIME(0,($G$10*O817),0),"mm:ss"))</f>
        <v>#REF!</v>
      </c>
      <c r="T817" s="47"/>
      <c r="U817" s="43" t="e">
        <f>INDEX(VISITORS[INSECT ORDER], MATCH(T817,VISITORS[NAME USED],0))</f>
        <v>#N/A</v>
      </c>
      <c r="V817" s="43" t="e">
        <f t="shared" si="222"/>
        <v>#N/A</v>
      </c>
      <c r="W817" s="48" t="e">
        <f>IF(SUM(AB817,AD817,AF817,AH817,AJ817,AL817)=#REF!,,"")</f>
        <v>#REF!</v>
      </c>
      <c r="X817" s="49" t="e">
        <f>IF(#REF!=1,1,"")</f>
        <v>#REF!</v>
      </c>
      <c r="Y817" s="49"/>
      <c r="Z817" s="49"/>
      <c r="AA817" s="50" t="str">
        <f t="shared" si="223"/>
        <v/>
      </c>
      <c r="AB817" s="51" t="str">
        <f>IF(AA817=1,#REF!,"")</f>
        <v/>
      </c>
      <c r="AC817" s="50"/>
      <c r="AD817" s="51" t="str">
        <f>IF(AC817=1,#REF!,"")</f>
        <v/>
      </c>
      <c r="AE817" s="50"/>
      <c r="AF817" s="51" t="str">
        <f>IF(AE817=1,#REF!,"")</f>
        <v/>
      </c>
      <c r="AG817" s="50"/>
      <c r="AH817" s="51" t="str">
        <f>IF(AG817=1,#REF!,"")</f>
        <v/>
      </c>
      <c r="AI817" s="50"/>
      <c r="AJ817" s="51" t="str">
        <f>IF(AI817=1,#REF!,"")</f>
        <v/>
      </c>
      <c r="AK817" s="50"/>
      <c r="AL817" s="51" t="str">
        <f>IF(AK817=1,#REF!,"")</f>
        <v/>
      </c>
      <c r="AM817" s="52"/>
      <c r="AN817" s="53"/>
      <c r="AO817" s="53"/>
      <c r="AP817" s="54"/>
      <c r="AQ817" s="55" t="e">
        <f>IF(#REF!=1,0,"")</f>
        <v>#REF!</v>
      </c>
      <c r="AR817" s="56" t="e">
        <f t="shared" si="216"/>
        <v>#REF!</v>
      </c>
      <c r="AS817" s="55" t="e">
        <f>IF(#REF!=1,0,"")</f>
        <v>#REF!</v>
      </c>
      <c r="AT817" s="56" t="e">
        <f t="shared" si="217"/>
        <v>#REF!</v>
      </c>
    </row>
    <row r="818" spans="1:46" s="3" customFormat="1" x14ac:dyDescent="0.25">
      <c r="A818" s="67">
        <f t="shared" si="218"/>
        <v>2022</v>
      </c>
      <c r="B818" s="67" t="str">
        <f t="shared" si="219"/>
        <v>May</v>
      </c>
      <c r="C818" s="68">
        <f t="shared" si="224"/>
        <v>24</v>
      </c>
      <c r="D818" s="69">
        <f t="shared" si="220"/>
        <v>22</v>
      </c>
      <c r="E818" s="70">
        <f t="shared" si="221"/>
        <v>10</v>
      </c>
      <c r="F818" s="74"/>
      <c r="G818" s="77"/>
      <c r="H818" s="63" t="e">
        <f t="shared" si="225"/>
        <v>#VALUE!</v>
      </c>
      <c r="I818" s="64">
        <f t="shared" si="228"/>
        <v>1</v>
      </c>
      <c r="J818" s="71" t="str">
        <f t="shared" si="228"/>
        <v>Lavandula</v>
      </c>
      <c r="K818" s="71" t="str">
        <f t="shared" si="228"/>
        <v>stoechas</v>
      </c>
      <c r="L818" s="72">
        <f t="shared" si="228"/>
        <v>2</v>
      </c>
      <c r="M818" s="72">
        <f t="shared" si="228"/>
        <v>13</v>
      </c>
      <c r="N818" s="66">
        <f t="shared" si="228"/>
        <v>0</v>
      </c>
      <c r="O818" s="42"/>
      <c r="P818" s="43" t="e">
        <f>TEXT(IF(#REF!=1,D818,""),"00")</f>
        <v>#REF!</v>
      </c>
      <c r="Q818" s="44"/>
      <c r="R818" s="45"/>
      <c r="S818" s="46" t="e">
        <f>IF(O818=0,TEXT(TIME(P818,Q818,R818)-TIME(D818,E818,RIGHT(F818,2))+TIME(0,LEFT(#REF!,2),RIGHT(#REF!,2)),"mm:ss"),TEXT(TIME(P818,Q818,R818)-TIME(D818,E818,RIGHT(F818,2))+TIME(0,LEFT(#REF!,2),RIGHT(#REF!,2))-TIME(0,($G$10*O818),0),"mm:ss"))</f>
        <v>#REF!</v>
      </c>
      <c r="T818" s="47"/>
      <c r="U818" s="43" t="e">
        <f>INDEX(VISITORS[INSECT ORDER], MATCH(T818,VISITORS[NAME USED],0))</f>
        <v>#N/A</v>
      </c>
      <c r="V818" s="43" t="e">
        <f t="shared" si="222"/>
        <v>#N/A</v>
      </c>
      <c r="W818" s="48" t="e">
        <f>IF(SUM(AB818,AD818,AF818,AH818,AJ818,AL818)=#REF!,,"")</f>
        <v>#REF!</v>
      </c>
      <c r="X818" s="49" t="e">
        <f>IF(#REF!=1,1,"")</f>
        <v>#REF!</v>
      </c>
      <c r="Y818" s="49"/>
      <c r="Z818" s="49"/>
      <c r="AA818" s="50" t="str">
        <f t="shared" si="223"/>
        <v/>
      </c>
      <c r="AB818" s="51" t="str">
        <f>IF(AA818=1,#REF!,"")</f>
        <v/>
      </c>
      <c r="AC818" s="50"/>
      <c r="AD818" s="51" t="str">
        <f>IF(AC818=1,#REF!,"")</f>
        <v/>
      </c>
      <c r="AE818" s="50"/>
      <c r="AF818" s="51" t="str">
        <f>IF(AE818=1,#REF!,"")</f>
        <v/>
      </c>
      <c r="AG818" s="50"/>
      <c r="AH818" s="51" t="str">
        <f>IF(AG818=1,#REF!,"")</f>
        <v/>
      </c>
      <c r="AI818" s="50"/>
      <c r="AJ818" s="51" t="str">
        <f>IF(AI818=1,#REF!,"")</f>
        <v/>
      </c>
      <c r="AK818" s="50"/>
      <c r="AL818" s="51" t="str">
        <f>IF(AK818=1,#REF!,"")</f>
        <v/>
      </c>
      <c r="AM818" s="52"/>
      <c r="AN818" s="53"/>
      <c r="AO818" s="53"/>
      <c r="AP818" s="54"/>
      <c r="AQ818" s="55" t="e">
        <f>IF(#REF!=1,0,"")</f>
        <v>#REF!</v>
      </c>
      <c r="AR818" s="56" t="e">
        <f t="shared" si="216"/>
        <v>#REF!</v>
      </c>
      <c r="AS818" s="55" t="e">
        <f>IF(#REF!=1,0,"")</f>
        <v>#REF!</v>
      </c>
      <c r="AT818" s="56" t="e">
        <f t="shared" si="217"/>
        <v>#REF!</v>
      </c>
    </row>
    <row r="819" spans="1:46" s="3" customFormat="1" x14ac:dyDescent="0.25">
      <c r="A819" s="67">
        <f t="shared" si="218"/>
        <v>2022</v>
      </c>
      <c r="B819" s="67" t="str">
        <f t="shared" si="219"/>
        <v>May</v>
      </c>
      <c r="C819" s="68">
        <f t="shared" si="224"/>
        <v>24</v>
      </c>
      <c r="D819" s="69">
        <f t="shared" si="220"/>
        <v>22</v>
      </c>
      <c r="E819" s="70">
        <f t="shared" si="221"/>
        <v>11</v>
      </c>
      <c r="F819" s="74"/>
      <c r="G819" s="77"/>
      <c r="H819" s="63" t="e">
        <f t="shared" si="225"/>
        <v>#VALUE!</v>
      </c>
      <c r="I819" s="64">
        <f t="shared" si="228"/>
        <v>1</v>
      </c>
      <c r="J819" s="71" t="str">
        <f t="shared" si="228"/>
        <v>Lavandula</v>
      </c>
      <c r="K819" s="71" t="str">
        <f t="shared" si="228"/>
        <v>stoechas</v>
      </c>
      <c r="L819" s="72">
        <f t="shared" si="228"/>
        <v>2</v>
      </c>
      <c r="M819" s="72">
        <f t="shared" si="228"/>
        <v>13</v>
      </c>
      <c r="N819" s="66">
        <f t="shared" si="228"/>
        <v>0</v>
      </c>
      <c r="O819" s="42"/>
      <c r="P819" s="43" t="e">
        <f>TEXT(IF(#REF!=1,D819,""),"00")</f>
        <v>#REF!</v>
      </c>
      <c r="Q819" s="44"/>
      <c r="R819" s="45"/>
      <c r="S819" s="46" t="e">
        <f>IF(O819=0,TEXT(TIME(P819,Q819,R819)-TIME(D819,E819,RIGHT(F819,2))+TIME(0,LEFT(#REF!,2),RIGHT(#REF!,2)),"mm:ss"),TEXT(TIME(P819,Q819,R819)-TIME(D819,E819,RIGHT(F819,2))+TIME(0,LEFT(#REF!,2),RIGHT(#REF!,2))-TIME(0,($G$10*O819),0),"mm:ss"))</f>
        <v>#REF!</v>
      </c>
      <c r="T819" s="47"/>
      <c r="U819" s="43" t="e">
        <f>INDEX(VISITORS[INSECT ORDER], MATCH(T819,VISITORS[NAME USED],0))</f>
        <v>#N/A</v>
      </c>
      <c r="V819" s="43" t="e">
        <f t="shared" si="222"/>
        <v>#N/A</v>
      </c>
      <c r="W819" s="48" t="e">
        <f>IF(SUM(AB819,AD819,AF819,AH819,AJ819,AL819)=#REF!,,"")</f>
        <v>#REF!</v>
      </c>
      <c r="X819" s="49" t="e">
        <f>IF(#REF!=1,1,"")</f>
        <v>#REF!</v>
      </c>
      <c r="Y819" s="49"/>
      <c r="Z819" s="49"/>
      <c r="AA819" s="50" t="str">
        <f t="shared" si="223"/>
        <v/>
      </c>
      <c r="AB819" s="51" t="str">
        <f>IF(AA819=1,#REF!,"")</f>
        <v/>
      </c>
      <c r="AC819" s="50"/>
      <c r="AD819" s="51" t="str">
        <f>IF(AC819=1,#REF!,"")</f>
        <v/>
      </c>
      <c r="AE819" s="50"/>
      <c r="AF819" s="51" t="str">
        <f>IF(AE819=1,#REF!,"")</f>
        <v/>
      </c>
      <c r="AG819" s="50"/>
      <c r="AH819" s="51" t="str">
        <f>IF(AG819=1,#REF!,"")</f>
        <v/>
      </c>
      <c r="AI819" s="50"/>
      <c r="AJ819" s="51" t="str">
        <f>IF(AI819=1,#REF!,"")</f>
        <v/>
      </c>
      <c r="AK819" s="50"/>
      <c r="AL819" s="51" t="str">
        <f>IF(AK819=1,#REF!,"")</f>
        <v/>
      </c>
      <c r="AM819" s="52"/>
      <c r="AN819" s="53"/>
      <c r="AO819" s="53"/>
      <c r="AP819" s="54"/>
      <c r="AQ819" s="55" t="e">
        <f>IF(#REF!=1,0,"")</f>
        <v>#REF!</v>
      </c>
      <c r="AR819" s="56" t="e">
        <f t="shared" si="216"/>
        <v>#REF!</v>
      </c>
      <c r="AS819" s="55" t="e">
        <f>IF(#REF!=1,0,"")</f>
        <v>#REF!</v>
      </c>
      <c r="AT819" s="56" t="e">
        <f t="shared" si="217"/>
        <v>#REF!</v>
      </c>
    </row>
    <row r="820" spans="1:46" s="3" customFormat="1" x14ac:dyDescent="0.25">
      <c r="A820" s="67">
        <f t="shared" si="218"/>
        <v>2022</v>
      </c>
      <c r="B820" s="67" t="str">
        <f t="shared" si="219"/>
        <v>May</v>
      </c>
      <c r="C820" s="68">
        <f t="shared" si="224"/>
        <v>24</v>
      </c>
      <c r="D820" s="69">
        <f t="shared" si="220"/>
        <v>22</v>
      </c>
      <c r="E820" s="70">
        <f t="shared" si="221"/>
        <v>12</v>
      </c>
      <c r="F820" s="74"/>
      <c r="G820" s="77"/>
      <c r="H820" s="63" t="e">
        <f t="shared" si="225"/>
        <v>#VALUE!</v>
      </c>
      <c r="I820" s="64">
        <f t="shared" si="228"/>
        <v>1</v>
      </c>
      <c r="J820" s="71" t="str">
        <f t="shared" si="228"/>
        <v>Lavandula</v>
      </c>
      <c r="K820" s="71" t="str">
        <f t="shared" si="228"/>
        <v>stoechas</v>
      </c>
      <c r="L820" s="72">
        <f t="shared" si="228"/>
        <v>2</v>
      </c>
      <c r="M820" s="72">
        <f t="shared" si="228"/>
        <v>13</v>
      </c>
      <c r="N820" s="66">
        <f t="shared" si="228"/>
        <v>0</v>
      </c>
      <c r="O820" s="42"/>
      <c r="P820" s="43" t="e">
        <f>TEXT(IF(#REF!=1,D820,""),"00")</f>
        <v>#REF!</v>
      </c>
      <c r="Q820" s="44"/>
      <c r="R820" s="45"/>
      <c r="S820" s="46" t="e">
        <f>IF(O820=0,TEXT(TIME(P820,Q820,R820)-TIME(D820,E820,RIGHT(F820,2))+TIME(0,LEFT(#REF!,2),RIGHT(#REF!,2)),"mm:ss"),TEXT(TIME(P820,Q820,R820)-TIME(D820,E820,RIGHT(F820,2))+TIME(0,LEFT(#REF!,2),RIGHT(#REF!,2))-TIME(0,($G$10*O820),0),"mm:ss"))</f>
        <v>#REF!</v>
      </c>
      <c r="T820" s="47"/>
      <c r="U820" s="43" t="e">
        <f>INDEX(VISITORS[INSECT ORDER], MATCH(T820,VISITORS[NAME USED],0))</f>
        <v>#N/A</v>
      </c>
      <c r="V820" s="43" t="e">
        <f t="shared" si="222"/>
        <v>#N/A</v>
      </c>
      <c r="W820" s="48" t="e">
        <f>IF(SUM(AB820,AD820,AF820,AH820,AJ820,AL820)=#REF!,,"")</f>
        <v>#REF!</v>
      </c>
      <c r="X820" s="49" t="e">
        <f>IF(#REF!=1,1,"")</f>
        <v>#REF!</v>
      </c>
      <c r="Y820" s="49"/>
      <c r="Z820" s="49"/>
      <c r="AA820" s="50" t="str">
        <f t="shared" si="223"/>
        <v/>
      </c>
      <c r="AB820" s="51" t="str">
        <f>IF(AA820=1,#REF!,"")</f>
        <v/>
      </c>
      <c r="AC820" s="50"/>
      <c r="AD820" s="51" t="str">
        <f>IF(AC820=1,#REF!,"")</f>
        <v/>
      </c>
      <c r="AE820" s="50"/>
      <c r="AF820" s="51" t="str">
        <f>IF(AE820=1,#REF!,"")</f>
        <v/>
      </c>
      <c r="AG820" s="50"/>
      <c r="AH820" s="51" t="str">
        <f>IF(AG820=1,#REF!,"")</f>
        <v/>
      </c>
      <c r="AI820" s="50"/>
      <c r="AJ820" s="51" t="str">
        <f>IF(AI820=1,#REF!,"")</f>
        <v/>
      </c>
      <c r="AK820" s="50"/>
      <c r="AL820" s="51" t="str">
        <f>IF(AK820=1,#REF!,"")</f>
        <v/>
      </c>
      <c r="AM820" s="52"/>
      <c r="AN820" s="53"/>
      <c r="AO820" s="53"/>
      <c r="AP820" s="54"/>
      <c r="AQ820" s="55" t="e">
        <f>IF(#REF!=1,0,"")</f>
        <v>#REF!</v>
      </c>
      <c r="AR820" s="56" t="e">
        <f t="shared" si="216"/>
        <v>#REF!</v>
      </c>
      <c r="AS820" s="55" t="e">
        <f>IF(#REF!=1,0,"")</f>
        <v>#REF!</v>
      </c>
      <c r="AT820" s="56" t="e">
        <f t="shared" si="217"/>
        <v>#REF!</v>
      </c>
    </row>
    <row r="821" spans="1:46" s="3" customFormat="1" x14ac:dyDescent="0.25">
      <c r="A821" s="67">
        <f t="shared" si="218"/>
        <v>2022</v>
      </c>
      <c r="B821" s="67" t="str">
        <f t="shared" si="219"/>
        <v>May</v>
      </c>
      <c r="C821" s="68">
        <f t="shared" si="224"/>
        <v>24</v>
      </c>
      <c r="D821" s="69">
        <f t="shared" si="220"/>
        <v>22</v>
      </c>
      <c r="E821" s="70">
        <f t="shared" si="221"/>
        <v>13</v>
      </c>
      <c r="F821" s="74"/>
      <c r="G821" s="77"/>
      <c r="H821" s="63" t="e">
        <f t="shared" si="225"/>
        <v>#VALUE!</v>
      </c>
      <c r="I821" s="64">
        <f t="shared" si="228"/>
        <v>1</v>
      </c>
      <c r="J821" s="71" t="str">
        <f t="shared" si="228"/>
        <v>Lavandula</v>
      </c>
      <c r="K821" s="71" t="str">
        <f t="shared" si="228"/>
        <v>stoechas</v>
      </c>
      <c r="L821" s="72">
        <f t="shared" si="228"/>
        <v>2</v>
      </c>
      <c r="M821" s="72">
        <f t="shared" si="228"/>
        <v>13</v>
      </c>
      <c r="N821" s="66">
        <f t="shared" si="228"/>
        <v>0</v>
      </c>
      <c r="O821" s="42"/>
      <c r="P821" s="43" t="e">
        <f>TEXT(IF(#REF!=1,D821,""),"00")</f>
        <v>#REF!</v>
      </c>
      <c r="Q821" s="44"/>
      <c r="R821" s="45"/>
      <c r="S821" s="46" t="e">
        <f>IF(O821=0,TEXT(TIME(P821,Q821,R821)-TIME(D821,E821,RIGHT(F821,2))+TIME(0,LEFT(#REF!,2),RIGHT(#REF!,2)),"mm:ss"),TEXT(TIME(P821,Q821,R821)-TIME(D821,E821,RIGHT(F821,2))+TIME(0,LEFT(#REF!,2),RIGHT(#REF!,2))-TIME(0,($G$10*O821),0),"mm:ss"))</f>
        <v>#REF!</v>
      </c>
      <c r="T821" s="47"/>
      <c r="U821" s="43" t="e">
        <f>INDEX(VISITORS[INSECT ORDER], MATCH(T821,VISITORS[NAME USED],0))</f>
        <v>#N/A</v>
      </c>
      <c r="V821" s="43" t="e">
        <f t="shared" si="222"/>
        <v>#N/A</v>
      </c>
      <c r="W821" s="48" t="e">
        <f>IF(SUM(AB821,AD821,AF821,AH821,AJ821,AL821)=#REF!,,"")</f>
        <v>#REF!</v>
      </c>
      <c r="X821" s="49" t="e">
        <f>IF(#REF!=1,1,"")</f>
        <v>#REF!</v>
      </c>
      <c r="Y821" s="49"/>
      <c r="Z821" s="49"/>
      <c r="AA821" s="50" t="str">
        <f t="shared" si="223"/>
        <v/>
      </c>
      <c r="AB821" s="51" t="str">
        <f>IF(AA821=1,#REF!,"")</f>
        <v/>
      </c>
      <c r="AC821" s="50"/>
      <c r="AD821" s="51" t="str">
        <f>IF(AC821=1,#REF!,"")</f>
        <v/>
      </c>
      <c r="AE821" s="50"/>
      <c r="AF821" s="51" t="str">
        <f>IF(AE821=1,#REF!,"")</f>
        <v/>
      </c>
      <c r="AG821" s="50"/>
      <c r="AH821" s="51" t="str">
        <f>IF(AG821=1,#REF!,"")</f>
        <v/>
      </c>
      <c r="AI821" s="50"/>
      <c r="AJ821" s="51" t="str">
        <f>IF(AI821=1,#REF!,"")</f>
        <v/>
      </c>
      <c r="AK821" s="50"/>
      <c r="AL821" s="51" t="str">
        <f>IF(AK821=1,#REF!,"")</f>
        <v/>
      </c>
      <c r="AM821" s="52"/>
      <c r="AN821" s="53"/>
      <c r="AO821" s="53"/>
      <c r="AP821" s="54"/>
      <c r="AQ821" s="55" t="e">
        <f>IF(#REF!=1,0,"")</f>
        <v>#REF!</v>
      </c>
      <c r="AR821" s="56" t="e">
        <f t="shared" si="216"/>
        <v>#REF!</v>
      </c>
      <c r="AS821" s="55" t="e">
        <f>IF(#REF!=1,0,"")</f>
        <v>#REF!</v>
      </c>
      <c r="AT821" s="56" t="e">
        <f t="shared" si="217"/>
        <v>#REF!</v>
      </c>
    </row>
    <row r="822" spans="1:46" s="3" customFormat="1" x14ac:dyDescent="0.25">
      <c r="A822" s="67">
        <f t="shared" si="218"/>
        <v>2022</v>
      </c>
      <c r="B822" s="67" t="str">
        <f t="shared" si="219"/>
        <v>May</v>
      </c>
      <c r="C822" s="68">
        <f t="shared" si="224"/>
        <v>24</v>
      </c>
      <c r="D822" s="69">
        <f t="shared" si="220"/>
        <v>22</v>
      </c>
      <c r="E822" s="60">
        <f t="shared" si="221"/>
        <v>14</v>
      </c>
      <c r="F822" s="74"/>
      <c r="G822" s="77"/>
      <c r="H822" s="63" t="e">
        <f t="shared" si="225"/>
        <v>#VALUE!</v>
      </c>
      <c r="I822" s="64">
        <f t="shared" si="228"/>
        <v>1</v>
      </c>
      <c r="J822" s="71" t="str">
        <f t="shared" si="228"/>
        <v>Lavandula</v>
      </c>
      <c r="K822" s="71" t="str">
        <f t="shared" si="228"/>
        <v>stoechas</v>
      </c>
      <c r="L822" s="66">
        <f t="shared" si="228"/>
        <v>2</v>
      </c>
      <c r="M822" s="66">
        <f t="shared" si="228"/>
        <v>13</v>
      </c>
      <c r="N822" s="66">
        <f t="shared" si="228"/>
        <v>0</v>
      </c>
      <c r="O822" s="42"/>
      <c r="P822" s="43" t="e">
        <f>TEXT(IF(#REF!=1,D822,""),"00")</f>
        <v>#REF!</v>
      </c>
      <c r="Q822" s="44"/>
      <c r="R822" s="45"/>
      <c r="S822" s="46" t="e">
        <f>IF(O822=0,TEXT(TIME(P822,Q822,R822)-TIME(D822,E822,RIGHT(F822,2))+TIME(0,LEFT(#REF!,2),RIGHT(#REF!,2)),"mm:ss"),TEXT(TIME(P822,Q822,R822)-TIME(D822,E822,RIGHT(F822,2))+TIME(0,LEFT(#REF!,2),RIGHT(#REF!,2))-TIME(0,($G$10*O822),0),"mm:ss"))</f>
        <v>#REF!</v>
      </c>
      <c r="T822" s="47"/>
      <c r="U822" s="43" t="e">
        <f>INDEX(VISITORS[INSECT ORDER], MATCH(T822,VISITORS[NAME USED],0))</f>
        <v>#N/A</v>
      </c>
      <c r="V822" s="43" t="e">
        <f t="shared" si="222"/>
        <v>#N/A</v>
      </c>
      <c r="W822" s="48" t="e">
        <f>IF(SUM(AB822,AD822,AF822,AH822,AJ822,AL822)=#REF!,,"")</f>
        <v>#REF!</v>
      </c>
      <c r="X822" s="49" t="e">
        <f>IF(#REF!=1,1,"")</f>
        <v>#REF!</v>
      </c>
      <c r="Y822" s="49"/>
      <c r="Z822" s="49"/>
      <c r="AA822" s="50" t="str">
        <f t="shared" si="223"/>
        <v/>
      </c>
      <c r="AB822" s="51" t="str">
        <f>IF(AA822=1,#REF!,"")</f>
        <v/>
      </c>
      <c r="AC822" s="50"/>
      <c r="AD822" s="51" t="str">
        <f>IF(AC822=1,#REF!,"")</f>
        <v/>
      </c>
      <c r="AE822" s="50"/>
      <c r="AF822" s="51" t="str">
        <f>IF(AE822=1,#REF!,"")</f>
        <v/>
      </c>
      <c r="AG822" s="50"/>
      <c r="AH822" s="51" t="str">
        <f>IF(AG822=1,#REF!,"")</f>
        <v/>
      </c>
      <c r="AI822" s="50"/>
      <c r="AJ822" s="51" t="str">
        <f>IF(AI822=1,#REF!,"")</f>
        <v/>
      </c>
      <c r="AK822" s="50"/>
      <c r="AL822" s="51" t="str">
        <f>IF(AK822=1,#REF!,"")</f>
        <v/>
      </c>
      <c r="AM822" s="52"/>
      <c r="AN822" s="53"/>
      <c r="AO822" s="53"/>
      <c r="AP822" s="54"/>
      <c r="AQ822" s="55" t="e">
        <f>IF(#REF!=1,0,"")</f>
        <v>#REF!</v>
      </c>
      <c r="AR822" s="56" t="e">
        <f t="shared" si="216"/>
        <v>#REF!</v>
      </c>
      <c r="AS822" s="55" t="e">
        <f>IF(#REF!=1,0,"")</f>
        <v>#REF!</v>
      </c>
      <c r="AT822" s="56" t="e">
        <f t="shared" si="217"/>
        <v>#REF!</v>
      </c>
    </row>
    <row r="823" spans="1:46" s="3" customFormat="1" x14ac:dyDescent="0.25">
      <c r="A823" s="67">
        <f t="shared" si="218"/>
        <v>2022</v>
      </c>
      <c r="B823" s="67" t="str">
        <f t="shared" si="219"/>
        <v>May</v>
      </c>
      <c r="C823" s="68">
        <f t="shared" si="224"/>
        <v>24</v>
      </c>
      <c r="D823" s="69">
        <f t="shared" si="220"/>
        <v>22</v>
      </c>
      <c r="E823" s="70">
        <f t="shared" si="221"/>
        <v>15</v>
      </c>
      <c r="F823" s="74"/>
      <c r="G823" s="77"/>
      <c r="H823" s="63" t="e">
        <f t="shared" si="225"/>
        <v>#VALUE!</v>
      </c>
      <c r="I823" s="64">
        <f t="shared" si="228"/>
        <v>1</v>
      </c>
      <c r="J823" s="71" t="str">
        <f t="shared" si="228"/>
        <v>Lavandula</v>
      </c>
      <c r="K823" s="71" t="str">
        <f t="shared" si="228"/>
        <v>stoechas</v>
      </c>
      <c r="L823" s="72">
        <f t="shared" si="228"/>
        <v>2</v>
      </c>
      <c r="M823" s="72">
        <f t="shared" si="228"/>
        <v>13</v>
      </c>
      <c r="N823" s="66">
        <f t="shared" si="228"/>
        <v>0</v>
      </c>
      <c r="O823" s="42"/>
      <c r="P823" s="43" t="e">
        <f>TEXT(IF(#REF!=1,D823,""),"00")</f>
        <v>#REF!</v>
      </c>
      <c r="Q823" s="44"/>
      <c r="R823" s="45"/>
      <c r="S823" s="46" t="e">
        <f>IF(O823=0,TEXT(TIME(P823,Q823,R823)-TIME(D823,E823,RIGHT(F823,2))+TIME(0,LEFT(#REF!,2),RIGHT(#REF!,2)),"mm:ss"),TEXT(TIME(P823,Q823,R823)-TIME(D823,E823,RIGHT(F823,2))+TIME(0,LEFT(#REF!,2),RIGHT(#REF!,2))-TIME(0,($G$10*O823),0),"mm:ss"))</f>
        <v>#REF!</v>
      </c>
      <c r="T823" s="47"/>
      <c r="U823" s="43" t="e">
        <f>INDEX(VISITORS[INSECT ORDER], MATCH(T823,VISITORS[NAME USED],0))</f>
        <v>#N/A</v>
      </c>
      <c r="V823" s="43" t="e">
        <f t="shared" si="222"/>
        <v>#N/A</v>
      </c>
      <c r="W823" s="48" t="e">
        <f>IF(SUM(AB823,AD823,AF823,AH823,AJ823,AL823)=#REF!,,"")</f>
        <v>#REF!</v>
      </c>
      <c r="X823" s="49" t="e">
        <f>IF(#REF!=1,1,"")</f>
        <v>#REF!</v>
      </c>
      <c r="Y823" s="49"/>
      <c r="Z823" s="49"/>
      <c r="AA823" s="50" t="str">
        <f t="shared" si="223"/>
        <v/>
      </c>
      <c r="AB823" s="51" t="str">
        <f>IF(AA823=1,#REF!,"")</f>
        <v/>
      </c>
      <c r="AC823" s="50"/>
      <c r="AD823" s="51" t="str">
        <f>IF(AC823=1,#REF!,"")</f>
        <v/>
      </c>
      <c r="AE823" s="50"/>
      <c r="AF823" s="51" t="str">
        <f>IF(AE823=1,#REF!,"")</f>
        <v/>
      </c>
      <c r="AG823" s="50"/>
      <c r="AH823" s="51" t="str">
        <f>IF(AG823=1,#REF!,"")</f>
        <v/>
      </c>
      <c r="AI823" s="50"/>
      <c r="AJ823" s="51" t="str">
        <f>IF(AI823=1,#REF!,"")</f>
        <v/>
      </c>
      <c r="AK823" s="50"/>
      <c r="AL823" s="51" t="str">
        <f>IF(AK823=1,#REF!,"")</f>
        <v/>
      </c>
      <c r="AM823" s="52"/>
      <c r="AN823" s="53"/>
      <c r="AO823" s="53"/>
      <c r="AP823" s="54"/>
      <c r="AQ823" s="55" t="e">
        <f>IF(#REF!=1,0,"")</f>
        <v>#REF!</v>
      </c>
      <c r="AR823" s="56" t="e">
        <f t="shared" si="216"/>
        <v>#REF!</v>
      </c>
      <c r="AS823" s="55" t="e">
        <f>IF(#REF!=1,0,"")</f>
        <v>#REF!</v>
      </c>
      <c r="AT823" s="56" t="e">
        <f t="shared" si="217"/>
        <v>#REF!</v>
      </c>
    </row>
    <row r="824" spans="1:46" s="3" customFormat="1" x14ac:dyDescent="0.25">
      <c r="A824" s="67">
        <f t="shared" si="218"/>
        <v>2022</v>
      </c>
      <c r="B824" s="67" t="str">
        <f t="shared" si="219"/>
        <v>May</v>
      </c>
      <c r="C824" s="68">
        <f t="shared" si="224"/>
        <v>24</v>
      </c>
      <c r="D824" s="69">
        <f t="shared" si="220"/>
        <v>22</v>
      </c>
      <c r="E824" s="70">
        <f t="shared" si="221"/>
        <v>16</v>
      </c>
      <c r="F824" s="74"/>
      <c r="G824" s="77"/>
      <c r="H824" s="63" t="e">
        <f t="shared" si="225"/>
        <v>#VALUE!</v>
      </c>
      <c r="I824" s="64">
        <f t="shared" si="228"/>
        <v>1</v>
      </c>
      <c r="J824" s="71" t="str">
        <f t="shared" si="228"/>
        <v>Lavandula</v>
      </c>
      <c r="K824" s="71" t="str">
        <f t="shared" si="228"/>
        <v>stoechas</v>
      </c>
      <c r="L824" s="72">
        <f t="shared" si="228"/>
        <v>2</v>
      </c>
      <c r="M824" s="72">
        <f t="shared" si="228"/>
        <v>13</v>
      </c>
      <c r="N824" s="66">
        <f t="shared" si="228"/>
        <v>0</v>
      </c>
      <c r="O824" s="42"/>
      <c r="P824" s="43" t="e">
        <f>TEXT(IF(#REF!=1,D824,""),"00")</f>
        <v>#REF!</v>
      </c>
      <c r="Q824" s="44"/>
      <c r="R824" s="45"/>
      <c r="S824" s="46" t="e">
        <f>IF(O824=0,TEXT(TIME(P824,Q824,R824)-TIME(D824,E824,RIGHT(F824,2))+TIME(0,LEFT(#REF!,2),RIGHT(#REF!,2)),"mm:ss"),TEXT(TIME(P824,Q824,R824)-TIME(D824,E824,RIGHT(F824,2))+TIME(0,LEFT(#REF!,2),RIGHT(#REF!,2))-TIME(0,($G$10*O824),0),"mm:ss"))</f>
        <v>#REF!</v>
      </c>
      <c r="T824" s="47"/>
      <c r="U824" s="43" t="e">
        <f>INDEX(VISITORS[INSECT ORDER], MATCH(T824,VISITORS[NAME USED],0))</f>
        <v>#N/A</v>
      </c>
      <c r="V824" s="43" t="e">
        <f t="shared" si="222"/>
        <v>#N/A</v>
      </c>
      <c r="W824" s="48" t="e">
        <f>IF(SUM(AB824,AD824,AF824,AH824,AJ824,AL824)=#REF!,,"")</f>
        <v>#REF!</v>
      </c>
      <c r="X824" s="49" t="e">
        <f>IF(#REF!=1,1,"")</f>
        <v>#REF!</v>
      </c>
      <c r="Y824" s="49"/>
      <c r="Z824" s="49"/>
      <c r="AA824" s="50" t="str">
        <f t="shared" si="223"/>
        <v/>
      </c>
      <c r="AB824" s="51" t="str">
        <f>IF(AA824=1,#REF!,"")</f>
        <v/>
      </c>
      <c r="AC824" s="50"/>
      <c r="AD824" s="51" t="str">
        <f>IF(AC824=1,#REF!,"")</f>
        <v/>
      </c>
      <c r="AE824" s="50"/>
      <c r="AF824" s="51" t="str">
        <f>IF(AE824=1,#REF!,"")</f>
        <v/>
      </c>
      <c r="AG824" s="50"/>
      <c r="AH824" s="51" t="str">
        <f>IF(AG824=1,#REF!,"")</f>
        <v/>
      </c>
      <c r="AI824" s="50"/>
      <c r="AJ824" s="51" t="str">
        <f>IF(AI824=1,#REF!,"")</f>
        <v/>
      </c>
      <c r="AK824" s="50"/>
      <c r="AL824" s="51" t="str">
        <f>IF(AK824=1,#REF!,"")</f>
        <v/>
      </c>
      <c r="AM824" s="52"/>
      <c r="AN824" s="53"/>
      <c r="AO824" s="53"/>
      <c r="AP824" s="54"/>
      <c r="AQ824" s="55" t="e">
        <f>IF(#REF!=1,0,"")</f>
        <v>#REF!</v>
      </c>
      <c r="AR824" s="56" t="e">
        <f t="shared" si="216"/>
        <v>#REF!</v>
      </c>
      <c r="AS824" s="55" t="e">
        <f>IF(#REF!=1,0,"")</f>
        <v>#REF!</v>
      </c>
      <c r="AT824" s="56" t="e">
        <f t="shared" si="217"/>
        <v>#REF!</v>
      </c>
    </row>
    <row r="825" spans="1:46" s="3" customFormat="1" x14ac:dyDescent="0.25">
      <c r="A825" s="67">
        <f t="shared" si="218"/>
        <v>2022</v>
      </c>
      <c r="B825" s="67" t="str">
        <f t="shared" si="219"/>
        <v>May</v>
      </c>
      <c r="C825" s="68">
        <f t="shared" si="224"/>
        <v>24</v>
      </c>
      <c r="D825" s="69">
        <f t="shared" si="220"/>
        <v>22</v>
      </c>
      <c r="E825" s="70">
        <f t="shared" si="221"/>
        <v>17</v>
      </c>
      <c r="F825" s="74"/>
      <c r="G825" s="77"/>
      <c r="H825" s="63" t="e">
        <f t="shared" si="225"/>
        <v>#VALUE!</v>
      </c>
      <c r="I825" s="64">
        <f t="shared" si="228"/>
        <v>1</v>
      </c>
      <c r="J825" s="71" t="str">
        <f t="shared" si="228"/>
        <v>Lavandula</v>
      </c>
      <c r="K825" s="71" t="str">
        <f t="shared" si="228"/>
        <v>stoechas</v>
      </c>
      <c r="L825" s="72">
        <f t="shared" si="228"/>
        <v>2</v>
      </c>
      <c r="M825" s="72">
        <f t="shared" si="228"/>
        <v>13</v>
      </c>
      <c r="N825" s="66">
        <f t="shared" si="228"/>
        <v>0</v>
      </c>
      <c r="O825" s="42"/>
      <c r="P825" s="43" t="e">
        <f>TEXT(IF(#REF!=1,D825,""),"00")</f>
        <v>#REF!</v>
      </c>
      <c r="Q825" s="44"/>
      <c r="R825" s="45"/>
      <c r="S825" s="46" t="e">
        <f>IF(O825=0,TEXT(TIME(P825,Q825,R825)-TIME(D825,E825,RIGHT(F825,2))+TIME(0,LEFT(#REF!,2),RIGHT(#REF!,2)),"mm:ss"),TEXT(TIME(P825,Q825,R825)-TIME(D825,E825,RIGHT(F825,2))+TIME(0,LEFT(#REF!,2),RIGHT(#REF!,2))-TIME(0,($G$10*O825),0),"mm:ss"))</f>
        <v>#REF!</v>
      </c>
      <c r="T825" s="47"/>
      <c r="U825" s="43" t="e">
        <f>INDEX(VISITORS[INSECT ORDER], MATCH(T825,VISITORS[NAME USED],0))</f>
        <v>#N/A</v>
      </c>
      <c r="V825" s="43" t="e">
        <f t="shared" si="222"/>
        <v>#N/A</v>
      </c>
      <c r="W825" s="48" t="e">
        <f>IF(SUM(AB825,AD825,AF825,AH825,AJ825,AL825)=#REF!,,"")</f>
        <v>#REF!</v>
      </c>
      <c r="X825" s="49" t="e">
        <f>IF(#REF!=1,1,"")</f>
        <v>#REF!</v>
      </c>
      <c r="Y825" s="49"/>
      <c r="Z825" s="49"/>
      <c r="AA825" s="50" t="str">
        <f t="shared" si="223"/>
        <v/>
      </c>
      <c r="AB825" s="51" t="str">
        <f>IF(AA825=1,#REF!,"")</f>
        <v/>
      </c>
      <c r="AC825" s="50"/>
      <c r="AD825" s="51" t="str">
        <f>IF(AC825=1,#REF!,"")</f>
        <v/>
      </c>
      <c r="AE825" s="50"/>
      <c r="AF825" s="51" t="str">
        <f>IF(AE825=1,#REF!,"")</f>
        <v/>
      </c>
      <c r="AG825" s="50"/>
      <c r="AH825" s="51" t="str">
        <f>IF(AG825=1,#REF!,"")</f>
        <v/>
      </c>
      <c r="AI825" s="50"/>
      <c r="AJ825" s="51" t="str">
        <f>IF(AI825=1,#REF!,"")</f>
        <v/>
      </c>
      <c r="AK825" s="50"/>
      <c r="AL825" s="51" t="str">
        <f>IF(AK825=1,#REF!,"")</f>
        <v/>
      </c>
      <c r="AM825" s="52"/>
      <c r="AN825" s="53"/>
      <c r="AO825" s="53"/>
      <c r="AP825" s="54"/>
      <c r="AQ825" s="55" t="e">
        <f>IF(#REF!=1,0,"")</f>
        <v>#REF!</v>
      </c>
      <c r="AR825" s="56" t="e">
        <f t="shared" si="216"/>
        <v>#REF!</v>
      </c>
      <c r="AS825" s="55" t="e">
        <f>IF(#REF!=1,0,"")</f>
        <v>#REF!</v>
      </c>
      <c r="AT825" s="56" t="e">
        <f t="shared" si="217"/>
        <v>#REF!</v>
      </c>
    </row>
    <row r="826" spans="1:46" s="3" customFormat="1" x14ac:dyDescent="0.25">
      <c r="A826" s="67">
        <f t="shared" si="218"/>
        <v>2022</v>
      </c>
      <c r="B826" s="67" t="str">
        <f t="shared" si="219"/>
        <v>May</v>
      </c>
      <c r="C826" s="68">
        <f t="shared" si="224"/>
        <v>24</v>
      </c>
      <c r="D826" s="69">
        <f t="shared" si="220"/>
        <v>22</v>
      </c>
      <c r="E826" s="70">
        <f t="shared" si="221"/>
        <v>18</v>
      </c>
      <c r="F826" s="74"/>
      <c r="G826" s="77"/>
      <c r="H826" s="63" t="e">
        <f t="shared" si="225"/>
        <v>#VALUE!</v>
      </c>
      <c r="I826" s="64">
        <f t="shared" si="228"/>
        <v>1</v>
      </c>
      <c r="J826" s="71" t="str">
        <f t="shared" si="228"/>
        <v>Lavandula</v>
      </c>
      <c r="K826" s="71" t="str">
        <f t="shared" si="228"/>
        <v>stoechas</v>
      </c>
      <c r="L826" s="72">
        <f t="shared" si="228"/>
        <v>2</v>
      </c>
      <c r="M826" s="72">
        <f t="shared" si="228"/>
        <v>13</v>
      </c>
      <c r="N826" s="66">
        <f t="shared" si="228"/>
        <v>0</v>
      </c>
      <c r="O826" s="42"/>
      <c r="P826" s="43" t="e">
        <f>TEXT(IF(#REF!=1,D826,""),"00")</f>
        <v>#REF!</v>
      </c>
      <c r="Q826" s="44"/>
      <c r="R826" s="45"/>
      <c r="S826" s="46" t="e">
        <f>IF(O826=0,TEXT(TIME(P826,Q826,R826)-TIME(D826,E826,RIGHT(F826,2))+TIME(0,LEFT(#REF!,2),RIGHT(#REF!,2)),"mm:ss"),TEXT(TIME(P826,Q826,R826)-TIME(D826,E826,RIGHT(F826,2))+TIME(0,LEFT(#REF!,2),RIGHT(#REF!,2))-TIME(0,($G$10*O826),0),"mm:ss"))</f>
        <v>#REF!</v>
      </c>
      <c r="T826" s="47"/>
      <c r="U826" s="43" t="e">
        <f>INDEX(VISITORS[INSECT ORDER], MATCH(T826,VISITORS[NAME USED],0))</f>
        <v>#N/A</v>
      </c>
      <c r="V826" s="43" t="e">
        <f t="shared" si="222"/>
        <v>#N/A</v>
      </c>
      <c r="W826" s="48" t="e">
        <f>IF(SUM(AB826,AD826,AF826,AH826,AJ826,AL826)=#REF!,,"")</f>
        <v>#REF!</v>
      </c>
      <c r="X826" s="49" t="e">
        <f>IF(#REF!=1,1,"")</f>
        <v>#REF!</v>
      </c>
      <c r="Y826" s="49"/>
      <c r="Z826" s="49"/>
      <c r="AA826" s="50" t="str">
        <f t="shared" si="223"/>
        <v/>
      </c>
      <c r="AB826" s="51" t="str">
        <f>IF(AA826=1,#REF!,"")</f>
        <v/>
      </c>
      <c r="AC826" s="50"/>
      <c r="AD826" s="51" t="str">
        <f>IF(AC826=1,#REF!,"")</f>
        <v/>
      </c>
      <c r="AE826" s="50"/>
      <c r="AF826" s="51" t="str">
        <f>IF(AE826=1,#REF!,"")</f>
        <v/>
      </c>
      <c r="AG826" s="50"/>
      <c r="AH826" s="51" t="str">
        <f>IF(AG826=1,#REF!,"")</f>
        <v/>
      </c>
      <c r="AI826" s="50"/>
      <c r="AJ826" s="51" t="str">
        <f>IF(AI826=1,#REF!,"")</f>
        <v/>
      </c>
      <c r="AK826" s="50"/>
      <c r="AL826" s="51" t="str">
        <f>IF(AK826=1,#REF!,"")</f>
        <v/>
      </c>
      <c r="AM826" s="52"/>
      <c r="AN826" s="53"/>
      <c r="AO826" s="53"/>
      <c r="AP826" s="54"/>
      <c r="AQ826" s="55" t="e">
        <f>IF(#REF!=1,0,"")</f>
        <v>#REF!</v>
      </c>
      <c r="AR826" s="56" t="e">
        <f t="shared" si="216"/>
        <v>#REF!</v>
      </c>
      <c r="AS826" s="55" t="e">
        <f>IF(#REF!=1,0,"")</f>
        <v>#REF!</v>
      </c>
      <c r="AT826" s="56" t="e">
        <f t="shared" si="217"/>
        <v>#REF!</v>
      </c>
    </row>
    <row r="827" spans="1:46" s="3" customFormat="1" x14ac:dyDescent="0.25">
      <c r="A827" s="67">
        <f t="shared" si="218"/>
        <v>2022</v>
      </c>
      <c r="B827" s="67" t="str">
        <f t="shared" si="219"/>
        <v>May</v>
      </c>
      <c r="C827" s="68">
        <f t="shared" si="224"/>
        <v>24</v>
      </c>
      <c r="D827" s="69">
        <f t="shared" si="220"/>
        <v>22</v>
      </c>
      <c r="E827" s="60">
        <f t="shared" si="221"/>
        <v>19</v>
      </c>
      <c r="F827" s="74"/>
      <c r="G827" s="77"/>
      <c r="H827" s="63" t="e">
        <f t="shared" si="225"/>
        <v>#VALUE!</v>
      </c>
      <c r="I827" s="64">
        <f t="shared" si="228"/>
        <v>1</v>
      </c>
      <c r="J827" s="71" t="str">
        <f t="shared" si="228"/>
        <v>Lavandula</v>
      </c>
      <c r="K827" s="71" t="str">
        <f t="shared" si="228"/>
        <v>stoechas</v>
      </c>
      <c r="L827" s="72">
        <f t="shared" si="228"/>
        <v>2</v>
      </c>
      <c r="M827" s="66">
        <f t="shared" si="228"/>
        <v>13</v>
      </c>
      <c r="N827" s="66">
        <f t="shared" si="228"/>
        <v>0</v>
      </c>
      <c r="O827" s="42"/>
      <c r="P827" s="43" t="e">
        <f>TEXT(IF(#REF!=1,D827,""),"00")</f>
        <v>#REF!</v>
      </c>
      <c r="Q827" s="44"/>
      <c r="R827" s="45"/>
      <c r="S827" s="46" t="e">
        <f>IF(O827=0,TEXT(TIME(P827,Q827,R827)-TIME(D827,E827,RIGHT(F827,2))+TIME(0,LEFT(#REF!,2),RIGHT(#REF!,2)),"mm:ss"),TEXT(TIME(P827,Q827,R827)-TIME(D827,E827,RIGHT(F827,2))+TIME(0,LEFT(#REF!,2),RIGHT(#REF!,2))-TIME(0,($G$10*O827),0),"mm:ss"))</f>
        <v>#REF!</v>
      </c>
      <c r="T827" s="47"/>
      <c r="U827" s="43" t="e">
        <f>INDEX(VISITORS[INSECT ORDER], MATCH(T827,VISITORS[NAME USED],0))</f>
        <v>#N/A</v>
      </c>
      <c r="V827" s="43" t="e">
        <f t="shared" si="222"/>
        <v>#N/A</v>
      </c>
      <c r="W827" s="48" t="e">
        <f>IF(SUM(AB827,AD827,AF827,AH827,AJ827,AL827)=#REF!,,"")</f>
        <v>#REF!</v>
      </c>
      <c r="X827" s="49" t="e">
        <f>IF(#REF!=1,1,"")</f>
        <v>#REF!</v>
      </c>
      <c r="Y827" s="49"/>
      <c r="Z827" s="49"/>
      <c r="AA827" s="50" t="str">
        <f t="shared" si="223"/>
        <v/>
      </c>
      <c r="AB827" s="51" t="str">
        <f>IF(AA827=1,#REF!,"")</f>
        <v/>
      </c>
      <c r="AC827" s="50"/>
      <c r="AD827" s="51" t="str">
        <f>IF(AC827=1,#REF!,"")</f>
        <v/>
      </c>
      <c r="AE827" s="50"/>
      <c r="AF827" s="51" t="str">
        <f>IF(AE827=1,#REF!,"")</f>
        <v/>
      </c>
      <c r="AG827" s="50"/>
      <c r="AH827" s="51" t="str">
        <f>IF(AG827=1,#REF!,"")</f>
        <v/>
      </c>
      <c r="AI827" s="50"/>
      <c r="AJ827" s="51" t="str">
        <f>IF(AI827=1,#REF!,"")</f>
        <v/>
      </c>
      <c r="AK827" s="50"/>
      <c r="AL827" s="51" t="str">
        <f>IF(AK827=1,#REF!,"")</f>
        <v/>
      </c>
      <c r="AM827" s="52"/>
      <c r="AN827" s="53"/>
      <c r="AO827" s="53"/>
      <c r="AP827" s="54"/>
      <c r="AQ827" s="55" t="e">
        <f>IF(#REF!=1,0,"")</f>
        <v>#REF!</v>
      </c>
      <c r="AR827" s="56" t="e">
        <f t="shared" si="216"/>
        <v>#REF!</v>
      </c>
      <c r="AS827" s="55" t="e">
        <f>IF(#REF!=1,0,"")</f>
        <v>#REF!</v>
      </c>
      <c r="AT827" s="56" t="e">
        <f t="shared" si="217"/>
        <v>#REF!</v>
      </c>
    </row>
    <row r="828" spans="1:46" s="3" customFormat="1" x14ac:dyDescent="0.25">
      <c r="A828" s="67">
        <f t="shared" si="218"/>
        <v>2022</v>
      </c>
      <c r="B828" s="67" t="str">
        <f t="shared" si="219"/>
        <v>May</v>
      </c>
      <c r="C828" s="68">
        <f t="shared" si="224"/>
        <v>24</v>
      </c>
      <c r="D828" s="69">
        <f t="shared" si="220"/>
        <v>22</v>
      </c>
      <c r="E828" s="70">
        <f t="shared" si="221"/>
        <v>20</v>
      </c>
      <c r="F828" s="74"/>
      <c r="G828" s="77"/>
      <c r="H828" s="63" t="e">
        <f t="shared" si="225"/>
        <v>#VALUE!</v>
      </c>
      <c r="I828" s="64">
        <f t="shared" si="228"/>
        <v>1</v>
      </c>
      <c r="J828" s="71" t="str">
        <f t="shared" si="228"/>
        <v>Lavandula</v>
      </c>
      <c r="K828" s="71" t="str">
        <f t="shared" si="228"/>
        <v>stoechas</v>
      </c>
      <c r="L828" s="66">
        <f t="shared" si="228"/>
        <v>2</v>
      </c>
      <c r="M828" s="72">
        <f t="shared" si="228"/>
        <v>13</v>
      </c>
      <c r="N828" s="66">
        <f t="shared" si="228"/>
        <v>0</v>
      </c>
      <c r="O828" s="42"/>
      <c r="P828" s="43" t="e">
        <f>TEXT(IF(#REF!=1,D828,""),"00")</f>
        <v>#REF!</v>
      </c>
      <c r="Q828" s="44"/>
      <c r="R828" s="45"/>
      <c r="S828" s="46" t="e">
        <f>IF(O828=0,TEXT(TIME(P828,Q828,R828)-TIME(D828,E828,RIGHT(F828,2))+TIME(0,LEFT(#REF!,2),RIGHT(#REF!,2)),"mm:ss"),TEXT(TIME(P828,Q828,R828)-TIME(D828,E828,RIGHT(F828,2))+TIME(0,LEFT(#REF!,2),RIGHT(#REF!,2))-TIME(0,($G$10*O828),0),"mm:ss"))</f>
        <v>#REF!</v>
      </c>
      <c r="T828" s="47"/>
      <c r="U828" s="43" t="e">
        <f>INDEX(VISITORS[INSECT ORDER], MATCH(T828,VISITORS[NAME USED],0))</f>
        <v>#N/A</v>
      </c>
      <c r="V828" s="43" t="e">
        <f t="shared" si="222"/>
        <v>#N/A</v>
      </c>
      <c r="W828" s="48" t="e">
        <f>IF(SUM(AB828,AD828,AF828,AH828,AJ828,AL828)=#REF!,,"")</f>
        <v>#REF!</v>
      </c>
      <c r="X828" s="49" t="e">
        <f>IF(#REF!=1,1,"")</f>
        <v>#REF!</v>
      </c>
      <c r="Y828" s="49"/>
      <c r="Z828" s="49"/>
      <c r="AA828" s="50" t="str">
        <f t="shared" si="223"/>
        <v/>
      </c>
      <c r="AB828" s="51" t="str">
        <f>IF(AA828=1,#REF!,"")</f>
        <v/>
      </c>
      <c r="AC828" s="50"/>
      <c r="AD828" s="51" t="str">
        <f>IF(AC828=1,#REF!,"")</f>
        <v/>
      </c>
      <c r="AE828" s="50"/>
      <c r="AF828" s="51" t="str">
        <f>IF(AE828=1,#REF!,"")</f>
        <v/>
      </c>
      <c r="AG828" s="50"/>
      <c r="AH828" s="51" t="str">
        <f>IF(AG828=1,#REF!,"")</f>
        <v/>
      </c>
      <c r="AI828" s="50"/>
      <c r="AJ828" s="51" t="str">
        <f>IF(AI828=1,#REF!,"")</f>
        <v/>
      </c>
      <c r="AK828" s="50"/>
      <c r="AL828" s="51" t="str">
        <f>IF(AK828=1,#REF!,"")</f>
        <v/>
      </c>
      <c r="AM828" s="52"/>
      <c r="AN828" s="53"/>
      <c r="AO828" s="53"/>
      <c r="AP828" s="54"/>
      <c r="AQ828" s="55" t="e">
        <f>IF(#REF!=1,0,"")</f>
        <v>#REF!</v>
      </c>
      <c r="AR828" s="56" t="e">
        <f t="shared" si="216"/>
        <v>#REF!</v>
      </c>
      <c r="AS828" s="55" t="e">
        <f>IF(#REF!=1,0,"")</f>
        <v>#REF!</v>
      </c>
      <c r="AT828" s="56" t="e">
        <f t="shared" si="217"/>
        <v>#REF!</v>
      </c>
    </row>
    <row r="829" spans="1:46" s="3" customFormat="1" x14ac:dyDescent="0.25">
      <c r="A829" s="67">
        <f t="shared" si="218"/>
        <v>2022</v>
      </c>
      <c r="B829" s="67" t="str">
        <f t="shared" si="219"/>
        <v>May</v>
      </c>
      <c r="C829" s="68">
        <f t="shared" si="224"/>
        <v>24</v>
      </c>
      <c r="D829" s="69">
        <f t="shared" si="220"/>
        <v>22</v>
      </c>
      <c r="E829" s="70">
        <f t="shared" si="221"/>
        <v>21</v>
      </c>
      <c r="F829" s="74"/>
      <c r="G829" s="77"/>
      <c r="H829" s="63" t="e">
        <f t="shared" si="225"/>
        <v>#VALUE!</v>
      </c>
      <c r="I829" s="64">
        <f t="shared" ref="I829:N844" si="229">I828</f>
        <v>1</v>
      </c>
      <c r="J829" s="71" t="str">
        <f t="shared" si="229"/>
        <v>Lavandula</v>
      </c>
      <c r="K829" s="71" t="str">
        <f t="shared" si="229"/>
        <v>stoechas</v>
      </c>
      <c r="L829" s="72">
        <f t="shared" si="229"/>
        <v>2</v>
      </c>
      <c r="M829" s="72">
        <f t="shared" si="229"/>
        <v>13</v>
      </c>
      <c r="N829" s="66">
        <f t="shared" si="229"/>
        <v>0</v>
      </c>
      <c r="O829" s="42"/>
      <c r="P829" s="43" t="e">
        <f>TEXT(IF(#REF!=1,D829,""),"00")</f>
        <v>#REF!</v>
      </c>
      <c r="Q829" s="44"/>
      <c r="R829" s="45"/>
      <c r="S829" s="46" t="e">
        <f>IF(O829=0,TEXT(TIME(P829,Q829,R829)-TIME(D829,E829,RIGHT(F829,2))+TIME(0,LEFT(#REF!,2),RIGHT(#REF!,2)),"mm:ss"),TEXT(TIME(P829,Q829,R829)-TIME(D829,E829,RIGHT(F829,2))+TIME(0,LEFT(#REF!,2),RIGHT(#REF!,2))-TIME(0,($G$10*O829),0),"mm:ss"))</f>
        <v>#REF!</v>
      </c>
      <c r="T829" s="47"/>
      <c r="U829" s="43" t="e">
        <f>INDEX(VISITORS[INSECT ORDER], MATCH(T829,VISITORS[NAME USED],0))</f>
        <v>#N/A</v>
      </c>
      <c r="V829" s="43" t="e">
        <f t="shared" si="222"/>
        <v>#N/A</v>
      </c>
      <c r="W829" s="48" t="e">
        <f>IF(SUM(AB829,AD829,AF829,AH829,AJ829,AL829)=#REF!,,"")</f>
        <v>#REF!</v>
      </c>
      <c r="X829" s="49" t="e">
        <f>IF(#REF!=1,1,"")</f>
        <v>#REF!</v>
      </c>
      <c r="Y829" s="49"/>
      <c r="Z829" s="49"/>
      <c r="AA829" s="50" t="str">
        <f t="shared" si="223"/>
        <v/>
      </c>
      <c r="AB829" s="51" t="str">
        <f>IF(AA829=1,#REF!,"")</f>
        <v/>
      </c>
      <c r="AC829" s="50"/>
      <c r="AD829" s="51" t="str">
        <f>IF(AC829=1,#REF!,"")</f>
        <v/>
      </c>
      <c r="AE829" s="50"/>
      <c r="AF829" s="51" t="str">
        <f>IF(AE829=1,#REF!,"")</f>
        <v/>
      </c>
      <c r="AG829" s="50"/>
      <c r="AH829" s="51" t="str">
        <f>IF(AG829=1,#REF!,"")</f>
        <v/>
      </c>
      <c r="AI829" s="50"/>
      <c r="AJ829" s="51" t="str">
        <f>IF(AI829=1,#REF!,"")</f>
        <v/>
      </c>
      <c r="AK829" s="50"/>
      <c r="AL829" s="51" t="str">
        <f>IF(AK829=1,#REF!,"")</f>
        <v/>
      </c>
      <c r="AM829" s="52"/>
      <c r="AN829" s="53"/>
      <c r="AO829" s="53"/>
      <c r="AP829" s="54"/>
      <c r="AQ829" s="55" t="e">
        <f>IF(#REF!=1,0,"")</f>
        <v>#REF!</v>
      </c>
      <c r="AR829" s="56" t="e">
        <f t="shared" si="216"/>
        <v>#REF!</v>
      </c>
      <c r="AS829" s="55" t="e">
        <f>IF(#REF!=1,0,"")</f>
        <v>#REF!</v>
      </c>
      <c r="AT829" s="56" t="e">
        <f t="shared" si="217"/>
        <v>#REF!</v>
      </c>
    </row>
    <row r="830" spans="1:46" s="3" customFormat="1" x14ac:dyDescent="0.25">
      <c r="A830" s="67">
        <f t="shared" si="218"/>
        <v>2022</v>
      </c>
      <c r="B830" s="67" t="str">
        <f t="shared" si="219"/>
        <v>May</v>
      </c>
      <c r="C830" s="68">
        <f t="shared" si="224"/>
        <v>24</v>
      </c>
      <c r="D830" s="69">
        <f t="shared" si="220"/>
        <v>22</v>
      </c>
      <c r="E830" s="70">
        <f t="shared" si="221"/>
        <v>22</v>
      </c>
      <c r="F830" s="74"/>
      <c r="G830" s="77"/>
      <c r="H830" s="63" t="e">
        <f t="shared" si="225"/>
        <v>#VALUE!</v>
      </c>
      <c r="I830" s="64">
        <f t="shared" si="229"/>
        <v>1</v>
      </c>
      <c r="J830" s="71" t="str">
        <f t="shared" si="229"/>
        <v>Lavandula</v>
      </c>
      <c r="K830" s="71" t="str">
        <f t="shared" si="229"/>
        <v>stoechas</v>
      </c>
      <c r="L830" s="72">
        <f t="shared" si="229"/>
        <v>2</v>
      </c>
      <c r="M830" s="72">
        <f t="shared" si="229"/>
        <v>13</v>
      </c>
      <c r="N830" s="66">
        <f t="shared" si="229"/>
        <v>0</v>
      </c>
      <c r="O830" s="42"/>
      <c r="P830" s="43" t="e">
        <f>TEXT(IF(#REF!=1,D830,""),"00")</f>
        <v>#REF!</v>
      </c>
      <c r="Q830" s="44"/>
      <c r="R830" s="45"/>
      <c r="S830" s="46" t="e">
        <f>IF(O830=0,TEXT(TIME(P830,Q830,R830)-TIME(D830,E830,RIGHT(F830,2))+TIME(0,LEFT(#REF!,2),RIGHT(#REF!,2)),"mm:ss"),TEXT(TIME(P830,Q830,R830)-TIME(D830,E830,RIGHT(F830,2))+TIME(0,LEFT(#REF!,2),RIGHT(#REF!,2))-TIME(0,($G$10*O830),0),"mm:ss"))</f>
        <v>#REF!</v>
      </c>
      <c r="T830" s="47"/>
      <c r="U830" s="43" t="e">
        <f>INDEX(VISITORS[INSECT ORDER], MATCH(T830,VISITORS[NAME USED],0))</f>
        <v>#N/A</v>
      </c>
      <c r="V830" s="43" t="e">
        <f t="shared" si="222"/>
        <v>#N/A</v>
      </c>
      <c r="W830" s="48" t="e">
        <f>IF(SUM(AB830,AD830,AF830,AH830,AJ830,AL830)=#REF!,,"")</f>
        <v>#REF!</v>
      </c>
      <c r="X830" s="49" t="e">
        <f>IF(#REF!=1,1,"")</f>
        <v>#REF!</v>
      </c>
      <c r="Y830" s="49"/>
      <c r="Z830" s="49"/>
      <c r="AA830" s="50" t="str">
        <f t="shared" si="223"/>
        <v/>
      </c>
      <c r="AB830" s="51" t="str">
        <f>IF(AA830=1,#REF!,"")</f>
        <v/>
      </c>
      <c r="AC830" s="50"/>
      <c r="AD830" s="51" t="str">
        <f>IF(AC830=1,#REF!,"")</f>
        <v/>
      </c>
      <c r="AE830" s="50"/>
      <c r="AF830" s="51" t="str">
        <f>IF(AE830=1,#REF!,"")</f>
        <v/>
      </c>
      <c r="AG830" s="50"/>
      <c r="AH830" s="51" t="str">
        <f>IF(AG830=1,#REF!,"")</f>
        <v/>
      </c>
      <c r="AI830" s="50"/>
      <c r="AJ830" s="51" t="str">
        <f>IF(AI830=1,#REF!,"")</f>
        <v/>
      </c>
      <c r="AK830" s="50"/>
      <c r="AL830" s="51" t="str">
        <f>IF(AK830=1,#REF!,"")</f>
        <v/>
      </c>
      <c r="AM830" s="52"/>
      <c r="AN830" s="53"/>
      <c r="AO830" s="53"/>
      <c r="AP830" s="54"/>
      <c r="AQ830" s="55" t="e">
        <f>IF(#REF!=1,0,"")</f>
        <v>#REF!</v>
      </c>
      <c r="AR830" s="56" t="e">
        <f t="shared" si="216"/>
        <v>#REF!</v>
      </c>
      <c r="AS830" s="55" t="e">
        <f>IF(#REF!=1,0,"")</f>
        <v>#REF!</v>
      </c>
      <c r="AT830" s="56" t="e">
        <f t="shared" si="217"/>
        <v>#REF!</v>
      </c>
    </row>
    <row r="831" spans="1:46" s="3" customFormat="1" x14ac:dyDescent="0.25">
      <c r="A831" s="67">
        <f t="shared" si="218"/>
        <v>2022</v>
      </c>
      <c r="B831" s="67" t="str">
        <f t="shared" si="219"/>
        <v>May</v>
      </c>
      <c r="C831" s="68">
        <f t="shared" si="224"/>
        <v>24</v>
      </c>
      <c r="D831" s="69">
        <f t="shared" si="220"/>
        <v>22</v>
      </c>
      <c r="E831" s="70">
        <f t="shared" si="221"/>
        <v>23</v>
      </c>
      <c r="F831" s="74"/>
      <c r="G831" s="77"/>
      <c r="H831" s="63" t="e">
        <f t="shared" si="225"/>
        <v>#VALUE!</v>
      </c>
      <c r="I831" s="64">
        <f t="shared" si="229"/>
        <v>1</v>
      </c>
      <c r="J831" s="71" t="str">
        <f t="shared" si="229"/>
        <v>Lavandula</v>
      </c>
      <c r="K831" s="71" t="str">
        <f t="shared" si="229"/>
        <v>stoechas</v>
      </c>
      <c r="L831" s="72">
        <f t="shared" si="229"/>
        <v>2</v>
      </c>
      <c r="M831" s="72">
        <f t="shared" si="229"/>
        <v>13</v>
      </c>
      <c r="N831" s="66">
        <f t="shared" si="229"/>
        <v>0</v>
      </c>
      <c r="O831" s="42"/>
      <c r="P831" s="43" t="e">
        <f>TEXT(IF(#REF!=1,D831,""),"00")</f>
        <v>#REF!</v>
      </c>
      <c r="Q831" s="44"/>
      <c r="R831" s="45"/>
      <c r="S831" s="46" t="e">
        <f>IF(O831=0,TEXT(TIME(P831,Q831,R831)-TIME(D831,E831,RIGHT(F831,2))+TIME(0,LEFT(#REF!,2),RIGHT(#REF!,2)),"mm:ss"),TEXT(TIME(P831,Q831,R831)-TIME(D831,E831,RIGHT(F831,2))+TIME(0,LEFT(#REF!,2),RIGHT(#REF!,2))-TIME(0,($G$10*O831),0),"mm:ss"))</f>
        <v>#REF!</v>
      </c>
      <c r="T831" s="47"/>
      <c r="U831" s="43" t="e">
        <f>INDEX(VISITORS[INSECT ORDER], MATCH(T831,VISITORS[NAME USED],0))</f>
        <v>#N/A</v>
      </c>
      <c r="V831" s="43" t="e">
        <f t="shared" si="222"/>
        <v>#N/A</v>
      </c>
      <c r="W831" s="48" t="e">
        <f>IF(SUM(AB831,AD831,AF831,AH831,AJ831,AL831)=#REF!,,"")</f>
        <v>#REF!</v>
      </c>
      <c r="X831" s="49" t="e">
        <f>IF(#REF!=1,1,"")</f>
        <v>#REF!</v>
      </c>
      <c r="Y831" s="49"/>
      <c r="Z831" s="49"/>
      <c r="AA831" s="50" t="str">
        <f t="shared" si="223"/>
        <v/>
      </c>
      <c r="AB831" s="51" t="str">
        <f>IF(AA831=1,#REF!,"")</f>
        <v/>
      </c>
      <c r="AC831" s="50"/>
      <c r="AD831" s="51" t="str">
        <f>IF(AC831=1,#REF!,"")</f>
        <v/>
      </c>
      <c r="AE831" s="50"/>
      <c r="AF831" s="51" t="str">
        <f>IF(AE831=1,#REF!,"")</f>
        <v/>
      </c>
      <c r="AG831" s="50"/>
      <c r="AH831" s="51" t="str">
        <f>IF(AG831=1,#REF!,"")</f>
        <v/>
      </c>
      <c r="AI831" s="50"/>
      <c r="AJ831" s="51" t="str">
        <f>IF(AI831=1,#REF!,"")</f>
        <v/>
      </c>
      <c r="AK831" s="50"/>
      <c r="AL831" s="51" t="str">
        <f>IF(AK831=1,#REF!,"")</f>
        <v/>
      </c>
      <c r="AM831" s="52"/>
      <c r="AN831" s="53"/>
      <c r="AO831" s="53"/>
      <c r="AP831" s="54"/>
      <c r="AQ831" s="55" t="e">
        <f>IF(#REF!=1,0,"")</f>
        <v>#REF!</v>
      </c>
      <c r="AR831" s="56" t="e">
        <f t="shared" si="216"/>
        <v>#REF!</v>
      </c>
      <c r="AS831" s="55" t="e">
        <f>IF(#REF!=1,0,"")</f>
        <v>#REF!</v>
      </c>
      <c r="AT831" s="56" t="e">
        <f t="shared" si="217"/>
        <v>#REF!</v>
      </c>
    </row>
    <row r="832" spans="1:46" s="3" customFormat="1" x14ac:dyDescent="0.25">
      <c r="A832" s="67">
        <f t="shared" si="218"/>
        <v>2022</v>
      </c>
      <c r="B832" s="67" t="str">
        <f t="shared" si="219"/>
        <v>May</v>
      </c>
      <c r="C832" s="68">
        <f t="shared" si="224"/>
        <v>24</v>
      </c>
      <c r="D832" s="69">
        <f t="shared" si="220"/>
        <v>22</v>
      </c>
      <c r="E832" s="60">
        <f t="shared" si="221"/>
        <v>24</v>
      </c>
      <c r="F832" s="74"/>
      <c r="G832" s="77"/>
      <c r="H832" s="63" t="e">
        <f t="shared" si="225"/>
        <v>#VALUE!</v>
      </c>
      <c r="I832" s="64">
        <f t="shared" si="229"/>
        <v>1</v>
      </c>
      <c r="J832" s="71" t="str">
        <f t="shared" si="229"/>
        <v>Lavandula</v>
      </c>
      <c r="K832" s="71" t="str">
        <f t="shared" si="229"/>
        <v>stoechas</v>
      </c>
      <c r="L832" s="72">
        <f t="shared" si="229"/>
        <v>2</v>
      </c>
      <c r="M832" s="66">
        <f t="shared" si="229"/>
        <v>13</v>
      </c>
      <c r="N832" s="66">
        <f t="shared" si="229"/>
        <v>0</v>
      </c>
      <c r="O832" s="42"/>
      <c r="P832" s="43" t="e">
        <f>TEXT(IF(#REF!=1,D832,""),"00")</f>
        <v>#REF!</v>
      </c>
      <c r="Q832" s="44"/>
      <c r="R832" s="45"/>
      <c r="S832" s="46" t="e">
        <f>IF(O832=0,TEXT(TIME(P832,Q832,R832)-TIME(D832,E832,RIGHT(F832,2))+TIME(0,LEFT(#REF!,2),RIGHT(#REF!,2)),"mm:ss"),TEXT(TIME(P832,Q832,R832)-TIME(D832,E832,RIGHT(F832,2))+TIME(0,LEFT(#REF!,2),RIGHT(#REF!,2))-TIME(0,($G$10*O832),0),"mm:ss"))</f>
        <v>#REF!</v>
      </c>
      <c r="T832" s="47"/>
      <c r="U832" s="43" t="e">
        <f>INDEX(VISITORS[INSECT ORDER], MATCH(T832,VISITORS[NAME USED],0))</f>
        <v>#N/A</v>
      </c>
      <c r="V832" s="43" t="e">
        <f t="shared" si="222"/>
        <v>#N/A</v>
      </c>
      <c r="W832" s="48" t="e">
        <f>IF(SUM(AB832,AD832,AF832,AH832,AJ832,AL832)=#REF!,,"")</f>
        <v>#REF!</v>
      </c>
      <c r="X832" s="49" t="e">
        <f>IF(#REF!=1,1,"")</f>
        <v>#REF!</v>
      </c>
      <c r="Y832" s="49"/>
      <c r="Z832" s="49"/>
      <c r="AA832" s="50" t="str">
        <f t="shared" si="223"/>
        <v/>
      </c>
      <c r="AB832" s="51" t="str">
        <f>IF(AA832=1,#REF!,"")</f>
        <v/>
      </c>
      <c r="AC832" s="50"/>
      <c r="AD832" s="51" t="str">
        <f>IF(AC832=1,#REF!,"")</f>
        <v/>
      </c>
      <c r="AE832" s="50"/>
      <c r="AF832" s="51" t="str">
        <f>IF(AE832=1,#REF!,"")</f>
        <v/>
      </c>
      <c r="AG832" s="50"/>
      <c r="AH832" s="51" t="str">
        <f>IF(AG832=1,#REF!,"")</f>
        <v/>
      </c>
      <c r="AI832" s="50"/>
      <c r="AJ832" s="51" t="str">
        <f>IF(AI832=1,#REF!,"")</f>
        <v/>
      </c>
      <c r="AK832" s="50"/>
      <c r="AL832" s="51" t="str">
        <f>IF(AK832=1,#REF!,"")</f>
        <v/>
      </c>
      <c r="AM832" s="52"/>
      <c r="AN832" s="53"/>
      <c r="AO832" s="53"/>
      <c r="AP832" s="54"/>
      <c r="AQ832" s="55" t="e">
        <f>IF(#REF!=1,0,"")</f>
        <v>#REF!</v>
      </c>
      <c r="AR832" s="56" t="e">
        <f t="shared" si="216"/>
        <v>#REF!</v>
      </c>
      <c r="AS832" s="55" t="e">
        <f>IF(#REF!=1,0,"")</f>
        <v>#REF!</v>
      </c>
      <c r="AT832" s="56" t="e">
        <f t="shared" si="217"/>
        <v>#REF!</v>
      </c>
    </row>
    <row r="833" spans="1:46" s="3" customFormat="1" x14ac:dyDescent="0.25">
      <c r="A833" s="67">
        <f t="shared" si="218"/>
        <v>2022</v>
      </c>
      <c r="B833" s="67" t="str">
        <f t="shared" si="219"/>
        <v>May</v>
      </c>
      <c r="C833" s="68">
        <f t="shared" si="224"/>
        <v>24</v>
      </c>
      <c r="D833" s="69">
        <f t="shared" si="220"/>
        <v>22</v>
      </c>
      <c r="E833" s="70">
        <f t="shared" si="221"/>
        <v>25</v>
      </c>
      <c r="F833" s="74"/>
      <c r="G833" s="77"/>
      <c r="H833" s="63" t="e">
        <f t="shared" si="225"/>
        <v>#VALUE!</v>
      </c>
      <c r="I833" s="64">
        <f t="shared" si="229"/>
        <v>1</v>
      </c>
      <c r="J833" s="71" t="str">
        <f t="shared" si="229"/>
        <v>Lavandula</v>
      </c>
      <c r="K833" s="71" t="str">
        <f t="shared" si="229"/>
        <v>stoechas</v>
      </c>
      <c r="L833" s="72">
        <f t="shared" si="229"/>
        <v>2</v>
      </c>
      <c r="M833" s="72">
        <f t="shared" si="229"/>
        <v>13</v>
      </c>
      <c r="N833" s="66">
        <f t="shared" si="229"/>
        <v>0</v>
      </c>
      <c r="O833" s="42"/>
      <c r="P833" s="43" t="e">
        <f>TEXT(IF(#REF!=1,D833,""),"00")</f>
        <v>#REF!</v>
      </c>
      <c r="Q833" s="44"/>
      <c r="R833" s="45"/>
      <c r="S833" s="46" t="e">
        <f>IF(O833=0,TEXT(TIME(P833,Q833,R833)-TIME(D833,E833,RIGHT(F833,2))+TIME(0,LEFT(#REF!,2),RIGHT(#REF!,2)),"mm:ss"),TEXT(TIME(P833,Q833,R833)-TIME(D833,E833,RIGHT(F833,2))+TIME(0,LEFT(#REF!,2),RIGHT(#REF!,2))-TIME(0,($G$10*O833),0),"mm:ss"))</f>
        <v>#REF!</v>
      </c>
      <c r="T833" s="47"/>
      <c r="U833" s="43" t="e">
        <f>INDEX(VISITORS[INSECT ORDER], MATCH(T833,VISITORS[NAME USED],0))</f>
        <v>#N/A</v>
      </c>
      <c r="V833" s="43" t="e">
        <f t="shared" si="222"/>
        <v>#N/A</v>
      </c>
      <c r="W833" s="48" t="e">
        <f>IF(SUM(AB833,AD833,AF833,AH833,AJ833,AL833)=#REF!,,"")</f>
        <v>#REF!</v>
      </c>
      <c r="X833" s="49" t="e">
        <f>IF(#REF!=1,1,"")</f>
        <v>#REF!</v>
      </c>
      <c r="Y833" s="49"/>
      <c r="Z833" s="49"/>
      <c r="AA833" s="50" t="str">
        <f t="shared" si="223"/>
        <v/>
      </c>
      <c r="AB833" s="51" t="str">
        <f>IF(AA833=1,#REF!,"")</f>
        <v/>
      </c>
      <c r="AC833" s="50"/>
      <c r="AD833" s="51" t="str">
        <f>IF(AC833=1,#REF!,"")</f>
        <v/>
      </c>
      <c r="AE833" s="50"/>
      <c r="AF833" s="51" t="str">
        <f>IF(AE833=1,#REF!,"")</f>
        <v/>
      </c>
      <c r="AG833" s="50"/>
      <c r="AH833" s="51" t="str">
        <f>IF(AG833=1,#REF!,"")</f>
        <v/>
      </c>
      <c r="AI833" s="50"/>
      <c r="AJ833" s="51" t="str">
        <f>IF(AI833=1,#REF!,"")</f>
        <v/>
      </c>
      <c r="AK833" s="50"/>
      <c r="AL833" s="51" t="str">
        <f>IF(AK833=1,#REF!,"")</f>
        <v/>
      </c>
      <c r="AM833" s="52"/>
      <c r="AN833" s="53"/>
      <c r="AO833" s="53"/>
      <c r="AP833" s="54"/>
      <c r="AQ833" s="55" t="e">
        <f>IF(#REF!=1,0,"")</f>
        <v>#REF!</v>
      </c>
      <c r="AR833" s="56" t="e">
        <f t="shared" si="216"/>
        <v>#REF!</v>
      </c>
      <c r="AS833" s="55" t="e">
        <f>IF(#REF!=1,0,"")</f>
        <v>#REF!</v>
      </c>
      <c r="AT833" s="56" t="e">
        <f t="shared" si="217"/>
        <v>#REF!</v>
      </c>
    </row>
    <row r="834" spans="1:46" s="3" customFormat="1" x14ac:dyDescent="0.25">
      <c r="A834" s="67">
        <f t="shared" si="218"/>
        <v>2022</v>
      </c>
      <c r="B834" s="67" t="str">
        <f t="shared" si="219"/>
        <v>May</v>
      </c>
      <c r="C834" s="68">
        <f t="shared" si="224"/>
        <v>24</v>
      </c>
      <c r="D834" s="69">
        <f t="shared" si="220"/>
        <v>22</v>
      </c>
      <c r="E834" s="70">
        <f t="shared" si="221"/>
        <v>26</v>
      </c>
      <c r="F834" s="74"/>
      <c r="G834" s="77"/>
      <c r="H834" s="63" t="e">
        <f t="shared" si="225"/>
        <v>#VALUE!</v>
      </c>
      <c r="I834" s="64">
        <f t="shared" si="229"/>
        <v>1</v>
      </c>
      <c r="J834" s="71" t="str">
        <f t="shared" si="229"/>
        <v>Lavandula</v>
      </c>
      <c r="K834" s="71" t="str">
        <f t="shared" si="229"/>
        <v>stoechas</v>
      </c>
      <c r="L834" s="66">
        <f t="shared" si="229"/>
        <v>2</v>
      </c>
      <c r="M834" s="72">
        <f t="shared" si="229"/>
        <v>13</v>
      </c>
      <c r="N834" s="66">
        <f t="shared" si="229"/>
        <v>0</v>
      </c>
      <c r="O834" s="42"/>
      <c r="P834" s="43" t="e">
        <f>TEXT(IF(#REF!=1,D834,""),"00")</f>
        <v>#REF!</v>
      </c>
      <c r="Q834" s="44"/>
      <c r="R834" s="45"/>
      <c r="S834" s="46" t="e">
        <f>IF(O834=0,TEXT(TIME(P834,Q834,R834)-TIME(D834,E834,RIGHT(F834,2))+TIME(0,LEFT(#REF!,2),RIGHT(#REF!,2)),"mm:ss"),TEXT(TIME(P834,Q834,R834)-TIME(D834,E834,RIGHT(F834,2))+TIME(0,LEFT(#REF!,2),RIGHT(#REF!,2))-TIME(0,($G$10*O834),0),"mm:ss"))</f>
        <v>#REF!</v>
      </c>
      <c r="T834" s="47"/>
      <c r="U834" s="43" t="e">
        <f>INDEX(VISITORS[INSECT ORDER], MATCH(T834,VISITORS[NAME USED],0))</f>
        <v>#N/A</v>
      </c>
      <c r="V834" s="43" t="e">
        <f t="shared" si="222"/>
        <v>#N/A</v>
      </c>
      <c r="W834" s="48" t="e">
        <f>IF(SUM(AB834,AD834,AF834,AH834,AJ834,AL834)=#REF!,,"")</f>
        <v>#REF!</v>
      </c>
      <c r="X834" s="49" t="e">
        <f>IF(#REF!=1,1,"")</f>
        <v>#REF!</v>
      </c>
      <c r="Y834" s="49"/>
      <c r="Z834" s="49"/>
      <c r="AA834" s="50" t="str">
        <f t="shared" si="223"/>
        <v/>
      </c>
      <c r="AB834" s="51" t="str">
        <f>IF(AA834=1,#REF!,"")</f>
        <v/>
      </c>
      <c r="AC834" s="50"/>
      <c r="AD834" s="51" t="str">
        <f>IF(AC834=1,#REF!,"")</f>
        <v/>
      </c>
      <c r="AE834" s="50"/>
      <c r="AF834" s="51" t="str">
        <f>IF(AE834=1,#REF!,"")</f>
        <v/>
      </c>
      <c r="AG834" s="50"/>
      <c r="AH834" s="51" t="str">
        <f>IF(AG834=1,#REF!,"")</f>
        <v/>
      </c>
      <c r="AI834" s="50"/>
      <c r="AJ834" s="51" t="str">
        <f>IF(AI834=1,#REF!,"")</f>
        <v/>
      </c>
      <c r="AK834" s="50"/>
      <c r="AL834" s="51" t="str">
        <f>IF(AK834=1,#REF!,"")</f>
        <v/>
      </c>
      <c r="AM834" s="52"/>
      <c r="AN834" s="53"/>
      <c r="AO834" s="53"/>
      <c r="AP834" s="54"/>
      <c r="AQ834" s="55" t="e">
        <f>IF(#REF!=1,0,"")</f>
        <v>#REF!</v>
      </c>
      <c r="AR834" s="56" t="e">
        <f t="shared" si="216"/>
        <v>#REF!</v>
      </c>
      <c r="AS834" s="55" t="e">
        <f>IF(#REF!=1,0,"")</f>
        <v>#REF!</v>
      </c>
      <c r="AT834" s="56" t="e">
        <f t="shared" si="217"/>
        <v>#REF!</v>
      </c>
    </row>
    <row r="835" spans="1:46" s="3" customFormat="1" x14ac:dyDescent="0.25">
      <c r="A835" s="67">
        <f t="shared" si="218"/>
        <v>2022</v>
      </c>
      <c r="B835" s="67" t="str">
        <f t="shared" si="219"/>
        <v>May</v>
      </c>
      <c r="C835" s="68">
        <f t="shared" si="224"/>
        <v>24</v>
      </c>
      <c r="D835" s="69">
        <f t="shared" si="220"/>
        <v>22</v>
      </c>
      <c r="E835" s="70">
        <f t="shared" si="221"/>
        <v>27</v>
      </c>
      <c r="F835" s="74"/>
      <c r="G835" s="77"/>
      <c r="H835" s="63" t="e">
        <f t="shared" si="225"/>
        <v>#VALUE!</v>
      </c>
      <c r="I835" s="64">
        <f t="shared" si="229"/>
        <v>1</v>
      </c>
      <c r="J835" s="71" t="str">
        <f t="shared" si="229"/>
        <v>Lavandula</v>
      </c>
      <c r="K835" s="71" t="str">
        <f t="shared" si="229"/>
        <v>stoechas</v>
      </c>
      <c r="L835" s="72">
        <f t="shared" si="229"/>
        <v>2</v>
      </c>
      <c r="M835" s="72">
        <f t="shared" si="229"/>
        <v>13</v>
      </c>
      <c r="N835" s="66">
        <f t="shared" si="229"/>
        <v>0</v>
      </c>
      <c r="O835" s="42"/>
      <c r="P835" s="43" t="e">
        <f>TEXT(IF(#REF!=1,D835,""),"00")</f>
        <v>#REF!</v>
      </c>
      <c r="Q835" s="44"/>
      <c r="R835" s="45"/>
      <c r="S835" s="46" t="e">
        <f>IF(O835=0,TEXT(TIME(P835,Q835,R835)-TIME(D835,E835,RIGHT(F835,2))+TIME(0,LEFT(#REF!,2),RIGHT(#REF!,2)),"mm:ss"),TEXT(TIME(P835,Q835,R835)-TIME(D835,E835,RIGHT(F835,2))+TIME(0,LEFT(#REF!,2),RIGHT(#REF!,2))-TIME(0,($G$10*O835),0),"mm:ss"))</f>
        <v>#REF!</v>
      </c>
      <c r="T835" s="47"/>
      <c r="U835" s="43" t="e">
        <f>INDEX(VISITORS[INSECT ORDER], MATCH(T835,VISITORS[NAME USED],0))</f>
        <v>#N/A</v>
      </c>
      <c r="V835" s="43" t="e">
        <f t="shared" si="222"/>
        <v>#N/A</v>
      </c>
      <c r="W835" s="48" t="e">
        <f>IF(SUM(AB835,AD835,AF835,AH835,AJ835,AL835)=#REF!,,"")</f>
        <v>#REF!</v>
      </c>
      <c r="X835" s="49" t="e">
        <f>IF(#REF!=1,1,"")</f>
        <v>#REF!</v>
      </c>
      <c r="Y835" s="49"/>
      <c r="Z835" s="49"/>
      <c r="AA835" s="50" t="str">
        <f t="shared" si="223"/>
        <v/>
      </c>
      <c r="AB835" s="51" t="str">
        <f>IF(AA835=1,#REF!,"")</f>
        <v/>
      </c>
      <c r="AC835" s="50"/>
      <c r="AD835" s="51" t="str">
        <f>IF(AC835=1,#REF!,"")</f>
        <v/>
      </c>
      <c r="AE835" s="50"/>
      <c r="AF835" s="51" t="str">
        <f>IF(AE835=1,#REF!,"")</f>
        <v/>
      </c>
      <c r="AG835" s="50"/>
      <c r="AH835" s="51" t="str">
        <f>IF(AG835=1,#REF!,"")</f>
        <v/>
      </c>
      <c r="AI835" s="50"/>
      <c r="AJ835" s="51" t="str">
        <f>IF(AI835=1,#REF!,"")</f>
        <v/>
      </c>
      <c r="AK835" s="50"/>
      <c r="AL835" s="51" t="str">
        <f>IF(AK835=1,#REF!,"")</f>
        <v/>
      </c>
      <c r="AM835" s="52"/>
      <c r="AN835" s="53"/>
      <c r="AO835" s="53"/>
      <c r="AP835" s="54"/>
      <c r="AQ835" s="55" t="e">
        <f>IF(#REF!=1,0,"")</f>
        <v>#REF!</v>
      </c>
      <c r="AR835" s="56" t="e">
        <f t="shared" si="216"/>
        <v>#REF!</v>
      </c>
      <c r="AS835" s="55" t="e">
        <f>IF(#REF!=1,0,"")</f>
        <v>#REF!</v>
      </c>
      <c r="AT835" s="56" t="e">
        <f t="shared" si="217"/>
        <v>#REF!</v>
      </c>
    </row>
    <row r="836" spans="1:46" s="3" customFormat="1" x14ac:dyDescent="0.25">
      <c r="A836" s="67">
        <f t="shared" si="218"/>
        <v>2022</v>
      </c>
      <c r="B836" s="67" t="str">
        <f t="shared" si="219"/>
        <v>May</v>
      </c>
      <c r="C836" s="68">
        <f t="shared" si="224"/>
        <v>24</v>
      </c>
      <c r="D836" s="69">
        <f t="shared" si="220"/>
        <v>22</v>
      </c>
      <c r="E836" s="70">
        <f t="shared" si="221"/>
        <v>28</v>
      </c>
      <c r="F836" s="74"/>
      <c r="G836" s="77"/>
      <c r="H836" s="63" t="e">
        <f t="shared" si="225"/>
        <v>#VALUE!</v>
      </c>
      <c r="I836" s="64">
        <f t="shared" si="229"/>
        <v>1</v>
      </c>
      <c r="J836" s="71" t="str">
        <f t="shared" si="229"/>
        <v>Lavandula</v>
      </c>
      <c r="K836" s="71" t="str">
        <f t="shared" si="229"/>
        <v>stoechas</v>
      </c>
      <c r="L836" s="72">
        <f t="shared" si="229"/>
        <v>2</v>
      </c>
      <c r="M836" s="72">
        <f t="shared" si="229"/>
        <v>13</v>
      </c>
      <c r="N836" s="66">
        <f t="shared" si="229"/>
        <v>0</v>
      </c>
      <c r="O836" s="42"/>
      <c r="P836" s="43" t="e">
        <f>TEXT(IF(#REF!=1,D836,""),"00")</f>
        <v>#REF!</v>
      </c>
      <c r="Q836" s="44"/>
      <c r="R836" s="45"/>
      <c r="S836" s="46" t="e">
        <f>IF(O836=0,TEXT(TIME(P836,Q836,R836)-TIME(D836,E836,RIGHT(F836,2))+TIME(0,LEFT(#REF!,2),RIGHT(#REF!,2)),"mm:ss"),TEXT(TIME(P836,Q836,R836)-TIME(D836,E836,RIGHT(F836,2))+TIME(0,LEFT(#REF!,2),RIGHT(#REF!,2))-TIME(0,($G$10*O836),0),"mm:ss"))</f>
        <v>#REF!</v>
      </c>
      <c r="T836" s="47"/>
      <c r="U836" s="43" t="e">
        <f>INDEX(VISITORS[INSECT ORDER], MATCH(T836,VISITORS[NAME USED],0))</f>
        <v>#N/A</v>
      </c>
      <c r="V836" s="43" t="e">
        <f t="shared" si="222"/>
        <v>#N/A</v>
      </c>
      <c r="W836" s="48" t="e">
        <f>IF(SUM(AB836,AD836,AF836,AH836,AJ836,AL836)=#REF!,,"")</f>
        <v>#REF!</v>
      </c>
      <c r="X836" s="49" t="e">
        <f>IF(#REF!=1,1,"")</f>
        <v>#REF!</v>
      </c>
      <c r="Y836" s="49"/>
      <c r="Z836" s="49"/>
      <c r="AA836" s="50" t="str">
        <f t="shared" si="223"/>
        <v/>
      </c>
      <c r="AB836" s="51" t="str">
        <f>IF(AA836=1,#REF!,"")</f>
        <v/>
      </c>
      <c r="AC836" s="50"/>
      <c r="AD836" s="51" t="str">
        <f>IF(AC836=1,#REF!,"")</f>
        <v/>
      </c>
      <c r="AE836" s="50"/>
      <c r="AF836" s="51" t="str">
        <f>IF(AE836=1,#REF!,"")</f>
        <v/>
      </c>
      <c r="AG836" s="50"/>
      <c r="AH836" s="51" t="str">
        <f>IF(AG836=1,#REF!,"")</f>
        <v/>
      </c>
      <c r="AI836" s="50"/>
      <c r="AJ836" s="51" t="str">
        <f>IF(AI836=1,#REF!,"")</f>
        <v/>
      </c>
      <c r="AK836" s="50"/>
      <c r="AL836" s="51" t="str">
        <f>IF(AK836=1,#REF!,"")</f>
        <v/>
      </c>
      <c r="AM836" s="52"/>
      <c r="AN836" s="53"/>
      <c r="AO836" s="53"/>
      <c r="AP836" s="54"/>
      <c r="AQ836" s="55" t="e">
        <f>IF(#REF!=1,0,"")</f>
        <v>#REF!</v>
      </c>
      <c r="AR836" s="56" t="e">
        <f t="shared" si="216"/>
        <v>#REF!</v>
      </c>
      <c r="AS836" s="55" t="e">
        <f>IF(#REF!=1,0,"")</f>
        <v>#REF!</v>
      </c>
      <c r="AT836" s="56" t="e">
        <f t="shared" si="217"/>
        <v>#REF!</v>
      </c>
    </row>
    <row r="837" spans="1:46" s="3" customFormat="1" x14ac:dyDescent="0.25">
      <c r="A837" s="67">
        <f t="shared" si="218"/>
        <v>2022</v>
      </c>
      <c r="B837" s="67" t="str">
        <f t="shared" si="219"/>
        <v>May</v>
      </c>
      <c r="C837" s="68">
        <f t="shared" si="224"/>
        <v>24</v>
      </c>
      <c r="D837" s="69">
        <f t="shared" si="220"/>
        <v>22</v>
      </c>
      <c r="E837" s="60">
        <f t="shared" si="221"/>
        <v>29</v>
      </c>
      <c r="F837" s="74"/>
      <c r="G837" s="77"/>
      <c r="H837" s="63" t="e">
        <f t="shared" si="225"/>
        <v>#VALUE!</v>
      </c>
      <c r="I837" s="64">
        <f t="shared" si="229"/>
        <v>1</v>
      </c>
      <c r="J837" s="71" t="str">
        <f t="shared" si="229"/>
        <v>Lavandula</v>
      </c>
      <c r="K837" s="71" t="str">
        <f t="shared" si="229"/>
        <v>stoechas</v>
      </c>
      <c r="L837" s="72">
        <f t="shared" si="229"/>
        <v>2</v>
      </c>
      <c r="M837" s="66">
        <f t="shared" si="229"/>
        <v>13</v>
      </c>
      <c r="N837" s="66">
        <f t="shared" si="229"/>
        <v>0</v>
      </c>
      <c r="O837" s="42"/>
      <c r="P837" s="43" t="e">
        <f>TEXT(IF(#REF!=1,D837,""),"00")</f>
        <v>#REF!</v>
      </c>
      <c r="Q837" s="44"/>
      <c r="R837" s="45"/>
      <c r="S837" s="46" t="e">
        <f>IF(O837=0,TEXT(TIME(P837,Q837,R837)-TIME(D837,E837,RIGHT(F837,2))+TIME(0,LEFT(#REF!,2),RIGHT(#REF!,2)),"mm:ss"),TEXT(TIME(P837,Q837,R837)-TIME(D837,E837,RIGHT(F837,2))+TIME(0,LEFT(#REF!,2),RIGHT(#REF!,2))-TIME(0,($G$10*O837),0),"mm:ss"))</f>
        <v>#REF!</v>
      </c>
      <c r="T837" s="47"/>
      <c r="U837" s="43" t="e">
        <f>INDEX(VISITORS[INSECT ORDER], MATCH(T837,VISITORS[NAME USED],0))</f>
        <v>#N/A</v>
      </c>
      <c r="V837" s="43" t="e">
        <f t="shared" si="222"/>
        <v>#N/A</v>
      </c>
      <c r="W837" s="48" t="e">
        <f>IF(SUM(AB837,AD837,AF837,AH837,AJ837,AL837)=#REF!,,"")</f>
        <v>#REF!</v>
      </c>
      <c r="X837" s="49" t="e">
        <f>IF(#REF!=1,1,"")</f>
        <v>#REF!</v>
      </c>
      <c r="Y837" s="49"/>
      <c r="Z837" s="49"/>
      <c r="AA837" s="50" t="str">
        <f t="shared" si="223"/>
        <v/>
      </c>
      <c r="AB837" s="51" t="str">
        <f>IF(AA837=1,#REF!,"")</f>
        <v/>
      </c>
      <c r="AC837" s="50"/>
      <c r="AD837" s="51" t="str">
        <f>IF(AC837=1,#REF!,"")</f>
        <v/>
      </c>
      <c r="AE837" s="50"/>
      <c r="AF837" s="51" t="str">
        <f>IF(AE837=1,#REF!,"")</f>
        <v/>
      </c>
      <c r="AG837" s="50"/>
      <c r="AH837" s="51" t="str">
        <f>IF(AG837=1,#REF!,"")</f>
        <v/>
      </c>
      <c r="AI837" s="50"/>
      <c r="AJ837" s="51" t="str">
        <f>IF(AI837=1,#REF!,"")</f>
        <v/>
      </c>
      <c r="AK837" s="50"/>
      <c r="AL837" s="51" t="str">
        <f>IF(AK837=1,#REF!,"")</f>
        <v/>
      </c>
      <c r="AM837" s="52"/>
      <c r="AN837" s="53"/>
      <c r="AO837" s="53"/>
      <c r="AP837" s="54"/>
      <c r="AQ837" s="55" t="e">
        <f>IF(#REF!=1,0,"")</f>
        <v>#REF!</v>
      </c>
      <c r="AR837" s="56" t="e">
        <f t="shared" si="216"/>
        <v>#REF!</v>
      </c>
      <c r="AS837" s="55" t="e">
        <f>IF(#REF!=1,0,"")</f>
        <v>#REF!</v>
      </c>
      <c r="AT837" s="56" t="e">
        <f t="shared" si="217"/>
        <v>#REF!</v>
      </c>
    </row>
    <row r="838" spans="1:46" s="3" customFormat="1" x14ac:dyDescent="0.25">
      <c r="A838" s="67">
        <f t="shared" si="218"/>
        <v>2022</v>
      </c>
      <c r="B838" s="67" t="str">
        <f t="shared" si="219"/>
        <v>May</v>
      </c>
      <c r="C838" s="68">
        <f t="shared" si="224"/>
        <v>24</v>
      </c>
      <c r="D838" s="69">
        <f t="shared" si="220"/>
        <v>22</v>
      </c>
      <c r="E838" s="70">
        <f t="shared" si="221"/>
        <v>30</v>
      </c>
      <c r="F838" s="74"/>
      <c r="G838" s="77"/>
      <c r="H838" s="63" t="e">
        <f t="shared" si="225"/>
        <v>#VALUE!</v>
      </c>
      <c r="I838" s="64">
        <f t="shared" si="229"/>
        <v>1</v>
      </c>
      <c r="J838" s="71" t="str">
        <f t="shared" si="229"/>
        <v>Lavandula</v>
      </c>
      <c r="K838" s="71" t="str">
        <f t="shared" si="229"/>
        <v>stoechas</v>
      </c>
      <c r="L838" s="72">
        <f t="shared" si="229"/>
        <v>2</v>
      </c>
      <c r="M838" s="72">
        <f t="shared" si="229"/>
        <v>13</v>
      </c>
      <c r="N838" s="66">
        <f t="shared" si="229"/>
        <v>0</v>
      </c>
      <c r="O838" s="42"/>
      <c r="P838" s="43" t="e">
        <f>TEXT(IF(#REF!=1,D838,""),"00")</f>
        <v>#REF!</v>
      </c>
      <c r="Q838" s="44"/>
      <c r="R838" s="45"/>
      <c r="S838" s="46" t="e">
        <f>IF(O838=0,TEXT(TIME(P838,Q838,R838)-TIME(D838,E838,RIGHT(F838,2))+TIME(0,LEFT(#REF!,2),RIGHT(#REF!,2)),"mm:ss"),TEXT(TIME(P838,Q838,R838)-TIME(D838,E838,RIGHT(F838,2))+TIME(0,LEFT(#REF!,2),RIGHT(#REF!,2))-TIME(0,($G$10*O838),0),"mm:ss"))</f>
        <v>#REF!</v>
      </c>
      <c r="T838" s="47"/>
      <c r="U838" s="43" t="e">
        <f>INDEX(VISITORS[INSECT ORDER], MATCH(T838,VISITORS[NAME USED],0))</f>
        <v>#N/A</v>
      </c>
      <c r="V838" s="43" t="e">
        <f t="shared" si="222"/>
        <v>#N/A</v>
      </c>
      <c r="W838" s="48" t="e">
        <f>IF(SUM(AB838,AD838,AF838,AH838,AJ838,AL838)=#REF!,,"")</f>
        <v>#REF!</v>
      </c>
      <c r="X838" s="49" t="e">
        <f>IF(#REF!=1,1,"")</f>
        <v>#REF!</v>
      </c>
      <c r="Y838" s="49"/>
      <c r="Z838" s="49"/>
      <c r="AA838" s="50" t="str">
        <f t="shared" si="223"/>
        <v/>
      </c>
      <c r="AB838" s="51" t="str">
        <f>IF(AA838=1,#REF!,"")</f>
        <v/>
      </c>
      <c r="AC838" s="50"/>
      <c r="AD838" s="51" t="str">
        <f>IF(AC838=1,#REF!,"")</f>
        <v/>
      </c>
      <c r="AE838" s="50"/>
      <c r="AF838" s="51" t="str">
        <f>IF(AE838=1,#REF!,"")</f>
        <v/>
      </c>
      <c r="AG838" s="50"/>
      <c r="AH838" s="51" t="str">
        <f>IF(AG838=1,#REF!,"")</f>
        <v/>
      </c>
      <c r="AI838" s="50"/>
      <c r="AJ838" s="51" t="str">
        <f>IF(AI838=1,#REF!,"")</f>
        <v/>
      </c>
      <c r="AK838" s="50"/>
      <c r="AL838" s="51" t="str">
        <f>IF(AK838=1,#REF!,"")</f>
        <v/>
      </c>
      <c r="AM838" s="52"/>
      <c r="AN838" s="53"/>
      <c r="AO838" s="53"/>
      <c r="AP838" s="54"/>
      <c r="AQ838" s="55" t="e">
        <f>IF(#REF!=1,0,"")</f>
        <v>#REF!</v>
      </c>
      <c r="AR838" s="56" t="e">
        <f t="shared" si="216"/>
        <v>#REF!</v>
      </c>
      <c r="AS838" s="55" t="e">
        <f>IF(#REF!=1,0,"")</f>
        <v>#REF!</v>
      </c>
      <c r="AT838" s="56" t="e">
        <f t="shared" si="217"/>
        <v>#REF!</v>
      </c>
    </row>
    <row r="839" spans="1:46" s="3" customFormat="1" x14ac:dyDescent="0.25">
      <c r="A839" s="67">
        <f t="shared" si="218"/>
        <v>2022</v>
      </c>
      <c r="B839" s="67" t="str">
        <f t="shared" si="219"/>
        <v>May</v>
      </c>
      <c r="C839" s="68">
        <f t="shared" si="224"/>
        <v>24</v>
      </c>
      <c r="D839" s="69">
        <f t="shared" si="220"/>
        <v>22</v>
      </c>
      <c r="E839" s="70">
        <f t="shared" si="221"/>
        <v>31</v>
      </c>
      <c r="F839" s="74"/>
      <c r="G839" s="77"/>
      <c r="H839" s="63" t="e">
        <f t="shared" si="225"/>
        <v>#VALUE!</v>
      </c>
      <c r="I839" s="64">
        <f t="shared" si="229"/>
        <v>1</v>
      </c>
      <c r="J839" s="71" t="str">
        <f t="shared" si="229"/>
        <v>Lavandula</v>
      </c>
      <c r="K839" s="71" t="str">
        <f t="shared" si="229"/>
        <v>stoechas</v>
      </c>
      <c r="L839" s="72">
        <f t="shared" si="229"/>
        <v>2</v>
      </c>
      <c r="M839" s="72">
        <f t="shared" si="229"/>
        <v>13</v>
      </c>
      <c r="N839" s="66">
        <f t="shared" si="229"/>
        <v>0</v>
      </c>
      <c r="O839" s="42"/>
      <c r="P839" s="43" t="e">
        <f>TEXT(IF(#REF!=1,D839,""),"00")</f>
        <v>#REF!</v>
      </c>
      <c r="Q839" s="44"/>
      <c r="R839" s="45"/>
      <c r="S839" s="46" t="e">
        <f>IF(O839=0,TEXT(TIME(P839,Q839,R839)-TIME(D839,E839,RIGHT(F839,2))+TIME(0,LEFT(#REF!,2),RIGHT(#REF!,2)),"mm:ss"),TEXT(TIME(P839,Q839,R839)-TIME(D839,E839,RIGHT(F839,2))+TIME(0,LEFT(#REF!,2),RIGHT(#REF!,2))-TIME(0,($G$10*O839),0),"mm:ss"))</f>
        <v>#REF!</v>
      </c>
      <c r="T839" s="47"/>
      <c r="U839" s="43" t="e">
        <f>INDEX(VISITORS[INSECT ORDER], MATCH(T839,VISITORS[NAME USED],0))</f>
        <v>#N/A</v>
      </c>
      <c r="V839" s="43" t="e">
        <f t="shared" si="222"/>
        <v>#N/A</v>
      </c>
      <c r="W839" s="48" t="e">
        <f>IF(SUM(AB839,AD839,AF839,AH839,AJ839,AL839)=#REF!,,"")</f>
        <v>#REF!</v>
      </c>
      <c r="X839" s="49" t="e">
        <f>IF(#REF!=1,1,"")</f>
        <v>#REF!</v>
      </c>
      <c r="Y839" s="49"/>
      <c r="Z839" s="49"/>
      <c r="AA839" s="50" t="str">
        <f t="shared" si="223"/>
        <v/>
      </c>
      <c r="AB839" s="51" t="str">
        <f>IF(AA839=1,#REF!,"")</f>
        <v/>
      </c>
      <c r="AC839" s="50"/>
      <c r="AD839" s="51" t="str">
        <f>IF(AC839=1,#REF!,"")</f>
        <v/>
      </c>
      <c r="AE839" s="50"/>
      <c r="AF839" s="51" t="str">
        <f>IF(AE839=1,#REF!,"")</f>
        <v/>
      </c>
      <c r="AG839" s="50"/>
      <c r="AH839" s="51" t="str">
        <f>IF(AG839=1,#REF!,"")</f>
        <v/>
      </c>
      <c r="AI839" s="50"/>
      <c r="AJ839" s="51" t="str">
        <f>IF(AI839=1,#REF!,"")</f>
        <v/>
      </c>
      <c r="AK839" s="50"/>
      <c r="AL839" s="51" t="str">
        <f>IF(AK839=1,#REF!,"")</f>
        <v/>
      </c>
      <c r="AM839" s="52"/>
      <c r="AN839" s="53"/>
      <c r="AO839" s="53"/>
      <c r="AP839" s="54"/>
      <c r="AQ839" s="55" t="e">
        <f>IF(#REF!=1,0,"")</f>
        <v>#REF!</v>
      </c>
      <c r="AR839" s="56" t="e">
        <f t="shared" si="216"/>
        <v>#REF!</v>
      </c>
      <c r="AS839" s="55" t="e">
        <f>IF(#REF!=1,0,"")</f>
        <v>#REF!</v>
      </c>
      <c r="AT839" s="56" t="e">
        <f t="shared" si="217"/>
        <v>#REF!</v>
      </c>
    </row>
    <row r="840" spans="1:46" s="3" customFormat="1" x14ac:dyDescent="0.25">
      <c r="A840" s="67">
        <f t="shared" si="218"/>
        <v>2022</v>
      </c>
      <c r="B840" s="67" t="str">
        <f t="shared" si="219"/>
        <v>May</v>
      </c>
      <c r="C840" s="68">
        <f t="shared" si="224"/>
        <v>24</v>
      </c>
      <c r="D840" s="69">
        <f t="shared" si="220"/>
        <v>22</v>
      </c>
      <c r="E840" s="70">
        <f t="shared" si="221"/>
        <v>32</v>
      </c>
      <c r="F840" s="74"/>
      <c r="G840" s="77"/>
      <c r="H840" s="63" t="e">
        <f t="shared" si="225"/>
        <v>#VALUE!</v>
      </c>
      <c r="I840" s="64">
        <f t="shared" si="229"/>
        <v>1</v>
      </c>
      <c r="J840" s="71" t="str">
        <f t="shared" si="229"/>
        <v>Lavandula</v>
      </c>
      <c r="K840" s="71" t="str">
        <f t="shared" si="229"/>
        <v>stoechas</v>
      </c>
      <c r="L840" s="66">
        <f t="shared" si="229"/>
        <v>2</v>
      </c>
      <c r="M840" s="72">
        <f t="shared" si="229"/>
        <v>13</v>
      </c>
      <c r="N840" s="66">
        <f t="shared" si="229"/>
        <v>0</v>
      </c>
      <c r="O840" s="42"/>
      <c r="P840" s="43" t="e">
        <f>TEXT(IF(#REF!=1,D840,""),"00")</f>
        <v>#REF!</v>
      </c>
      <c r="Q840" s="44"/>
      <c r="R840" s="45"/>
      <c r="S840" s="46" t="e">
        <f>IF(O840=0,TEXT(TIME(P840,Q840,R840)-TIME(D840,E840,RIGHT(F840,2))+TIME(0,LEFT(#REF!,2),RIGHT(#REF!,2)),"mm:ss"),TEXT(TIME(P840,Q840,R840)-TIME(D840,E840,RIGHT(F840,2))+TIME(0,LEFT(#REF!,2),RIGHT(#REF!,2))-TIME(0,($G$10*O840),0),"mm:ss"))</f>
        <v>#REF!</v>
      </c>
      <c r="T840" s="47"/>
      <c r="U840" s="43" t="e">
        <f>INDEX(VISITORS[INSECT ORDER], MATCH(T840,VISITORS[NAME USED],0))</f>
        <v>#N/A</v>
      </c>
      <c r="V840" s="43" t="e">
        <f t="shared" si="222"/>
        <v>#N/A</v>
      </c>
      <c r="W840" s="48" t="e">
        <f>IF(SUM(AB840,AD840,AF840,AH840,AJ840,AL840)=#REF!,,"")</f>
        <v>#REF!</v>
      </c>
      <c r="X840" s="49" t="e">
        <f>IF(#REF!=1,1,"")</f>
        <v>#REF!</v>
      </c>
      <c r="Y840" s="49"/>
      <c r="Z840" s="49"/>
      <c r="AA840" s="50" t="str">
        <f t="shared" si="223"/>
        <v/>
      </c>
      <c r="AB840" s="51" t="str">
        <f>IF(AA840=1,#REF!,"")</f>
        <v/>
      </c>
      <c r="AC840" s="50"/>
      <c r="AD840" s="51" t="str">
        <f>IF(AC840=1,#REF!,"")</f>
        <v/>
      </c>
      <c r="AE840" s="50"/>
      <c r="AF840" s="51" t="str">
        <f>IF(AE840=1,#REF!,"")</f>
        <v/>
      </c>
      <c r="AG840" s="50"/>
      <c r="AH840" s="51" t="str">
        <f>IF(AG840=1,#REF!,"")</f>
        <v/>
      </c>
      <c r="AI840" s="50"/>
      <c r="AJ840" s="51" t="str">
        <f>IF(AI840=1,#REF!,"")</f>
        <v/>
      </c>
      <c r="AK840" s="50"/>
      <c r="AL840" s="51" t="str">
        <f>IF(AK840=1,#REF!,"")</f>
        <v/>
      </c>
      <c r="AM840" s="52"/>
      <c r="AN840" s="53"/>
      <c r="AO840" s="53"/>
      <c r="AP840" s="54"/>
      <c r="AQ840" s="55" t="e">
        <f>IF(#REF!=1,0,"")</f>
        <v>#REF!</v>
      </c>
      <c r="AR840" s="56" t="e">
        <f t="shared" si="216"/>
        <v>#REF!</v>
      </c>
      <c r="AS840" s="55" t="e">
        <f>IF(#REF!=1,0,"")</f>
        <v>#REF!</v>
      </c>
      <c r="AT840" s="56" t="e">
        <f t="shared" si="217"/>
        <v>#REF!</v>
      </c>
    </row>
    <row r="841" spans="1:46" s="3" customFormat="1" x14ac:dyDescent="0.25">
      <c r="A841" s="67">
        <f t="shared" si="218"/>
        <v>2022</v>
      </c>
      <c r="B841" s="67" t="str">
        <f t="shared" si="219"/>
        <v>May</v>
      </c>
      <c r="C841" s="68">
        <f t="shared" si="224"/>
        <v>24</v>
      </c>
      <c r="D841" s="69">
        <f t="shared" si="220"/>
        <v>22</v>
      </c>
      <c r="E841" s="70">
        <f t="shared" si="221"/>
        <v>33</v>
      </c>
      <c r="F841" s="74"/>
      <c r="G841" s="77"/>
      <c r="H841" s="63" t="e">
        <f t="shared" si="225"/>
        <v>#VALUE!</v>
      </c>
      <c r="I841" s="64">
        <f t="shared" si="229"/>
        <v>1</v>
      </c>
      <c r="J841" s="71" t="str">
        <f t="shared" si="229"/>
        <v>Lavandula</v>
      </c>
      <c r="K841" s="71" t="str">
        <f t="shared" si="229"/>
        <v>stoechas</v>
      </c>
      <c r="L841" s="72">
        <f t="shared" si="229"/>
        <v>2</v>
      </c>
      <c r="M841" s="72">
        <f t="shared" si="229"/>
        <v>13</v>
      </c>
      <c r="N841" s="66">
        <f t="shared" si="229"/>
        <v>0</v>
      </c>
      <c r="O841" s="42"/>
      <c r="P841" s="43" t="e">
        <f>TEXT(IF(#REF!=1,D841,""),"00")</f>
        <v>#REF!</v>
      </c>
      <c r="Q841" s="44"/>
      <c r="R841" s="45"/>
      <c r="S841" s="46" t="e">
        <f>IF(O841=0,TEXT(TIME(P841,Q841,R841)-TIME(D841,E841,RIGHT(F841,2))+TIME(0,LEFT(#REF!,2),RIGHT(#REF!,2)),"mm:ss"),TEXT(TIME(P841,Q841,R841)-TIME(D841,E841,RIGHT(F841,2))+TIME(0,LEFT(#REF!,2),RIGHT(#REF!,2))-TIME(0,($G$10*O841),0),"mm:ss"))</f>
        <v>#REF!</v>
      </c>
      <c r="T841" s="47"/>
      <c r="U841" s="43" t="e">
        <f>INDEX(VISITORS[INSECT ORDER], MATCH(T841,VISITORS[NAME USED],0))</f>
        <v>#N/A</v>
      </c>
      <c r="V841" s="43" t="e">
        <f t="shared" si="222"/>
        <v>#N/A</v>
      </c>
      <c r="W841" s="48" t="e">
        <f>IF(SUM(AB841,AD841,AF841,AH841,AJ841,AL841)=#REF!,,"")</f>
        <v>#REF!</v>
      </c>
      <c r="X841" s="49" t="e">
        <f>IF(#REF!=1,1,"")</f>
        <v>#REF!</v>
      </c>
      <c r="Y841" s="49"/>
      <c r="Z841" s="49"/>
      <c r="AA841" s="50" t="str">
        <f t="shared" si="223"/>
        <v/>
      </c>
      <c r="AB841" s="51" t="str">
        <f>IF(AA841=1,#REF!,"")</f>
        <v/>
      </c>
      <c r="AC841" s="50"/>
      <c r="AD841" s="51" t="str">
        <f>IF(AC841=1,#REF!,"")</f>
        <v/>
      </c>
      <c r="AE841" s="50"/>
      <c r="AF841" s="51" t="str">
        <f>IF(AE841=1,#REF!,"")</f>
        <v/>
      </c>
      <c r="AG841" s="50"/>
      <c r="AH841" s="51" t="str">
        <f>IF(AG841=1,#REF!,"")</f>
        <v/>
      </c>
      <c r="AI841" s="50"/>
      <c r="AJ841" s="51" t="str">
        <f>IF(AI841=1,#REF!,"")</f>
        <v/>
      </c>
      <c r="AK841" s="50"/>
      <c r="AL841" s="51" t="str">
        <f>IF(AK841=1,#REF!,"")</f>
        <v/>
      </c>
      <c r="AM841" s="52"/>
      <c r="AN841" s="53"/>
      <c r="AO841" s="53"/>
      <c r="AP841" s="54"/>
      <c r="AQ841" s="55" t="e">
        <f>IF(#REF!=1,0,"")</f>
        <v>#REF!</v>
      </c>
      <c r="AR841" s="56" t="e">
        <f t="shared" si="216"/>
        <v>#REF!</v>
      </c>
      <c r="AS841" s="55" t="e">
        <f>IF(#REF!=1,0,"")</f>
        <v>#REF!</v>
      </c>
      <c r="AT841" s="56" t="e">
        <f t="shared" si="217"/>
        <v>#REF!</v>
      </c>
    </row>
    <row r="842" spans="1:46" s="3" customFormat="1" x14ac:dyDescent="0.25">
      <c r="A842" s="67">
        <f t="shared" si="218"/>
        <v>2022</v>
      </c>
      <c r="B842" s="67" t="str">
        <f t="shared" si="219"/>
        <v>May</v>
      </c>
      <c r="C842" s="68">
        <f t="shared" si="224"/>
        <v>24</v>
      </c>
      <c r="D842" s="69">
        <f t="shared" si="220"/>
        <v>22</v>
      </c>
      <c r="E842" s="60">
        <f t="shared" si="221"/>
        <v>34</v>
      </c>
      <c r="F842" s="74"/>
      <c r="G842" s="77"/>
      <c r="H842" s="63" t="e">
        <f t="shared" si="225"/>
        <v>#VALUE!</v>
      </c>
      <c r="I842" s="64">
        <f t="shared" si="229"/>
        <v>1</v>
      </c>
      <c r="J842" s="71" t="str">
        <f t="shared" si="229"/>
        <v>Lavandula</v>
      </c>
      <c r="K842" s="71" t="str">
        <f t="shared" si="229"/>
        <v>stoechas</v>
      </c>
      <c r="L842" s="72">
        <f t="shared" si="229"/>
        <v>2</v>
      </c>
      <c r="M842" s="66">
        <f t="shared" si="229"/>
        <v>13</v>
      </c>
      <c r="N842" s="66">
        <f t="shared" si="229"/>
        <v>0</v>
      </c>
      <c r="O842" s="42"/>
      <c r="P842" s="43" t="e">
        <f>TEXT(IF(#REF!=1,D842,""),"00")</f>
        <v>#REF!</v>
      </c>
      <c r="Q842" s="44"/>
      <c r="R842" s="45"/>
      <c r="S842" s="46" t="e">
        <f>IF(O842=0,TEXT(TIME(P842,Q842,R842)-TIME(D842,E842,RIGHT(F842,2))+TIME(0,LEFT(#REF!,2),RIGHT(#REF!,2)),"mm:ss"),TEXT(TIME(P842,Q842,R842)-TIME(D842,E842,RIGHT(F842,2))+TIME(0,LEFT(#REF!,2),RIGHT(#REF!,2))-TIME(0,($G$10*O842),0),"mm:ss"))</f>
        <v>#REF!</v>
      </c>
      <c r="T842" s="47"/>
      <c r="U842" s="43" t="e">
        <f>INDEX(VISITORS[INSECT ORDER], MATCH(T842,VISITORS[NAME USED],0))</f>
        <v>#N/A</v>
      </c>
      <c r="V842" s="43" t="e">
        <f t="shared" si="222"/>
        <v>#N/A</v>
      </c>
      <c r="W842" s="48" t="e">
        <f>IF(SUM(AB842,AD842,AF842,AH842,AJ842,AL842)=#REF!,,"")</f>
        <v>#REF!</v>
      </c>
      <c r="X842" s="49" t="e">
        <f>IF(#REF!=1,1,"")</f>
        <v>#REF!</v>
      </c>
      <c r="Y842" s="49"/>
      <c r="Z842" s="49"/>
      <c r="AA842" s="50" t="str">
        <f t="shared" si="223"/>
        <v/>
      </c>
      <c r="AB842" s="51" t="str">
        <f>IF(AA842=1,#REF!,"")</f>
        <v/>
      </c>
      <c r="AC842" s="50"/>
      <c r="AD842" s="51" t="str">
        <f>IF(AC842=1,#REF!,"")</f>
        <v/>
      </c>
      <c r="AE842" s="50"/>
      <c r="AF842" s="51" t="str">
        <f>IF(AE842=1,#REF!,"")</f>
        <v/>
      </c>
      <c r="AG842" s="50"/>
      <c r="AH842" s="51" t="str">
        <f>IF(AG842=1,#REF!,"")</f>
        <v/>
      </c>
      <c r="AI842" s="50"/>
      <c r="AJ842" s="51" t="str">
        <f>IF(AI842=1,#REF!,"")</f>
        <v/>
      </c>
      <c r="AK842" s="50"/>
      <c r="AL842" s="51" t="str">
        <f>IF(AK842=1,#REF!,"")</f>
        <v/>
      </c>
      <c r="AM842" s="52"/>
      <c r="AN842" s="53"/>
      <c r="AO842" s="53"/>
      <c r="AP842" s="54"/>
      <c r="AQ842" s="55" t="e">
        <f>IF(#REF!=1,0,"")</f>
        <v>#REF!</v>
      </c>
      <c r="AR842" s="56" t="e">
        <f t="shared" si="216"/>
        <v>#REF!</v>
      </c>
      <c r="AS842" s="55" t="e">
        <f>IF(#REF!=1,0,"")</f>
        <v>#REF!</v>
      </c>
      <c r="AT842" s="56" t="e">
        <f t="shared" si="217"/>
        <v>#REF!</v>
      </c>
    </row>
    <row r="843" spans="1:46" s="3" customFormat="1" x14ac:dyDescent="0.25">
      <c r="A843" s="67">
        <f t="shared" si="218"/>
        <v>2022</v>
      </c>
      <c r="B843" s="67" t="str">
        <f t="shared" si="219"/>
        <v>May</v>
      </c>
      <c r="C843" s="68">
        <f t="shared" si="224"/>
        <v>24</v>
      </c>
      <c r="D843" s="69">
        <f t="shared" si="220"/>
        <v>22</v>
      </c>
      <c r="E843" s="70">
        <f t="shared" si="221"/>
        <v>35</v>
      </c>
      <c r="F843" s="74"/>
      <c r="G843" s="77"/>
      <c r="H843" s="63" t="e">
        <f t="shared" si="225"/>
        <v>#VALUE!</v>
      </c>
      <c r="I843" s="64">
        <f t="shared" si="229"/>
        <v>1</v>
      </c>
      <c r="J843" s="71" t="str">
        <f t="shared" si="229"/>
        <v>Lavandula</v>
      </c>
      <c r="K843" s="71" t="str">
        <f t="shared" si="229"/>
        <v>stoechas</v>
      </c>
      <c r="L843" s="72">
        <f t="shared" si="229"/>
        <v>2</v>
      </c>
      <c r="M843" s="72">
        <f t="shared" si="229"/>
        <v>13</v>
      </c>
      <c r="N843" s="66">
        <f t="shared" si="229"/>
        <v>0</v>
      </c>
      <c r="O843" s="42"/>
      <c r="P843" s="43" t="e">
        <f>TEXT(IF(#REF!=1,D843,""),"00")</f>
        <v>#REF!</v>
      </c>
      <c r="Q843" s="44"/>
      <c r="R843" s="45"/>
      <c r="S843" s="46" t="e">
        <f>IF(O843=0,TEXT(TIME(P843,Q843,R843)-TIME(D843,E843,RIGHT(F843,2))+TIME(0,LEFT(#REF!,2),RIGHT(#REF!,2)),"mm:ss"),TEXT(TIME(P843,Q843,R843)-TIME(D843,E843,RIGHT(F843,2))+TIME(0,LEFT(#REF!,2),RIGHT(#REF!,2))-TIME(0,($G$10*O843),0),"mm:ss"))</f>
        <v>#REF!</v>
      </c>
      <c r="T843" s="47"/>
      <c r="U843" s="43" t="e">
        <f>INDEX(VISITORS[INSECT ORDER], MATCH(T843,VISITORS[NAME USED],0))</f>
        <v>#N/A</v>
      </c>
      <c r="V843" s="43" t="e">
        <f t="shared" si="222"/>
        <v>#N/A</v>
      </c>
      <c r="W843" s="48" t="e">
        <f>IF(SUM(AB843,AD843,AF843,AH843,AJ843,AL843)=#REF!,,"")</f>
        <v>#REF!</v>
      </c>
      <c r="X843" s="49" t="e">
        <f>IF(#REF!=1,1,"")</f>
        <v>#REF!</v>
      </c>
      <c r="Y843" s="49"/>
      <c r="Z843" s="49"/>
      <c r="AA843" s="50" t="str">
        <f t="shared" si="223"/>
        <v/>
      </c>
      <c r="AB843" s="51" t="str">
        <f>IF(AA843=1,#REF!,"")</f>
        <v/>
      </c>
      <c r="AC843" s="50"/>
      <c r="AD843" s="51" t="str">
        <f>IF(AC843=1,#REF!,"")</f>
        <v/>
      </c>
      <c r="AE843" s="50"/>
      <c r="AF843" s="51" t="str">
        <f>IF(AE843=1,#REF!,"")</f>
        <v/>
      </c>
      <c r="AG843" s="50"/>
      <c r="AH843" s="51" t="str">
        <f>IF(AG843=1,#REF!,"")</f>
        <v/>
      </c>
      <c r="AI843" s="50"/>
      <c r="AJ843" s="51" t="str">
        <f>IF(AI843=1,#REF!,"")</f>
        <v/>
      </c>
      <c r="AK843" s="50"/>
      <c r="AL843" s="51" t="str">
        <f>IF(AK843=1,#REF!,"")</f>
        <v/>
      </c>
      <c r="AM843" s="52"/>
      <c r="AN843" s="53"/>
      <c r="AO843" s="53"/>
      <c r="AP843" s="54"/>
      <c r="AQ843" s="55" t="e">
        <f>IF(#REF!=1,0,"")</f>
        <v>#REF!</v>
      </c>
      <c r="AR843" s="56" t="e">
        <f t="shared" ref="AR843:AR906" si="230">IF(AQ843=1,X843,"")</f>
        <v>#REF!</v>
      </c>
      <c r="AS843" s="55" t="e">
        <f>IF(#REF!=1,0,"")</f>
        <v>#REF!</v>
      </c>
      <c r="AT843" s="56" t="e">
        <f t="shared" ref="AT843:AT906" si="231">IF(AS843=1,X843,"")</f>
        <v>#REF!</v>
      </c>
    </row>
    <row r="844" spans="1:46" s="3" customFormat="1" x14ac:dyDescent="0.25">
      <c r="A844" s="67">
        <f t="shared" ref="A844:A907" si="232">A843</f>
        <v>2022</v>
      </c>
      <c r="B844" s="67" t="str">
        <f t="shared" ref="B844:B907" si="233">IF(C843-C844&gt;0, TEXT(DATE(2016,(MONTH(DATEVALUE(B843&amp;"1"))+1),1),"mmm"), B843)</f>
        <v>May</v>
      </c>
      <c r="C844" s="68">
        <f t="shared" si="224"/>
        <v>24</v>
      </c>
      <c r="D844" s="69">
        <f t="shared" ref="D844:D907" si="234">IF(IF(E843=59,D843+1,D843)=24,0,IF(E843=59,D843+1,D843))</f>
        <v>22</v>
      </c>
      <c r="E844" s="70">
        <f t="shared" ref="E844:E907" si="235">IF(E843&lt;59,E843+1,0)</f>
        <v>36</v>
      </c>
      <c r="F844" s="74"/>
      <c r="G844" s="77"/>
      <c r="H844" s="63" t="e">
        <f t="shared" si="225"/>
        <v>#VALUE!</v>
      </c>
      <c r="I844" s="64">
        <f t="shared" si="229"/>
        <v>1</v>
      </c>
      <c r="J844" s="71" t="str">
        <f t="shared" si="229"/>
        <v>Lavandula</v>
      </c>
      <c r="K844" s="71" t="str">
        <f t="shared" si="229"/>
        <v>stoechas</v>
      </c>
      <c r="L844" s="72">
        <f t="shared" si="229"/>
        <v>2</v>
      </c>
      <c r="M844" s="72">
        <f t="shared" si="229"/>
        <v>13</v>
      </c>
      <c r="N844" s="66">
        <f t="shared" si="229"/>
        <v>0</v>
      </c>
      <c r="O844" s="42"/>
      <c r="P844" s="43" t="e">
        <f>TEXT(IF(#REF!=1,D844,""),"00")</f>
        <v>#REF!</v>
      </c>
      <c r="Q844" s="44"/>
      <c r="R844" s="45"/>
      <c r="S844" s="46" t="e">
        <f>IF(O844=0,TEXT(TIME(P844,Q844,R844)-TIME(D844,E844,RIGHT(F844,2))+TIME(0,LEFT(#REF!,2),RIGHT(#REF!,2)),"mm:ss"),TEXT(TIME(P844,Q844,R844)-TIME(D844,E844,RIGHT(F844,2))+TIME(0,LEFT(#REF!,2),RIGHT(#REF!,2))-TIME(0,($G$10*O844),0),"mm:ss"))</f>
        <v>#REF!</v>
      </c>
      <c r="T844" s="47"/>
      <c r="U844" s="43" t="e">
        <f>INDEX(VISITORS[INSECT ORDER], MATCH(T844,VISITORS[NAME USED],0))</f>
        <v>#N/A</v>
      </c>
      <c r="V844" s="43" t="e">
        <f t="shared" ref="V844:V907" si="236">IF(U844&lt;&gt;0,"NA","")</f>
        <v>#N/A</v>
      </c>
      <c r="W844" s="48" t="e">
        <f>IF(SUM(AB844,AD844,AF844,AH844,AJ844,AL844)=#REF!,,"")</f>
        <v>#REF!</v>
      </c>
      <c r="X844" s="49" t="e">
        <f>IF(#REF!=1,1,"")</f>
        <v>#REF!</v>
      </c>
      <c r="Y844" s="49"/>
      <c r="Z844" s="49"/>
      <c r="AA844" s="50" t="str">
        <f t="shared" ref="AA844:AA907" si="237">IF(OR(T844="Something small"),1,"")</f>
        <v/>
      </c>
      <c r="AB844" s="51" t="str">
        <f>IF(AA844=1,#REF!,"")</f>
        <v/>
      </c>
      <c r="AC844" s="50"/>
      <c r="AD844" s="51" t="str">
        <f>IF(AC844=1,#REF!,"")</f>
        <v/>
      </c>
      <c r="AE844" s="50"/>
      <c r="AF844" s="51" t="str">
        <f>IF(AE844=1,#REF!,"")</f>
        <v/>
      </c>
      <c r="AG844" s="50"/>
      <c r="AH844" s="51" t="str">
        <f>IF(AG844=1,#REF!,"")</f>
        <v/>
      </c>
      <c r="AI844" s="50"/>
      <c r="AJ844" s="51" t="str">
        <f>IF(AI844=1,#REF!,"")</f>
        <v/>
      </c>
      <c r="AK844" s="50"/>
      <c r="AL844" s="51" t="str">
        <f>IF(AK844=1,#REF!,"")</f>
        <v/>
      </c>
      <c r="AM844" s="52"/>
      <c r="AN844" s="53"/>
      <c r="AO844" s="53"/>
      <c r="AP844" s="54"/>
      <c r="AQ844" s="55" t="e">
        <f>IF(#REF!=1,0,"")</f>
        <v>#REF!</v>
      </c>
      <c r="AR844" s="56" t="e">
        <f t="shared" si="230"/>
        <v>#REF!</v>
      </c>
      <c r="AS844" s="55" t="e">
        <f>IF(#REF!=1,0,"")</f>
        <v>#REF!</v>
      </c>
      <c r="AT844" s="56" t="e">
        <f t="shared" si="231"/>
        <v>#REF!</v>
      </c>
    </row>
    <row r="845" spans="1:46" s="3" customFormat="1" x14ac:dyDescent="0.25">
      <c r="A845" s="67">
        <f t="shared" si="232"/>
        <v>2022</v>
      </c>
      <c r="B845" s="67" t="str">
        <f t="shared" si="233"/>
        <v>May</v>
      </c>
      <c r="C845" s="68">
        <f t="shared" ref="C845:C908" si="238">IF(AND(D845=0, E845=0), IF(TEXT(C844,"dd")=TEXT(EOMONTH(DATE(A844,MONTH(DATEVALUE(B844&amp;"1")),C844),0), "dd"), 1, C844+1), C844)</f>
        <v>24</v>
      </c>
      <c r="D845" s="69">
        <f t="shared" si="234"/>
        <v>22</v>
      </c>
      <c r="E845" s="70">
        <f t="shared" si="235"/>
        <v>37</v>
      </c>
      <c r="F845" s="74"/>
      <c r="G845" s="77"/>
      <c r="H845" s="63" t="e">
        <f t="shared" ref="H845:H908" si="239">IF(AND(OR(E844=$G$3,E844=$G$4,E844=$G$5,E844=$G$6,E844=$G$7,E844=$G$8),E844&lt;&gt;RIGHT(H844,2)),CONCATENATE(LEFT(J845,3),LEFT(K845,3),L845,"_",A845,TEXT(MONTH(DATEVALUE(B845&amp;"1")),"00"),TEXT(C845,"00"),"_",TEXT(D845,"00"),"_",TEXT(E844,"00")),IF(AND(OR(E845=$G$3,E845=$G$4,E845=$G$5,E845=$G$6,E845=$G$7,E845=$G$8),OR(F845="",F845&gt;$G$9-1)),CONCATENATE(LEFT(J845,3),LEFT(K845,3),L845,"_",A845,TEXT(MONTH(DATEVALUE(B845&amp;"1")),"00"),TEXT(C845,"00"),"_",TEXT(D845,"00"),"_",TEXT(E845,"00")),H844))</f>
        <v>#VALUE!</v>
      </c>
      <c r="I845" s="64">
        <f t="shared" ref="I845:N860" si="240">I844</f>
        <v>1</v>
      </c>
      <c r="J845" s="71" t="str">
        <f t="shared" si="240"/>
        <v>Lavandula</v>
      </c>
      <c r="K845" s="71" t="str">
        <f t="shared" si="240"/>
        <v>stoechas</v>
      </c>
      <c r="L845" s="72">
        <f t="shared" si="240"/>
        <v>2</v>
      </c>
      <c r="M845" s="72">
        <f t="shared" si="240"/>
        <v>13</v>
      </c>
      <c r="N845" s="66">
        <f t="shared" si="240"/>
        <v>0</v>
      </c>
      <c r="O845" s="42"/>
      <c r="P845" s="43" t="e">
        <f>TEXT(IF(#REF!=1,D845,""),"00")</f>
        <v>#REF!</v>
      </c>
      <c r="Q845" s="44"/>
      <c r="R845" s="45"/>
      <c r="S845" s="46" t="e">
        <f>IF(O845=0,TEXT(TIME(P845,Q845,R845)-TIME(D845,E845,RIGHT(F845,2))+TIME(0,LEFT(#REF!,2),RIGHT(#REF!,2)),"mm:ss"),TEXT(TIME(P845,Q845,R845)-TIME(D845,E845,RIGHT(F845,2))+TIME(0,LEFT(#REF!,2),RIGHT(#REF!,2))-TIME(0,($G$10*O845),0),"mm:ss"))</f>
        <v>#REF!</v>
      </c>
      <c r="T845" s="47"/>
      <c r="U845" s="43" t="e">
        <f>INDEX(VISITORS[INSECT ORDER], MATCH(T845,VISITORS[NAME USED],0))</f>
        <v>#N/A</v>
      </c>
      <c r="V845" s="43" t="e">
        <f t="shared" si="236"/>
        <v>#N/A</v>
      </c>
      <c r="W845" s="48" t="e">
        <f>IF(SUM(AB845,AD845,AF845,AH845,AJ845,AL845)=#REF!,,"")</f>
        <v>#REF!</v>
      </c>
      <c r="X845" s="49" t="e">
        <f>IF(#REF!=1,1,"")</f>
        <v>#REF!</v>
      </c>
      <c r="Y845" s="49"/>
      <c r="Z845" s="49"/>
      <c r="AA845" s="50" t="str">
        <f t="shared" si="237"/>
        <v/>
      </c>
      <c r="AB845" s="51" t="str">
        <f>IF(AA845=1,#REF!,"")</f>
        <v/>
      </c>
      <c r="AC845" s="50"/>
      <c r="AD845" s="51" t="str">
        <f>IF(AC845=1,#REF!,"")</f>
        <v/>
      </c>
      <c r="AE845" s="50"/>
      <c r="AF845" s="51" t="str">
        <f>IF(AE845=1,#REF!,"")</f>
        <v/>
      </c>
      <c r="AG845" s="50"/>
      <c r="AH845" s="51" t="str">
        <f>IF(AG845=1,#REF!,"")</f>
        <v/>
      </c>
      <c r="AI845" s="50"/>
      <c r="AJ845" s="51" t="str">
        <f>IF(AI845=1,#REF!,"")</f>
        <v/>
      </c>
      <c r="AK845" s="50"/>
      <c r="AL845" s="51" t="str">
        <f>IF(AK845=1,#REF!,"")</f>
        <v/>
      </c>
      <c r="AM845" s="52"/>
      <c r="AN845" s="53"/>
      <c r="AO845" s="53"/>
      <c r="AP845" s="54"/>
      <c r="AQ845" s="55" t="e">
        <f>IF(#REF!=1,0,"")</f>
        <v>#REF!</v>
      </c>
      <c r="AR845" s="56" t="e">
        <f t="shared" si="230"/>
        <v>#REF!</v>
      </c>
      <c r="AS845" s="55" t="e">
        <f>IF(#REF!=1,0,"")</f>
        <v>#REF!</v>
      </c>
      <c r="AT845" s="56" t="e">
        <f t="shared" si="231"/>
        <v>#REF!</v>
      </c>
    </row>
    <row r="846" spans="1:46" s="3" customFormat="1" x14ac:dyDescent="0.25">
      <c r="A846" s="67">
        <f t="shared" si="232"/>
        <v>2022</v>
      </c>
      <c r="B846" s="67" t="str">
        <f t="shared" si="233"/>
        <v>May</v>
      </c>
      <c r="C846" s="68">
        <f t="shared" si="238"/>
        <v>24</v>
      </c>
      <c r="D846" s="69">
        <f t="shared" si="234"/>
        <v>22</v>
      </c>
      <c r="E846" s="70">
        <f t="shared" si="235"/>
        <v>38</v>
      </c>
      <c r="F846" s="74"/>
      <c r="G846" s="77"/>
      <c r="H846" s="63" t="e">
        <f t="shared" si="239"/>
        <v>#VALUE!</v>
      </c>
      <c r="I846" s="64">
        <f t="shared" si="240"/>
        <v>1</v>
      </c>
      <c r="J846" s="71" t="str">
        <f t="shared" si="240"/>
        <v>Lavandula</v>
      </c>
      <c r="K846" s="71" t="str">
        <f t="shared" si="240"/>
        <v>stoechas</v>
      </c>
      <c r="L846" s="66">
        <f t="shared" si="240"/>
        <v>2</v>
      </c>
      <c r="M846" s="72">
        <f t="shared" si="240"/>
        <v>13</v>
      </c>
      <c r="N846" s="66">
        <f t="shared" si="240"/>
        <v>0</v>
      </c>
      <c r="O846" s="42"/>
      <c r="P846" s="43" t="e">
        <f>TEXT(IF(#REF!=1,D846,""),"00")</f>
        <v>#REF!</v>
      </c>
      <c r="Q846" s="44"/>
      <c r="R846" s="45"/>
      <c r="S846" s="46" t="e">
        <f>IF(O846=0,TEXT(TIME(P846,Q846,R846)-TIME(D846,E846,RIGHT(F846,2))+TIME(0,LEFT(#REF!,2),RIGHT(#REF!,2)),"mm:ss"),TEXT(TIME(P846,Q846,R846)-TIME(D846,E846,RIGHT(F846,2))+TIME(0,LEFT(#REF!,2),RIGHT(#REF!,2))-TIME(0,($G$10*O846),0),"mm:ss"))</f>
        <v>#REF!</v>
      </c>
      <c r="T846" s="47"/>
      <c r="U846" s="43" t="e">
        <f>INDEX(VISITORS[INSECT ORDER], MATCH(T846,VISITORS[NAME USED],0))</f>
        <v>#N/A</v>
      </c>
      <c r="V846" s="43" t="e">
        <f t="shared" si="236"/>
        <v>#N/A</v>
      </c>
      <c r="W846" s="48" t="e">
        <f>IF(SUM(AB846,AD846,AF846,AH846,AJ846,AL846)=#REF!,,"")</f>
        <v>#REF!</v>
      </c>
      <c r="X846" s="49" t="e">
        <f>IF(#REF!=1,1,"")</f>
        <v>#REF!</v>
      </c>
      <c r="Y846" s="49"/>
      <c r="Z846" s="49"/>
      <c r="AA846" s="50" t="str">
        <f t="shared" si="237"/>
        <v/>
      </c>
      <c r="AB846" s="51" t="str">
        <f>IF(AA846=1,#REF!,"")</f>
        <v/>
      </c>
      <c r="AC846" s="50"/>
      <c r="AD846" s="51" t="str">
        <f>IF(AC846=1,#REF!,"")</f>
        <v/>
      </c>
      <c r="AE846" s="50"/>
      <c r="AF846" s="51" t="str">
        <f>IF(AE846=1,#REF!,"")</f>
        <v/>
      </c>
      <c r="AG846" s="50"/>
      <c r="AH846" s="51" t="str">
        <f>IF(AG846=1,#REF!,"")</f>
        <v/>
      </c>
      <c r="AI846" s="50"/>
      <c r="AJ846" s="51" t="str">
        <f>IF(AI846=1,#REF!,"")</f>
        <v/>
      </c>
      <c r="AK846" s="50"/>
      <c r="AL846" s="51" t="str">
        <f>IF(AK846=1,#REF!,"")</f>
        <v/>
      </c>
      <c r="AM846" s="52"/>
      <c r="AN846" s="53"/>
      <c r="AO846" s="53"/>
      <c r="AP846" s="54"/>
      <c r="AQ846" s="55" t="e">
        <f>IF(#REF!=1,0,"")</f>
        <v>#REF!</v>
      </c>
      <c r="AR846" s="56" t="e">
        <f t="shared" si="230"/>
        <v>#REF!</v>
      </c>
      <c r="AS846" s="55" t="e">
        <f>IF(#REF!=1,0,"")</f>
        <v>#REF!</v>
      </c>
      <c r="AT846" s="56" t="e">
        <f t="shared" si="231"/>
        <v>#REF!</v>
      </c>
    </row>
    <row r="847" spans="1:46" s="3" customFormat="1" x14ac:dyDescent="0.25">
      <c r="A847" s="67">
        <f t="shared" si="232"/>
        <v>2022</v>
      </c>
      <c r="B847" s="67" t="str">
        <f t="shared" si="233"/>
        <v>May</v>
      </c>
      <c r="C847" s="68">
        <f t="shared" si="238"/>
        <v>24</v>
      </c>
      <c r="D847" s="69">
        <f t="shared" si="234"/>
        <v>22</v>
      </c>
      <c r="E847" s="60">
        <f t="shared" si="235"/>
        <v>39</v>
      </c>
      <c r="F847" s="74"/>
      <c r="G847" s="77"/>
      <c r="H847" s="63" t="e">
        <f t="shared" si="239"/>
        <v>#VALUE!</v>
      </c>
      <c r="I847" s="64">
        <f t="shared" si="240"/>
        <v>1</v>
      </c>
      <c r="J847" s="71" t="str">
        <f t="shared" si="240"/>
        <v>Lavandula</v>
      </c>
      <c r="K847" s="71" t="str">
        <f t="shared" si="240"/>
        <v>stoechas</v>
      </c>
      <c r="L847" s="72">
        <f t="shared" si="240"/>
        <v>2</v>
      </c>
      <c r="M847" s="66">
        <f t="shared" si="240"/>
        <v>13</v>
      </c>
      <c r="N847" s="66">
        <f t="shared" si="240"/>
        <v>0</v>
      </c>
      <c r="O847" s="42"/>
      <c r="P847" s="43" t="e">
        <f>TEXT(IF(#REF!=1,D847,""),"00")</f>
        <v>#REF!</v>
      </c>
      <c r="Q847" s="44"/>
      <c r="R847" s="45"/>
      <c r="S847" s="46" t="e">
        <f>IF(O847=0,TEXT(TIME(P847,Q847,R847)-TIME(D847,E847,RIGHT(F847,2))+TIME(0,LEFT(#REF!,2),RIGHT(#REF!,2)),"mm:ss"),TEXT(TIME(P847,Q847,R847)-TIME(D847,E847,RIGHT(F847,2))+TIME(0,LEFT(#REF!,2),RIGHT(#REF!,2))-TIME(0,($G$10*O847),0),"mm:ss"))</f>
        <v>#REF!</v>
      </c>
      <c r="T847" s="47"/>
      <c r="U847" s="43" t="e">
        <f>INDEX(VISITORS[INSECT ORDER], MATCH(T847,VISITORS[NAME USED],0))</f>
        <v>#N/A</v>
      </c>
      <c r="V847" s="43" t="e">
        <f t="shared" si="236"/>
        <v>#N/A</v>
      </c>
      <c r="W847" s="48" t="e">
        <f>IF(SUM(AB847,AD847,AF847,AH847,AJ847,AL847)=#REF!,,"")</f>
        <v>#REF!</v>
      </c>
      <c r="X847" s="49" t="e">
        <f>IF(#REF!=1,1,"")</f>
        <v>#REF!</v>
      </c>
      <c r="Y847" s="49"/>
      <c r="Z847" s="49"/>
      <c r="AA847" s="50" t="str">
        <f t="shared" si="237"/>
        <v/>
      </c>
      <c r="AB847" s="51" t="str">
        <f>IF(AA847=1,#REF!,"")</f>
        <v/>
      </c>
      <c r="AC847" s="50"/>
      <c r="AD847" s="51" t="str">
        <f>IF(AC847=1,#REF!,"")</f>
        <v/>
      </c>
      <c r="AE847" s="50"/>
      <c r="AF847" s="51" t="str">
        <f>IF(AE847=1,#REF!,"")</f>
        <v/>
      </c>
      <c r="AG847" s="50"/>
      <c r="AH847" s="51" t="str">
        <f>IF(AG847=1,#REF!,"")</f>
        <v/>
      </c>
      <c r="AI847" s="50"/>
      <c r="AJ847" s="51" t="str">
        <f>IF(AI847=1,#REF!,"")</f>
        <v/>
      </c>
      <c r="AK847" s="50"/>
      <c r="AL847" s="51" t="str">
        <f>IF(AK847=1,#REF!,"")</f>
        <v/>
      </c>
      <c r="AM847" s="52"/>
      <c r="AN847" s="53"/>
      <c r="AO847" s="53"/>
      <c r="AP847" s="54"/>
      <c r="AQ847" s="55" t="e">
        <f>IF(#REF!=1,0,"")</f>
        <v>#REF!</v>
      </c>
      <c r="AR847" s="56" t="e">
        <f t="shared" si="230"/>
        <v>#REF!</v>
      </c>
      <c r="AS847" s="55" t="e">
        <f>IF(#REF!=1,0,"")</f>
        <v>#REF!</v>
      </c>
      <c r="AT847" s="56" t="e">
        <f t="shared" si="231"/>
        <v>#REF!</v>
      </c>
    </row>
    <row r="848" spans="1:46" s="3" customFormat="1" x14ac:dyDescent="0.25">
      <c r="A848" s="67">
        <f t="shared" si="232"/>
        <v>2022</v>
      </c>
      <c r="B848" s="67" t="str">
        <f t="shared" si="233"/>
        <v>May</v>
      </c>
      <c r="C848" s="68">
        <f t="shared" si="238"/>
        <v>24</v>
      </c>
      <c r="D848" s="69">
        <f t="shared" si="234"/>
        <v>22</v>
      </c>
      <c r="E848" s="70">
        <f t="shared" si="235"/>
        <v>40</v>
      </c>
      <c r="F848" s="74"/>
      <c r="G848" s="77"/>
      <c r="H848" s="63" t="e">
        <f t="shared" si="239"/>
        <v>#VALUE!</v>
      </c>
      <c r="I848" s="64">
        <f t="shared" si="240"/>
        <v>1</v>
      </c>
      <c r="J848" s="71" t="str">
        <f t="shared" si="240"/>
        <v>Lavandula</v>
      </c>
      <c r="K848" s="71" t="str">
        <f t="shared" si="240"/>
        <v>stoechas</v>
      </c>
      <c r="L848" s="72">
        <f t="shared" si="240"/>
        <v>2</v>
      </c>
      <c r="M848" s="72">
        <f t="shared" si="240"/>
        <v>13</v>
      </c>
      <c r="N848" s="66">
        <f t="shared" si="240"/>
        <v>0</v>
      </c>
      <c r="O848" s="42"/>
      <c r="P848" s="43" t="e">
        <f>TEXT(IF(#REF!=1,D848,""),"00")</f>
        <v>#REF!</v>
      </c>
      <c r="Q848" s="44"/>
      <c r="R848" s="45"/>
      <c r="S848" s="46" t="e">
        <f>IF(O848=0,TEXT(TIME(P848,Q848,R848)-TIME(D848,E848,RIGHT(F848,2))+TIME(0,LEFT(#REF!,2),RIGHT(#REF!,2)),"mm:ss"),TEXT(TIME(P848,Q848,R848)-TIME(D848,E848,RIGHT(F848,2))+TIME(0,LEFT(#REF!,2),RIGHT(#REF!,2))-TIME(0,($G$10*O848),0),"mm:ss"))</f>
        <v>#REF!</v>
      </c>
      <c r="T848" s="47"/>
      <c r="U848" s="43" t="e">
        <f>INDEX(VISITORS[INSECT ORDER], MATCH(T848,VISITORS[NAME USED],0))</f>
        <v>#N/A</v>
      </c>
      <c r="V848" s="43" t="e">
        <f t="shared" si="236"/>
        <v>#N/A</v>
      </c>
      <c r="W848" s="48" t="e">
        <f>IF(SUM(AB848,AD848,AF848,AH848,AJ848,AL848)=#REF!,,"")</f>
        <v>#REF!</v>
      </c>
      <c r="X848" s="49" t="e">
        <f>IF(#REF!=1,1,"")</f>
        <v>#REF!</v>
      </c>
      <c r="Y848" s="49"/>
      <c r="Z848" s="49"/>
      <c r="AA848" s="50" t="str">
        <f t="shared" si="237"/>
        <v/>
      </c>
      <c r="AB848" s="51" t="str">
        <f>IF(AA848=1,#REF!,"")</f>
        <v/>
      </c>
      <c r="AC848" s="50"/>
      <c r="AD848" s="51" t="str">
        <f>IF(AC848=1,#REF!,"")</f>
        <v/>
      </c>
      <c r="AE848" s="50"/>
      <c r="AF848" s="51" t="str">
        <f>IF(AE848=1,#REF!,"")</f>
        <v/>
      </c>
      <c r="AG848" s="50"/>
      <c r="AH848" s="51" t="str">
        <f>IF(AG848=1,#REF!,"")</f>
        <v/>
      </c>
      <c r="AI848" s="50"/>
      <c r="AJ848" s="51" t="str">
        <f>IF(AI848=1,#REF!,"")</f>
        <v/>
      </c>
      <c r="AK848" s="50"/>
      <c r="AL848" s="51" t="str">
        <f>IF(AK848=1,#REF!,"")</f>
        <v/>
      </c>
      <c r="AM848" s="52"/>
      <c r="AN848" s="53"/>
      <c r="AO848" s="53"/>
      <c r="AP848" s="54"/>
      <c r="AQ848" s="55" t="e">
        <f>IF(#REF!=1,0,"")</f>
        <v>#REF!</v>
      </c>
      <c r="AR848" s="56" t="e">
        <f t="shared" si="230"/>
        <v>#REF!</v>
      </c>
      <c r="AS848" s="55" t="e">
        <f>IF(#REF!=1,0,"")</f>
        <v>#REF!</v>
      </c>
      <c r="AT848" s="56" t="e">
        <f t="shared" si="231"/>
        <v>#REF!</v>
      </c>
    </row>
    <row r="849" spans="1:46" s="3" customFormat="1" x14ac:dyDescent="0.25">
      <c r="A849" s="67">
        <f t="shared" si="232"/>
        <v>2022</v>
      </c>
      <c r="B849" s="67" t="str">
        <f t="shared" si="233"/>
        <v>May</v>
      </c>
      <c r="C849" s="68">
        <f t="shared" si="238"/>
        <v>24</v>
      </c>
      <c r="D849" s="69">
        <f t="shared" si="234"/>
        <v>22</v>
      </c>
      <c r="E849" s="70">
        <f t="shared" si="235"/>
        <v>41</v>
      </c>
      <c r="F849" s="74"/>
      <c r="G849" s="77"/>
      <c r="H849" s="63" t="e">
        <f t="shared" si="239"/>
        <v>#VALUE!</v>
      </c>
      <c r="I849" s="64">
        <f t="shared" si="240"/>
        <v>1</v>
      </c>
      <c r="J849" s="71" t="str">
        <f t="shared" si="240"/>
        <v>Lavandula</v>
      </c>
      <c r="K849" s="71" t="str">
        <f t="shared" si="240"/>
        <v>stoechas</v>
      </c>
      <c r="L849" s="72">
        <f t="shared" si="240"/>
        <v>2</v>
      </c>
      <c r="M849" s="72">
        <f t="shared" si="240"/>
        <v>13</v>
      </c>
      <c r="N849" s="66">
        <f t="shared" si="240"/>
        <v>0</v>
      </c>
      <c r="O849" s="42"/>
      <c r="P849" s="43" t="e">
        <f>TEXT(IF(#REF!=1,D849,""),"00")</f>
        <v>#REF!</v>
      </c>
      <c r="Q849" s="44"/>
      <c r="R849" s="45"/>
      <c r="S849" s="46" t="e">
        <f>IF(O849=0,TEXT(TIME(P849,Q849,R849)-TIME(D849,E849,RIGHT(F849,2))+TIME(0,LEFT(#REF!,2),RIGHT(#REF!,2)),"mm:ss"),TEXT(TIME(P849,Q849,R849)-TIME(D849,E849,RIGHT(F849,2))+TIME(0,LEFT(#REF!,2),RIGHT(#REF!,2))-TIME(0,($G$10*O849),0),"mm:ss"))</f>
        <v>#REF!</v>
      </c>
      <c r="T849" s="47"/>
      <c r="U849" s="43" t="e">
        <f>INDEX(VISITORS[INSECT ORDER], MATCH(T849,VISITORS[NAME USED],0))</f>
        <v>#N/A</v>
      </c>
      <c r="V849" s="43" t="e">
        <f t="shared" si="236"/>
        <v>#N/A</v>
      </c>
      <c r="W849" s="48" t="e">
        <f>IF(SUM(AB849,AD849,AF849,AH849,AJ849,AL849)=#REF!,,"")</f>
        <v>#REF!</v>
      </c>
      <c r="X849" s="49" t="e">
        <f>IF(#REF!=1,1,"")</f>
        <v>#REF!</v>
      </c>
      <c r="Y849" s="49"/>
      <c r="Z849" s="49"/>
      <c r="AA849" s="50" t="str">
        <f t="shared" si="237"/>
        <v/>
      </c>
      <c r="AB849" s="51" t="str">
        <f>IF(AA849=1,#REF!,"")</f>
        <v/>
      </c>
      <c r="AC849" s="50"/>
      <c r="AD849" s="51" t="str">
        <f>IF(AC849=1,#REF!,"")</f>
        <v/>
      </c>
      <c r="AE849" s="50"/>
      <c r="AF849" s="51" t="str">
        <f>IF(AE849=1,#REF!,"")</f>
        <v/>
      </c>
      <c r="AG849" s="50"/>
      <c r="AH849" s="51" t="str">
        <f>IF(AG849=1,#REF!,"")</f>
        <v/>
      </c>
      <c r="AI849" s="50"/>
      <c r="AJ849" s="51" t="str">
        <f>IF(AI849=1,#REF!,"")</f>
        <v/>
      </c>
      <c r="AK849" s="50"/>
      <c r="AL849" s="51" t="str">
        <f>IF(AK849=1,#REF!,"")</f>
        <v/>
      </c>
      <c r="AM849" s="52"/>
      <c r="AN849" s="53"/>
      <c r="AO849" s="53"/>
      <c r="AP849" s="54"/>
      <c r="AQ849" s="55" t="e">
        <f>IF(#REF!=1,0,"")</f>
        <v>#REF!</v>
      </c>
      <c r="AR849" s="56" t="e">
        <f t="shared" si="230"/>
        <v>#REF!</v>
      </c>
      <c r="AS849" s="55" t="e">
        <f>IF(#REF!=1,0,"")</f>
        <v>#REF!</v>
      </c>
      <c r="AT849" s="56" t="e">
        <f t="shared" si="231"/>
        <v>#REF!</v>
      </c>
    </row>
    <row r="850" spans="1:46" s="3" customFormat="1" x14ac:dyDescent="0.25">
      <c r="A850" s="67">
        <f t="shared" si="232"/>
        <v>2022</v>
      </c>
      <c r="B850" s="67" t="str">
        <f t="shared" si="233"/>
        <v>May</v>
      </c>
      <c r="C850" s="68">
        <f t="shared" si="238"/>
        <v>24</v>
      </c>
      <c r="D850" s="69">
        <f t="shared" si="234"/>
        <v>22</v>
      </c>
      <c r="E850" s="70">
        <f t="shared" si="235"/>
        <v>42</v>
      </c>
      <c r="F850" s="74"/>
      <c r="G850" s="77"/>
      <c r="H850" s="63" t="e">
        <f t="shared" si="239"/>
        <v>#VALUE!</v>
      </c>
      <c r="I850" s="64">
        <f t="shared" si="240"/>
        <v>1</v>
      </c>
      <c r="J850" s="71" t="str">
        <f t="shared" si="240"/>
        <v>Lavandula</v>
      </c>
      <c r="K850" s="71" t="str">
        <f t="shared" si="240"/>
        <v>stoechas</v>
      </c>
      <c r="L850" s="72">
        <f t="shared" si="240"/>
        <v>2</v>
      </c>
      <c r="M850" s="72">
        <f t="shared" si="240"/>
        <v>13</v>
      </c>
      <c r="N850" s="66">
        <f t="shared" si="240"/>
        <v>0</v>
      </c>
      <c r="O850" s="42"/>
      <c r="P850" s="43" t="e">
        <f>TEXT(IF(#REF!=1,D850,""),"00")</f>
        <v>#REF!</v>
      </c>
      <c r="Q850" s="44"/>
      <c r="R850" s="45"/>
      <c r="S850" s="46" t="e">
        <f>IF(O850=0,TEXT(TIME(P850,Q850,R850)-TIME(D850,E850,RIGHT(F850,2))+TIME(0,LEFT(#REF!,2),RIGHT(#REF!,2)),"mm:ss"),TEXT(TIME(P850,Q850,R850)-TIME(D850,E850,RIGHT(F850,2))+TIME(0,LEFT(#REF!,2),RIGHT(#REF!,2))-TIME(0,($G$10*O850),0),"mm:ss"))</f>
        <v>#REF!</v>
      </c>
      <c r="T850" s="47"/>
      <c r="U850" s="43" t="e">
        <f>INDEX(VISITORS[INSECT ORDER], MATCH(T850,VISITORS[NAME USED],0))</f>
        <v>#N/A</v>
      </c>
      <c r="V850" s="43" t="e">
        <f t="shared" si="236"/>
        <v>#N/A</v>
      </c>
      <c r="W850" s="48" t="e">
        <f>IF(SUM(AB850,AD850,AF850,AH850,AJ850,AL850)=#REF!,,"")</f>
        <v>#REF!</v>
      </c>
      <c r="X850" s="49" t="e">
        <f>IF(#REF!=1,1,"")</f>
        <v>#REF!</v>
      </c>
      <c r="Y850" s="49"/>
      <c r="Z850" s="49"/>
      <c r="AA850" s="50" t="str">
        <f t="shared" si="237"/>
        <v/>
      </c>
      <c r="AB850" s="51" t="str">
        <f>IF(AA850=1,#REF!,"")</f>
        <v/>
      </c>
      <c r="AC850" s="50"/>
      <c r="AD850" s="51" t="str">
        <f>IF(AC850=1,#REF!,"")</f>
        <v/>
      </c>
      <c r="AE850" s="50"/>
      <c r="AF850" s="51" t="str">
        <f>IF(AE850=1,#REF!,"")</f>
        <v/>
      </c>
      <c r="AG850" s="50"/>
      <c r="AH850" s="51" t="str">
        <f>IF(AG850=1,#REF!,"")</f>
        <v/>
      </c>
      <c r="AI850" s="50"/>
      <c r="AJ850" s="51" t="str">
        <f>IF(AI850=1,#REF!,"")</f>
        <v/>
      </c>
      <c r="AK850" s="50"/>
      <c r="AL850" s="51" t="str">
        <f>IF(AK850=1,#REF!,"")</f>
        <v/>
      </c>
      <c r="AM850" s="52"/>
      <c r="AN850" s="53"/>
      <c r="AO850" s="53"/>
      <c r="AP850" s="54"/>
      <c r="AQ850" s="55" t="e">
        <f>IF(#REF!=1,0,"")</f>
        <v>#REF!</v>
      </c>
      <c r="AR850" s="56" t="e">
        <f t="shared" si="230"/>
        <v>#REF!</v>
      </c>
      <c r="AS850" s="55" t="e">
        <f>IF(#REF!=1,0,"")</f>
        <v>#REF!</v>
      </c>
      <c r="AT850" s="56" t="e">
        <f t="shared" si="231"/>
        <v>#REF!</v>
      </c>
    </row>
    <row r="851" spans="1:46" s="3" customFormat="1" x14ac:dyDescent="0.25">
      <c r="A851" s="67">
        <f t="shared" si="232"/>
        <v>2022</v>
      </c>
      <c r="B851" s="67" t="str">
        <f t="shared" si="233"/>
        <v>May</v>
      </c>
      <c r="C851" s="68">
        <f t="shared" si="238"/>
        <v>24</v>
      </c>
      <c r="D851" s="69">
        <f t="shared" si="234"/>
        <v>22</v>
      </c>
      <c r="E851" s="70">
        <f t="shared" si="235"/>
        <v>43</v>
      </c>
      <c r="F851" s="74"/>
      <c r="G851" s="77"/>
      <c r="H851" s="63" t="e">
        <f t="shared" si="239"/>
        <v>#VALUE!</v>
      </c>
      <c r="I851" s="64">
        <f t="shared" si="240"/>
        <v>1</v>
      </c>
      <c r="J851" s="71" t="str">
        <f t="shared" si="240"/>
        <v>Lavandula</v>
      </c>
      <c r="K851" s="71" t="str">
        <f t="shared" si="240"/>
        <v>stoechas</v>
      </c>
      <c r="L851" s="72">
        <f t="shared" si="240"/>
        <v>2</v>
      </c>
      <c r="M851" s="72">
        <f t="shared" si="240"/>
        <v>13</v>
      </c>
      <c r="N851" s="66">
        <f t="shared" si="240"/>
        <v>0</v>
      </c>
      <c r="O851" s="42"/>
      <c r="P851" s="43" t="e">
        <f>TEXT(IF(#REF!=1,D851,""),"00")</f>
        <v>#REF!</v>
      </c>
      <c r="Q851" s="44"/>
      <c r="R851" s="45"/>
      <c r="S851" s="46" t="e">
        <f>IF(O851=0,TEXT(TIME(P851,Q851,R851)-TIME(D851,E851,RIGHT(F851,2))+TIME(0,LEFT(#REF!,2),RIGHT(#REF!,2)),"mm:ss"),TEXT(TIME(P851,Q851,R851)-TIME(D851,E851,RIGHT(F851,2))+TIME(0,LEFT(#REF!,2),RIGHT(#REF!,2))-TIME(0,($G$10*O851),0),"mm:ss"))</f>
        <v>#REF!</v>
      </c>
      <c r="T851" s="47"/>
      <c r="U851" s="43" t="e">
        <f>INDEX(VISITORS[INSECT ORDER], MATCH(T851,VISITORS[NAME USED],0))</f>
        <v>#N/A</v>
      </c>
      <c r="V851" s="43" t="e">
        <f t="shared" si="236"/>
        <v>#N/A</v>
      </c>
      <c r="W851" s="48" t="e">
        <f>IF(SUM(AB851,AD851,AF851,AH851,AJ851,AL851)=#REF!,,"")</f>
        <v>#REF!</v>
      </c>
      <c r="X851" s="49" t="e">
        <f>IF(#REF!=1,1,"")</f>
        <v>#REF!</v>
      </c>
      <c r="Y851" s="49"/>
      <c r="Z851" s="49"/>
      <c r="AA851" s="50" t="str">
        <f t="shared" si="237"/>
        <v/>
      </c>
      <c r="AB851" s="51" t="str">
        <f>IF(AA851=1,#REF!,"")</f>
        <v/>
      </c>
      <c r="AC851" s="50"/>
      <c r="AD851" s="51" t="str">
        <f>IF(AC851=1,#REF!,"")</f>
        <v/>
      </c>
      <c r="AE851" s="50"/>
      <c r="AF851" s="51" t="str">
        <f>IF(AE851=1,#REF!,"")</f>
        <v/>
      </c>
      <c r="AG851" s="50"/>
      <c r="AH851" s="51" t="str">
        <f>IF(AG851=1,#REF!,"")</f>
        <v/>
      </c>
      <c r="AI851" s="50"/>
      <c r="AJ851" s="51" t="str">
        <f>IF(AI851=1,#REF!,"")</f>
        <v/>
      </c>
      <c r="AK851" s="50"/>
      <c r="AL851" s="51" t="str">
        <f>IF(AK851=1,#REF!,"")</f>
        <v/>
      </c>
      <c r="AM851" s="52"/>
      <c r="AN851" s="53"/>
      <c r="AO851" s="53"/>
      <c r="AP851" s="54"/>
      <c r="AQ851" s="55" t="e">
        <f>IF(#REF!=1,0,"")</f>
        <v>#REF!</v>
      </c>
      <c r="AR851" s="56" t="e">
        <f t="shared" si="230"/>
        <v>#REF!</v>
      </c>
      <c r="AS851" s="55" t="e">
        <f>IF(#REF!=1,0,"")</f>
        <v>#REF!</v>
      </c>
      <c r="AT851" s="56" t="e">
        <f t="shared" si="231"/>
        <v>#REF!</v>
      </c>
    </row>
    <row r="852" spans="1:46" s="3" customFormat="1" x14ac:dyDescent="0.25">
      <c r="A852" s="67">
        <f t="shared" si="232"/>
        <v>2022</v>
      </c>
      <c r="B852" s="67" t="str">
        <f t="shared" si="233"/>
        <v>May</v>
      </c>
      <c r="C852" s="68">
        <f t="shared" si="238"/>
        <v>24</v>
      </c>
      <c r="D852" s="69">
        <f t="shared" si="234"/>
        <v>22</v>
      </c>
      <c r="E852" s="60">
        <f t="shared" si="235"/>
        <v>44</v>
      </c>
      <c r="F852" s="74"/>
      <c r="G852" s="77"/>
      <c r="H852" s="63" t="e">
        <f t="shared" si="239"/>
        <v>#VALUE!</v>
      </c>
      <c r="I852" s="64">
        <f t="shared" si="240"/>
        <v>1</v>
      </c>
      <c r="J852" s="71" t="str">
        <f t="shared" si="240"/>
        <v>Lavandula</v>
      </c>
      <c r="K852" s="71" t="str">
        <f t="shared" si="240"/>
        <v>stoechas</v>
      </c>
      <c r="L852" s="66">
        <f t="shared" si="240"/>
        <v>2</v>
      </c>
      <c r="M852" s="66">
        <f t="shared" si="240"/>
        <v>13</v>
      </c>
      <c r="N852" s="66">
        <f t="shared" si="240"/>
        <v>0</v>
      </c>
      <c r="O852" s="42"/>
      <c r="P852" s="43" t="e">
        <f>TEXT(IF(#REF!=1,D852,""),"00")</f>
        <v>#REF!</v>
      </c>
      <c r="Q852" s="44"/>
      <c r="R852" s="45"/>
      <c r="S852" s="46" t="e">
        <f>IF(O852=0,TEXT(TIME(P852,Q852,R852)-TIME(D852,E852,RIGHT(F852,2))+TIME(0,LEFT(#REF!,2),RIGHT(#REF!,2)),"mm:ss"),TEXT(TIME(P852,Q852,R852)-TIME(D852,E852,RIGHT(F852,2))+TIME(0,LEFT(#REF!,2),RIGHT(#REF!,2))-TIME(0,($G$10*O852),0),"mm:ss"))</f>
        <v>#REF!</v>
      </c>
      <c r="T852" s="47"/>
      <c r="U852" s="43" t="e">
        <f>INDEX(VISITORS[INSECT ORDER], MATCH(T852,VISITORS[NAME USED],0))</f>
        <v>#N/A</v>
      </c>
      <c r="V852" s="43" t="e">
        <f t="shared" si="236"/>
        <v>#N/A</v>
      </c>
      <c r="W852" s="48" t="e">
        <f>IF(SUM(AB852,AD852,AF852,AH852,AJ852,AL852)=#REF!,,"")</f>
        <v>#REF!</v>
      </c>
      <c r="X852" s="49" t="e">
        <f>IF(#REF!=1,1,"")</f>
        <v>#REF!</v>
      </c>
      <c r="Y852" s="49"/>
      <c r="Z852" s="49"/>
      <c r="AA852" s="50" t="str">
        <f t="shared" si="237"/>
        <v/>
      </c>
      <c r="AB852" s="51" t="str">
        <f>IF(AA852=1,#REF!,"")</f>
        <v/>
      </c>
      <c r="AC852" s="50"/>
      <c r="AD852" s="51" t="str">
        <f>IF(AC852=1,#REF!,"")</f>
        <v/>
      </c>
      <c r="AE852" s="50"/>
      <c r="AF852" s="51" t="str">
        <f>IF(AE852=1,#REF!,"")</f>
        <v/>
      </c>
      <c r="AG852" s="50"/>
      <c r="AH852" s="51" t="str">
        <f>IF(AG852=1,#REF!,"")</f>
        <v/>
      </c>
      <c r="AI852" s="50"/>
      <c r="AJ852" s="51" t="str">
        <f>IF(AI852=1,#REF!,"")</f>
        <v/>
      </c>
      <c r="AK852" s="50"/>
      <c r="AL852" s="51" t="str">
        <f>IF(AK852=1,#REF!,"")</f>
        <v/>
      </c>
      <c r="AM852" s="52"/>
      <c r="AN852" s="53"/>
      <c r="AO852" s="53"/>
      <c r="AP852" s="54"/>
      <c r="AQ852" s="55" t="e">
        <f>IF(#REF!=1,0,"")</f>
        <v>#REF!</v>
      </c>
      <c r="AR852" s="56" t="e">
        <f t="shared" si="230"/>
        <v>#REF!</v>
      </c>
      <c r="AS852" s="55" t="e">
        <f>IF(#REF!=1,0,"")</f>
        <v>#REF!</v>
      </c>
      <c r="AT852" s="56" t="e">
        <f t="shared" si="231"/>
        <v>#REF!</v>
      </c>
    </row>
    <row r="853" spans="1:46" s="3" customFormat="1" x14ac:dyDescent="0.25">
      <c r="A853" s="67">
        <f t="shared" si="232"/>
        <v>2022</v>
      </c>
      <c r="B853" s="67" t="str">
        <f t="shared" si="233"/>
        <v>May</v>
      </c>
      <c r="C853" s="68">
        <f t="shared" si="238"/>
        <v>24</v>
      </c>
      <c r="D853" s="69">
        <f t="shared" si="234"/>
        <v>22</v>
      </c>
      <c r="E853" s="70">
        <f t="shared" si="235"/>
        <v>45</v>
      </c>
      <c r="F853" s="74"/>
      <c r="G853" s="77"/>
      <c r="H853" s="63" t="e">
        <f t="shared" si="239"/>
        <v>#VALUE!</v>
      </c>
      <c r="I853" s="64">
        <f t="shared" si="240"/>
        <v>1</v>
      </c>
      <c r="J853" s="71" t="str">
        <f t="shared" si="240"/>
        <v>Lavandula</v>
      </c>
      <c r="K853" s="71" t="str">
        <f t="shared" si="240"/>
        <v>stoechas</v>
      </c>
      <c r="L853" s="72">
        <f t="shared" si="240"/>
        <v>2</v>
      </c>
      <c r="M853" s="72">
        <f t="shared" si="240"/>
        <v>13</v>
      </c>
      <c r="N853" s="66">
        <f t="shared" si="240"/>
        <v>0</v>
      </c>
      <c r="O853" s="42"/>
      <c r="P853" s="43" t="e">
        <f>TEXT(IF(#REF!=1,D853,""),"00")</f>
        <v>#REF!</v>
      </c>
      <c r="Q853" s="44"/>
      <c r="R853" s="45"/>
      <c r="S853" s="46" t="e">
        <f>IF(O853=0,TEXT(TIME(P853,Q853,R853)-TIME(D853,E853,RIGHT(F853,2))+TIME(0,LEFT(#REF!,2),RIGHT(#REF!,2)),"mm:ss"),TEXT(TIME(P853,Q853,R853)-TIME(D853,E853,RIGHT(F853,2))+TIME(0,LEFT(#REF!,2),RIGHT(#REF!,2))-TIME(0,($G$10*O853),0),"mm:ss"))</f>
        <v>#REF!</v>
      </c>
      <c r="T853" s="47"/>
      <c r="U853" s="43" t="e">
        <f>INDEX(VISITORS[INSECT ORDER], MATCH(T853,VISITORS[NAME USED],0))</f>
        <v>#N/A</v>
      </c>
      <c r="V853" s="43" t="e">
        <f t="shared" si="236"/>
        <v>#N/A</v>
      </c>
      <c r="W853" s="48" t="e">
        <f>IF(SUM(AB853,AD853,AF853,AH853,AJ853,AL853)=#REF!,,"")</f>
        <v>#REF!</v>
      </c>
      <c r="X853" s="49" t="e">
        <f>IF(#REF!=1,1,"")</f>
        <v>#REF!</v>
      </c>
      <c r="Y853" s="49"/>
      <c r="Z853" s="49"/>
      <c r="AA853" s="50" t="str">
        <f t="shared" si="237"/>
        <v/>
      </c>
      <c r="AB853" s="51" t="str">
        <f>IF(AA853=1,#REF!,"")</f>
        <v/>
      </c>
      <c r="AC853" s="50"/>
      <c r="AD853" s="51" t="str">
        <f>IF(AC853=1,#REF!,"")</f>
        <v/>
      </c>
      <c r="AE853" s="50"/>
      <c r="AF853" s="51" t="str">
        <f>IF(AE853=1,#REF!,"")</f>
        <v/>
      </c>
      <c r="AG853" s="50"/>
      <c r="AH853" s="51" t="str">
        <f>IF(AG853=1,#REF!,"")</f>
        <v/>
      </c>
      <c r="AI853" s="50"/>
      <c r="AJ853" s="51" t="str">
        <f>IF(AI853=1,#REF!,"")</f>
        <v/>
      </c>
      <c r="AK853" s="50"/>
      <c r="AL853" s="51" t="str">
        <f>IF(AK853=1,#REF!,"")</f>
        <v/>
      </c>
      <c r="AM853" s="52"/>
      <c r="AN853" s="53"/>
      <c r="AO853" s="53"/>
      <c r="AP853" s="54"/>
      <c r="AQ853" s="55" t="e">
        <f>IF(#REF!=1,0,"")</f>
        <v>#REF!</v>
      </c>
      <c r="AR853" s="56" t="e">
        <f t="shared" si="230"/>
        <v>#REF!</v>
      </c>
      <c r="AS853" s="55" t="e">
        <f>IF(#REF!=1,0,"")</f>
        <v>#REF!</v>
      </c>
      <c r="AT853" s="56" t="e">
        <f t="shared" si="231"/>
        <v>#REF!</v>
      </c>
    </row>
    <row r="854" spans="1:46" s="3" customFormat="1" x14ac:dyDescent="0.25">
      <c r="A854" s="67">
        <f t="shared" si="232"/>
        <v>2022</v>
      </c>
      <c r="B854" s="67" t="str">
        <f t="shared" si="233"/>
        <v>May</v>
      </c>
      <c r="C854" s="68">
        <f t="shared" si="238"/>
        <v>24</v>
      </c>
      <c r="D854" s="69">
        <f t="shared" si="234"/>
        <v>22</v>
      </c>
      <c r="E854" s="70">
        <f t="shared" si="235"/>
        <v>46</v>
      </c>
      <c r="F854" s="74"/>
      <c r="G854" s="77"/>
      <c r="H854" s="63" t="e">
        <f t="shared" si="239"/>
        <v>#VALUE!</v>
      </c>
      <c r="I854" s="64">
        <f t="shared" si="240"/>
        <v>1</v>
      </c>
      <c r="J854" s="71" t="str">
        <f t="shared" si="240"/>
        <v>Lavandula</v>
      </c>
      <c r="K854" s="71" t="str">
        <f t="shared" si="240"/>
        <v>stoechas</v>
      </c>
      <c r="L854" s="72">
        <f t="shared" si="240"/>
        <v>2</v>
      </c>
      <c r="M854" s="72">
        <f t="shared" si="240"/>
        <v>13</v>
      </c>
      <c r="N854" s="66">
        <f t="shared" si="240"/>
        <v>0</v>
      </c>
      <c r="O854" s="42"/>
      <c r="P854" s="43" t="e">
        <f>TEXT(IF(#REF!=1,D854,""),"00")</f>
        <v>#REF!</v>
      </c>
      <c r="Q854" s="44"/>
      <c r="R854" s="45"/>
      <c r="S854" s="46" t="e">
        <f>IF(O854=0,TEXT(TIME(P854,Q854,R854)-TIME(D854,E854,RIGHT(F854,2))+TIME(0,LEFT(#REF!,2),RIGHT(#REF!,2)),"mm:ss"),TEXT(TIME(P854,Q854,R854)-TIME(D854,E854,RIGHT(F854,2))+TIME(0,LEFT(#REF!,2),RIGHT(#REF!,2))-TIME(0,($G$10*O854),0),"mm:ss"))</f>
        <v>#REF!</v>
      </c>
      <c r="T854" s="47"/>
      <c r="U854" s="43" t="e">
        <f>INDEX(VISITORS[INSECT ORDER], MATCH(T854,VISITORS[NAME USED],0))</f>
        <v>#N/A</v>
      </c>
      <c r="V854" s="43" t="e">
        <f t="shared" si="236"/>
        <v>#N/A</v>
      </c>
      <c r="W854" s="48" t="e">
        <f>IF(SUM(AB854,AD854,AF854,AH854,AJ854,AL854)=#REF!,,"")</f>
        <v>#REF!</v>
      </c>
      <c r="X854" s="49" t="e">
        <f>IF(#REF!=1,1,"")</f>
        <v>#REF!</v>
      </c>
      <c r="Y854" s="49"/>
      <c r="Z854" s="49"/>
      <c r="AA854" s="50" t="str">
        <f t="shared" si="237"/>
        <v/>
      </c>
      <c r="AB854" s="51" t="str">
        <f>IF(AA854=1,#REF!,"")</f>
        <v/>
      </c>
      <c r="AC854" s="50"/>
      <c r="AD854" s="51" t="str">
        <f>IF(AC854=1,#REF!,"")</f>
        <v/>
      </c>
      <c r="AE854" s="50"/>
      <c r="AF854" s="51" t="str">
        <f>IF(AE854=1,#REF!,"")</f>
        <v/>
      </c>
      <c r="AG854" s="50"/>
      <c r="AH854" s="51" t="str">
        <f>IF(AG854=1,#REF!,"")</f>
        <v/>
      </c>
      <c r="AI854" s="50"/>
      <c r="AJ854" s="51" t="str">
        <f>IF(AI854=1,#REF!,"")</f>
        <v/>
      </c>
      <c r="AK854" s="50"/>
      <c r="AL854" s="51" t="str">
        <f>IF(AK854=1,#REF!,"")</f>
        <v/>
      </c>
      <c r="AM854" s="52"/>
      <c r="AN854" s="53"/>
      <c r="AO854" s="53"/>
      <c r="AP854" s="54"/>
      <c r="AQ854" s="55" t="e">
        <f>IF(#REF!=1,0,"")</f>
        <v>#REF!</v>
      </c>
      <c r="AR854" s="56" t="e">
        <f t="shared" si="230"/>
        <v>#REF!</v>
      </c>
      <c r="AS854" s="55" t="e">
        <f>IF(#REF!=1,0,"")</f>
        <v>#REF!</v>
      </c>
      <c r="AT854" s="56" t="e">
        <f t="shared" si="231"/>
        <v>#REF!</v>
      </c>
    </row>
    <row r="855" spans="1:46" s="3" customFormat="1" x14ac:dyDescent="0.25">
      <c r="A855" s="67">
        <f t="shared" si="232"/>
        <v>2022</v>
      </c>
      <c r="B855" s="67" t="str">
        <f t="shared" si="233"/>
        <v>May</v>
      </c>
      <c r="C855" s="68">
        <f t="shared" si="238"/>
        <v>24</v>
      </c>
      <c r="D855" s="69">
        <f t="shared" si="234"/>
        <v>22</v>
      </c>
      <c r="E855" s="70">
        <f t="shared" si="235"/>
        <v>47</v>
      </c>
      <c r="F855" s="74"/>
      <c r="G855" s="77"/>
      <c r="H855" s="63" t="e">
        <f t="shared" si="239"/>
        <v>#VALUE!</v>
      </c>
      <c r="I855" s="64">
        <f t="shared" si="240"/>
        <v>1</v>
      </c>
      <c r="J855" s="71" t="str">
        <f t="shared" si="240"/>
        <v>Lavandula</v>
      </c>
      <c r="K855" s="71" t="str">
        <f t="shared" si="240"/>
        <v>stoechas</v>
      </c>
      <c r="L855" s="72">
        <f t="shared" si="240"/>
        <v>2</v>
      </c>
      <c r="M855" s="72">
        <f t="shared" si="240"/>
        <v>13</v>
      </c>
      <c r="N855" s="66">
        <f t="shared" si="240"/>
        <v>0</v>
      </c>
      <c r="O855" s="42"/>
      <c r="P855" s="43" t="e">
        <f>TEXT(IF(#REF!=1,D855,""),"00")</f>
        <v>#REF!</v>
      </c>
      <c r="Q855" s="44"/>
      <c r="R855" s="45"/>
      <c r="S855" s="46" t="e">
        <f>IF(O855=0,TEXT(TIME(P855,Q855,R855)-TIME(D855,E855,RIGHT(F855,2))+TIME(0,LEFT(#REF!,2),RIGHT(#REF!,2)),"mm:ss"),TEXT(TIME(P855,Q855,R855)-TIME(D855,E855,RIGHT(F855,2))+TIME(0,LEFT(#REF!,2),RIGHT(#REF!,2))-TIME(0,($G$10*O855),0),"mm:ss"))</f>
        <v>#REF!</v>
      </c>
      <c r="T855" s="47"/>
      <c r="U855" s="43" t="e">
        <f>INDEX(VISITORS[INSECT ORDER], MATCH(T855,VISITORS[NAME USED],0))</f>
        <v>#N/A</v>
      </c>
      <c r="V855" s="43" t="e">
        <f t="shared" si="236"/>
        <v>#N/A</v>
      </c>
      <c r="W855" s="48" t="e">
        <f>IF(SUM(AB855,AD855,AF855,AH855,AJ855,AL855)=#REF!,,"")</f>
        <v>#REF!</v>
      </c>
      <c r="X855" s="49" t="e">
        <f>IF(#REF!=1,1,"")</f>
        <v>#REF!</v>
      </c>
      <c r="Y855" s="49"/>
      <c r="Z855" s="49"/>
      <c r="AA855" s="50" t="str">
        <f t="shared" si="237"/>
        <v/>
      </c>
      <c r="AB855" s="51" t="str">
        <f>IF(AA855=1,#REF!,"")</f>
        <v/>
      </c>
      <c r="AC855" s="50"/>
      <c r="AD855" s="51" t="str">
        <f>IF(AC855=1,#REF!,"")</f>
        <v/>
      </c>
      <c r="AE855" s="50"/>
      <c r="AF855" s="51" t="str">
        <f>IF(AE855=1,#REF!,"")</f>
        <v/>
      </c>
      <c r="AG855" s="50"/>
      <c r="AH855" s="51" t="str">
        <f>IF(AG855=1,#REF!,"")</f>
        <v/>
      </c>
      <c r="AI855" s="50"/>
      <c r="AJ855" s="51" t="str">
        <f>IF(AI855=1,#REF!,"")</f>
        <v/>
      </c>
      <c r="AK855" s="50"/>
      <c r="AL855" s="51" t="str">
        <f>IF(AK855=1,#REF!,"")</f>
        <v/>
      </c>
      <c r="AM855" s="52"/>
      <c r="AN855" s="53"/>
      <c r="AO855" s="53"/>
      <c r="AP855" s="54"/>
      <c r="AQ855" s="55" t="e">
        <f>IF(#REF!=1,0,"")</f>
        <v>#REF!</v>
      </c>
      <c r="AR855" s="56" t="e">
        <f t="shared" si="230"/>
        <v>#REF!</v>
      </c>
      <c r="AS855" s="55" t="e">
        <f>IF(#REF!=1,0,"")</f>
        <v>#REF!</v>
      </c>
      <c r="AT855" s="56" t="e">
        <f t="shared" si="231"/>
        <v>#REF!</v>
      </c>
    </row>
    <row r="856" spans="1:46" s="3" customFormat="1" x14ac:dyDescent="0.25">
      <c r="A856" s="67">
        <f t="shared" si="232"/>
        <v>2022</v>
      </c>
      <c r="B856" s="67" t="str">
        <f t="shared" si="233"/>
        <v>May</v>
      </c>
      <c r="C856" s="68">
        <f t="shared" si="238"/>
        <v>24</v>
      </c>
      <c r="D856" s="69">
        <f t="shared" si="234"/>
        <v>22</v>
      </c>
      <c r="E856" s="70">
        <f t="shared" si="235"/>
        <v>48</v>
      </c>
      <c r="F856" s="74"/>
      <c r="G856" s="77"/>
      <c r="H856" s="63" t="e">
        <f t="shared" si="239"/>
        <v>#VALUE!</v>
      </c>
      <c r="I856" s="64">
        <f t="shared" si="240"/>
        <v>1</v>
      </c>
      <c r="J856" s="71" t="str">
        <f t="shared" si="240"/>
        <v>Lavandula</v>
      </c>
      <c r="K856" s="71" t="str">
        <f t="shared" si="240"/>
        <v>stoechas</v>
      </c>
      <c r="L856" s="72">
        <f t="shared" si="240"/>
        <v>2</v>
      </c>
      <c r="M856" s="72">
        <f t="shared" si="240"/>
        <v>13</v>
      </c>
      <c r="N856" s="66">
        <f t="shared" si="240"/>
        <v>0</v>
      </c>
      <c r="O856" s="42"/>
      <c r="P856" s="43" t="e">
        <f>TEXT(IF(#REF!=1,D856,""),"00")</f>
        <v>#REF!</v>
      </c>
      <c r="Q856" s="44"/>
      <c r="R856" s="45"/>
      <c r="S856" s="46" t="e">
        <f>IF(O856=0,TEXT(TIME(P856,Q856,R856)-TIME(D856,E856,RIGHT(F856,2))+TIME(0,LEFT(#REF!,2),RIGHT(#REF!,2)),"mm:ss"),TEXT(TIME(P856,Q856,R856)-TIME(D856,E856,RIGHT(F856,2))+TIME(0,LEFT(#REF!,2),RIGHT(#REF!,2))-TIME(0,($G$10*O856),0),"mm:ss"))</f>
        <v>#REF!</v>
      </c>
      <c r="T856" s="47"/>
      <c r="U856" s="43" t="e">
        <f>INDEX(VISITORS[INSECT ORDER], MATCH(T856,VISITORS[NAME USED],0))</f>
        <v>#N/A</v>
      </c>
      <c r="V856" s="43" t="e">
        <f t="shared" si="236"/>
        <v>#N/A</v>
      </c>
      <c r="W856" s="48" t="e">
        <f>IF(SUM(AB856,AD856,AF856,AH856,AJ856,AL856)=#REF!,,"")</f>
        <v>#REF!</v>
      </c>
      <c r="X856" s="49" t="e">
        <f>IF(#REF!=1,1,"")</f>
        <v>#REF!</v>
      </c>
      <c r="Y856" s="49"/>
      <c r="Z856" s="49"/>
      <c r="AA856" s="50" t="str">
        <f t="shared" si="237"/>
        <v/>
      </c>
      <c r="AB856" s="51" t="str">
        <f>IF(AA856=1,#REF!,"")</f>
        <v/>
      </c>
      <c r="AC856" s="50"/>
      <c r="AD856" s="51" t="str">
        <f>IF(AC856=1,#REF!,"")</f>
        <v/>
      </c>
      <c r="AE856" s="50"/>
      <c r="AF856" s="51" t="str">
        <f>IF(AE856=1,#REF!,"")</f>
        <v/>
      </c>
      <c r="AG856" s="50"/>
      <c r="AH856" s="51" t="str">
        <f>IF(AG856=1,#REF!,"")</f>
        <v/>
      </c>
      <c r="AI856" s="50"/>
      <c r="AJ856" s="51" t="str">
        <f>IF(AI856=1,#REF!,"")</f>
        <v/>
      </c>
      <c r="AK856" s="50"/>
      <c r="AL856" s="51" t="str">
        <f>IF(AK856=1,#REF!,"")</f>
        <v/>
      </c>
      <c r="AM856" s="52"/>
      <c r="AN856" s="53"/>
      <c r="AO856" s="53"/>
      <c r="AP856" s="54"/>
      <c r="AQ856" s="55" t="e">
        <f>IF(#REF!=1,0,"")</f>
        <v>#REF!</v>
      </c>
      <c r="AR856" s="56" t="e">
        <f t="shared" si="230"/>
        <v>#REF!</v>
      </c>
      <c r="AS856" s="55" t="e">
        <f>IF(#REF!=1,0,"")</f>
        <v>#REF!</v>
      </c>
      <c r="AT856" s="56" t="e">
        <f t="shared" si="231"/>
        <v>#REF!</v>
      </c>
    </row>
    <row r="857" spans="1:46" s="3" customFormat="1" x14ac:dyDescent="0.25">
      <c r="A857" s="67">
        <f t="shared" si="232"/>
        <v>2022</v>
      </c>
      <c r="B857" s="67" t="str">
        <f t="shared" si="233"/>
        <v>May</v>
      </c>
      <c r="C857" s="68">
        <f t="shared" si="238"/>
        <v>24</v>
      </c>
      <c r="D857" s="69">
        <f t="shared" si="234"/>
        <v>22</v>
      </c>
      <c r="E857" s="60">
        <f t="shared" si="235"/>
        <v>49</v>
      </c>
      <c r="F857" s="74"/>
      <c r="G857" s="77"/>
      <c r="H857" s="63" t="e">
        <f t="shared" si="239"/>
        <v>#VALUE!</v>
      </c>
      <c r="I857" s="64">
        <f t="shared" si="240"/>
        <v>1</v>
      </c>
      <c r="J857" s="71" t="str">
        <f t="shared" si="240"/>
        <v>Lavandula</v>
      </c>
      <c r="K857" s="71" t="str">
        <f t="shared" si="240"/>
        <v>stoechas</v>
      </c>
      <c r="L857" s="72">
        <f t="shared" si="240"/>
        <v>2</v>
      </c>
      <c r="M857" s="66">
        <f t="shared" si="240"/>
        <v>13</v>
      </c>
      <c r="N857" s="66">
        <f t="shared" si="240"/>
        <v>0</v>
      </c>
      <c r="O857" s="42"/>
      <c r="P857" s="43" t="e">
        <f>TEXT(IF(#REF!=1,D857,""),"00")</f>
        <v>#REF!</v>
      </c>
      <c r="Q857" s="44"/>
      <c r="R857" s="45"/>
      <c r="S857" s="46" t="e">
        <f>IF(O857=0,TEXT(TIME(P857,Q857,R857)-TIME(D857,E857,RIGHT(F857,2))+TIME(0,LEFT(#REF!,2),RIGHT(#REF!,2)),"mm:ss"),TEXT(TIME(P857,Q857,R857)-TIME(D857,E857,RIGHT(F857,2))+TIME(0,LEFT(#REF!,2),RIGHT(#REF!,2))-TIME(0,($G$10*O857),0),"mm:ss"))</f>
        <v>#REF!</v>
      </c>
      <c r="T857" s="47"/>
      <c r="U857" s="43" t="e">
        <f>INDEX(VISITORS[INSECT ORDER], MATCH(T857,VISITORS[NAME USED],0))</f>
        <v>#N/A</v>
      </c>
      <c r="V857" s="43" t="e">
        <f t="shared" si="236"/>
        <v>#N/A</v>
      </c>
      <c r="W857" s="48" t="e">
        <f>IF(SUM(AB857,AD857,AF857,AH857,AJ857,AL857)=#REF!,,"")</f>
        <v>#REF!</v>
      </c>
      <c r="X857" s="49" t="e">
        <f>IF(#REF!=1,1,"")</f>
        <v>#REF!</v>
      </c>
      <c r="Y857" s="49"/>
      <c r="Z857" s="49"/>
      <c r="AA857" s="50" t="str">
        <f t="shared" si="237"/>
        <v/>
      </c>
      <c r="AB857" s="51" t="str">
        <f>IF(AA857=1,#REF!,"")</f>
        <v/>
      </c>
      <c r="AC857" s="50"/>
      <c r="AD857" s="51" t="str">
        <f>IF(AC857=1,#REF!,"")</f>
        <v/>
      </c>
      <c r="AE857" s="50"/>
      <c r="AF857" s="51" t="str">
        <f>IF(AE857=1,#REF!,"")</f>
        <v/>
      </c>
      <c r="AG857" s="50"/>
      <c r="AH857" s="51" t="str">
        <f>IF(AG857=1,#REF!,"")</f>
        <v/>
      </c>
      <c r="AI857" s="50"/>
      <c r="AJ857" s="51" t="str">
        <f>IF(AI857=1,#REF!,"")</f>
        <v/>
      </c>
      <c r="AK857" s="50"/>
      <c r="AL857" s="51" t="str">
        <f>IF(AK857=1,#REF!,"")</f>
        <v/>
      </c>
      <c r="AM857" s="52"/>
      <c r="AN857" s="53"/>
      <c r="AO857" s="53"/>
      <c r="AP857" s="54"/>
      <c r="AQ857" s="55" t="e">
        <f>IF(#REF!=1,0,"")</f>
        <v>#REF!</v>
      </c>
      <c r="AR857" s="56" t="e">
        <f t="shared" si="230"/>
        <v>#REF!</v>
      </c>
      <c r="AS857" s="55" t="e">
        <f>IF(#REF!=1,0,"")</f>
        <v>#REF!</v>
      </c>
      <c r="AT857" s="56" t="e">
        <f t="shared" si="231"/>
        <v>#REF!</v>
      </c>
    </row>
    <row r="858" spans="1:46" s="3" customFormat="1" x14ac:dyDescent="0.25">
      <c r="A858" s="67">
        <f t="shared" si="232"/>
        <v>2022</v>
      </c>
      <c r="B858" s="67" t="str">
        <f t="shared" si="233"/>
        <v>May</v>
      </c>
      <c r="C858" s="68">
        <f t="shared" si="238"/>
        <v>24</v>
      </c>
      <c r="D858" s="69">
        <f t="shared" si="234"/>
        <v>22</v>
      </c>
      <c r="E858" s="70">
        <f t="shared" si="235"/>
        <v>50</v>
      </c>
      <c r="F858" s="74"/>
      <c r="G858" s="77"/>
      <c r="H858" s="63" t="e">
        <f t="shared" si="239"/>
        <v>#VALUE!</v>
      </c>
      <c r="I858" s="64">
        <f t="shared" si="240"/>
        <v>1</v>
      </c>
      <c r="J858" s="71" t="str">
        <f t="shared" si="240"/>
        <v>Lavandula</v>
      </c>
      <c r="K858" s="71" t="str">
        <f t="shared" si="240"/>
        <v>stoechas</v>
      </c>
      <c r="L858" s="66">
        <f t="shared" si="240"/>
        <v>2</v>
      </c>
      <c r="M858" s="72">
        <f t="shared" si="240"/>
        <v>13</v>
      </c>
      <c r="N858" s="66">
        <f t="shared" si="240"/>
        <v>0</v>
      </c>
      <c r="O858" s="42"/>
      <c r="P858" s="43" t="e">
        <f>TEXT(IF(#REF!=1,D858,""),"00")</f>
        <v>#REF!</v>
      </c>
      <c r="Q858" s="44"/>
      <c r="R858" s="45"/>
      <c r="S858" s="46" t="e">
        <f>IF(O858=0,TEXT(TIME(P858,Q858,R858)-TIME(D858,E858,RIGHT(F858,2))+TIME(0,LEFT(#REF!,2),RIGHT(#REF!,2)),"mm:ss"),TEXT(TIME(P858,Q858,R858)-TIME(D858,E858,RIGHT(F858,2))+TIME(0,LEFT(#REF!,2),RIGHT(#REF!,2))-TIME(0,($G$10*O858),0),"mm:ss"))</f>
        <v>#REF!</v>
      </c>
      <c r="T858" s="47"/>
      <c r="U858" s="43" t="e">
        <f>INDEX(VISITORS[INSECT ORDER], MATCH(T858,VISITORS[NAME USED],0))</f>
        <v>#N/A</v>
      </c>
      <c r="V858" s="43" t="e">
        <f t="shared" si="236"/>
        <v>#N/A</v>
      </c>
      <c r="W858" s="48" t="e">
        <f>IF(SUM(AB858,AD858,AF858,AH858,AJ858,AL858)=#REF!,,"")</f>
        <v>#REF!</v>
      </c>
      <c r="X858" s="49" t="e">
        <f>IF(#REF!=1,1,"")</f>
        <v>#REF!</v>
      </c>
      <c r="Y858" s="49"/>
      <c r="Z858" s="49"/>
      <c r="AA858" s="50" t="str">
        <f t="shared" si="237"/>
        <v/>
      </c>
      <c r="AB858" s="51" t="str">
        <f>IF(AA858=1,#REF!,"")</f>
        <v/>
      </c>
      <c r="AC858" s="50"/>
      <c r="AD858" s="51" t="str">
        <f>IF(AC858=1,#REF!,"")</f>
        <v/>
      </c>
      <c r="AE858" s="50"/>
      <c r="AF858" s="51" t="str">
        <f>IF(AE858=1,#REF!,"")</f>
        <v/>
      </c>
      <c r="AG858" s="50"/>
      <c r="AH858" s="51" t="str">
        <f>IF(AG858=1,#REF!,"")</f>
        <v/>
      </c>
      <c r="AI858" s="50"/>
      <c r="AJ858" s="51" t="str">
        <f>IF(AI858=1,#REF!,"")</f>
        <v/>
      </c>
      <c r="AK858" s="50"/>
      <c r="AL858" s="51" t="str">
        <f>IF(AK858=1,#REF!,"")</f>
        <v/>
      </c>
      <c r="AM858" s="52"/>
      <c r="AN858" s="53"/>
      <c r="AO858" s="53"/>
      <c r="AP858" s="54"/>
      <c r="AQ858" s="55" t="e">
        <f>IF(#REF!=1,0,"")</f>
        <v>#REF!</v>
      </c>
      <c r="AR858" s="56" t="e">
        <f t="shared" si="230"/>
        <v>#REF!</v>
      </c>
      <c r="AS858" s="55" t="e">
        <f>IF(#REF!=1,0,"")</f>
        <v>#REF!</v>
      </c>
      <c r="AT858" s="56" t="e">
        <f t="shared" si="231"/>
        <v>#REF!</v>
      </c>
    </row>
    <row r="859" spans="1:46" s="3" customFormat="1" x14ac:dyDescent="0.25">
      <c r="A859" s="67">
        <f t="shared" si="232"/>
        <v>2022</v>
      </c>
      <c r="B859" s="67" t="str">
        <f t="shared" si="233"/>
        <v>May</v>
      </c>
      <c r="C859" s="68">
        <f t="shared" si="238"/>
        <v>24</v>
      </c>
      <c r="D859" s="69">
        <f t="shared" si="234"/>
        <v>22</v>
      </c>
      <c r="E859" s="70">
        <f t="shared" si="235"/>
        <v>51</v>
      </c>
      <c r="F859" s="74"/>
      <c r="G859" s="77"/>
      <c r="H859" s="63" t="e">
        <f t="shared" si="239"/>
        <v>#VALUE!</v>
      </c>
      <c r="I859" s="64">
        <f t="shared" si="240"/>
        <v>1</v>
      </c>
      <c r="J859" s="71" t="str">
        <f t="shared" si="240"/>
        <v>Lavandula</v>
      </c>
      <c r="K859" s="71" t="str">
        <f t="shared" si="240"/>
        <v>stoechas</v>
      </c>
      <c r="L859" s="72">
        <f t="shared" si="240"/>
        <v>2</v>
      </c>
      <c r="M859" s="72">
        <f t="shared" si="240"/>
        <v>13</v>
      </c>
      <c r="N859" s="66">
        <f t="shared" si="240"/>
        <v>0</v>
      </c>
      <c r="O859" s="42"/>
      <c r="P859" s="43" t="e">
        <f>TEXT(IF(#REF!=1,D859,""),"00")</f>
        <v>#REF!</v>
      </c>
      <c r="Q859" s="44"/>
      <c r="R859" s="45"/>
      <c r="S859" s="46" t="e">
        <f>IF(O859=0,TEXT(TIME(P859,Q859,R859)-TIME(D859,E859,RIGHT(F859,2))+TIME(0,LEFT(#REF!,2),RIGHT(#REF!,2)),"mm:ss"),TEXT(TIME(P859,Q859,R859)-TIME(D859,E859,RIGHT(F859,2))+TIME(0,LEFT(#REF!,2),RIGHT(#REF!,2))-TIME(0,($G$10*O859),0),"mm:ss"))</f>
        <v>#REF!</v>
      </c>
      <c r="T859" s="47"/>
      <c r="U859" s="43" t="e">
        <f>INDEX(VISITORS[INSECT ORDER], MATCH(T859,VISITORS[NAME USED],0))</f>
        <v>#N/A</v>
      </c>
      <c r="V859" s="43" t="e">
        <f t="shared" si="236"/>
        <v>#N/A</v>
      </c>
      <c r="W859" s="48" t="e">
        <f>IF(SUM(AB859,AD859,AF859,AH859,AJ859,AL859)=#REF!,,"")</f>
        <v>#REF!</v>
      </c>
      <c r="X859" s="49" t="e">
        <f>IF(#REF!=1,1,"")</f>
        <v>#REF!</v>
      </c>
      <c r="Y859" s="49"/>
      <c r="Z859" s="49"/>
      <c r="AA859" s="50" t="str">
        <f t="shared" si="237"/>
        <v/>
      </c>
      <c r="AB859" s="51" t="str">
        <f>IF(AA859=1,#REF!,"")</f>
        <v/>
      </c>
      <c r="AC859" s="50"/>
      <c r="AD859" s="51" t="str">
        <f>IF(AC859=1,#REF!,"")</f>
        <v/>
      </c>
      <c r="AE859" s="50"/>
      <c r="AF859" s="51" t="str">
        <f>IF(AE859=1,#REF!,"")</f>
        <v/>
      </c>
      <c r="AG859" s="50"/>
      <c r="AH859" s="51" t="str">
        <f>IF(AG859=1,#REF!,"")</f>
        <v/>
      </c>
      <c r="AI859" s="50"/>
      <c r="AJ859" s="51" t="str">
        <f>IF(AI859=1,#REF!,"")</f>
        <v/>
      </c>
      <c r="AK859" s="50"/>
      <c r="AL859" s="51" t="str">
        <f>IF(AK859=1,#REF!,"")</f>
        <v/>
      </c>
      <c r="AM859" s="52"/>
      <c r="AN859" s="53"/>
      <c r="AO859" s="53"/>
      <c r="AP859" s="54"/>
      <c r="AQ859" s="55" t="e">
        <f>IF(#REF!=1,0,"")</f>
        <v>#REF!</v>
      </c>
      <c r="AR859" s="56" t="e">
        <f t="shared" si="230"/>
        <v>#REF!</v>
      </c>
      <c r="AS859" s="55" t="e">
        <f>IF(#REF!=1,0,"")</f>
        <v>#REF!</v>
      </c>
      <c r="AT859" s="56" t="e">
        <f t="shared" si="231"/>
        <v>#REF!</v>
      </c>
    </row>
    <row r="860" spans="1:46" s="3" customFormat="1" x14ac:dyDescent="0.25">
      <c r="A860" s="67">
        <f t="shared" si="232"/>
        <v>2022</v>
      </c>
      <c r="B860" s="67" t="str">
        <f t="shared" si="233"/>
        <v>May</v>
      </c>
      <c r="C860" s="68">
        <f t="shared" si="238"/>
        <v>24</v>
      </c>
      <c r="D860" s="69">
        <f t="shared" si="234"/>
        <v>22</v>
      </c>
      <c r="E860" s="70">
        <f t="shared" si="235"/>
        <v>52</v>
      </c>
      <c r="F860" s="74"/>
      <c r="G860" s="77"/>
      <c r="H860" s="63" t="e">
        <f t="shared" si="239"/>
        <v>#VALUE!</v>
      </c>
      <c r="I860" s="64">
        <f t="shared" si="240"/>
        <v>1</v>
      </c>
      <c r="J860" s="71" t="str">
        <f t="shared" si="240"/>
        <v>Lavandula</v>
      </c>
      <c r="K860" s="71" t="str">
        <f t="shared" si="240"/>
        <v>stoechas</v>
      </c>
      <c r="L860" s="72">
        <f t="shared" si="240"/>
        <v>2</v>
      </c>
      <c r="M860" s="72">
        <f t="shared" si="240"/>
        <v>13</v>
      </c>
      <c r="N860" s="66">
        <f t="shared" si="240"/>
        <v>0</v>
      </c>
      <c r="O860" s="42"/>
      <c r="P860" s="43" t="e">
        <f>TEXT(IF(#REF!=1,D860,""),"00")</f>
        <v>#REF!</v>
      </c>
      <c r="Q860" s="44"/>
      <c r="R860" s="45"/>
      <c r="S860" s="46" t="e">
        <f>IF(O860=0,TEXT(TIME(P860,Q860,R860)-TIME(D860,E860,RIGHT(F860,2))+TIME(0,LEFT(#REF!,2),RIGHT(#REF!,2)),"mm:ss"),TEXT(TIME(P860,Q860,R860)-TIME(D860,E860,RIGHT(F860,2))+TIME(0,LEFT(#REF!,2),RIGHT(#REF!,2))-TIME(0,($G$10*O860),0),"mm:ss"))</f>
        <v>#REF!</v>
      </c>
      <c r="T860" s="47"/>
      <c r="U860" s="43" t="e">
        <f>INDEX(VISITORS[INSECT ORDER], MATCH(T860,VISITORS[NAME USED],0))</f>
        <v>#N/A</v>
      </c>
      <c r="V860" s="43" t="e">
        <f t="shared" si="236"/>
        <v>#N/A</v>
      </c>
      <c r="W860" s="48" t="e">
        <f>IF(SUM(AB860,AD860,AF860,AH860,AJ860,AL860)=#REF!,,"")</f>
        <v>#REF!</v>
      </c>
      <c r="X860" s="49" t="e">
        <f>IF(#REF!=1,1,"")</f>
        <v>#REF!</v>
      </c>
      <c r="Y860" s="49"/>
      <c r="Z860" s="49"/>
      <c r="AA860" s="50" t="str">
        <f t="shared" si="237"/>
        <v/>
      </c>
      <c r="AB860" s="51" t="str">
        <f>IF(AA860=1,#REF!,"")</f>
        <v/>
      </c>
      <c r="AC860" s="50"/>
      <c r="AD860" s="51" t="str">
        <f>IF(AC860=1,#REF!,"")</f>
        <v/>
      </c>
      <c r="AE860" s="50"/>
      <c r="AF860" s="51" t="str">
        <f>IF(AE860=1,#REF!,"")</f>
        <v/>
      </c>
      <c r="AG860" s="50"/>
      <c r="AH860" s="51" t="str">
        <f>IF(AG860=1,#REF!,"")</f>
        <v/>
      </c>
      <c r="AI860" s="50"/>
      <c r="AJ860" s="51" t="str">
        <f>IF(AI860=1,#REF!,"")</f>
        <v/>
      </c>
      <c r="AK860" s="50"/>
      <c r="AL860" s="51" t="str">
        <f>IF(AK860=1,#REF!,"")</f>
        <v/>
      </c>
      <c r="AM860" s="52"/>
      <c r="AN860" s="53"/>
      <c r="AO860" s="53"/>
      <c r="AP860" s="54"/>
      <c r="AQ860" s="55" t="e">
        <f>IF(#REF!=1,0,"")</f>
        <v>#REF!</v>
      </c>
      <c r="AR860" s="56" t="e">
        <f t="shared" si="230"/>
        <v>#REF!</v>
      </c>
      <c r="AS860" s="55" t="e">
        <f>IF(#REF!=1,0,"")</f>
        <v>#REF!</v>
      </c>
      <c r="AT860" s="56" t="e">
        <f t="shared" si="231"/>
        <v>#REF!</v>
      </c>
    </row>
    <row r="861" spans="1:46" s="3" customFormat="1" x14ac:dyDescent="0.25">
      <c r="A861" s="67">
        <f t="shared" si="232"/>
        <v>2022</v>
      </c>
      <c r="B861" s="67" t="str">
        <f t="shared" si="233"/>
        <v>May</v>
      </c>
      <c r="C861" s="68">
        <f t="shared" si="238"/>
        <v>24</v>
      </c>
      <c r="D861" s="69">
        <f t="shared" si="234"/>
        <v>22</v>
      </c>
      <c r="E861" s="70">
        <f t="shared" si="235"/>
        <v>53</v>
      </c>
      <c r="F861" s="74"/>
      <c r="G861" s="77"/>
      <c r="H861" s="63" t="e">
        <f t="shared" si="239"/>
        <v>#VALUE!</v>
      </c>
      <c r="I861" s="64">
        <f t="shared" ref="I861:N876" si="241">I860</f>
        <v>1</v>
      </c>
      <c r="J861" s="71" t="str">
        <f t="shared" si="241"/>
        <v>Lavandula</v>
      </c>
      <c r="K861" s="71" t="str">
        <f t="shared" si="241"/>
        <v>stoechas</v>
      </c>
      <c r="L861" s="72">
        <f t="shared" si="241"/>
        <v>2</v>
      </c>
      <c r="M861" s="72">
        <f t="shared" si="241"/>
        <v>13</v>
      </c>
      <c r="N861" s="66">
        <f t="shared" si="241"/>
        <v>0</v>
      </c>
      <c r="O861" s="42"/>
      <c r="P861" s="43" t="e">
        <f>TEXT(IF(#REF!=1,D861,""),"00")</f>
        <v>#REF!</v>
      </c>
      <c r="Q861" s="44"/>
      <c r="R861" s="45"/>
      <c r="S861" s="46" t="e">
        <f>IF(O861=0,TEXT(TIME(P861,Q861,R861)-TIME(D861,E861,RIGHT(F861,2))+TIME(0,LEFT(#REF!,2),RIGHT(#REF!,2)),"mm:ss"),TEXT(TIME(P861,Q861,R861)-TIME(D861,E861,RIGHT(F861,2))+TIME(0,LEFT(#REF!,2),RIGHT(#REF!,2))-TIME(0,($G$10*O861),0),"mm:ss"))</f>
        <v>#REF!</v>
      </c>
      <c r="T861" s="47"/>
      <c r="U861" s="43" t="e">
        <f>INDEX(VISITORS[INSECT ORDER], MATCH(T861,VISITORS[NAME USED],0))</f>
        <v>#N/A</v>
      </c>
      <c r="V861" s="43" t="e">
        <f t="shared" si="236"/>
        <v>#N/A</v>
      </c>
      <c r="W861" s="48" t="e">
        <f>IF(SUM(AB861,AD861,AF861,AH861,AJ861,AL861)=#REF!,,"")</f>
        <v>#REF!</v>
      </c>
      <c r="X861" s="49" t="e">
        <f>IF(#REF!=1,1,"")</f>
        <v>#REF!</v>
      </c>
      <c r="Y861" s="49"/>
      <c r="Z861" s="49"/>
      <c r="AA861" s="50" t="str">
        <f t="shared" si="237"/>
        <v/>
      </c>
      <c r="AB861" s="51" t="str">
        <f>IF(AA861=1,#REF!,"")</f>
        <v/>
      </c>
      <c r="AC861" s="50"/>
      <c r="AD861" s="51" t="str">
        <f>IF(AC861=1,#REF!,"")</f>
        <v/>
      </c>
      <c r="AE861" s="50"/>
      <c r="AF861" s="51" t="str">
        <f>IF(AE861=1,#REF!,"")</f>
        <v/>
      </c>
      <c r="AG861" s="50"/>
      <c r="AH861" s="51" t="str">
        <f>IF(AG861=1,#REF!,"")</f>
        <v/>
      </c>
      <c r="AI861" s="50"/>
      <c r="AJ861" s="51" t="str">
        <f>IF(AI861=1,#REF!,"")</f>
        <v/>
      </c>
      <c r="AK861" s="50"/>
      <c r="AL861" s="51" t="str">
        <f>IF(AK861=1,#REF!,"")</f>
        <v/>
      </c>
      <c r="AM861" s="52"/>
      <c r="AN861" s="53"/>
      <c r="AO861" s="53"/>
      <c r="AP861" s="54"/>
      <c r="AQ861" s="55" t="e">
        <f>IF(#REF!=1,0,"")</f>
        <v>#REF!</v>
      </c>
      <c r="AR861" s="56" t="e">
        <f t="shared" si="230"/>
        <v>#REF!</v>
      </c>
      <c r="AS861" s="55" t="e">
        <f>IF(#REF!=1,0,"")</f>
        <v>#REF!</v>
      </c>
      <c r="AT861" s="56" t="e">
        <f t="shared" si="231"/>
        <v>#REF!</v>
      </c>
    </row>
    <row r="862" spans="1:46" s="3" customFormat="1" x14ac:dyDescent="0.25">
      <c r="A862" s="67">
        <f t="shared" si="232"/>
        <v>2022</v>
      </c>
      <c r="B862" s="67" t="str">
        <f t="shared" si="233"/>
        <v>May</v>
      </c>
      <c r="C862" s="68">
        <f t="shared" si="238"/>
        <v>24</v>
      </c>
      <c r="D862" s="69">
        <f t="shared" si="234"/>
        <v>22</v>
      </c>
      <c r="E862" s="60">
        <f t="shared" si="235"/>
        <v>54</v>
      </c>
      <c r="F862" s="74"/>
      <c r="G862" s="77"/>
      <c r="H862" s="63" t="e">
        <f t="shared" si="239"/>
        <v>#VALUE!</v>
      </c>
      <c r="I862" s="64">
        <f t="shared" si="241"/>
        <v>1</v>
      </c>
      <c r="J862" s="71" t="str">
        <f t="shared" si="241"/>
        <v>Lavandula</v>
      </c>
      <c r="K862" s="71" t="str">
        <f t="shared" si="241"/>
        <v>stoechas</v>
      </c>
      <c r="L862" s="72">
        <f t="shared" si="241"/>
        <v>2</v>
      </c>
      <c r="M862" s="66">
        <f t="shared" si="241"/>
        <v>13</v>
      </c>
      <c r="N862" s="66">
        <f t="shared" si="241"/>
        <v>0</v>
      </c>
      <c r="O862" s="42"/>
      <c r="P862" s="43" t="e">
        <f>TEXT(IF(#REF!=1,D862,""),"00")</f>
        <v>#REF!</v>
      </c>
      <c r="Q862" s="44"/>
      <c r="R862" s="45"/>
      <c r="S862" s="46" t="e">
        <f>IF(O862=0,TEXT(TIME(P862,Q862,R862)-TIME(D862,E862,RIGHT(F862,2))+TIME(0,LEFT(#REF!,2),RIGHT(#REF!,2)),"mm:ss"),TEXT(TIME(P862,Q862,R862)-TIME(D862,E862,RIGHT(F862,2))+TIME(0,LEFT(#REF!,2),RIGHT(#REF!,2))-TIME(0,($G$10*O862),0),"mm:ss"))</f>
        <v>#REF!</v>
      </c>
      <c r="T862" s="47"/>
      <c r="U862" s="43" t="e">
        <f>INDEX(VISITORS[INSECT ORDER], MATCH(T862,VISITORS[NAME USED],0))</f>
        <v>#N/A</v>
      </c>
      <c r="V862" s="43" t="e">
        <f t="shared" si="236"/>
        <v>#N/A</v>
      </c>
      <c r="W862" s="48" t="e">
        <f>IF(SUM(AB862,AD862,AF862,AH862,AJ862,AL862)=#REF!,,"")</f>
        <v>#REF!</v>
      </c>
      <c r="X862" s="49" t="e">
        <f>IF(#REF!=1,1,"")</f>
        <v>#REF!</v>
      </c>
      <c r="Y862" s="49"/>
      <c r="Z862" s="49"/>
      <c r="AA862" s="50" t="str">
        <f t="shared" si="237"/>
        <v/>
      </c>
      <c r="AB862" s="51" t="str">
        <f>IF(AA862=1,#REF!,"")</f>
        <v/>
      </c>
      <c r="AC862" s="50"/>
      <c r="AD862" s="51" t="str">
        <f>IF(AC862=1,#REF!,"")</f>
        <v/>
      </c>
      <c r="AE862" s="50"/>
      <c r="AF862" s="51" t="str">
        <f>IF(AE862=1,#REF!,"")</f>
        <v/>
      </c>
      <c r="AG862" s="50"/>
      <c r="AH862" s="51" t="str">
        <f>IF(AG862=1,#REF!,"")</f>
        <v/>
      </c>
      <c r="AI862" s="50"/>
      <c r="AJ862" s="51" t="str">
        <f>IF(AI862=1,#REF!,"")</f>
        <v/>
      </c>
      <c r="AK862" s="50"/>
      <c r="AL862" s="51" t="str">
        <f>IF(AK862=1,#REF!,"")</f>
        <v/>
      </c>
      <c r="AM862" s="52"/>
      <c r="AN862" s="53"/>
      <c r="AO862" s="53"/>
      <c r="AP862" s="54"/>
      <c r="AQ862" s="55" t="e">
        <f>IF(#REF!=1,0,"")</f>
        <v>#REF!</v>
      </c>
      <c r="AR862" s="56" t="e">
        <f t="shared" si="230"/>
        <v>#REF!</v>
      </c>
      <c r="AS862" s="55" t="e">
        <f>IF(#REF!=1,0,"")</f>
        <v>#REF!</v>
      </c>
      <c r="AT862" s="56" t="e">
        <f t="shared" si="231"/>
        <v>#REF!</v>
      </c>
    </row>
    <row r="863" spans="1:46" s="3" customFormat="1" x14ac:dyDescent="0.25">
      <c r="A863" s="67">
        <f t="shared" si="232"/>
        <v>2022</v>
      </c>
      <c r="B863" s="67" t="str">
        <f t="shared" si="233"/>
        <v>May</v>
      </c>
      <c r="C863" s="68">
        <f t="shared" si="238"/>
        <v>24</v>
      </c>
      <c r="D863" s="69">
        <f t="shared" si="234"/>
        <v>22</v>
      </c>
      <c r="E863" s="70">
        <f t="shared" si="235"/>
        <v>55</v>
      </c>
      <c r="F863" s="74"/>
      <c r="G863" s="77"/>
      <c r="H863" s="63" t="e">
        <f t="shared" si="239"/>
        <v>#VALUE!</v>
      </c>
      <c r="I863" s="64">
        <f t="shared" si="241"/>
        <v>1</v>
      </c>
      <c r="J863" s="71" t="str">
        <f t="shared" si="241"/>
        <v>Lavandula</v>
      </c>
      <c r="K863" s="71" t="str">
        <f t="shared" si="241"/>
        <v>stoechas</v>
      </c>
      <c r="L863" s="72">
        <f t="shared" si="241"/>
        <v>2</v>
      </c>
      <c r="M863" s="72">
        <f t="shared" si="241"/>
        <v>13</v>
      </c>
      <c r="N863" s="66">
        <f t="shared" si="241"/>
        <v>0</v>
      </c>
      <c r="O863" s="42"/>
      <c r="P863" s="43" t="e">
        <f>TEXT(IF(#REF!=1,D863,""),"00")</f>
        <v>#REF!</v>
      </c>
      <c r="Q863" s="44"/>
      <c r="R863" s="45"/>
      <c r="S863" s="46" t="e">
        <f>IF(O863=0,TEXT(TIME(P863,Q863,R863)-TIME(D863,E863,RIGHT(F863,2))+TIME(0,LEFT(#REF!,2),RIGHT(#REF!,2)),"mm:ss"),TEXT(TIME(P863,Q863,R863)-TIME(D863,E863,RIGHT(F863,2))+TIME(0,LEFT(#REF!,2),RIGHT(#REF!,2))-TIME(0,($G$10*O863),0),"mm:ss"))</f>
        <v>#REF!</v>
      </c>
      <c r="T863" s="47"/>
      <c r="U863" s="43" t="e">
        <f>INDEX(VISITORS[INSECT ORDER], MATCH(T863,VISITORS[NAME USED],0))</f>
        <v>#N/A</v>
      </c>
      <c r="V863" s="43" t="e">
        <f t="shared" si="236"/>
        <v>#N/A</v>
      </c>
      <c r="W863" s="48" t="e">
        <f>IF(SUM(AB863,AD863,AF863,AH863,AJ863,AL863)=#REF!,,"")</f>
        <v>#REF!</v>
      </c>
      <c r="X863" s="49" t="e">
        <f>IF(#REF!=1,1,"")</f>
        <v>#REF!</v>
      </c>
      <c r="Y863" s="49"/>
      <c r="Z863" s="49"/>
      <c r="AA863" s="50" t="str">
        <f t="shared" si="237"/>
        <v/>
      </c>
      <c r="AB863" s="51" t="str">
        <f>IF(AA863=1,#REF!,"")</f>
        <v/>
      </c>
      <c r="AC863" s="50"/>
      <c r="AD863" s="51" t="str">
        <f>IF(AC863=1,#REF!,"")</f>
        <v/>
      </c>
      <c r="AE863" s="50"/>
      <c r="AF863" s="51" t="str">
        <f>IF(AE863=1,#REF!,"")</f>
        <v/>
      </c>
      <c r="AG863" s="50"/>
      <c r="AH863" s="51" t="str">
        <f>IF(AG863=1,#REF!,"")</f>
        <v/>
      </c>
      <c r="AI863" s="50"/>
      <c r="AJ863" s="51" t="str">
        <f>IF(AI863=1,#REF!,"")</f>
        <v/>
      </c>
      <c r="AK863" s="50"/>
      <c r="AL863" s="51" t="str">
        <f>IF(AK863=1,#REF!,"")</f>
        <v/>
      </c>
      <c r="AM863" s="52"/>
      <c r="AN863" s="53"/>
      <c r="AO863" s="53"/>
      <c r="AP863" s="54"/>
      <c r="AQ863" s="55" t="e">
        <f>IF(#REF!=1,0,"")</f>
        <v>#REF!</v>
      </c>
      <c r="AR863" s="56" t="e">
        <f t="shared" si="230"/>
        <v>#REF!</v>
      </c>
      <c r="AS863" s="55" t="e">
        <f>IF(#REF!=1,0,"")</f>
        <v>#REF!</v>
      </c>
      <c r="AT863" s="56" t="e">
        <f t="shared" si="231"/>
        <v>#REF!</v>
      </c>
    </row>
    <row r="864" spans="1:46" s="3" customFormat="1" x14ac:dyDescent="0.25">
      <c r="A864" s="67">
        <f t="shared" si="232"/>
        <v>2022</v>
      </c>
      <c r="B864" s="67" t="str">
        <f t="shared" si="233"/>
        <v>May</v>
      </c>
      <c r="C864" s="68">
        <f t="shared" si="238"/>
        <v>24</v>
      </c>
      <c r="D864" s="69">
        <f t="shared" si="234"/>
        <v>22</v>
      </c>
      <c r="E864" s="70">
        <f t="shared" si="235"/>
        <v>56</v>
      </c>
      <c r="F864" s="74"/>
      <c r="G864" s="77"/>
      <c r="H864" s="63" t="e">
        <f t="shared" si="239"/>
        <v>#VALUE!</v>
      </c>
      <c r="I864" s="64">
        <f t="shared" si="241"/>
        <v>1</v>
      </c>
      <c r="J864" s="71" t="str">
        <f t="shared" si="241"/>
        <v>Lavandula</v>
      </c>
      <c r="K864" s="71" t="str">
        <f t="shared" si="241"/>
        <v>stoechas</v>
      </c>
      <c r="L864" s="66">
        <f t="shared" si="241"/>
        <v>2</v>
      </c>
      <c r="M864" s="72">
        <f t="shared" si="241"/>
        <v>13</v>
      </c>
      <c r="N864" s="66">
        <f t="shared" si="241"/>
        <v>0</v>
      </c>
      <c r="O864" s="42"/>
      <c r="P864" s="43" t="e">
        <f>TEXT(IF(#REF!=1,D864,""),"00")</f>
        <v>#REF!</v>
      </c>
      <c r="Q864" s="44"/>
      <c r="R864" s="45"/>
      <c r="S864" s="46" t="e">
        <f>IF(O864=0,TEXT(TIME(P864,Q864,R864)-TIME(D864,E864,RIGHT(F864,2))+TIME(0,LEFT(#REF!,2),RIGHT(#REF!,2)),"mm:ss"),TEXT(TIME(P864,Q864,R864)-TIME(D864,E864,RIGHT(F864,2))+TIME(0,LEFT(#REF!,2),RIGHT(#REF!,2))-TIME(0,($G$10*O864),0),"mm:ss"))</f>
        <v>#REF!</v>
      </c>
      <c r="T864" s="47"/>
      <c r="U864" s="43" t="e">
        <f>INDEX(VISITORS[INSECT ORDER], MATCH(T864,VISITORS[NAME USED],0))</f>
        <v>#N/A</v>
      </c>
      <c r="V864" s="43" t="e">
        <f t="shared" si="236"/>
        <v>#N/A</v>
      </c>
      <c r="W864" s="48" t="e">
        <f>IF(SUM(AB864,AD864,AF864,AH864,AJ864,AL864)=#REF!,,"")</f>
        <v>#REF!</v>
      </c>
      <c r="X864" s="49" t="e">
        <f>IF(#REF!=1,1,"")</f>
        <v>#REF!</v>
      </c>
      <c r="Y864" s="49"/>
      <c r="Z864" s="49"/>
      <c r="AA864" s="50" t="str">
        <f t="shared" si="237"/>
        <v/>
      </c>
      <c r="AB864" s="51" t="str">
        <f>IF(AA864=1,#REF!,"")</f>
        <v/>
      </c>
      <c r="AC864" s="50"/>
      <c r="AD864" s="51" t="str">
        <f>IF(AC864=1,#REF!,"")</f>
        <v/>
      </c>
      <c r="AE864" s="50"/>
      <c r="AF864" s="51" t="str">
        <f>IF(AE864=1,#REF!,"")</f>
        <v/>
      </c>
      <c r="AG864" s="50"/>
      <c r="AH864" s="51" t="str">
        <f>IF(AG864=1,#REF!,"")</f>
        <v/>
      </c>
      <c r="AI864" s="50"/>
      <c r="AJ864" s="51" t="str">
        <f>IF(AI864=1,#REF!,"")</f>
        <v/>
      </c>
      <c r="AK864" s="50"/>
      <c r="AL864" s="51" t="str">
        <f>IF(AK864=1,#REF!,"")</f>
        <v/>
      </c>
      <c r="AM864" s="52"/>
      <c r="AN864" s="53"/>
      <c r="AO864" s="53"/>
      <c r="AP864" s="54"/>
      <c r="AQ864" s="55" t="e">
        <f>IF(#REF!=1,0,"")</f>
        <v>#REF!</v>
      </c>
      <c r="AR864" s="56" t="e">
        <f t="shared" si="230"/>
        <v>#REF!</v>
      </c>
      <c r="AS864" s="55" t="e">
        <f>IF(#REF!=1,0,"")</f>
        <v>#REF!</v>
      </c>
      <c r="AT864" s="56" t="e">
        <f t="shared" si="231"/>
        <v>#REF!</v>
      </c>
    </row>
    <row r="865" spans="1:46" s="3" customFormat="1" x14ac:dyDescent="0.25">
      <c r="A865" s="67">
        <f t="shared" si="232"/>
        <v>2022</v>
      </c>
      <c r="B865" s="67" t="str">
        <f t="shared" si="233"/>
        <v>May</v>
      </c>
      <c r="C865" s="68">
        <f t="shared" si="238"/>
        <v>24</v>
      </c>
      <c r="D865" s="69">
        <f t="shared" si="234"/>
        <v>22</v>
      </c>
      <c r="E865" s="70">
        <f t="shared" si="235"/>
        <v>57</v>
      </c>
      <c r="F865" s="74"/>
      <c r="G865" s="77"/>
      <c r="H865" s="63" t="e">
        <f t="shared" si="239"/>
        <v>#VALUE!</v>
      </c>
      <c r="I865" s="64">
        <f t="shared" si="241"/>
        <v>1</v>
      </c>
      <c r="J865" s="71" t="str">
        <f t="shared" si="241"/>
        <v>Lavandula</v>
      </c>
      <c r="K865" s="71" t="str">
        <f t="shared" si="241"/>
        <v>stoechas</v>
      </c>
      <c r="L865" s="72">
        <f t="shared" si="241"/>
        <v>2</v>
      </c>
      <c r="M865" s="72">
        <f t="shared" si="241"/>
        <v>13</v>
      </c>
      <c r="N865" s="66">
        <f t="shared" si="241"/>
        <v>0</v>
      </c>
      <c r="O865" s="42"/>
      <c r="P865" s="43" t="e">
        <f>TEXT(IF(#REF!=1,D865,""),"00")</f>
        <v>#REF!</v>
      </c>
      <c r="Q865" s="44"/>
      <c r="R865" s="45"/>
      <c r="S865" s="46" t="e">
        <f>IF(O865=0,TEXT(TIME(P865,Q865,R865)-TIME(D865,E865,RIGHT(F865,2))+TIME(0,LEFT(#REF!,2),RIGHT(#REF!,2)),"mm:ss"),TEXT(TIME(P865,Q865,R865)-TIME(D865,E865,RIGHT(F865,2))+TIME(0,LEFT(#REF!,2),RIGHT(#REF!,2))-TIME(0,($G$10*O865),0),"mm:ss"))</f>
        <v>#REF!</v>
      </c>
      <c r="T865" s="47"/>
      <c r="U865" s="43" t="e">
        <f>INDEX(VISITORS[INSECT ORDER], MATCH(T865,VISITORS[NAME USED],0))</f>
        <v>#N/A</v>
      </c>
      <c r="V865" s="43" t="e">
        <f t="shared" si="236"/>
        <v>#N/A</v>
      </c>
      <c r="W865" s="48" t="e">
        <f>IF(SUM(AB865,AD865,AF865,AH865,AJ865,AL865)=#REF!,,"")</f>
        <v>#REF!</v>
      </c>
      <c r="X865" s="49" t="e">
        <f>IF(#REF!=1,1,"")</f>
        <v>#REF!</v>
      </c>
      <c r="Y865" s="49"/>
      <c r="Z865" s="49"/>
      <c r="AA865" s="50" t="str">
        <f t="shared" si="237"/>
        <v/>
      </c>
      <c r="AB865" s="51" t="str">
        <f>IF(AA865=1,#REF!,"")</f>
        <v/>
      </c>
      <c r="AC865" s="50"/>
      <c r="AD865" s="51" t="str">
        <f>IF(AC865=1,#REF!,"")</f>
        <v/>
      </c>
      <c r="AE865" s="50"/>
      <c r="AF865" s="51" t="str">
        <f>IF(AE865=1,#REF!,"")</f>
        <v/>
      </c>
      <c r="AG865" s="50"/>
      <c r="AH865" s="51" t="str">
        <f>IF(AG865=1,#REF!,"")</f>
        <v/>
      </c>
      <c r="AI865" s="50"/>
      <c r="AJ865" s="51" t="str">
        <f>IF(AI865=1,#REF!,"")</f>
        <v/>
      </c>
      <c r="AK865" s="50"/>
      <c r="AL865" s="51" t="str">
        <f>IF(AK865=1,#REF!,"")</f>
        <v/>
      </c>
      <c r="AM865" s="52"/>
      <c r="AN865" s="53"/>
      <c r="AO865" s="53"/>
      <c r="AP865" s="54"/>
      <c r="AQ865" s="55" t="e">
        <f>IF(#REF!=1,0,"")</f>
        <v>#REF!</v>
      </c>
      <c r="AR865" s="56" t="e">
        <f t="shared" si="230"/>
        <v>#REF!</v>
      </c>
      <c r="AS865" s="55" t="e">
        <f>IF(#REF!=1,0,"")</f>
        <v>#REF!</v>
      </c>
      <c r="AT865" s="56" t="e">
        <f t="shared" si="231"/>
        <v>#REF!</v>
      </c>
    </row>
    <row r="866" spans="1:46" s="3" customFormat="1" x14ac:dyDescent="0.25">
      <c r="A866" s="67">
        <f t="shared" si="232"/>
        <v>2022</v>
      </c>
      <c r="B866" s="67" t="str">
        <f t="shared" si="233"/>
        <v>May</v>
      </c>
      <c r="C866" s="68">
        <f t="shared" si="238"/>
        <v>24</v>
      </c>
      <c r="D866" s="69">
        <f t="shared" si="234"/>
        <v>22</v>
      </c>
      <c r="E866" s="70">
        <f t="shared" si="235"/>
        <v>58</v>
      </c>
      <c r="F866" s="74"/>
      <c r="G866" s="77"/>
      <c r="H866" s="63" t="e">
        <f t="shared" si="239"/>
        <v>#VALUE!</v>
      </c>
      <c r="I866" s="64">
        <f t="shared" si="241"/>
        <v>1</v>
      </c>
      <c r="J866" s="71" t="str">
        <f t="shared" si="241"/>
        <v>Lavandula</v>
      </c>
      <c r="K866" s="71" t="str">
        <f t="shared" si="241"/>
        <v>stoechas</v>
      </c>
      <c r="L866" s="72">
        <f t="shared" si="241"/>
        <v>2</v>
      </c>
      <c r="M866" s="72">
        <f t="shared" si="241"/>
        <v>13</v>
      </c>
      <c r="N866" s="66">
        <f t="shared" si="241"/>
        <v>0</v>
      </c>
      <c r="O866" s="42"/>
      <c r="P866" s="43" t="e">
        <f>TEXT(IF(#REF!=1,D866,""),"00")</f>
        <v>#REF!</v>
      </c>
      <c r="Q866" s="44"/>
      <c r="R866" s="45"/>
      <c r="S866" s="46" t="e">
        <f>IF(O866=0,TEXT(TIME(P866,Q866,R866)-TIME(D866,E866,RIGHT(F866,2))+TIME(0,LEFT(#REF!,2),RIGHT(#REF!,2)),"mm:ss"),TEXT(TIME(P866,Q866,R866)-TIME(D866,E866,RIGHT(F866,2))+TIME(0,LEFT(#REF!,2),RIGHT(#REF!,2))-TIME(0,($G$10*O866),0),"mm:ss"))</f>
        <v>#REF!</v>
      </c>
      <c r="T866" s="47"/>
      <c r="U866" s="43" t="e">
        <f>INDEX(VISITORS[INSECT ORDER], MATCH(T866,VISITORS[NAME USED],0))</f>
        <v>#N/A</v>
      </c>
      <c r="V866" s="43" t="e">
        <f t="shared" si="236"/>
        <v>#N/A</v>
      </c>
      <c r="W866" s="48" t="e">
        <f>IF(SUM(AB866,AD866,AF866,AH866,AJ866,AL866)=#REF!,,"")</f>
        <v>#REF!</v>
      </c>
      <c r="X866" s="49" t="e">
        <f>IF(#REF!=1,1,"")</f>
        <v>#REF!</v>
      </c>
      <c r="Y866" s="49"/>
      <c r="Z866" s="49"/>
      <c r="AA866" s="50" t="str">
        <f t="shared" si="237"/>
        <v/>
      </c>
      <c r="AB866" s="51" t="str">
        <f>IF(AA866=1,#REF!,"")</f>
        <v/>
      </c>
      <c r="AC866" s="50"/>
      <c r="AD866" s="51" t="str">
        <f>IF(AC866=1,#REF!,"")</f>
        <v/>
      </c>
      <c r="AE866" s="50"/>
      <c r="AF866" s="51" t="str">
        <f>IF(AE866=1,#REF!,"")</f>
        <v/>
      </c>
      <c r="AG866" s="50"/>
      <c r="AH866" s="51" t="str">
        <f>IF(AG866=1,#REF!,"")</f>
        <v/>
      </c>
      <c r="AI866" s="50"/>
      <c r="AJ866" s="51" t="str">
        <f>IF(AI866=1,#REF!,"")</f>
        <v/>
      </c>
      <c r="AK866" s="50"/>
      <c r="AL866" s="51" t="str">
        <f>IF(AK866=1,#REF!,"")</f>
        <v/>
      </c>
      <c r="AM866" s="52"/>
      <c r="AN866" s="53"/>
      <c r="AO866" s="53"/>
      <c r="AP866" s="54"/>
      <c r="AQ866" s="55" t="e">
        <f>IF(#REF!=1,0,"")</f>
        <v>#REF!</v>
      </c>
      <c r="AR866" s="56" t="e">
        <f t="shared" si="230"/>
        <v>#REF!</v>
      </c>
      <c r="AS866" s="55" t="e">
        <f>IF(#REF!=1,0,"")</f>
        <v>#REF!</v>
      </c>
      <c r="AT866" s="56" t="e">
        <f t="shared" si="231"/>
        <v>#REF!</v>
      </c>
    </row>
    <row r="867" spans="1:46" s="3" customFormat="1" x14ac:dyDescent="0.25">
      <c r="A867" s="67">
        <f t="shared" si="232"/>
        <v>2022</v>
      </c>
      <c r="B867" s="67" t="str">
        <f t="shared" si="233"/>
        <v>May</v>
      </c>
      <c r="C867" s="68">
        <f t="shared" si="238"/>
        <v>24</v>
      </c>
      <c r="D867" s="69">
        <f t="shared" si="234"/>
        <v>22</v>
      </c>
      <c r="E867" s="60">
        <f t="shared" si="235"/>
        <v>59</v>
      </c>
      <c r="F867" s="74"/>
      <c r="G867" s="77"/>
      <c r="H867" s="63" t="e">
        <f t="shared" si="239"/>
        <v>#VALUE!</v>
      </c>
      <c r="I867" s="64">
        <f t="shared" si="241"/>
        <v>1</v>
      </c>
      <c r="J867" s="71" t="str">
        <f t="shared" si="241"/>
        <v>Lavandula</v>
      </c>
      <c r="K867" s="71" t="str">
        <f t="shared" si="241"/>
        <v>stoechas</v>
      </c>
      <c r="L867" s="72">
        <f t="shared" si="241"/>
        <v>2</v>
      </c>
      <c r="M867" s="66">
        <f t="shared" si="241"/>
        <v>13</v>
      </c>
      <c r="N867" s="66">
        <f t="shared" si="241"/>
        <v>0</v>
      </c>
      <c r="O867" s="42"/>
      <c r="P867" s="43" t="e">
        <f>TEXT(IF(#REF!=1,D867,""),"00")</f>
        <v>#REF!</v>
      </c>
      <c r="Q867" s="44"/>
      <c r="R867" s="45"/>
      <c r="S867" s="46" t="e">
        <f>IF(O867=0,TEXT(TIME(P867,Q867,R867)-TIME(D867,E867,RIGHT(F867,2))+TIME(0,LEFT(#REF!,2),RIGHT(#REF!,2)),"mm:ss"),TEXT(TIME(P867,Q867,R867)-TIME(D867,E867,RIGHT(F867,2))+TIME(0,LEFT(#REF!,2),RIGHT(#REF!,2))-TIME(0,($G$10*O867),0),"mm:ss"))</f>
        <v>#REF!</v>
      </c>
      <c r="T867" s="47"/>
      <c r="U867" s="43" t="e">
        <f>INDEX(VISITORS[INSECT ORDER], MATCH(T867,VISITORS[NAME USED],0))</f>
        <v>#N/A</v>
      </c>
      <c r="V867" s="43" t="e">
        <f t="shared" si="236"/>
        <v>#N/A</v>
      </c>
      <c r="W867" s="48" t="e">
        <f>IF(SUM(AB867,AD867,AF867,AH867,AJ867,AL867)=#REF!,,"")</f>
        <v>#REF!</v>
      </c>
      <c r="X867" s="49" t="e">
        <f>IF(#REF!=1,1,"")</f>
        <v>#REF!</v>
      </c>
      <c r="Y867" s="49"/>
      <c r="Z867" s="49"/>
      <c r="AA867" s="50" t="str">
        <f t="shared" si="237"/>
        <v/>
      </c>
      <c r="AB867" s="51" t="str">
        <f>IF(AA867=1,#REF!,"")</f>
        <v/>
      </c>
      <c r="AC867" s="50"/>
      <c r="AD867" s="51" t="str">
        <f>IF(AC867=1,#REF!,"")</f>
        <v/>
      </c>
      <c r="AE867" s="50"/>
      <c r="AF867" s="51" t="str">
        <f>IF(AE867=1,#REF!,"")</f>
        <v/>
      </c>
      <c r="AG867" s="50"/>
      <c r="AH867" s="51" t="str">
        <f>IF(AG867=1,#REF!,"")</f>
        <v/>
      </c>
      <c r="AI867" s="50"/>
      <c r="AJ867" s="51" t="str">
        <f>IF(AI867=1,#REF!,"")</f>
        <v/>
      </c>
      <c r="AK867" s="50"/>
      <c r="AL867" s="51" t="str">
        <f>IF(AK867=1,#REF!,"")</f>
        <v/>
      </c>
      <c r="AM867" s="52"/>
      <c r="AN867" s="53"/>
      <c r="AO867" s="53"/>
      <c r="AP867" s="54"/>
      <c r="AQ867" s="55" t="e">
        <f>IF(#REF!=1,0,"")</f>
        <v>#REF!</v>
      </c>
      <c r="AR867" s="56" t="e">
        <f t="shared" si="230"/>
        <v>#REF!</v>
      </c>
      <c r="AS867" s="55" t="e">
        <f>IF(#REF!=1,0,"")</f>
        <v>#REF!</v>
      </c>
      <c r="AT867" s="56" t="e">
        <f t="shared" si="231"/>
        <v>#REF!</v>
      </c>
    </row>
    <row r="868" spans="1:46" s="3" customFormat="1" x14ac:dyDescent="0.25">
      <c r="A868" s="67">
        <f t="shared" si="232"/>
        <v>2022</v>
      </c>
      <c r="B868" s="67" t="str">
        <f t="shared" si="233"/>
        <v>May</v>
      </c>
      <c r="C868" s="68">
        <f t="shared" si="238"/>
        <v>24</v>
      </c>
      <c r="D868" s="69">
        <f t="shared" si="234"/>
        <v>23</v>
      </c>
      <c r="E868" s="70">
        <f t="shared" si="235"/>
        <v>0</v>
      </c>
      <c r="F868" s="74"/>
      <c r="G868" s="77"/>
      <c r="H868" s="63" t="e">
        <f t="shared" si="239"/>
        <v>#VALUE!</v>
      </c>
      <c r="I868" s="64">
        <f t="shared" si="241"/>
        <v>1</v>
      </c>
      <c r="J868" s="71" t="str">
        <f t="shared" si="241"/>
        <v>Lavandula</v>
      </c>
      <c r="K868" s="71" t="str">
        <f t="shared" si="241"/>
        <v>stoechas</v>
      </c>
      <c r="L868" s="72">
        <f t="shared" si="241"/>
        <v>2</v>
      </c>
      <c r="M868" s="72">
        <f t="shared" si="241"/>
        <v>13</v>
      </c>
      <c r="N868" s="66">
        <f t="shared" si="241"/>
        <v>0</v>
      </c>
      <c r="O868" s="42"/>
      <c r="P868" s="43" t="e">
        <f>TEXT(IF(#REF!=1,D868,""),"00")</f>
        <v>#REF!</v>
      </c>
      <c r="Q868" s="44"/>
      <c r="R868" s="45"/>
      <c r="S868" s="46" t="e">
        <f>IF(O868=0,TEXT(TIME(P868,Q868,R868)-TIME(D868,E868,RIGHT(F868,2))+TIME(0,LEFT(#REF!,2),RIGHT(#REF!,2)),"mm:ss"),TEXT(TIME(P868,Q868,R868)-TIME(D868,E868,RIGHT(F868,2))+TIME(0,LEFT(#REF!,2),RIGHT(#REF!,2))-TIME(0,($G$10*O868),0),"mm:ss"))</f>
        <v>#REF!</v>
      </c>
      <c r="T868" s="47"/>
      <c r="U868" s="43" t="e">
        <f>INDEX(VISITORS[INSECT ORDER], MATCH(T868,VISITORS[NAME USED],0))</f>
        <v>#N/A</v>
      </c>
      <c r="V868" s="43" t="e">
        <f t="shared" si="236"/>
        <v>#N/A</v>
      </c>
      <c r="W868" s="48" t="e">
        <f>IF(SUM(AB868,AD868,AF868,AH868,AJ868,AL868)=#REF!,,"")</f>
        <v>#REF!</v>
      </c>
      <c r="X868" s="49" t="e">
        <f>IF(#REF!=1,1,"")</f>
        <v>#REF!</v>
      </c>
      <c r="Y868" s="49"/>
      <c r="Z868" s="49"/>
      <c r="AA868" s="50" t="str">
        <f t="shared" si="237"/>
        <v/>
      </c>
      <c r="AB868" s="51" t="str">
        <f>IF(AA868=1,#REF!,"")</f>
        <v/>
      </c>
      <c r="AC868" s="50"/>
      <c r="AD868" s="51" t="str">
        <f>IF(AC868=1,#REF!,"")</f>
        <v/>
      </c>
      <c r="AE868" s="50"/>
      <c r="AF868" s="51" t="str">
        <f>IF(AE868=1,#REF!,"")</f>
        <v/>
      </c>
      <c r="AG868" s="50"/>
      <c r="AH868" s="51" t="str">
        <f>IF(AG868=1,#REF!,"")</f>
        <v/>
      </c>
      <c r="AI868" s="50"/>
      <c r="AJ868" s="51" t="str">
        <f>IF(AI868=1,#REF!,"")</f>
        <v/>
      </c>
      <c r="AK868" s="50"/>
      <c r="AL868" s="51" t="str">
        <f>IF(AK868=1,#REF!,"")</f>
        <v/>
      </c>
      <c r="AM868" s="52"/>
      <c r="AN868" s="53"/>
      <c r="AO868" s="53"/>
      <c r="AP868" s="54"/>
      <c r="AQ868" s="55" t="e">
        <f>IF(#REF!=1,0,"")</f>
        <v>#REF!</v>
      </c>
      <c r="AR868" s="56" t="e">
        <f t="shared" si="230"/>
        <v>#REF!</v>
      </c>
      <c r="AS868" s="55" t="e">
        <f>IF(#REF!=1,0,"")</f>
        <v>#REF!</v>
      </c>
      <c r="AT868" s="56" t="e">
        <f t="shared" si="231"/>
        <v>#REF!</v>
      </c>
    </row>
    <row r="869" spans="1:46" s="3" customFormat="1" x14ac:dyDescent="0.25">
      <c r="A869" s="67">
        <f t="shared" si="232"/>
        <v>2022</v>
      </c>
      <c r="B869" s="67" t="str">
        <f t="shared" si="233"/>
        <v>May</v>
      </c>
      <c r="C869" s="68">
        <f t="shared" si="238"/>
        <v>24</v>
      </c>
      <c r="D869" s="69">
        <f t="shared" si="234"/>
        <v>23</v>
      </c>
      <c r="E869" s="70">
        <f t="shared" si="235"/>
        <v>1</v>
      </c>
      <c r="F869" s="74"/>
      <c r="G869" s="77"/>
      <c r="H869" s="63" t="e">
        <f t="shared" si="239"/>
        <v>#VALUE!</v>
      </c>
      <c r="I869" s="64">
        <f t="shared" si="241"/>
        <v>1</v>
      </c>
      <c r="J869" s="71" t="str">
        <f t="shared" si="241"/>
        <v>Lavandula</v>
      </c>
      <c r="K869" s="71" t="str">
        <f t="shared" si="241"/>
        <v>stoechas</v>
      </c>
      <c r="L869" s="72">
        <f t="shared" si="241"/>
        <v>2</v>
      </c>
      <c r="M869" s="72">
        <f t="shared" si="241"/>
        <v>13</v>
      </c>
      <c r="N869" s="66">
        <f t="shared" si="241"/>
        <v>0</v>
      </c>
      <c r="O869" s="42"/>
      <c r="P869" s="43" t="e">
        <f>TEXT(IF(#REF!=1,D869,""),"00")</f>
        <v>#REF!</v>
      </c>
      <c r="Q869" s="44"/>
      <c r="R869" s="45"/>
      <c r="S869" s="46" t="e">
        <f>IF(O869=0,TEXT(TIME(P869,Q869,R869)-TIME(D869,E869,RIGHT(F869,2))+TIME(0,LEFT(#REF!,2),RIGHT(#REF!,2)),"mm:ss"),TEXT(TIME(P869,Q869,R869)-TIME(D869,E869,RIGHT(F869,2))+TIME(0,LEFT(#REF!,2),RIGHT(#REF!,2))-TIME(0,($G$10*O869),0),"mm:ss"))</f>
        <v>#REF!</v>
      </c>
      <c r="T869" s="47"/>
      <c r="U869" s="43" t="e">
        <f>INDEX(VISITORS[INSECT ORDER], MATCH(T869,VISITORS[NAME USED],0))</f>
        <v>#N/A</v>
      </c>
      <c r="V869" s="43" t="e">
        <f t="shared" si="236"/>
        <v>#N/A</v>
      </c>
      <c r="W869" s="48" t="e">
        <f>IF(SUM(AB869,AD869,AF869,AH869,AJ869,AL869)=#REF!,,"")</f>
        <v>#REF!</v>
      </c>
      <c r="X869" s="49" t="e">
        <f>IF(#REF!=1,1,"")</f>
        <v>#REF!</v>
      </c>
      <c r="Y869" s="49"/>
      <c r="Z869" s="49"/>
      <c r="AA869" s="50" t="str">
        <f t="shared" si="237"/>
        <v/>
      </c>
      <c r="AB869" s="51" t="str">
        <f>IF(AA869=1,#REF!,"")</f>
        <v/>
      </c>
      <c r="AC869" s="50"/>
      <c r="AD869" s="51" t="str">
        <f>IF(AC869=1,#REF!,"")</f>
        <v/>
      </c>
      <c r="AE869" s="50"/>
      <c r="AF869" s="51" t="str">
        <f>IF(AE869=1,#REF!,"")</f>
        <v/>
      </c>
      <c r="AG869" s="50"/>
      <c r="AH869" s="51" t="str">
        <f>IF(AG869=1,#REF!,"")</f>
        <v/>
      </c>
      <c r="AI869" s="50"/>
      <c r="AJ869" s="51" t="str">
        <f>IF(AI869=1,#REF!,"")</f>
        <v/>
      </c>
      <c r="AK869" s="50"/>
      <c r="AL869" s="51" t="str">
        <f>IF(AK869=1,#REF!,"")</f>
        <v/>
      </c>
      <c r="AM869" s="52"/>
      <c r="AN869" s="53"/>
      <c r="AO869" s="53"/>
      <c r="AP869" s="54"/>
      <c r="AQ869" s="55" t="e">
        <f>IF(#REF!=1,0,"")</f>
        <v>#REF!</v>
      </c>
      <c r="AR869" s="56" t="e">
        <f t="shared" si="230"/>
        <v>#REF!</v>
      </c>
      <c r="AS869" s="55" t="e">
        <f>IF(#REF!=1,0,"")</f>
        <v>#REF!</v>
      </c>
      <c r="AT869" s="56" t="e">
        <f t="shared" si="231"/>
        <v>#REF!</v>
      </c>
    </row>
    <row r="870" spans="1:46" s="3" customFormat="1" x14ac:dyDescent="0.25">
      <c r="A870" s="67">
        <f t="shared" si="232"/>
        <v>2022</v>
      </c>
      <c r="B870" s="67" t="str">
        <f t="shared" si="233"/>
        <v>May</v>
      </c>
      <c r="C870" s="68">
        <f t="shared" si="238"/>
        <v>24</v>
      </c>
      <c r="D870" s="69">
        <f t="shared" si="234"/>
        <v>23</v>
      </c>
      <c r="E870" s="70">
        <f t="shared" si="235"/>
        <v>2</v>
      </c>
      <c r="F870" s="74"/>
      <c r="G870" s="77"/>
      <c r="H870" s="63" t="e">
        <f t="shared" si="239"/>
        <v>#VALUE!</v>
      </c>
      <c r="I870" s="64">
        <f t="shared" si="241"/>
        <v>1</v>
      </c>
      <c r="J870" s="71" t="str">
        <f t="shared" si="241"/>
        <v>Lavandula</v>
      </c>
      <c r="K870" s="71" t="str">
        <f t="shared" si="241"/>
        <v>stoechas</v>
      </c>
      <c r="L870" s="66">
        <f t="shared" si="241"/>
        <v>2</v>
      </c>
      <c r="M870" s="72">
        <f t="shared" si="241"/>
        <v>13</v>
      </c>
      <c r="N870" s="66">
        <f t="shared" si="241"/>
        <v>0</v>
      </c>
      <c r="O870" s="42"/>
      <c r="P870" s="43" t="e">
        <f>TEXT(IF(#REF!=1,D870,""),"00")</f>
        <v>#REF!</v>
      </c>
      <c r="Q870" s="44"/>
      <c r="R870" s="45"/>
      <c r="S870" s="46" t="e">
        <f>IF(O870=0,TEXT(TIME(P870,Q870,R870)-TIME(D870,E870,RIGHT(F870,2))+TIME(0,LEFT(#REF!,2),RIGHT(#REF!,2)),"mm:ss"),TEXT(TIME(P870,Q870,R870)-TIME(D870,E870,RIGHT(F870,2))+TIME(0,LEFT(#REF!,2),RIGHT(#REF!,2))-TIME(0,($G$10*O870),0),"mm:ss"))</f>
        <v>#REF!</v>
      </c>
      <c r="T870" s="47"/>
      <c r="U870" s="43" t="e">
        <f>INDEX(VISITORS[INSECT ORDER], MATCH(T870,VISITORS[NAME USED],0))</f>
        <v>#N/A</v>
      </c>
      <c r="V870" s="43" t="e">
        <f t="shared" si="236"/>
        <v>#N/A</v>
      </c>
      <c r="W870" s="48" t="e">
        <f>IF(SUM(AB870,AD870,AF870,AH870,AJ870,AL870)=#REF!,,"")</f>
        <v>#REF!</v>
      </c>
      <c r="X870" s="49" t="e">
        <f>IF(#REF!=1,1,"")</f>
        <v>#REF!</v>
      </c>
      <c r="Y870" s="49"/>
      <c r="Z870" s="49"/>
      <c r="AA870" s="50" t="str">
        <f t="shared" si="237"/>
        <v/>
      </c>
      <c r="AB870" s="51" t="str">
        <f>IF(AA870=1,#REF!,"")</f>
        <v/>
      </c>
      <c r="AC870" s="50"/>
      <c r="AD870" s="51" t="str">
        <f>IF(AC870=1,#REF!,"")</f>
        <v/>
      </c>
      <c r="AE870" s="50"/>
      <c r="AF870" s="51" t="str">
        <f>IF(AE870=1,#REF!,"")</f>
        <v/>
      </c>
      <c r="AG870" s="50"/>
      <c r="AH870" s="51" t="str">
        <f>IF(AG870=1,#REF!,"")</f>
        <v/>
      </c>
      <c r="AI870" s="50"/>
      <c r="AJ870" s="51" t="str">
        <f>IF(AI870=1,#REF!,"")</f>
        <v/>
      </c>
      <c r="AK870" s="50"/>
      <c r="AL870" s="51" t="str">
        <f>IF(AK870=1,#REF!,"")</f>
        <v/>
      </c>
      <c r="AM870" s="52"/>
      <c r="AN870" s="53"/>
      <c r="AO870" s="53"/>
      <c r="AP870" s="54"/>
      <c r="AQ870" s="55" t="e">
        <f>IF(#REF!=1,0,"")</f>
        <v>#REF!</v>
      </c>
      <c r="AR870" s="56" t="e">
        <f t="shared" si="230"/>
        <v>#REF!</v>
      </c>
      <c r="AS870" s="55" t="e">
        <f>IF(#REF!=1,0,"")</f>
        <v>#REF!</v>
      </c>
      <c r="AT870" s="56" t="e">
        <f t="shared" si="231"/>
        <v>#REF!</v>
      </c>
    </row>
    <row r="871" spans="1:46" s="3" customFormat="1" x14ac:dyDescent="0.25">
      <c r="A871" s="67">
        <f t="shared" si="232"/>
        <v>2022</v>
      </c>
      <c r="B871" s="67" t="str">
        <f t="shared" si="233"/>
        <v>May</v>
      </c>
      <c r="C871" s="68">
        <f t="shared" si="238"/>
        <v>24</v>
      </c>
      <c r="D871" s="69">
        <f t="shared" si="234"/>
        <v>23</v>
      </c>
      <c r="E871" s="70">
        <f t="shared" si="235"/>
        <v>3</v>
      </c>
      <c r="F871" s="74"/>
      <c r="G871" s="77"/>
      <c r="H871" s="63" t="e">
        <f t="shared" si="239"/>
        <v>#VALUE!</v>
      </c>
      <c r="I871" s="64">
        <f t="shared" si="241"/>
        <v>1</v>
      </c>
      <c r="J871" s="71" t="str">
        <f t="shared" si="241"/>
        <v>Lavandula</v>
      </c>
      <c r="K871" s="71" t="str">
        <f t="shared" si="241"/>
        <v>stoechas</v>
      </c>
      <c r="L871" s="72">
        <f t="shared" si="241"/>
        <v>2</v>
      </c>
      <c r="M871" s="72">
        <f t="shared" si="241"/>
        <v>13</v>
      </c>
      <c r="N871" s="66">
        <f t="shared" si="241"/>
        <v>0</v>
      </c>
      <c r="O871" s="42"/>
      <c r="P871" s="43" t="e">
        <f>TEXT(IF(#REF!=1,D871,""),"00")</f>
        <v>#REF!</v>
      </c>
      <c r="Q871" s="44"/>
      <c r="R871" s="45"/>
      <c r="S871" s="46" t="e">
        <f>IF(O871=0,TEXT(TIME(P871,Q871,R871)-TIME(D871,E871,RIGHT(F871,2))+TIME(0,LEFT(#REF!,2),RIGHT(#REF!,2)),"mm:ss"),TEXT(TIME(P871,Q871,R871)-TIME(D871,E871,RIGHT(F871,2))+TIME(0,LEFT(#REF!,2),RIGHT(#REF!,2))-TIME(0,($G$10*O871),0),"mm:ss"))</f>
        <v>#REF!</v>
      </c>
      <c r="T871" s="47"/>
      <c r="U871" s="43" t="e">
        <f>INDEX(VISITORS[INSECT ORDER], MATCH(T871,VISITORS[NAME USED],0))</f>
        <v>#N/A</v>
      </c>
      <c r="V871" s="43" t="e">
        <f t="shared" si="236"/>
        <v>#N/A</v>
      </c>
      <c r="W871" s="48" t="e">
        <f>IF(SUM(AB871,AD871,AF871,AH871,AJ871,AL871)=#REF!,,"")</f>
        <v>#REF!</v>
      </c>
      <c r="X871" s="49" t="e">
        <f>IF(#REF!=1,1,"")</f>
        <v>#REF!</v>
      </c>
      <c r="Y871" s="49"/>
      <c r="Z871" s="49"/>
      <c r="AA871" s="50" t="str">
        <f t="shared" si="237"/>
        <v/>
      </c>
      <c r="AB871" s="51" t="str">
        <f>IF(AA871=1,#REF!,"")</f>
        <v/>
      </c>
      <c r="AC871" s="50"/>
      <c r="AD871" s="51" t="str">
        <f>IF(AC871=1,#REF!,"")</f>
        <v/>
      </c>
      <c r="AE871" s="50"/>
      <c r="AF871" s="51" t="str">
        <f>IF(AE871=1,#REF!,"")</f>
        <v/>
      </c>
      <c r="AG871" s="50"/>
      <c r="AH871" s="51" t="str">
        <f>IF(AG871=1,#REF!,"")</f>
        <v/>
      </c>
      <c r="AI871" s="50"/>
      <c r="AJ871" s="51" t="str">
        <f>IF(AI871=1,#REF!,"")</f>
        <v/>
      </c>
      <c r="AK871" s="50"/>
      <c r="AL871" s="51" t="str">
        <f>IF(AK871=1,#REF!,"")</f>
        <v/>
      </c>
      <c r="AM871" s="52"/>
      <c r="AN871" s="53"/>
      <c r="AO871" s="53"/>
      <c r="AP871" s="54"/>
      <c r="AQ871" s="55" t="e">
        <f>IF(#REF!=1,0,"")</f>
        <v>#REF!</v>
      </c>
      <c r="AR871" s="56" t="e">
        <f t="shared" si="230"/>
        <v>#REF!</v>
      </c>
      <c r="AS871" s="55" t="e">
        <f>IF(#REF!=1,0,"")</f>
        <v>#REF!</v>
      </c>
      <c r="AT871" s="56" t="e">
        <f t="shared" si="231"/>
        <v>#REF!</v>
      </c>
    </row>
    <row r="872" spans="1:46" s="3" customFormat="1" x14ac:dyDescent="0.25">
      <c r="A872" s="67">
        <f t="shared" si="232"/>
        <v>2022</v>
      </c>
      <c r="B872" s="67" t="str">
        <f t="shared" si="233"/>
        <v>May</v>
      </c>
      <c r="C872" s="68">
        <f t="shared" si="238"/>
        <v>24</v>
      </c>
      <c r="D872" s="69">
        <f t="shared" si="234"/>
        <v>23</v>
      </c>
      <c r="E872" s="60">
        <f t="shared" si="235"/>
        <v>4</v>
      </c>
      <c r="F872" s="74"/>
      <c r="G872" s="77"/>
      <c r="H872" s="63" t="e">
        <f t="shared" si="239"/>
        <v>#VALUE!</v>
      </c>
      <c r="I872" s="64">
        <f t="shared" si="241"/>
        <v>1</v>
      </c>
      <c r="J872" s="71" t="str">
        <f t="shared" si="241"/>
        <v>Lavandula</v>
      </c>
      <c r="K872" s="71" t="str">
        <f t="shared" si="241"/>
        <v>stoechas</v>
      </c>
      <c r="L872" s="72">
        <f t="shared" si="241"/>
        <v>2</v>
      </c>
      <c r="M872" s="66">
        <f t="shared" si="241"/>
        <v>13</v>
      </c>
      <c r="N872" s="66">
        <f t="shared" si="241"/>
        <v>0</v>
      </c>
      <c r="O872" s="42"/>
      <c r="P872" s="43" t="e">
        <f>TEXT(IF(#REF!=1,D872,""),"00")</f>
        <v>#REF!</v>
      </c>
      <c r="Q872" s="44"/>
      <c r="R872" s="45"/>
      <c r="S872" s="46" t="e">
        <f>IF(O872=0,TEXT(TIME(P872,Q872,R872)-TIME(D872,E872,RIGHT(F872,2))+TIME(0,LEFT(#REF!,2),RIGHT(#REF!,2)),"mm:ss"),TEXT(TIME(P872,Q872,R872)-TIME(D872,E872,RIGHT(F872,2))+TIME(0,LEFT(#REF!,2),RIGHT(#REF!,2))-TIME(0,($G$10*O872),0),"mm:ss"))</f>
        <v>#REF!</v>
      </c>
      <c r="T872" s="47"/>
      <c r="U872" s="43" t="e">
        <f>INDEX(VISITORS[INSECT ORDER], MATCH(T872,VISITORS[NAME USED],0))</f>
        <v>#N/A</v>
      </c>
      <c r="V872" s="43" t="e">
        <f t="shared" si="236"/>
        <v>#N/A</v>
      </c>
      <c r="W872" s="48" t="e">
        <f>IF(SUM(AB872,AD872,AF872,AH872,AJ872,AL872)=#REF!,,"")</f>
        <v>#REF!</v>
      </c>
      <c r="X872" s="49" t="e">
        <f>IF(#REF!=1,1,"")</f>
        <v>#REF!</v>
      </c>
      <c r="Y872" s="49"/>
      <c r="Z872" s="49"/>
      <c r="AA872" s="50" t="str">
        <f t="shared" si="237"/>
        <v/>
      </c>
      <c r="AB872" s="51" t="str">
        <f>IF(AA872=1,#REF!,"")</f>
        <v/>
      </c>
      <c r="AC872" s="50"/>
      <c r="AD872" s="51" t="str">
        <f>IF(AC872=1,#REF!,"")</f>
        <v/>
      </c>
      <c r="AE872" s="50"/>
      <c r="AF872" s="51" t="str">
        <f>IF(AE872=1,#REF!,"")</f>
        <v/>
      </c>
      <c r="AG872" s="50"/>
      <c r="AH872" s="51" t="str">
        <f>IF(AG872=1,#REF!,"")</f>
        <v/>
      </c>
      <c r="AI872" s="50"/>
      <c r="AJ872" s="51" t="str">
        <f>IF(AI872=1,#REF!,"")</f>
        <v/>
      </c>
      <c r="AK872" s="50"/>
      <c r="AL872" s="51" t="str">
        <f>IF(AK872=1,#REF!,"")</f>
        <v/>
      </c>
      <c r="AM872" s="52"/>
      <c r="AN872" s="53"/>
      <c r="AO872" s="53"/>
      <c r="AP872" s="54"/>
      <c r="AQ872" s="55" t="e">
        <f>IF(#REF!=1,0,"")</f>
        <v>#REF!</v>
      </c>
      <c r="AR872" s="56" t="e">
        <f t="shared" si="230"/>
        <v>#REF!</v>
      </c>
      <c r="AS872" s="55" t="e">
        <f>IF(#REF!=1,0,"")</f>
        <v>#REF!</v>
      </c>
      <c r="AT872" s="56" t="e">
        <f t="shared" si="231"/>
        <v>#REF!</v>
      </c>
    </row>
    <row r="873" spans="1:46" s="3" customFormat="1" x14ac:dyDescent="0.25">
      <c r="A873" s="67">
        <f t="shared" si="232"/>
        <v>2022</v>
      </c>
      <c r="B873" s="67" t="str">
        <f t="shared" si="233"/>
        <v>May</v>
      </c>
      <c r="C873" s="68">
        <f t="shared" si="238"/>
        <v>24</v>
      </c>
      <c r="D873" s="69">
        <f t="shared" si="234"/>
        <v>23</v>
      </c>
      <c r="E873" s="70">
        <f t="shared" si="235"/>
        <v>5</v>
      </c>
      <c r="F873" s="74"/>
      <c r="G873" s="77"/>
      <c r="H873" s="63" t="e">
        <f t="shared" si="239"/>
        <v>#VALUE!</v>
      </c>
      <c r="I873" s="64">
        <f t="shared" si="241"/>
        <v>1</v>
      </c>
      <c r="J873" s="71" t="str">
        <f t="shared" si="241"/>
        <v>Lavandula</v>
      </c>
      <c r="K873" s="71" t="str">
        <f t="shared" si="241"/>
        <v>stoechas</v>
      </c>
      <c r="L873" s="72">
        <f t="shared" si="241"/>
        <v>2</v>
      </c>
      <c r="M873" s="72">
        <f t="shared" si="241"/>
        <v>13</v>
      </c>
      <c r="N873" s="66">
        <f t="shared" si="241"/>
        <v>0</v>
      </c>
      <c r="O873" s="42"/>
      <c r="P873" s="43" t="e">
        <f>TEXT(IF(#REF!=1,D873,""),"00")</f>
        <v>#REF!</v>
      </c>
      <c r="Q873" s="44"/>
      <c r="R873" s="45"/>
      <c r="S873" s="46" t="e">
        <f>IF(O873=0,TEXT(TIME(P873,Q873,R873)-TIME(D873,E873,RIGHT(F873,2))+TIME(0,LEFT(#REF!,2),RIGHT(#REF!,2)),"mm:ss"),TEXT(TIME(P873,Q873,R873)-TIME(D873,E873,RIGHT(F873,2))+TIME(0,LEFT(#REF!,2),RIGHT(#REF!,2))-TIME(0,($G$10*O873),0),"mm:ss"))</f>
        <v>#REF!</v>
      </c>
      <c r="T873" s="47"/>
      <c r="U873" s="43" t="e">
        <f>INDEX(VISITORS[INSECT ORDER], MATCH(T873,VISITORS[NAME USED],0))</f>
        <v>#N/A</v>
      </c>
      <c r="V873" s="43" t="e">
        <f t="shared" si="236"/>
        <v>#N/A</v>
      </c>
      <c r="W873" s="48" t="e">
        <f>IF(SUM(AB873,AD873,AF873,AH873,AJ873,AL873)=#REF!,,"")</f>
        <v>#REF!</v>
      </c>
      <c r="X873" s="49" t="e">
        <f>IF(#REF!=1,1,"")</f>
        <v>#REF!</v>
      </c>
      <c r="Y873" s="49"/>
      <c r="Z873" s="49"/>
      <c r="AA873" s="50" t="str">
        <f t="shared" si="237"/>
        <v/>
      </c>
      <c r="AB873" s="51" t="str">
        <f>IF(AA873=1,#REF!,"")</f>
        <v/>
      </c>
      <c r="AC873" s="50"/>
      <c r="AD873" s="51" t="str">
        <f>IF(AC873=1,#REF!,"")</f>
        <v/>
      </c>
      <c r="AE873" s="50"/>
      <c r="AF873" s="51" t="str">
        <f>IF(AE873=1,#REF!,"")</f>
        <v/>
      </c>
      <c r="AG873" s="50"/>
      <c r="AH873" s="51" t="str">
        <f>IF(AG873=1,#REF!,"")</f>
        <v/>
      </c>
      <c r="AI873" s="50"/>
      <c r="AJ873" s="51" t="str">
        <f>IF(AI873=1,#REF!,"")</f>
        <v/>
      </c>
      <c r="AK873" s="50"/>
      <c r="AL873" s="51" t="str">
        <f>IF(AK873=1,#REF!,"")</f>
        <v/>
      </c>
      <c r="AM873" s="52"/>
      <c r="AN873" s="53"/>
      <c r="AO873" s="53"/>
      <c r="AP873" s="54"/>
      <c r="AQ873" s="55" t="e">
        <f>IF(#REF!=1,0,"")</f>
        <v>#REF!</v>
      </c>
      <c r="AR873" s="56" t="e">
        <f t="shared" si="230"/>
        <v>#REF!</v>
      </c>
      <c r="AS873" s="55" t="e">
        <f>IF(#REF!=1,0,"")</f>
        <v>#REF!</v>
      </c>
      <c r="AT873" s="56" t="e">
        <f t="shared" si="231"/>
        <v>#REF!</v>
      </c>
    </row>
    <row r="874" spans="1:46" s="3" customFormat="1" x14ac:dyDescent="0.25">
      <c r="A874" s="67">
        <f t="shared" si="232"/>
        <v>2022</v>
      </c>
      <c r="B874" s="67" t="str">
        <f t="shared" si="233"/>
        <v>May</v>
      </c>
      <c r="C874" s="68">
        <f t="shared" si="238"/>
        <v>24</v>
      </c>
      <c r="D874" s="69">
        <f t="shared" si="234"/>
        <v>23</v>
      </c>
      <c r="E874" s="70">
        <f t="shared" si="235"/>
        <v>6</v>
      </c>
      <c r="F874" s="74"/>
      <c r="G874" s="77"/>
      <c r="H874" s="63" t="e">
        <f t="shared" si="239"/>
        <v>#VALUE!</v>
      </c>
      <c r="I874" s="64">
        <f t="shared" si="241"/>
        <v>1</v>
      </c>
      <c r="J874" s="71" t="str">
        <f t="shared" si="241"/>
        <v>Lavandula</v>
      </c>
      <c r="K874" s="71" t="str">
        <f t="shared" si="241"/>
        <v>stoechas</v>
      </c>
      <c r="L874" s="72">
        <f t="shared" si="241"/>
        <v>2</v>
      </c>
      <c r="M874" s="72">
        <f t="shared" si="241"/>
        <v>13</v>
      </c>
      <c r="N874" s="66">
        <f t="shared" si="241"/>
        <v>0</v>
      </c>
      <c r="O874" s="42"/>
      <c r="P874" s="43" t="e">
        <f>TEXT(IF(#REF!=1,D874,""),"00")</f>
        <v>#REF!</v>
      </c>
      <c r="Q874" s="44"/>
      <c r="R874" s="45"/>
      <c r="S874" s="46" t="e">
        <f>IF(O874=0,TEXT(TIME(P874,Q874,R874)-TIME(D874,E874,RIGHT(F874,2))+TIME(0,LEFT(#REF!,2),RIGHT(#REF!,2)),"mm:ss"),TEXT(TIME(P874,Q874,R874)-TIME(D874,E874,RIGHT(F874,2))+TIME(0,LEFT(#REF!,2),RIGHT(#REF!,2))-TIME(0,($G$10*O874),0),"mm:ss"))</f>
        <v>#REF!</v>
      </c>
      <c r="T874" s="47"/>
      <c r="U874" s="43" t="e">
        <f>INDEX(VISITORS[INSECT ORDER], MATCH(T874,VISITORS[NAME USED],0))</f>
        <v>#N/A</v>
      </c>
      <c r="V874" s="43" t="e">
        <f t="shared" si="236"/>
        <v>#N/A</v>
      </c>
      <c r="W874" s="48" t="e">
        <f>IF(SUM(AB874,AD874,AF874,AH874,AJ874,AL874)=#REF!,,"")</f>
        <v>#REF!</v>
      </c>
      <c r="X874" s="49" t="e">
        <f>IF(#REF!=1,1,"")</f>
        <v>#REF!</v>
      </c>
      <c r="Y874" s="49"/>
      <c r="Z874" s="49"/>
      <c r="AA874" s="50" t="str">
        <f t="shared" si="237"/>
        <v/>
      </c>
      <c r="AB874" s="51" t="str">
        <f>IF(AA874=1,#REF!,"")</f>
        <v/>
      </c>
      <c r="AC874" s="50"/>
      <c r="AD874" s="51" t="str">
        <f>IF(AC874=1,#REF!,"")</f>
        <v/>
      </c>
      <c r="AE874" s="50"/>
      <c r="AF874" s="51" t="str">
        <f>IF(AE874=1,#REF!,"")</f>
        <v/>
      </c>
      <c r="AG874" s="50"/>
      <c r="AH874" s="51" t="str">
        <f>IF(AG874=1,#REF!,"")</f>
        <v/>
      </c>
      <c r="AI874" s="50"/>
      <c r="AJ874" s="51" t="str">
        <f>IF(AI874=1,#REF!,"")</f>
        <v/>
      </c>
      <c r="AK874" s="50"/>
      <c r="AL874" s="51" t="str">
        <f>IF(AK874=1,#REF!,"")</f>
        <v/>
      </c>
      <c r="AM874" s="52"/>
      <c r="AN874" s="53"/>
      <c r="AO874" s="53"/>
      <c r="AP874" s="54"/>
      <c r="AQ874" s="55" t="e">
        <f>IF(#REF!=1,0,"")</f>
        <v>#REF!</v>
      </c>
      <c r="AR874" s="56" t="e">
        <f t="shared" si="230"/>
        <v>#REF!</v>
      </c>
      <c r="AS874" s="55" t="e">
        <f>IF(#REF!=1,0,"")</f>
        <v>#REF!</v>
      </c>
      <c r="AT874" s="56" t="e">
        <f t="shared" si="231"/>
        <v>#REF!</v>
      </c>
    </row>
    <row r="875" spans="1:46" s="3" customFormat="1" x14ac:dyDescent="0.25">
      <c r="A875" s="67">
        <f t="shared" si="232"/>
        <v>2022</v>
      </c>
      <c r="B875" s="67" t="str">
        <f t="shared" si="233"/>
        <v>May</v>
      </c>
      <c r="C875" s="68">
        <f t="shared" si="238"/>
        <v>24</v>
      </c>
      <c r="D875" s="69">
        <f t="shared" si="234"/>
        <v>23</v>
      </c>
      <c r="E875" s="70">
        <f t="shared" si="235"/>
        <v>7</v>
      </c>
      <c r="F875" s="74"/>
      <c r="G875" s="77"/>
      <c r="H875" s="63" t="e">
        <f t="shared" si="239"/>
        <v>#VALUE!</v>
      </c>
      <c r="I875" s="64">
        <f t="shared" si="241"/>
        <v>1</v>
      </c>
      <c r="J875" s="71" t="str">
        <f t="shared" si="241"/>
        <v>Lavandula</v>
      </c>
      <c r="K875" s="71" t="str">
        <f t="shared" si="241"/>
        <v>stoechas</v>
      </c>
      <c r="L875" s="72">
        <f t="shared" si="241"/>
        <v>2</v>
      </c>
      <c r="M875" s="72">
        <f t="shared" si="241"/>
        <v>13</v>
      </c>
      <c r="N875" s="66">
        <f t="shared" si="241"/>
        <v>0</v>
      </c>
      <c r="O875" s="42"/>
      <c r="P875" s="43" t="e">
        <f>TEXT(IF(#REF!=1,D875,""),"00")</f>
        <v>#REF!</v>
      </c>
      <c r="Q875" s="44"/>
      <c r="R875" s="45"/>
      <c r="S875" s="46" t="e">
        <f>IF(O875=0,TEXT(TIME(P875,Q875,R875)-TIME(D875,E875,RIGHT(F875,2))+TIME(0,LEFT(#REF!,2),RIGHT(#REF!,2)),"mm:ss"),TEXT(TIME(P875,Q875,R875)-TIME(D875,E875,RIGHT(F875,2))+TIME(0,LEFT(#REF!,2),RIGHT(#REF!,2))-TIME(0,($G$10*O875),0),"mm:ss"))</f>
        <v>#REF!</v>
      </c>
      <c r="T875" s="47"/>
      <c r="U875" s="43" t="e">
        <f>INDEX(VISITORS[INSECT ORDER], MATCH(T875,VISITORS[NAME USED],0))</f>
        <v>#N/A</v>
      </c>
      <c r="V875" s="43" t="e">
        <f t="shared" si="236"/>
        <v>#N/A</v>
      </c>
      <c r="W875" s="48" t="e">
        <f>IF(SUM(AB875,AD875,AF875,AH875,AJ875,AL875)=#REF!,,"")</f>
        <v>#REF!</v>
      </c>
      <c r="X875" s="49" t="e">
        <f>IF(#REF!=1,1,"")</f>
        <v>#REF!</v>
      </c>
      <c r="Y875" s="49"/>
      <c r="Z875" s="49"/>
      <c r="AA875" s="50" t="str">
        <f t="shared" si="237"/>
        <v/>
      </c>
      <c r="AB875" s="51" t="str">
        <f>IF(AA875=1,#REF!,"")</f>
        <v/>
      </c>
      <c r="AC875" s="50"/>
      <c r="AD875" s="51" t="str">
        <f>IF(AC875=1,#REF!,"")</f>
        <v/>
      </c>
      <c r="AE875" s="50"/>
      <c r="AF875" s="51" t="str">
        <f>IF(AE875=1,#REF!,"")</f>
        <v/>
      </c>
      <c r="AG875" s="50"/>
      <c r="AH875" s="51" t="str">
        <f>IF(AG875=1,#REF!,"")</f>
        <v/>
      </c>
      <c r="AI875" s="50"/>
      <c r="AJ875" s="51" t="str">
        <f>IF(AI875=1,#REF!,"")</f>
        <v/>
      </c>
      <c r="AK875" s="50"/>
      <c r="AL875" s="51" t="str">
        <f>IF(AK875=1,#REF!,"")</f>
        <v/>
      </c>
      <c r="AM875" s="52"/>
      <c r="AN875" s="53"/>
      <c r="AO875" s="53"/>
      <c r="AP875" s="54"/>
      <c r="AQ875" s="55" t="e">
        <f>IF(#REF!=1,0,"")</f>
        <v>#REF!</v>
      </c>
      <c r="AR875" s="56" t="e">
        <f t="shared" si="230"/>
        <v>#REF!</v>
      </c>
      <c r="AS875" s="55" t="e">
        <f>IF(#REF!=1,0,"")</f>
        <v>#REF!</v>
      </c>
      <c r="AT875" s="56" t="e">
        <f t="shared" si="231"/>
        <v>#REF!</v>
      </c>
    </row>
    <row r="876" spans="1:46" s="3" customFormat="1" x14ac:dyDescent="0.25">
      <c r="A876" s="67">
        <f t="shared" si="232"/>
        <v>2022</v>
      </c>
      <c r="B876" s="67" t="str">
        <f t="shared" si="233"/>
        <v>May</v>
      </c>
      <c r="C876" s="68">
        <f t="shared" si="238"/>
        <v>24</v>
      </c>
      <c r="D876" s="69">
        <f t="shared" si="234"/>
        <v>23</v>
      </c>
      <c r="E876" s="70">
        <f t="shared" si="235"/>
        <v>8</v>
      </c>
      <c r="F876" s="74"/>
      <c r="G876" s="77"/>
      <c r="H876" s="63" t="e">
        <f t="shared" si="239"/>
        <v>#VALUE!</v>
      </c>
      <c r="I876" s="64">
        <f t="shared" si="241"/>
        <v>1</v>
      </c>
      <c r="J876" s="71" t="str">
        <f t="shared" si="241"/>
        <v>Lavandula</v>
      </c>
      <c r="K876" s="71" t="str">
        <f t="shared" si="241"/>
        <v>stoechas</v>
      </c>
      <c r="L876" s="66">
        <f t="shared" si="241"/>
        <v>2</v>
      </c>
      <c r="M876" s="72">
        <f t="shared" si="241"/>
        <v>13</v>
      </c>
      <c r="N876" s="66">
        <f t="shared" si="241"/>
        <v>0</v>
      </c>
      <c r="O876" s="42"/>
      <c r="P876" s="43" t="e">
        <f>TEXT(IF(#REF!=1,D876,""),"00")</f>
        <v>#REF!</v>
      </c>
      <c r="Q876" s="44"/>
      <c r="R876" s="45"/>
      <c r="S876" s="46" t="e">
        <f>IF(O876=0,TEXT(TIME(P876,Q876,R876)-TIME(D876,E876,RIGHT(F876,2))+TIME(0,LEFT(#REF!,2),RIGHT(#REF!,2)),"mm:ss"),TEXT(TIME(P876,Q876,R876)-TIME(D876,E876,RIGHT(F876,2))+TIME(0,LEFT(#REF!,2),RIGHT(#REF!,2))-TIME(0,($G$10*O876),0),"mm:ss"))</f>
        <v>#REF!</v>
      </c>
      <c r="T876" s="47"/>
      <c r="U876" s="43" t="e">
        <f>INDEX(VISITORS[INSECT ORDER], MATCH(T876,VISITORS[NAME USED],0))</f>
        <v>#N/A</v>
      </c>
      <c r="V876" s="43" t="e">
        <f t="shared" si="236"/>
        <v>#N/A</v>
      </c>
      <c r="W876" s="48" t="e">
        <f>IF(SUM(AB876,AD876,AF876,AH876,AJ876,AL876)=#REF!,,"")</f>
        <v>#REF!</v>
      </c>
      <c r="X876" s="49" t="e">
        <f>IF(#REF!=1,1,"")</f>
        <v>#REF!</v>
      </c>
      <c r="Y876" s="49"/>
      <c r="Z876" s="49"/>
      <c r="AA876" s="50" t="str">
        <f t="shared" si="237"/>
        <v/>
      </c>
      <c r="AB876" s="51" t="str">
        <f>IF(AA876=1,#REF!,"")</f>
        <v/>
      </c>
      <c r="AC876" s="50"/>
      <c r="AD876" s="51" t="str">
        <f>IF(AC876=1,#REF!,"")</f>
        <v/>
      </c>
      <c r="AE876" s="50"/>
      <c r="AF876" s="51" t="str">
        <f>IF(AE876=1,#REF!,"")</f>
        <v/>
      </c>
      <c r="AG876" s="50"/>
      <c r="AH876" s="51" t="str">
        <f>IF(AG876=1,#REF!,"")</f>
        <v/>
      </c>
      <c r="AI876" s="50"/>
      <c r="AJ876" s="51" t="str">
        <f>IF(AI876=1,#REF!,"")</f>
        <v/>
      </c>
      <c r="AK876" s="50"/>
      <c r="AL876" s="51" t="str">
        <f>IF(AK876=1,#REF!,"")</f>
        <v/>
      </c>
      <c r="AM876" s="52"/>
      <c r="AN876" s="53"/>
      <c r="AO876" s="53"/>
      <c r="AP876" s="54"/>
      <c r="AQ876" s="55" t="e">
        <f>IF(#REF!=1,0,"")</f>
        <v>#REF!</v>
      </c>
      <c r="AR876" s="56" t="e">
        <f t="shared" si="230"/>
        <v>#REF!</v>
      </c>
      <c r="AS876" s="55" t="e">
        <f>IF(#REF!=1,0,"")</f>
        <v>#REF!</v>
      </c>
      <c r="AT876" s="56" t="e">
        <f t="shared" si="231"/>
        <v>#REF!</v>
      </c>
    </row>
    <row r="877" spans="1:46" s="3" customFormat="1" x14ac:dyDescent="0.25">
      <c r="A877" s="67">
        <f t="shared" si="232"/>
        <v>2022</v>
      </c>
      <c r="B877" s="67" t="str">
        <f t="shared" si="233"/>
        <v>May</v>
      </c>
      <c r="C877" s="68">
        <f t="shared" si="238"/>
        <v>24</v>
      </c>
      <c r="D877" s="69">
        <f t="shared" si="234"/>
        <v>23</v>
      </c>
      <c r="E877" s="60">
        <f t="shared" si="235"/>
        <v>9</v>
      </c>
      <c r="F877" s="74"/>
      <c r="G877" s="77"/>
      <c r="H877" s="63" t="e">
        <f t="shared" si="239"/>
        <v>#VALUE!</v>
      </c>
      <c r="I877" s="64">
        <f t="shared" ref="I877:N892" si="242">I876</f>
        <v>1</v>
      </c>
      <c r="J877" s="71" t="str">
        <f t="shared" si="242"/>
        <v>Lavandula</v>
      </c>
      <c r="K877" s="71" t="str">
        <f t="shared" si="242"/>
        <v>stoechas</v>
      </c>
      <c r="L877" s="72">
        <f t="shared" si="242"/>
        <v>2</v>
      </c>
      <c r="M877" s="66">
        <f t="shared" si="242"/>
        <v>13</v>
      </c>
      <c r="N877" s="66">
        <f t="shared" si="242"/>
        <v>0</v>
      </c>
      <c r="O877" s="42"/>
      <c r="P877" s="43" t="e">
        <f>TEXT(IF(#REF!=1,D877,""),"00")</f>
        <v>#REF!</v>
      </c>
      <c r="Q877" s="44"/>
      <c r="R877" s="45"/>
      <c r="S877" s="46" t="e">
        <f>IF(O877=0,TEXT(TIME(P877,Q877,R877)-TIME(D877,E877,RIGHT(F877,2))+TIME(0,LEFT(#REF!,2),RIGHT(#REF!,2)),"mm:ss"),TEXT(TIME(P877,Q877,R877)-TIME(D877,E877,RIGHT(F877,2))+TIME(0,LEFT(#REF!,2),RIGHT(#REF!,2))-TIME(0,($G$10*O877),0),"mm:ss"))</f>
        <v>#REF!</v>
      </c>
      <c r="T877" s="47"/>
      <c r="U877" s="43" t="e">
        <f>INDEX(VISITORS[INSECT ORDER], MATCH(T877,VISITORS[NAME USED],0))</f>
        <v>#N/A</v>
      </c>
      <c r="V877" s="43" t="e">
        <f t="shared" si="236"/>
        <v>#N/A</v>
      </c>
      <c r="W877" s="48" t="e">
        <f>IF(SUM(AB877,AD877,AF877,AH877,AJ877,AL877)=#REF!,,"")</f>
        <v>#REF!</v>
      </c>
      <c r="X877" s="49" t="e">
        <f>IF(#REF!=1,1,"")</f>
        <v>#REF!</v>
      </c>
      <c r="Y877" s="49"/>
      <c r="Z877" s="49"/>
      <c r="AA877" s="50" t="str">
        <f t="shared" si="237"/>
        <v/>
      </c>
      <c r="AB877" s="51" t="str">
        <f>IF(AA877=1,#REF!,"")</f>
        <v/>
      </c>
      <c r="AC877" s="50"/>
      <c r="AD877" s="51" t="str">
        <f>IF(AC877=1,#REF!,"")</f>
        <v/>
      </c>
      <c r="AE877" s="50"/>
      <c r="AF877" s="51" t="str">
        <f>IF(AE877=1,#REF!,"")</f>
        <v/>
      </c>
      <c r="AG877" s="50"/>
      <c r="AH877" s="51" t="str">
        <f>IF(AG877=1,#REF!,"")</f>
        <v/>
      </c>
      <c r="AI877" s="50"/>
      <c r="AJ877" s="51" t="str">
        <f>IF(AI877=1,#REF!,"")</f>
        <v/>
      </c>
      <c r="AK877" s="50"/>
      <c r="AL877" s="51" t="str">
        <f>IF(AK877=1,#REF!,"")</f>
        <v/>
      </c>
      <c r="AM877" s="52"/>
      <c r="AN877" s="53"/>
      <c r="AO877" s="53"/>
      <c r="AP877" s="54"/>
      <c r="AQ877" s="55" t="e">
        <f>IF(#REF!=1,0,"")</f>
        <v>#REF!</v>
      </c>
      <c r="AR877" s="56" t="e">
        <f t="shared" si="230"/>
        <v>#REF!</v>
      </c>
      <c r="AS877" s="55" t="e">
        <f>IF(#REF!=1,0,"")</f>
        <v>#REF!</v>
      </c>
      <c r="AT877" s="56" t="e">
        <f t="shared" si="231"/>
        <v>#REF!</v>
      </c>
    </row>
    <row r="878" spans="1:46" s="3" customFormat="1" x14ac:dyDescent="0.25">
      <c r="A878" s="67">
        <f t="shared" si="232"/>
        <v>2022</v>
      </c>
      <c r="B878" s="67" t="str">
        <f t="shared" si="233"/>
        <v>May</v>
      </c>
      <c r="C878" s="68">
        <f t="shared" si="238"/>
        <v>24</v>
      </c>
      <c r="D878" s="69">
        <f t="shared" si="234"/>
        <v>23</v>
      </c>
      <c r="E878" s="70">
        <f t="shared" si="235"/>
        <v>10</v>
      </c>
      <c r="F878" s="74"/>
      <c r="G878" s="77"/>
      <c r="H878" s="63" t="e">
        <f t="shared" si="239"/>
        <v>#VALUE!</v>
      </c>
      <c r="I878" s="64">
        <f t="shared" si="242"/>
        <v>1</v>
      </c>
      <c r="J878" s="71" t="str">
        <f t="shared" si="242"/>
        <v>Lavandula</v>
      </c>
      <c r="K878" s="71" t="str">
        <f t="shared" si="242"/>
        <v>stoechas</v>
      </c>
      <c r="L878" s="72">
        <f t="shared" si="242"/>
        <v>2</v>
      </c>
      <c r="M878" s="72">
        <f t="shared" si="242"/>
        <v>13</v>
      </c>
      <c r="N878" s="66">
        <f t="shared" si="242"/>
        <v>0</v>
      </c>
      <c r="O878" s="42"/>
      <c r="P878" s="43" t="e">
        <f>TEXT(IF(#REF!=1,D878,""),"00")</f>
        <v>#REF!</v>
      </c>
      <c r="Q878" s="44"/>
      <c r="R878" s="45"/>
      <c r="S878" s="46" t="e">
        <f>IF(O878=0,TEXT(TIME(P878,Q878,R878)-TIME(D878,E878,RIGHT(F878,2))+TIME(0,LEFT(#REF!,2),RIGHT(#REF!,2)),"mm:ss"),TEXT(TIME(P878,Q878,R878)-TIME(D878,E878,RIGHT(F878,2))+TIME(0,LEFT(#REF!,2),RIGHT(#REF!,2))-TIME(0,($G$10*O878),0),"mm:ss"))</f>
        <v>#REF!</v>
      </c>
      <c r="T878" s="47"/>
      <c r="U878" s="43" t="e">
        <f>INDEX(VISITORS[INSECT ORDER], MATCH(T878,VISITORS[NAME USED],0))</f>
        <v>#N/A</v>
      </c>
      <c r="V878" s="43" t="e">
        <f t="shared" si="236"/>
        <v>#N/A</v>
      </c>
      <c r="W878" s="48" t="e">
        <f>IF(SUM(AB878,AD878,AF878,AH878,AJ878,AL878)=#REF!,,"")</f>
        <v>#REF!</v>
      </c>
      <c r="X878" s="49" t="e">
        <f>IF(#REF!=1,1,"")</f>
        <v>#REF!</v>
      </c>
      <c r="Y878" s="49"/>
      <c r="Z878" s="49"/>
      <c r="AA878" s="50" t="str">
        <f t="shared" si="237"/>
        <v/>
      </c>
      <c r="AB878" s="51" t="str">
        <f>IF(AA878=1,#REF!,"")</f>
        <v/>
      </c>
      <c r="AC878" s="50"/>
      <c r="AD878" s="51" t="str">
        <f>IF(AC878=1,#REF!,"")</f>
        <v/>
      </c>
      <c r="AE878" s="50"/>
      <c r="AF878" s="51" t="str">
        <f>IF(AE878=1,#REF!,"")</f>
        <v/>
      </c>
      <c r="AG878" s="50"/>
      <c r="AH878" s="51" t="str">
        <f>IF(AG878=1,#REF!,"")</f>
        <v/>
      </c>
      <c r="AI878" s="50"/>
      <c r="AJ878" s="51" t="str">
        <f>IF(AI878=1,#REF!,"")</f>
        <v/>
      </c>
      <c r="AK878" s="50"/>
      <c r="AL878" s="51" t="str">
        <f>IF(AK878=1,#REF!,"")</f>
        <v/>
      </c>
      <c r="AM878" s="52"/>
      <c r="AN878" s="53"/>
      <c r="AO878" s="53"/>
      <c r="AP878" s="54"/>
      <c r="AQ878" s="55" t="e">
        <f>IF(#REF!=1,0,"")</f>
        <v>#REF!</v>
      </c>
      <c r="AR878" s="56" t="e">
        <f t="shared" si="230"/>
        <v>#REF!</v>
      </c>
      <c r="AS878" s="55" t="e">
        <f>IF(#REF!=1,0,"")</f>
        <v>#REF!</v>
      </c>
      <c r="AT878" s="56" t="e">
        <f t="shared" si="231"/>
        <v>#REF!</v>
      </c>
    </row>
    <row r="879" spans="1:46" s="3" customFormat="1" x14ac:dyDescent="0.25">
      <c r="A879" s="67">
        <f t="shared" si="232"/>
        <v>2022</v>
      </c>
      <c r="B879" s="67" t="str">
        <f t="shared" si="233"/>
        <v>May</v>
      </c>
      <c r="C879" s="68">
        <f t="shared" si="238"/>
        <v>24</v>
      </c>
      <c r="D879" s="69">
        <f t="shared" si="234"/>
        <v>23</v>
      </c>
      <c r="E879" s="70">
        <f t="shared" si="235"/>
        <v>11</v>
      </c>
      <c r="F879" s="74"/>
      <c r="G879" s="77"/>
      <c r="H879" s="63" t="e">
        <f t="shared" si="239"/>
        <v>#VALUE!</v>
      </c>
      <c r="I879" s="64">
        <f t="shared" si="242"/>
        <v>1</v>
      </c>
      <c r="J879" s="71" t="str">
        <f t="shared" si="242"/>
        <v>Lavandula</v>
      </c>
      <c r="K879" s="71" t="str">
        <f t="shared" si="242"/>
        <v>stoechas</v>
      </c>
      <c r="L879" s="72">
        <f t="shared" si="242"/>
        <v>2</v>
      </c>
      <c r="M879" s="72">
        <f t="shared" si="242"/>
        <v>13</v>
      </c>
      <c r="N879" s="66">
        <f t="shared" si="242"/>
        <v>0</v>
      </c>
      <c r="O879" s="42"/>
      <c r="P879" s="43" t="e">
        <f>TEXT(IF(#REF!=1,D879,""),"00")</f>
        <v>#REF!</v>
      </c>
      <c r="Q879" s="44"/>
      <c r="R879" s="45"/>
      <c r="S879" s="46" t="e">
        <f>IF(O879=0,TEXT(TIME(P879,Q879,R879)-TIME(D879,E879,RIGHT(F879,2))+TIME(0,LEFT(#REF!,2),RIGHT(#REF!,2)),"mm:ss"),TEXT(TIME(P879,Q879,R879)-TIME(D879,E879,RIGHT(F879,2))+TIME(0,LEFT(#REF!,2),RIGHT(#REF!,2))-TIME(0,($G$10*O879),0),"mm:ss"))</f>
        <v>#REF!</v>
      </c>
      <c r="T879" s="47"/>
      <c r="U879" s="43" t="e">
        <f>INDEX(VISITORS[INSECT ORDER], MATCH(T879,VISITORS[NAME USED],0))</f>
        <v>#N/A</v>
      </c>
      <c r="V879" s="43" t="e">
        <f t="shared" si="236"/>
        <v>#N/A</v>
      </c>
      <c r="W879" s="48" t="e">
        <f>IF(SUM(AB879,AD879,AF879,AH879,AJ879,AL879)=#REF!,,"")</f>
        <v>#REF!</v>
      </c>
      <c r="X879" s="49" t="e">
        <f>IF(#REF!=1,1,"")</f>
        <v>#REF!</v>
      </c>
      <c r="Y879" s="49"/>
      <c r="Z879" s="49"/>
      <c r="AA879" s="50" t="str">
        <f t="shared" si="237"/>
        <v/>
      </c>
      <c r="AB879" s="51" t="str">
        <f>IF(AA879=1,#REF!,"")</f>
        <v/>
      </c>
      <c r="AC879" s="50"/>
      <c r="AD879" s="51" t="str">
        <f>IF(AC879=1,#REF!,"")</f>
        <v/>
      </c>
      <c r="AE879" s="50"/>
      <c r="AF879" s="51" t="str">
        <f>IF(AE879=1,#REF!,"")</f>
        <v/>
      </c>
      <c r="AG879" s="50"/>
      <c r="AH879" s="51" t="str">
        <f>IF(AG879=1,#REF!,"")</f>
        <v/>
      </c>
      <c r="AI879" s="50"/>
      <c r="AJ879" s="51" t="str">
        <f>IF(AI879=1,#REF!,"")</f>
        <v/>
      </c>
      <c r="AK879" s="50"/>
      <c r="AL879" s="51" t="str">
        <f>IF(AK879=1,#REF!,"")</f>
        <v/>
      </c>
      <c r="AM879" s="52"/>
      <c r="AN879" s="53"/>
      <c r="AO879" s="53"/>
      <c r="AP879" s="54"/>
      <c r="AQ879" s="55" t="e">
        <f>IF(#REF!=1,0,"")</f>
        <v>#REF!</v>
      </c>
      <c r="AR879" s="56" t="e">
        <f t="shared" si="230"/>
        <v>#REF!</v>
      </c>
      <c r="AS879" s="55" t="e">
        <f>IF(#REF!=1,0,"")</f>
        <v>#REF!</v>
      </c>
      <c r="AT879" s="56" t="e">
        <f t="shared" si="231"/>
        <v>#REF!</v>
      </c>
    </row>
    <row r="880" spans="1:46" s="3" customFormat="1" x14ac:dyDescent="0.25">
      <c r="A880" s="67">
        <f t="shared" si="232"/>
        <v>2022</v>
      </c>
      <c r="B880" s="67" t="str">
        <f t="shared" si="233"/>
        <v>May</v>
      </c>
      <c r="C880" s="68">
        <f t="shared" si="238"/>
        <v>24</v>
      </c>
      <c r="D880" s="69">
        <f t="shared" si="234"/>
        <v>23</v>
      </c>
      <c r="E880" s="70">
        <f t="shared" si="235"/>
        <v>12</v>
      </c>
      <c r="F880" s="74"/>
      <c r="G880" s="77"/>
      <c r="H880" s="63" t="e">
        <f t="shared" si="239"/>
        <v>#VALUE!</v>
      </c>
      <c r="I880" s="64">
        <f t="shared" si="242"/>
        <v>1</v>
      </c>
      <c r="J880" s="71" t="str">
        <f t="shared" si="242"/>
        <v>Lavandula</v>
      </c>
      <c r="K880" s="71" t="str">
        <f t="shared" si="242"/>
        <v>stoechas</v>
      </c>
      <c r="L880" s="72">
        <f t="shared" si="242"/>
        <v>2</v>
      </c>
      <c r="M880" s="72">
        <f t="shared" si="242"/>
        <v>13</v>
      </c>
      <c r="N880" s="66">
        <f t="shared" si="242"/>
        <v>0</v>
      </c>
      <c r="O880" s="42"/>
      <c r="P880" s="43" t="e">
        <f>TEXT(IF(#REF!=1,D880,""),"00")</f>
        <v>#REF!</v>
      </c>
      <c r="Q880" s="44"/>
      <c r="R880" s="45"/>
      <c r="S880" s="46" t="e">
        <f>IF(O880=0,TEXT(TIME(P880,Q880,R880)-TIME(D880,E880,RIGHT(F880,2))+TIME(0,LEFT(#REF!,2),RIGHT(#REF!,2)),"mm:ss"),TEXT(TIME(P880,Q880,R880)-TIME(D880,E880,RIGHT(F880,2))+TIME(0,LEFT(#REF!,2),RIGHT(#REF!,2))-TIME(0,($G$10*O880),0),"mm:ss"))</f>
        <v>#REF!</v>
      </c>
      <c r="T880" s="47"/>
      <c r="U880" s="43" t="e">
        <f>INDEX(VISITORS[INSECT ORDER], MATCH(T880,VISITORS[NAME USED],0))</f>
        <v>#N/A</v>
      </c>
      <c r="V880" s="43" t="e">
        <f t="shared" si="236"/>
        <v>#N/A</v>
      </c>
      <c r="W880" s="48" t="e">
        <f>IF(SUM(AB880,AD880,AF880,AH880,AJ880,AL880)=#REF!,,"")</f>
        <v>#REF!</v>
      </c>
      <c r="X880" s="49" t="e">
        <f>IF(#REF!=1,1,"")</f>
        <v>#REF!</v>
      </c>
      <c r="Y880" s="49"/>
      <c r="Z880" s="49"/>
      <c r="AA880" s="50" t="str">
        <f t="shared" si="237"/>
        <v/>
      </c>
      <c r="AB880" s="51" t="str">
        <f>IF(AA880=1,#REF!,"")</f>
        <v/>
      </c>
      <c r="AC880" s="50"/>
      <c r="AD880" s="51" t="str">
        <f>IF(AC880=1,#REF!,"")</f>
        <v/>
      </c>
      <c r="AE880" s="50"/>
      <c r="AF880" s="51" t="str">
        <f>IF(AE880=1,#REF!,"")</f>
        <v/>
      </c>
      <c r="AG880" s="50"/>
      <c r="AH880" s="51" t="str">
        <f>IF(AG880=1,#REF!,"")</f>
        <v/>
      </c>
      <c r="AI880" s="50"/>
      <c r="AJ880" s="51" t="str">
        <f>IF(AI880=1,#REF!,"")</f>
        <v/>
      </c>
      <c r="AK880" s="50"/>
      <c r="AL880" s="51" t="str">
        <f>IF(AK880=1,#REF!,"")</f>
        <v/>
      </c>
      <c r="AM880" s="52"/>
      <c r="AN880" s="53"/>
      <c r="AO880" s="53"/>
      <c r="AP880" s="54"/>
      <c r="AQ880" s="55" t="e">
        <f>IF(#REF!=1,0,"")</f>
        <v>#REF!</v>
      </c>
      <c r="AR880" s="56" t="e">
        <f t="shared" si="230"/>
        <v>#REF!</v>
      </c>
      <c r="AS880" s="55" t="e">
        <f>IF(#REF!=1,0,"")</f>
        <v>#REF!</v>
      </c>
      <c r="AT880" s="56" t="e">
        <f t="shared" si="231"/>
        <v>#REF!</v>
      </c>
    </row>
    <row r="881" spans="1:46" s="3" customFormat="1" x14ac:dyDescent="0.25">
      <c r="A881" s="67">
        <f t="shared" si="232"/>
        <v>2022</v>
      </c>
      <c r="B881" s="67" t="str">
        <f t="shared" si="233"/>
        <v>May</v>
      </c>
      <c r="C881" s="68">
        <f t="shared" si="238"/>
        <v>24</v>
      </c>
      <c r="D881" s="69">
        <f t="shared" si="234"/>
        <v>23</v>
      </c>
      <c r="E881" s="70">
        <f t="shared" si="235"/>
        <v>13</v>
      </c>
      <c r="F881" s="74"/>
      <c r="G881" s="77"/>
      <c r="H881" s="63" t="e">
        <f t="shared" si="239"/>
        <v>#VALUE!</v>
      </c>
      <c r="I881" s="64">
        <f t="shared" si="242"/>
        <v>1</v>
      </c>
      <c r="J881" s="71" t="str">
        <f t="shared" si="242"/>
        <v>Lavandula</v>
      </c>
      <c r="K881" s="71" t="str">
        <f t="shared" si="242"/>
        <v>stoechas</v>
      </c>
      <c r="L881" s="72">
        <f t="shared" si="242"/>
        <v>2</v>
      </c>
      <c r="M881" s="72">
        <f t="shared" si="242"/>
        <v>13</v>
      </c>
      <c r="N881" s="66">
        <f t="shared" si="242"/>
        <v>0</v>
      </c>
      <c r="O881" s="42"/>
      <c r="P881" s="43" t="e">
        <f>TEXT(IF(#REF!=1,D881,""),"00")</f>
        <v>#REF!</v>
      </c>
      <c r="Q881" s="44"/>
      <c r="R881" s="45"/>
      <c r="S881" s="46" t="e">
        <f>IF(O881=0,TEXT(TIME(P881,Q881,R881)-TIME(D881,E881,RIGHT(F881,2))+TIME(0,LEFT(#REF!,2),RIGHT(#REF!,2)),"mm:ss"),TEXT(TIME(P881,Q881,R881)-TIME(D881,E881,RIGHT(F881,2))+TIME(0,LEFT(#REF!,2),RIGHT(#REF!,2))-TIME(0,($G$10*O881),0),"mm:ss"))</f>
        <v>#REF!</v>
      </c>
      <c r="T881" s="47"/>
      <c r="U881" s="43" t="e">
        <f>INDEX(VISITORS[INSECT ORDER], MATCH(T881,VISITORS[NAME USED],0))</f>
        <v>#N/A</v>
      </c>
      <c r="V881" s="43" t="e">
        <f t="shared" si="236"/>
        <v>#N/A</v>
      </c>
      <c r="W881" s="48" t="e">
        <f>IF(SUM(AB881,AD881,AF881,AH881,AJ881,AL881)=#REF!,,"")</f>
        <v>#REF!</v>
      </c>
      <c r="X881" s="49" t="e">
        <f>IF(#REF!=1,1,"")</f>
        <v>#REF!</v>
      </c>
      <c r="Y881" s="49"/>
      <c r="Z881" s="49"/>
      <c r="AA881" s="50" t="str">
        <f t="shared" si="237"/>
        <v/>
      </c>
      <c r="AB881" s="51" t="str">
        <f>IF(AA881=1,#REF!,"")</f>
        <v/>
      </c>
      <c r="AC881" s="50"/>
      <c r="AD881" s="51" t="str">
        <f>IF(AC881=1,#REF!,"")</f>
        <v/>
      </c>
      <c r="AE881" s="50"/>
      <c r="AF881" s="51" t="str">
        <f>IF(AE881=1,#REF!,"")</f>
        <v/>
      </c>
      <c r="AG881" s="50"/>
      <c r="AH881" s="51" t="str">
        <f>IF(AG881=1,#REF!,"")</f>
        <v/>
      </c>
      <c r="AI881" s="50"/>
      <c r="AJ881" s="51" t="str">
        <f>IF(AI881=1,#REF!,"")</f>
        <v/>
      </c>
      <c r="AK881" s="50"/>
      <c r="AL881" s="51" t="str">
        <f>IF(AK881=1,#REF!,"")</f>
        <v/>
      </c>
      <c r="AM881" s="52"/>
      <c r="AN881" s="53"/>
      <c r="AO881" s="53"/>
      <c r="AP881" s="54"/>
      <c r="AQ881" s="55" t="e">
        <f>IF(#REF!=1,0,"")</f>
        <v>#REF!</v>
      </c>
      <c r="AR881" s="56" t="e">
        <f t="shared" si="230"/>
        <v>#REF!</v>
      </c>
      <c r="AS881" s="55" t="e">
        <f>IF(#REF!=1,0,"")</f>
        <v>#REF!</v>
      </c>
      <c r="AT881" s="56" t="e">
        <f t="shared" si="231"/>
        <v>#REF!</v>
      </c>
    </row>
    <row r="882" spans="1:46" s="3" customFormat="1" x14ac:dyDescent="0.25">
      <c r="A882" s="67">
        <f t="shared" si="232"/>
        <v>2022</v>
      </c>
      <c r="B882" s="67" t="str">
        <f t="shared" si="233"/>
        <v>May</v>
      </c>
      <c r="C882" s="68">
        <f t="shared" si="238"/>
        <v>24</v>
      </c>
      <c r="D882" s="69">
        <f t="shared" si="234"/>
        <v>23</v>
      </c>
      <c r="E882" s="60">
        <f t="shared" si="235"/>
        <v>14</v>
      </c>
      <c r="F882" s="74"/>
      <c r="G882" s="77"/>
      <c r="H882" s="63" t="e">
        <f t="shared" si="239"/>
        <v>#VALUE!</v>
      </c>
      <c r="I882" s="64">
        <f t="shared" si="242"/>
        <v>1</v>
      </c>
      <c r="J882" s="71" t="str">
        <f t="shared" si="242"/>
        <v>Lavandula</v>
      </c>
      <c r="K882" s="71" t="str">
        <f t="shared" si="242"/>
        <v>stoechas</v>
      </c>
      <c r="L882" s="66">
        <f t="shared" si="242"/>
        <v>2</v>
      </c>
      <c r="M882" s="66">
        <f t="shared" si="242"/>
        <v>13</v>
      </c>
      <c r="N882" s="66">
        <f t="shared" si="242"/>
        <v>0</v>
      </c>
      <c r="O882" s="42"/>
      <c r="P882" s="43" t="e">
        <f>TEXT(IF(#REF!=1,D882,""),"00")</f>
        <v>#REF!</v>
      </c>
      <c r="Q882" s="44"/>
      <c r="R882" s="45"/>
      <c r="S882" s="46" t="e">
        <f>IF(O882=0,TEXT(TIME(P882,Q882,R882)-TIME(D882,E882,RIGHT(F882,2))+TIME(0,LEFT(#REF!,2),RIGHT(#REF!,2)),"mm:ss"),TEXT(TIME(P882,Q882,R882)-TIME(D882,E882,RIGHT(F882,2))+TIME(0,LEFT(#REF!,2),RIGHT(#REF!,2))-TIME(0,($G$10*O882),0),"mm:ss"))</f>
        <v>#REF!</v>
      </c>
      <c r="T882" s="47"/>
      <c r="U882" s="43" t="e">
        <f>INDEX(VISITORS[INSECT ORDER], MATCH(T882,VISITORS[NAME USED],0))</f>
        <v>#N/A</v>
      </c>
      <c r="V882" s="43" t="e">
        <f t="shared" si="236"/>
        <v>#N/A</v>
      </c>
      <c r="W882" s="48" t="e">
        <f>IF(SUM(AB882,AD882,AF882,AH882,AJ882,AL882)=#REF!,,"")</f>
        <v>#REF!</v>
      </c>
      <c r="X882" s="49" t="e">
        <f>IF(#REF!=1,1,"")</f>
        <v>#REF!</v>
      </c>
      <c r="Y882" s="49"/>
      <c r="Z882" s="49"/>
      <c r="AA882" s="50" t="str">
        <f t="shared" si="237"/>
        <v/>
      </c>
      <c r="AB882" s="51" t="str">
        <f>IF(AA882=1,#REF!,"")</f>
        <v/>
      </c>
      <c r="AC882" s="50"/>
      <c r="AD882" s="51" t="str">
        <f>IF(AC882=1,#REF!,"")</f>
        <v/>
      </c>
      <c r="AE882" s="50"/>
      <c r="AF882" s="51" t="str">
        <f>IF(AE882=1,#REF!,"")</f>
        <v/>
      </c>
      <c r="AG882" s="50"/>
      <c r="AH882" s="51" t="str">
        <f>IF(AG882=1,#REF!,"")</f>
        <v/>
      </c>
      <c r="AI882" s="50"/>
      <c r="AJ882" s="51" t="str">
        <f>IF(AI882=1,#REF!,"")</f>
        <v/>
      </c>
      <c r="AK882" s="50"/>
      <c r="AL882" s="51" t="str">
        <f>IF(AK882=1,#REF!,"")</f>
        <v/>
      </c>
      <c r="AM882" s="52"/>
      <c r="AN882" s="53"/>
      <c r="AO882" s="53"/>
      <c r="AP882" s="54"/>
      <c r="AQ882" s="55" t="e">
        <f>IF(#REF!=1,0,"")</f>
        <v>#REF!</v>
      </c>
      <c r="AR882" s="56" t="e">
        <f t="shared" si="230"/>
        <v>#REF!</v>
      </c>
      <c r="AS882" s="55" t="e">
        <f>IF(#REF!=1,0,"")</f>
        <v>#REF!</v>
      </c>
      <c r="AT882" s="56" t="e">
        <f t="shared" si="231"/>
        <v>#REF!</v>
      </c>
    </row>
    <row r="883" spans="1:46" s="3" customFormat="1" x14ac:dyDescent="0.25">
      <c r="A883" s="67">
        <f t="shared" si="232"/>
        <v>2022</v>
      </c>
      <c r="B883" s="67" t="str">
        <f t="shared" si="233"/>
        <v>May</v>
      </c>
      <c r="C883" s="68">
        <f t="shared" si="238"/>
        <v>24</v>
      </c>
      <c r="D883" s="69">
        <f t="shared" si="234"/>
        <v>23</v>
      </c>
      <c r="E883" s="70">
        <f t="shared" si="235"/>
        <v>15</v>
      </c>
      <c r="F883" s="74"/>
      <c r="G883" s="77"/>
      <c r="H883" s="63" t="e">
        <f t="shared" si="239"/>
        <v>#VALUE!</v>
      </c>
      <c r="I883" s="64">
        <f t="shared" si="242"/>
        <v>1</v>
      </c>
      <c r="J883" s="71" t="str">
        <f t="shared" si="242"/>
        <v>Lavandula</v>
      </c>
      <c r="K883" s="71" t="str">
        <f t="shared" si="242"/>
        <v>stoechas</v>
      </c>
      <c r="L883" s="72">
        <f t="shared" si="242"/>
        <v>2</v>
      </c>
      <c r="M883" s="72">
        <f t="shared" si="242"/>
        <v>13</v>
      </c>
      <c r="N883" s="66">
        <f t="shared" si="242"/>
        <v>0</v>
      </c>
      <c r="O883" s="42"/>
      <c r="P883" s="43" t="e">
        <f>TEXT(IF(#REF!=1,D883,""),"00")</f>
        <v>#REF!</v>
      </c>
      <c r="Q883" s="44"/>
      <c r="R883" s="45"/>
      <c r="S883" s="46" t="e">
        <f>IF(O883=0,TEXT(TIME(P883,Q883,R883)-TIME(D883,E883,RIGHT(F883,2))+TIME(0,LEFT(#REF!,2),RIGHT(#REF!,2)),"mm:ss"),TEXT(TIME(P883,Q883,R883)-TIME(D883,E883,RIGHT(F883,2))+TIME(0,LEFT(#REF!,2),RIGHT(#REF!,2))-TIME(0,($G$10*O883),0),"mm:ss"))</f>
        <v>#REF!</v>
      </c>
      <c r="T883" s="47"/>
      <c r="U883" s="43" t="e">
        <f>INDEX(VISITORS[INSECT ORDER], MATCH(T883,VISITORS[NAME USED],0))</f>
        <v>#N/A</v>
      </c>
      <c r="V883" s="43" t="e">
        <f t="shared" si="236"/>
        <v>#N/A</v>
      </c>
      <c r="W883" s="48" t="e">
        <f>IF(SUM(AB883,AD883,AF883,AH883,AJ883,AL883)=#REF!,,"")</f>
        <v>#REF!</v>
      </c>
      <c r="X883" s="49" t="e">
        <f>IF(#REF!=1,1,"")</f>
        <v>#REF!</v>
      </c>
      <c r="Y883" s="49"/>
      <c r="Z883" s="49"/>
      <c r="AA883" s="50" t="str">
        <f t="shared" si="237"/>
        <v/>
      </c>
      <c r="AB883" s="51" t="str">
        <f>IF(AA883=1,#REF!,"")</f>
        <v/>
      </c>
      <c r="AC883" s="50"/>
      <c r="AD883" s="51" t="str">
        <f>IF(AC883=1,#REF!,"")</f>
        <v/>
      </c>
      <c r="AE883" s="50"/>
      <c r="AF883" s="51" t="str">
        <f>IF(AE883=1,#REF!,"")</f>
        <v/>
      </c>
      <c r="AG883" s="50"/>
      <c r="AH883" s="51" t="str">
        <f>IF(AG883=1,#REF!,"")</f>
        <v/>
      </c>
      <c r="AI883" s="50"/>
      <c r="AJ883" s="51" t="str">
        <f>IF(AI883=1,#REF!,"")</f>
        <v/>
      </c>
      <c r="AK883" s="50"/>
      <c r="AL883" s="51" t="str">
        <f>IF(AK883=1,#REF!,"")</f>
        <v/>
      </c>
      <c r="AM883" s="52"/>
      <c r="AN883" s="53"/>
      <c r="AO883" s="53"/>
      <c r="AP883" s="54"/>
      <c r="AQ883" s="55" t="e">
        <f>IF(#REF!=1,0,"")</f>
        <v>#REF!</v>
      </c>
      <c r="AR883" s="56" t="e">
        <f t="shared" si="230"/>
        <v>#REF!</v>
      </c>
      <c r="AS883" s="55" t="e">
        <f>IF(#REF!=1,0,"")</f>
        <v>#REF!</v>
      </c>
      <c r="AT883" s="56" t="e">
        <f t="shared" si="231"/>
        <v>#REF!</v>
      </c>
    </row>
    <row r="884" spans="1:46" s="3" customFormat="1" x14ac:dyDescent="0.25">
      <c r="A884" s="67">
        <f t="shared" si="232"/>
        <v>2022</v>
      </c>
      <c r="B884" s="67" t="str">
        <f t="shared" si="233"/>
        <v>May</v>
      </c>
      <c r="C884" s="68">
        <f t="shared" si="238"/>
        <v>24</v>
      </c>
      <c r="D884" s="69">
        <f t="shared" si="234"/>
        <v>23</v>
      </c>
      <c r="E884" s="70">
        <f t="shared" si="235"/>
        <v>16</v>
      </c>
      <c r="F884" s="74"/>
      <c r="G884" s="77"/>
      <c r="H884" s="63" t="e">
        <f t="shared" si="239"/>
        <v>#VALUE!</v>
      </c>
      <c r="I884" s="64">
        <f t="shared" si="242"/>
        <v>1</v>
      </c>
      <c r="J884" s="71" t="str">
        <f t="shared" si="242"/>
        <v>Lavandula</v>
      </c>
      <c r="K884" s="71" t="str">
        <f t="shared" si="242"/>
        <v>stoechas</v>
      </c>
      <c r="L884" s="72">
        <f t="shared" si="242"/>
        <v>2</v>
      </c>
      <c r="M884" s="72">
        <f t="shared" si="242"/>
        <v>13</v>
      </c>
      <c r="N884" s="66">
        <f t="shared" si="242"/>
        <v>0</v>
      </c>
      <c r="O884" s="42"/>
      <c r="P884" s="43" t="e">
        <f>TEXT(IF(#REF!=1,D884,""),"00")</f>
        <v>#REF!</v>
      </c>
      <c r="Q884" s="44"/>
      <c r="R884" s="45"/>
      <c r="S884" s="46" t="e">
        <f>IF(O884=0,TEXT(TIME(P884,Q884,R884)-TIME(D884,E884,RIGHT(F884,2))+TIME(0,LEFT(#REF!,2),RIGHT(#REF!,2)),"mm:ss"),TEXT(TIME(P884,Q884,R884)-TIME(D884,E884,RIGHT(F884,2))+TIME(0,LEFT(#REF!,2),RIGHT(#REF!,2))-TIME(0,($G$10*O884),0),"mm:ss"))</f>
        <v>#REF!</v>
      </c>
      <c r="T884" s="47"/>
      <c r="U884" s="43" t="e">
        <f>INDEX(VISITORS[INSECT ORDER], MATCH(T884,VISITORS[NAME USED],0))</f>
        <v>#N/A</v>
      </c>
      <c r="V884" s="43" t="e">
        <f t="shared" si="236"/>
        <v>#N/A</v>
      </c>
      <c r="W884" s="48" t="e">
        <f>IF(SUM(AB884,AD884,AF884,AH884,AJ884,AL884)=#REF!,,"")</f>
        <v>#REF!</v>
      </c>
      <c r="X884" s="49" t="e">
        <f>IF(#REF!=1,1,"")</f>
        <v>#REF!</v>
      </c>
      <c r="Y884" s="49"/>
      <c r="Z884" s="49"/>
      <c r="AA884" s="50" t="str">
        <f t="shared" si="237"/>
        <v/>
      </c>
      <c r="AB884" s="51" t="str">
        <f>IF(AA884=1,#REF!,"")</f>
        <v/>
      </c>
      <c r="AC884" s="50"/>
      <c r="AD884" s="51" t="str">
        <f>IF(AC884=1,#REF!,"")</f>
        <v/>
      </c>
      <c r="AE884" s="50"/>
      <c r="AF884" s="51" t="str">
        <f>IF(AE884=1,#REF!,"")</f>
        <v/>
      </c>
      <c r="AG884" s="50"/>
      <c r="AH884" s="51" t="str">
        <f>IF(AG884=1,#REF!,"")</f>
        <v/>
      </c>
      <c r="AI884" s="50"/>
      <c r="AJ884" s="51" t="str">
        <f>IF(AI884=1,#REF!,"")</f>
        <v/>
      </c>
      <c r="AK884" s="50"/>
      <c r="AL884" s="51" t="str">
        <f>IF(AK884=1,#REF!,"")</f>
        <v/>
      </c>
      <c r="AM884" s="52"/>
      <c r="AN884" s="53"/>
      <c r="AO884" s="53"/>
      <c r="AP884" s="54"/>
      <c r="AQ884" s="55" t="e">
        <f>IF(#REF!=1,0,"")</f>
        <v>#REF!</v>
      </c>
      <c r="AR884" s="56" t="e">
        <f t="shared" si="230"/>
        <v>#REF!</v>
      </c>
      <c r="AS884" s="55" t="e">
        <f>IF(#REF!=1,0,"")</f>
        <v>#REF!</v>
      </c>
      <c r="AT884" s="56" t="e">
        <f t="shared" si="231"/>
        <v>#REF!</v>
      </c>
    </row>
    <row r="885" spans="1:46" s="3" customFormat="1" x14ac:dyDescent="0.25">
      <c r="A885" s="67">
        <f t="shared" si="232"/>
        <v>2022</v>
      </c>
      <c r="B885" s="67" t="str">
        <f t="shared" si="233"/>
        <v>May</v>
      </c>
      <c r="C885" s="68">
        <f t="shared" si="238"/>
        <v>24</v>
      </c>
      <c r="D885" s="69">
        <f t="shared" si="234"/>
        <v>23</v>
      </c>
      <c r="E885" s="70">
        <f t="shared" si="235"/>
        <v>17</v>
      </c>
      <c r="F885" s="74"/>
      <c r="G885" s="77"/>
      <c r="H885" s="63" t="e">
        <f t="shared" si="239"/>
        <v>#VALUE!</v>
      </c>
      <c r="I885" s="64">
        <f t="shared" si="242"/>
        <v>1</v>
      </c>
      <c r="J885" s="71" t="str">
        <f t="shared" si="242"/>
        <v>Lavandula</v>
      </c>
      <c r="K885" s="71" t="str">
        <f t="shared" si="242"/>
        <v>stoechas</v>
      </c>
      <c r="L885" s="72">
        <f t="shared" si="242"/>
        <v>2</v>
      </c>
      <c r="M885" s="72">
        <f t="shared" si="242"/>
        <v>13</v>
      </c>
      <c r="N885" s="66">
        <f t="shared" si="242"/>
        <v>0</v>
      </c>
      <c r="O885" s="42"/>
      <c r="P885" s="43" t="e">
        <f>TEXT(IF(#REF!=1,D885,""),"00")</f>
        <v>#REF!</v>
      </c>
      <c r="Q885" s="44"/>
      <c r="R885" s="45"/>
      <c r="S885" s="46" t="e">
        <f>IF(O885=0,TEXT(TIME(P885,Q885,R885)-TIME(D885,E885,RIGHT(F885,2))+TIME(0,LEFT(#REF!,2),RIGHT(#REF!,2)),"mm:ss"),TEXT(TIME(P885,Q885,R885)-TIME(D885,E885,RIGHT(F885,2))+TIME(0,LEFT(#REF!,2),RIGHT(#REF!,2))-TIME(0,($G$10*O885),0),"mm:ss"))</f>
        <v>#REF!</v>
      </c>
      <c r="T885" s="47"/>
      <c r="U885" s="43" t="e">
        <f>INDEX(VISITORS[INSECT ORDER], MATCH(T885,VISITORS[NAME USED],0))</f>
        <v>#N/A</v>
      </c>
      <c r="V885" s="43" t="e">
        <f t="shared" si="236"/>
        <v>#N/A</v>
      </c>
      <c r="W885" s="48" t="e">
        <f>IF(SUM(AB885,AD885,AF885,AH885,AJ885,AL885)=#REF!,,"")</f>
        <v>#REF!</v>
      </c>
      <c r="X885" s="49" t="e">
        <f>IF(#REF!=1,1,"")</f>
        <v>#REF!</v>
      </c>
      <c r="Y885" s="49"/>
      <c r="Z885" s="49"/>
      <c r="AA885" s="50" t="str">
        <f t="shared" si="237"/>
        <v/>
      </c>
      <c r="AB885" s="51" t="str">
        <f>IF(AA885=1,#REF!,"")</f>
        <v/>
      </c>
      <c r="AC885" s="50"/>
      <c r="AD885" s="51" t="str">
        <f>IF(AC885=1,#REF!,"")</f>
        <v/>
      </c>
      <c r="AE885" s="50"/>
      <c r="AF885" s="51" t="str">
        <f>IF(AE885=1,#REF!,"")</f>
        <v/>
      </c>
      <c r="AG885" s="50"/>
      <c r="AH885" s="51" t="str">
        <f>IF(AG885=1,#REF!,"")</f>
        <v/>
      </c>
      <c r="AI885" s="50"/>
      <c r="AJ885" s="51" t="str">
        <f>IF(AI885=1,#REF!,"")</f>
        <v/>
      </c>
      <c r="AK885" s="50"/>
      <c r="AL885" s="51" t="str">
        <f>IF(AK885=1,#REF!,"")</f>
        <v/>
      </c>
      <c r="AM885" s="52"/>
      <c r="AN885" s="53"/>
      <c r="AO885" s="53"/>
      <c r="AP885" s="54"/>
      <c r="AQ885" s="55" t="e">
        <f>IF(#REF!=1,0,"")</f>
        <v>#REF!</v>
      </c>
      <c r="AR885" s="56" t="e">
        <f t="shared" si="230"/>
        <v>#REF!</v>
      </c>
      <c r="AS885" s="55" t="e">
        <f>IF(#REF!=1,0,"")</f>
        <v>#REF!</v>
      </c>
      <c r="AT885" s="56" t="e">
        <f t="shared" si="231"/>
        <v>#REF!</v>
      </c>
    </row>
    <row r="886" spans="1:46" s="3" customFormat="1" x14ac:dyDescent="0.25">
      <c r="A886" s="67">
        <f t="shared" si="232"/>
        <v>2022</v>
      </c>
      <c r="B886" s="67" t="str">
        <f t="shared" si="233"/>
        <v>May</v>
      </c>
      <c r="C886" s="68">
        <f t="shared" si="238"/>
        <v>24</v>
      </c>
      <c r="D886" s="69">
        <f t="shared" si="234"/>
        <v>23</v>
      </c>
      <c r="E886" s="70">
        <f t="shared" si="235"/>
        <v>18</v>
      </c>
      <c r="F886" s="74"/>
      <c r="G886" s="77"/>
      <c r="H886" s="63" t="e">
        <f t="shared" si="239"/>
        <v>#VALUE!</v>
      </c>
      <c r="I886" s="64">
        <f t="shared" si="242"/>
        <v>1</v>
      </c>
      <c r="J886" s="71" t="str">
        <f t="shared" si="242"/>
        <v>Lavandula</v>
      </c>
      <c r="K886" s="71" t="str">
        <f t="shared" si="242"/>
        <v>stoechas</v>
      </c>
      <c r="L886" s="72">
        <f t="shared" si="242"/>
        <v>2</v>
      </c>
      <c r="M886" s="72">
        <f t="shared" si="242"/>
        <v>13</v>
      </c>
      <c r="N886" s="66">
        <f t="shared" si="242"/>
        <v>0</v>
      </c>
      <c r="O886" s="42"/>
      <c r="P886" s="43" t="e">
        <f>TEXT(IF(#REF!=1,D886,""),"00")</f>
        <v>#REF!</v>
      </c>
      <c r="Q886" s="44"/>
      <c r="R886" s="45"/>
      <c r="S886" s="46" t="e">
        <f>IF(O886=0,TEXT(TIME(P886,Q886,R886)-TIME(D886,E886,RIGHT(F886,2))+TIME(0,LEFT(#REF!,2),RIGHT(#REF!,2)),"mm:ss"),TEXT(TIME(P886,Q886,R886)-TIME(D886,E886,RIGHT(F886,2))+TIME(0,LEFT(#REF!,2),RIGHT(#REF!,2))-TIME(0,($G$10*O886),0),"mm:ss"))</f>
        <v>#REF!</v>
      </c>
      <c r="T886" s="47"/>
      <c r="U886" s="43" t="e">
        <f>INDEX(VISITORS[INSECT ORDER], MATCH(T886,VISITORS[NAME USED],0))</f>
        <v>#N/A</v>
      </c>
      <c r="V886" s="43" t="e">
        <f t="shared" si="236"/>
        <v>#N/A</v>
      </c>
      <c r="W886" s="48" t="e">
        <f>IF(SUM(AB886,AD886,AF886,AH886,AJ886,AL886)=#REF!,,"")</f>
        <v>#REF!</v>
      </c>
      <c r="X886" s="49" t="e">
        <f>IF(#REF!=1,1,"")</f>
        <v>#REF!</v>
      </c>
      <c r="Y886" s="49"/>
      <c r="Z886" s="49"/>
      <c r="AA886" s="50" t="str">
        <f t="shared" si="237"/>
        <v/>
      </c>
      <c r="AB886" s="51" t="str">
        <f>IF(AA886=1,#REF!,"")</f>
        <v/>
      </c>
      <c r="AC886" s="50"/>
      <c r="AD886" s="51" t="str">
        <f>IF(AC886=1,#REF!,"")</f>
        <v/>
      </c>
      <c r="AE886" s="50"/>
      <c r="AF886" s="51" t="str">
        <f>IF(AE886=1,#REF!,"")</f>
        <v/>
      </c>
      <c r="AG886" s="50"/>
      <c r="AH886" s="51" t="str">
        <f>IF(AG886=1,#REF!,"")</f>
        <v/>
      </c>
      <c r="AI886" s="50"/>
      <c r="AJ886" s="51" t="str">
        <f>IF(AI886=1,#REF!,"")</f>
        <v/>
      </c>
      <c r="AK886" s="50"/>
      <c r="AL886" s="51" t="str">
        <f>IF(AK886=1,#REF!,"")</f>
        <v/>
      </c>
      <c r="AM886" s="52"/>
      <c r="AN886" s="53"/>
      <c r="AO886" s="53"/>
      <c r="AP886" s="54"/>
      <c r="AQ886" s="55" t="e">
        <f>IF(#REF!=1,0,"")</f>
        <v>#REF!</v>
      </c>
      <c r="AR886" s="56" t="e">
        <f t="shared" si="230"/>
        <v>#REF!</v>
      </c>
      <c r="AS886" s="55" t="e">
        <f>IF(#REF!=1,0,"")</f>
        <v>#REF!</v>
      </c>
      <c r="AT886" s="56" t="e">
        <f t="shared" si="231"/>
        <v>#REF!</v>
      </c>
    </row>
    <row r="887" spans="1:46" s="3" customFormat="1" x14ac:dyDescent="0.25">
      <c r="A887" s="67">
        <f t="shared" si="232"/>
        <v>2022</v>
      </c>
      <c r="B887" s="67" t="str">
        <f t="shared" si="233"/>
        <v>May</v>
      </c>
      <c r="C887" s="68">
        <f t="shared" si="238"/>
        <v>24</v>
      </c>
      <c r="D887" s="69">
        <f t="shared" si="234"/>
        <v>23</v>
      </c>
      <c r="E887" s="60">
        <f t="shared" si="235"/>
        <v>19</v>
      </c>
      <c r="F887" s="74"/>
      <c r="G887" s="77"/>
      <c r="H887" s="63" t="e">
        <f t="shared" si="239"/>
        <v>#VALUE!</v>
      </c>
      <c r="I887" s="64">
        <f t="shared" si="242"/>
        <v>1</v>
      </c>
      <c r="J887" s="71" t="str">
        <f t="shared" si="242"/>
        <v>Lavandula</v>
      </c>
      <c r="K887" s="71" t="str">
        <f t="shared" si="242"/>
        <v>stoechas</v>
      </c>
      <c r="L887" s="72">
        <f t="shared" si="242"/>
        <v>2</v>
      </c>
      <c r="M887" s="66">
        <f t="shared" si="242"/>
        <v>13</v>
      </c>
      <c r="N887" s="66">
        <f t="shared" si="242"/>
        <v>0</v>
      </c>
      <c r="O887" s="42"/>
      <c r="P887" s="43" t="e">
        <f>TEXT(IF(#REF!=1,D887,""),"00")</f>
        <v>#REF!</v>
      </c>
      <c r="Q887" s="44"/>
      <c r="R887" s="45"/>
      <c r="S887" s="46" t="e">
        <f>IF(O887=0,TEXT(TIME(P887,Q887,R887)-TIME(D887,E887,RIGHT(F887,2))+TIME(0,LEFT(#REF!,2),RIGHT(#REF!,2)),"mm:ss"),TEXT(TIME(P887,Q887,R887)-TIME(D887,E887,RIGHT(F887,2))+TIME(0,LEFT(#REF!,2),RIGHT(#REF!,2))-TIME(0,($G$10*O887),0),"mm:ss"))</f>
        <v>#REF!</v>
      </c>
      <c r="T887" s="47"/>
      <c r="U887" s="43" t="e">
        <f>INDEX(VISITORS[INSECT ORDER], MATCH(T887,VISITORS[NAME USED],0))</f>
        <v>#N/A</v>
      </c>
      <c r="V887" s="43" t="e">
        <f t="shared" si="236"/>
        <v>#N/A</v>
      </c>
      <c r="W887" s="48" t="e">
        <f>IF(SUM(AB887,AD887,AF887,AH887,AJ887,AL887)=#REF!,,"")</f>
        <v>#REF!</v>
      </c>
      <c r="X887" s="49" t="e">
        <f>IF(#REF!=1,1,"")</f>
        <v>#REF!</v>
      </c>
      <c r="Y887" s="49"/>
      <c r="Z887" s="49"/>
      <c r="AA887" s="50" t="str">
        <f t="shared" si="237"/>
        <v/>
      </c>
      <c r="AB887" s="51" t="str">
        <f>IF(AA887=1,#REF!,"")</f>
        <v/>
      </c>
      <c r="AC887" s="50"/>
      <c r="AD887" s="51" t="str">
        <f>IF(AC887=1,#REF!,"")</f>
        <v/>
      </c>
      <c r="AE887" s="50"/>
      <c r="AF887" s="51" t="str">
        <f>IF(AE887=1,#REF!,"")</f>
        <v/>
      </c>
      <c r="AG887" s="50"/>
      <c r="AH887" s="51" t="str">
        <f>IF(AG887=1,#REF!,"")</f>
        <v/>
      </c>
      <c r="AI887" s="50"/>
      <c r="AJ887" s="51" t="str">
        <f>IF(AI887=1,#REF!,"")</f>
        <v/>
      </c>
      <c r="AK887" s="50"/>
      <c r="AL887" s="51" t="str">
        <f>IF(AK887=1,#REF!,"")</f>
        <v/>
      </c>
      <c r="AM887" s="52"/>
      <c r="AN887" s="53"/>
      <c r="AO887" s="53"/>
      <c r="AP887" s="54"/>
      <c r="AQ887" s="55" t="e">
        <f>IF(#REF!=1,0,"")</f>
        <v>#REF!</v>
      </c>
      <c r="AR887" s="56" t="e">
        <f t="shared" si="230"/>
        <v>#REF!</v>
      </c>
      <c r="AS887" s="55" t="e">
        <f>IF(#REF!=1,0,"")</f>
        <v>#REF!</v>
      </c>
      <c r="AT887" s="56" t="e">
        <f t="shared" si="231"/>
        <v>#REF!</v>
      </c>
    </row>
    <row r="888" spans="1:46" s="3" customFormat="1" x14ac:dyDescent="0.25">
      <c r="A888" s="67">
        <f t="shared" si="232"/>
        <v>2022</v>
      </c>
      <c r="B888" s="67" t="str">
        <f t="shared" si="233"/>
        <v>May</v>
      </c>
      <c r="C888" s="68">
        <f t="shared" si="238"/>
        <v>24</v>
      </c>
      <c r="D888" s="69">
        <f t="shared" si="234"/>
        <v>23</v>
      </c>
      <c r="E888" s="70">
        <f t="shared" si="235"/>
        <v>20</v>
      </c>
      <c r="F888" s="74"/>
      <c r="G888" s="77"/>
      <c r="H888" s="63" t="e">
        <f t="shared" si="239"/>
        <v>#VALUE!</v>
      </c>
      <c r="I888" s="64">
        <f t="shared" si="242"/>
        <v>1</v>
      </c>
      <c r="J888" s="71" t="str">
        <f t="shared" si="242"/>
        <v>Lavandula</v>
      </c>
      <c r="K888" s="71" t="str">
        <f t="shared" si="242"/>
        <v>stoechas</v>
      </c>
      <c r="L888" s="66">
        <f t="shared" si="242"/>
        <v>2</v>
      </c>
      <c r="M888" s="72">
        <f t="shared" si="242"/>
        <v>13</v>
      </c>
      <c r="N888" s="66">
        <f t="shared" si="242"/>
        <v>0</v>
      </c>
      <c r="O888" s="42"/>
      <c r="P888" s="43" t="e">
        <f>TEXT(IF(#REF!=1,D888,""),"00")</f>
        <v>#REF!</v>
      </c>
      <c r="Q888" s="44"/>
      <c r="R888" s="45"/>
      <c r="S888" s="46" t="e">
        <f>IF(O888=0,TEXT(TIME(P888,Q888,R888)-TIME(D888,E888,RIGHT(F888,2))+TIME(0,LEFT(#REF!,2),RIGHT(#REF!,2)),"mm:ss"),TEXT(TIME(P888,Q888,R888)-TIME(D888,E888,RIGHT(F888,2))+TIME(0,LEFT(#REF!,2),RIGHT(#REF!,2))-TIME(0,($G$10*O888),0),"mm:ss"))</f>
        <v>#REF!</v>
      </c>
      <c r="T888" s="47"/>
      <c r="U888" s="43" t="e">
        <f>INDEX(VISITORS[INSECT ORDER], MATCH(T888,VISITORS[NAME USED],0))</f>
        <v>#N/A</v>
      </c>
      <c r="V888" s="43" t="e">
        <f t="shared" si="236"/>
        <v>#N/A</v>
      </c>
      <c r="W888" s="48" t="e">
        <f>IF(SUM(AB888,AD888,AF888,AH888,AJ888,AL888)=#REF!,,"")</f>
        <v>#REF!</v>
      </c>
      <c r="X888" s="49" t="e">
        <f>IF(#REF!=1,1,"")</f>
        <v>#REF!</v>
      </c>
      <c r="Y888" s="49"/>
      <c r="Z888" s="49"/>
      <c r="AA888" s="50" t="str">
        <f t="shared" si="237"/>
        <v/>
      </c>
      <c r="AB888" s="51" t="str">
        <f>IF(AA888=1,#REF!,"")</f>
        <v/>
      </c>
      <c r="AC888" s="50"/>
      <c r="AD888" s="51" t="str">
        <f>IF(AC888=1,#REF!,"")</f>
        <v/>
      </c>
      <c r="AE888" s="50"/>
      <c r="AF888" s="51" t="str">
        <f>IF(AE888=1,#REF!,"")</f>
        <v/>
      </c>
      <c r="AG888" s="50"/>
      <c r="AH888" s="51" t="str">
        <f>IF(AG888=1,#REF!,"")</f>
        <v/>
      </c>
      <c r="AI888" s="50"/>
      <c r="AJ888" s="51" t="str">
        <f>IF(AI888=1,#REF!,"")</f>
        <v/>
      </c>
      <c r="AK888" s="50"/>
      <c r="AL888" s="51" t="str">
        <f>IF(AK888=1,#REF!,"")</f>
        <v/>
      </c>
      <c r="AM888" s="52"/>
      <c r="AN888" s="53"/>
      <c r="AO888" s="53"/>
      <c r="AP888" s="54"/>
      <c r="AQ888" s="55" t="e">
        <f>IF(#REF!=1,0,"")</f>
        <v>#REF!</v>
      </c>
      <c r="AR888" s="56" t="e">
        <f t="shared" si="230"/>
        <v>#REF!</v>
      </c>
      <c r="AS888" s="55" t="e">
        <f>IF(#REF!=1,0,"")</f>
        <v>#REF!</v>
      </c>
      <c r="AT888" s="56" t="e">
        <f t="shared" si="231"/>
        <v>#REF!</v>
      </c>
    </row>
    <row r="889" spans="1:46" s="3" customFormat="1" x14ac:dyDescent="0.25">
      <c r="A889" s="67">
        <f t="shared" si="232"/>
        <v>2022</v>
      </c>
      <c r="B889" s="67" t="str">
        <f t="shared" si="233"/>
        <v>May</v>
      </c>
      <c r="C889" s="68">
        <f t="shared" si="238"/>
        <v>24</v>
      </c>
      <c r="D889" s="69">
        <f t="shared" si="234"/>
        <v>23</v>
      </c>
      <c r="E889" s="70">
        <f t="shared" si="235"/>
        <v>21</v>
      </c>
      <c r="F889" s="74"/>
      <c r="G889" s="77"/>
      <c r="H889" s="63" t="e">
        <f t="shared" si="239"/>
        <v>#VALUE!</v>
      </c>
      <c r="I889" s="64">
        <f t="shared" si="242"/>
        <v>1</v>
      </c>
      <c r="J889" s="71" t="str">
        <f t="shared" si="242"/>
        <v>Lavandula</v>
      </c>
      <c r="K889" s="71" t="str">
        <f t="shared" si="242"/>
        <v>stoechas</v>
      </c>
      <c r="L889" s="72">
        <f t="shared" si="242"/>
        <v>2</v>
      </c>
      <c r="M889" s="72">
        <f t="shared" si="242"/>
        <v>13</v>
      </c>
      <c r="N889" s="66">
        <f t="shared" si="242"/>
        <v>0</v>
      </c>
      <c r="O889" s="42"/>
      <c r="P889" s="43" t="e">
        <f>TEXT(IF(#REF!=1,D889,""),"00")</f>
        <v>#REF!</v>
      </c>
      <c r="Q889" s="44"/>
      <c r="R889" s="45"/>
      <c r="S889" s="46" t="e">
        <f>IF(O889=0,TEXT(TIME(P889,Q889,R889)-TIME(D889,E889,RIGHT(F889,2))+TIME(0,LEFT(#REF!,2),RIGHT(#REF!,2)),"mm:ss"),TEXT(TIME(P889,Q889,R889)-TIME(D889,E889,RIGHT(F889,2))+TIME(0,LEFT(#REF!,2),RIGHT(#REF!,2))-TIME(0,($G$10*O889),0),"mm:ss"))</f>
        <v>#REF!</v>
      </c>
      <c r="T889" s="47"/>
      <c r="U889" s="43" t="e">
        <f>INDEX(VISITORS[INSECT ORDER], MATCH(T889,VISITORS[NAME USED],0))</f>
        <v>#N/A</v>
      </c>
      <c r="V889" s="43" t="e">
        <f t="shared" si="236"/>
        <v>#N/A</v>
      </c>
      <c r="W889" s="48" t="e">
        <f>IF(SUM(AB889,AD889,AF889,AH889,AJ889,AL889)=#REF!,,"")</f>
        <v>#REF!</v>
      </c>
      <c r="X889" s="49" t="e">
        <f>IF(#REF!=1,1,"")</f>
        <v>#REF!</v>
      </c>
      <c r="Y889" s="49"/>
      <c r="Z889" s="49"/>
      <c r="AA889" s="50" t="str">
        <f t="shared" si="237"/>
        <v/>
      </c>
      <c r="AB889" s="51" t="str">
        <f>IF(AA889=1,#REF!,"")</f>
        <v/>
      </c>
      <c r="AC889" s="50"/>
      <c r="AD889" s="51" t="str">
        <f>IF(AC889=1,#REF!,"")</f>
        <v/>
      </c>
      <c r="AE889" s="50"/>
      <c r="AF889" s="51" t="str">
        <f>IF(AE889=1,#REF!,"")</f>
        <v/>
      </c>
      <c r="AG889" s="50"/>
      <c r="AH889" s="51" t="str">
        <f>IF(AG889=1,#REF!,"")</f>
        <v/>
      </c>
      <c r="AI889" s="50"/>
      <c r="AJ889" s="51" t="str">
        <f>IF(AI889=1,#REF!,"")</f>
        <v/>
      </c>
      <c r="AK889" s="50"/>
      <c r="AL889" s="51" t="str">
        <f>IF(AK889=1,#REF!,"")</f>
        <v/>
      </c>
      <c r="AM889" s="52"/>
      <c r="AN889" s="53"/>
      <c r="AO889" s="53"/>
      <c r="AP889" s="54"/>
      <c r="AQ889" s="55" t="e">
        <f>IF(#REF!=1,0,"")</f>
        <v>#REF!</v>
      </c>
      <c r="AR889" s="56" t="e">
        <f t="shared" si="230"/>
        <v>#REF!</v>
      </c>
      <c r="AS889" s="55" t="e">
        <f>IF(#REF!=1,0,"")</f>
        <v>#REF!</v>
      </c>
      <c r="AT889" s="56" t="e">
        <f t="shared" si="231"/>
        <v>#REF!</v>
      </c>
    </row>
    <row r="890" spans="1:46" s="3" customFormat="1" x14ac:dyDescent="0.25">
      <c r="A890" s="67">
        <f t="shared" si="232"/>
        <v>2022</v>
      </c>
      <c r="B890" s="67" t="str">
        <f t="shared" si="233"/>
        <v>May</v>
      </c>
      <c r="C890" s="68">
        <f t="shared" si="238"/>
        <v>24</v>
      </c>
      <c r="D890" s="69">
        <f t="shared" si="234"/>
        <v>23</v>
      </c>
      <c r="E890" s="70">
        <f t="shared" si="235"/>
        <v>22</v>
      </c>
      <c r="F890" s="74"/>
      <c r="G890" s="77"/>
      <c r="H890" s="63" t="e">
        <f t="shared" si="239"/>
        <v>#VALUE!</v>
      </c>
      <c r="I890" s="64">
        <f t="shared" si="242"/>
        <v>1</v>
      </c>
      <c r="J890" s="71" t="str">
        <f t="shared" si="242"/>
        <v>Lavandula</v>
      </c>
      <c r="K890" s="71" t="str">
        <f t="shared" si="242"/>
        <v>stoechas</v>
      </c>
      <c r="L890" s="72">
        <f t="shared" si="242"/>
        <v>2</v>
      </c>
      <c r="M890" s="72">
        <f t="shared" si="242"/>
        <v>13</v>
      </c>
      <c r="N890" s="66">
        <f t="shared" si="242"/>
        <v>0</v>
      </c>
      <c r="O890" s="42"/>
      <c r="P890" s="43" t="e">
        <f>TEXT(IF(#REF!=1,D890,""),"00")</f>
        <v>#REF!</v>
      </c>
      <c r="Q890" s="44"/>
      <c r="R890" s="45"/>
      <c r="S890" s="46" t="e">
        <f>IF(O890=0,TEXT(TIME(P890,Q890,R890)-TIME(D890,E890,RIGHT(F890,2))+TIME(0,LEFT(#REF!,2),RIGHT(#REF!,2)),"mm:ss"),TEXT(TIME(P890,Q890,R890)-TIME(D890,E890,RIGHT(F890,2))+TIME(0,LEFT(#REF!,2),RIGHT(#REF!,2))-TIME(0,($G$10*O890),0),"mm:ss"))</f>
        <v>#REF!</v>
      </c>
      <c r="T890" s="47"/>
      <c r="U890" s="43" t="e">
        <f>INDEX(VISITORS[INSECT ORDER], MATCH(T890,VISITORS[NAME USED],0))</f>
        <v>#N/A</v>
      </c>
      <c r="V890" s="43" t="e">
        <f t="shared" si="236"/>
        <v>#N/A</v>
      </c>
      <c r="W890" s="48" t="e">
        <f>IF(SUM(AB890,AD890,AF890,AH890,AJ890,AL890)=#REF!,,"")</f>
        <v>#REF!</v>
      </c>
      <c r="X890" s="49" t="e">
        <f>IF(#REF!=1,1,"")</f>
        <v>#REF!</v>
      </c>
      <c r="Y890" s="49"/>
      <c r="Z890" s="49"/>
      <c r="AA890" s="50" t="str">
        <f t="shared" si="237"/>
        <v/>
      </c>
      <c r="AB890" s="51" t="str">
        <f>IF(AA890=1,#REF!,"")</f>
        <v/>
      </c>
      <c r="AC890" s="50"/>
      <c r="AD890" s="51" t="str">
        <f>IF(AC890=1,#REF!,"")</f>
        <v/>
      </c>
      <c r="AE890" s="50"/>
      <c r="AF890" s="51" t="str">
        <f>IF(AE890=1,#REF!,"")</f>
        <v/>
      </c>
      <c r="AG890" s="50"/>
      <c r="AH890" s="51" t="str">
        <f>IF(AG890=1,#REF!,"")</f>
        <v/>
      </c>
      <c r="AI890" s="50"/>
      <c r="AJ890" s="51" t="str">
        <f>IF(AI890=1,#REF!,"")</f>
        <v/>
      </c>
      <c r="AK890" s="50"/>
      <c r="AL890" s="51" t="str">
        <f>IF(AK890=1,#REF!,"")</f>
        <v/>
      </c>
      <c r="AM890" s="52"/>
      <c r="AN890" s="53"/>
      <c r="AO890" s="53"/>
      <c r="AP890" s="54"/>
      <c r="AQ890" s="55" t="e">
        <f>IF(#REF!=1,0,"")</f>
        <v>#REF!</v>
      </c>
      <c r="AR890" s="56" t="e">
        <f t="shared" si="230"/>
        <v>#REF!</v>
      </c>
      <c r="AS890" s="55" t="e">
        <f>IF(#REF!=1,0,"")</f>
        <v>#REF!</v>
      </c>
      <c r="AT890" s="56" t="e">
        <f t="shared" si="231"/>
        <v>#REF!</v>
      </c>
    </row>
    <row r="891" spans="1:46" s="3" customFormat="1" x14ac:dyDescent="0.25">
      <c r="A891" s="67">
        <f t="shared" si="232"/>
        <v>2022</v>
      </c>
      <c r="B891" s="67" t="str">
        <f t="shared" si="233"/>
        <v>May</v>
      </c>
      <c r="C891" s="68">
        <f t="shared" si="238"/>
        <v>24</v>
      </c>
      <c r="D891" s="69">
        <f t="shared" si="234"/>
        <v>23</v>
      </c>
      <c r="E891" s="70">
        <f t="shared" si="235"/>
        <v>23</v>
      </c>
      <c r="F891" s="74"/>
      <c r="G891" s="77"/>
      <c r="H891" s="63" t="e">
        <f t="shared" si="239"/>
        <v>#VALUE!</v>
      </c>
      <c r="I891" s="64">
        <f t="shared" si="242"/>
        <v>1</v>
      </c>
      <c r="J891" s="71" t="str">
        <f t="shared" si="242"/>
        <v>Lavandula</v>
      </c>
      <c r="K891" s="71" t="str">
        <f t="shared" si="242"/>
        <v>stoechas</v>
      </c>
      <c r="L891" s="72">
        <f t="shared" si="242"/>
        <v>2</v>
      </c>
      <c r="M891" s="72">
        <f t="shared" si="242"/>
        <v>13</v>
      </c>
      <c r="N891" s="66">
        <f t="shared" si="242"/>
        <v>0</v>
      </c>
      <c r="O891" s="42"/>
      <c r="P891" s="43" t="e">
        <f>TEXT(IF(#REF!=1,D891,""),"00")</f>
        <v>#REF!</v>
      </c>
      <c r="Q891" s="44"/>
      <c r="R891" s="45"/>
      <c r="S891" s="46" t="e">
        <f>IF(O891=0,TEXT(TIME(P891,Q891,R891)-TIME(D891,E891,RIGHT(F891,2))+TIME(0,LEFT(#REF!,2),RIGHT(#REF!,2)),"mm:ss"),TEXT(TIME(P891,Q891,R891)-TIME(D891,E891,RIGHT(F891,2))+TIME(0,LEFT(#REF!,2),RIGHT(#REF!,2))-TIME(0,($G$10*O891),0),"mm:ss"))</f>
        <v>#REF!</v>
      </c>
      <c r="T891" s="47"/>
      <c r="U891" s="43" t="e">
        <f>INDEX(VISITORS[INSECT ORDER], MATCH(T891,VISITORS[NAME USED],0))</f>
        <v>#N/A</v>
      </c>
      <c r="V891" s="43" t="e">
        <f t="shared" si="236"/>
        <v>#N/A</v>
      </c>
      <c r="W891" s="48" t="e">
        <f>IF(SUM(AB891,AD891,AF891,AH891,AJ891,AL891)=#REF!,,"")</f>
        <v>#REF!</v>
      </c>
      <c r="X891" s="49" t="e">
        <f>IF(#REF!=1,1,"")</f>
        <v>#REF!</v>
      </c>
      <c r="Y891" s="49"/>
      <c r="Z891" s="49"/>
      <c r="AA891" s="50" t="str">
        <f t="shared" si="237"/>
        <v/>
      </c>
      <c r="AB891" s="51" t="str">
        <f>IF(AA891=1,#REF!,"")</f>
        <v/>
      </c>
      <c r="AC891" s="50"/>
      <c r="AD891" s="51" t="str">
        <f>IF(AC891=1,#REF!,"")</f>
        <v/>
      </c>
      <c r="AE891" s="50"/>
      <c r="AF891" s="51" t="str">
        <f>IF(AE891=1,#REF!,"")</f>
        <v/>
      </c>
      <c r="AG891" s="50"/>
      <c r="AH891" s="51" t="str">
        <f>IF(AG891=1,#REF!,"")</f>
        <v/>
      </c>
      <c r="AI891" s="50"/>
      <c r="AJ891" s="51" t="str">
        <f>IF(AI891=1,#REF!,"")</f>
        <v/>
      </c>
      <c r="AK891" s="50"/>
      <c r="AL891" s="51" t="str">
        <f>IF(AK891=1,#REF!,"")</f>
        <v/>
      </c>
      <c r="AM891" s="52"/>
      <c r="AN891" s="53"/>
      <c r="AO891" s="53"/>
      <c r="AP891" s="54"/>
      <c r="AQ891" s="55" t="e">
        <f>IF(#REF!=1,0,"")</f>
        <v>#REF!</v>
      </c>
      <c r="AR891" s="56" t="e">
        <f t="shared" si="230"/>
        <v>#REF!</v>
      </c>
      <c r="AS891" s="55" t="e">
        <f>IF(#REF!=1,0,"")</f>
        <v>#REF!</v>
      </c>
      <c r="AT891" s="56" t="e">
        <f t="shared" si="231"/>
        <v>#REF!</v>
      </c>
    </row>
    <row r="892" spans="1:46" s="3" customFormat="1" x14ac:dyDescent="0.25">
      <c r="A892" s="67">
        <f t="shared" si="232"/>
        <v>2022</v>
      </c>
      <c r="B892" s="67" t="str">
        <f t="shared" si="233"/>
        <v>May</v>
      </c>
      <c r="C892" s="68">
        <f t="shared" si="238"/>
        <v>24</v>
      </c>
      <c r="D892" s="69">
        <f t="shared" si="234"/>
        <v>23</v>
      </c>
      <c r="E892" s="60">
        <f t="shared" si="235"/>
        <v>24</v>
      </c>
      <c r="F892" s="74"/>
      <c r="G892" s="77"/>
      <c r="H892" s="63" t="e">
        <f t="shared" si="239"/>
        <v>#VALUE!</v>
      </c>
      <c r="I892" s="64">
        <f t="shared" si="242"/>
        <v>1</v>
      </c>
      <c r="J892" s="71" t="str">
        <f t="shared" si="242"/>
        <v>Lavandula</v>
      </c>
      <c r="K892" s="71" t="str">
        <f t="shared" si="242"/>
        <v>stoechas</v>
      </c>
      <c r="L892" s="72">
        <f t="shared" si="242"/>
        <v>2</v>
      </c>
      <c r="M892" s="66">
        <f t="shared" si="242"/>
        <v>13</v>
      </c>
      <c r="N892" s="66">
        <f t="shared" si="242"/>
        <v>0</v>
      </c>
      <c r="O892" s="42"/>
      <c r="P892" s="43" t="e">
        <f>TEXT(IF(#REF!=1,D892,""),"00")</f>
        <v>#REF!</v>
      </c>
      <c r="Q892" s="44"/>
      <c r="R892" s="45"/>
      <c r="S892" s="46" t="e">
        <f>IF(O892=0,TEXT(TIME(P892,Q892,R892)-TIME(D892,E892,RIGHT(F892,2))+TIME(0,LEFT(#REF!,2),RIGHT(#REF!,2)),"mm:ss"),TEXT(TIME(P892,Q892,R892)-TIME(D892,E892,RIGHT(F892,2))+TIME(0,LEFT(#REF!,2),RIGHT(#REF!,2))-TIME(0,($G$10*O892),0),"mm:ss"))</f>
        <v>#REF!</v>
      </c>
      <c r="T892" s="47"/>
      <c r="U892" s="43" t="e">
        <f>INDEX(VISITORS[INSECT ORDER], MATCH(T892,VISITORS[NAME USED],0))</f>
        <v>#N/A</v>
      </c>
      <c r="V892" s="43" t="e">
        <f t="shared" si="236"/>
        <v>#N/A</v>
      </c>
      <c r="W892" s="48" t="e">
        <f>IF(SUM(AB892,AD892,AF892,AH892,AJ892,AL892)=#REF!,,"")</f>
        <v>#REF!</v>
      </c>
      <c r="X892" s="49" t="e">
        <f>IF(#REF!=1,1,"")</f>
        <v>#REF!</v>
      </c>
      <c r="Y892" s="49"/>
      <c r="Z892" s="49"/>
      <c r="AA892" s="50" t="str">
        <f t="shared" si="237"/>
        <v/>
      </c>
      <c r="AB892" s="51" t="str">
        <f>IF(AA892=1,#REF!,"")</f>
        <v/>
      </c>
      <c r="AC892" s="50"/>
      <c r="AD892" s="51" t="str">
        <f>IF(AC892=1,#REF!,"")</f>
        <v/>
      </c>
      <c r="AE892" s="50"/>
      <c r="AF892" s="51" t="str">
        <f>IF(AE892=1,#REF!,"")</f>
        <v/>
      </c>
      <c r="AG892" s="50"/>
      <c r="AH892" s="51" t="str">
        <f>IF(AG892=1,#REF!,"")</f>
        <v/>
      </c>
      <c r="AI892" s="50"/>
      <c r="AJ892" s="51" t="str">
        <f>IF(AI892=1,#REF!,"")</f>
        <v/>
      </c>
      <c r="AK892" s="50"/>
      <c r="AL892" s="51" t="str">
        <f>IF(AK892=1,#REF!,"")</f>
        <v/>
      </c>
      <c r="AM892" s="52"/>
      <c r="AN892" s="53"/>
      <c r="AO892" s="53"/>
      <c r="AP892" s="54"/>
      <c r="AQ892" s="55" t="e">
        <f>IF(#REF!=1,0,"")</f>
        <v>#REF!</v>
      </c>
      <c r="AR892" s="56" t="e">
        <f t="shared" si="230"/>
        <v>#REF!</v>
      </c>
      <c r="AS892" s="55" t="e">
        <f>IF(#REF!=1,0,"")</f>
        <v>#REF!</v>
      </c>
      <c r="AT892" s="56" t="e">
        <f t="shared" si="231"/>
        <v>#REF!</v>
      </c>
    </row>
    <row r="893" spans="1:46" s="3" customFormat="1" x14ac:dyDescent="0.25">
      <c r="A893" s="67">
        <f t="shared" si="232"/>
        <v>2022</v>
      </c>
      <c r="B893" s="67" t="str">
        <f t="shared" si="233"/>
        <v>May</v>
      </c>
      <c r="C893" s="68">
        <f t="shared" si="238"/>
        <v>24</v>
      </c>
      <c r="D893" s="69">
        <f t="shared" si="234"/>
        <v>23</v>
      </c>
      <c r="E893" s="70">
        <f t="shared" si="235"/>
        <v>25</v>
      </c>
      <c r="F893" s="74"/>
      <c r="G893" s="77"/>
      <c r="H893" s="63" t="e">
        <f t="shared" si="239"/>
        <v>#VALUE!</v>
      </c>
      <c r="I893" s="64">
        <f t="shared" ref="I893:N908" si="243">I892</f>
        <v>1</v>
      </c>
      <c r="J893" s="71" t="str">
        <f t="shared" si="243"/>
        <v>Lavandula</v>
      </c>
      <c r="K893" s="71" t="str">
        <f t="shared" si="243"/>
        <v>stoechas</v>
      </c>
      <c r="L893" s="72">
        <f t="shared" si="243"/>
        <v>2</v>
      </c>
      <c r="M893" s="72">
        <f t="shared" si="243"/>
        <v>13</v>
      </c>
      <c r="N893" s="66">
        <f t="shared" si="243"/>
        <v>0</v>
      </c>
      <c r="O893" s="42"/>
      <c r="P893" s="43" t="e">
        <f>TEXT(IF(#REF!=1,D893,""),"00")</f>
        <v>#REF!</v>
      </c>
      <c r="Q893" s="44"/>
      <c r="R893" s="45"/>
      <c r="S893" s="46" t="e">
        <f>IF(O893=0,TEXT(TIME(P893,Q893,R893)-TIME(D893,E893,RIGHT(F893,2))+TIME(0,LEFT(#REF!,2),RIGHT(#REF!,2)),"mm:ss"),TEXT(TIME(P893,Q893,R893)-TIME(D893,E893,RIGHT(F893,2))+TIME(0,LEFT(#REF!,2),RIGHT(#REF!,2))-TIME(0,($G$10*O893),0),"mm:ss"))</f>
        <v>#REF!</v>
      </c>
      <c r="T893" s="47"/>
      <c r="U893" s="43" t="e">
        <f>INDEX(VISITORS[INSECT ORDER], MATCH(T893,VISITORS[NAME USED],0))</f>
        <v>#N/A</v>
      </c>
      <c r="V893" s="43" t="e">
        <f t="shared" si="236"/>
        <v>#N/A</v>
      </c>
      <c r="W893" s="48" t="e">
        <f>IF(SUM(AB893,AD893,AF893,AH893,AJ893,AL893)=#REF!,,"")</f>
        <v>#REF!</v>
      </c>
      <c r="X893" s="49" t="e">
        <f>IF(#REF!=1,1,"")</f>
        <v>#REF!</v>
      </c>
      <c r="Y893" s="49"/>
      <c r="Z893" s="49"/>
      <c r="AA893" s="50" t="str">
        <f t="shared" si="237"/>
        <v/>
      </c>
      <c r="AB893" s="51" t="str">
        <f>IF(AA893=1,#REF!,"")</f>
        <v/>
      </c>
      <c r="AC893" s="50"/>
      <c r="AD893" s="51" t="str">
        <f>IF(AC893=1,#REF!,"")</f>
        <v/>
      </c>
      <c r="AE893" s="50"/>
      <c r="AF893" s="51" t="str">
        <f>IF(AE893=1,#REF!,"")</f>
        <v/>
      </c>
      <c r="AG893" s="50"/>
      <c r="AH893" s="51" t="str">
        <f>IF(AG893=1,#REF!,"")</f>
        <v/>
      </c>
      <c r="AI893" s="50"/>
      <c r="AJ893" s="51" t="str">
        <f>IF(AI893=1,#REF!,"")</f>
        <v/>
      </c>
      <c r="AK893" s="50"/>
      <c r="AL893" s="51" t="str">
        <f>IF(AK893=1,#REF!,"")</f>
        <v/>
      </c>
      <c r="AM893" s="52"/>
      <c r="AN893" s="53"/>
      <c r="AO893" s="53"/>
      <c r="AP893" s="54"/>
      <c r="AQ893" s="55" t="e">
        <f>IF(#REF!=1,0,"")</f>
        <v>#REF!</v>
      </c>
      <c r="AR893" s="56" t="e">
        <f t="shared" si="230"/>
        <v>#REF!</v>
      </c>
      <c r="AS893" s="55" t="e">
        <f>IF(#REF!=1,0,"")</f>
        <v>#REF!</v>
      </c>
      <c r="AT893" s="56" t="e">
        <f t="shared" si="231"/>
        <v>#REF!</v>
      </c>
    </row>
    <row r="894" spans="1:46" s="3" customFormat="1" x14ac:dyDescent="0.25">
      <c r="A894" s="67">
        <f t="shared" si="232"/>
        <v>2022</v>
      </c>
      <c r="B894" s="67" t="str">
        <f t="shared" si="233"/>
        <v>May</v>
      </c>
      <c r="C894" s="68">
        <f t="shared" si="238"/>
        <v>24</v>
      </c>
      <c r="D894" s="69">
        <f t="shared" si="234"/>
        <v>23</v>
      </c>
      <c r="E894" s="70">
        <f t="shared" si="235"/>
        <v>26</v>
      </c>
      <c r="F894" s="74"/>
      <c r="G894" s="77"/>
      <c r="H894" s="63" t="e">
        <f t="shared" si="239"/>
        <v>#VALUE!</v>
      </c>
      <c r="I894" s="64">
        <f t="shared" si="243"/>
        <v>1</v>
      </c>
      <c r="J894" s="71" t="str">
        <f t="shared" si="243"/>
        <v>Lavandula</v>
      </c>
      <c r="K894" s="71" t="str">
        <f t="shared" si="243"/>
        <v>stoechas</v>
      </c>
      <c r="L894" s="66">
        <f t="shared" si="243"/>
        <v>2</v>
      </c>
      <c r="M894" s="72">
        <f t="shared" si="243"/>
        <v>13</v>
      </c>
      <c r="N894" s="66">
        <f t="shared" si="243"/>
        <v>0</v>
      </c>
      <c r="O894" s="42"/>
      <c r="P894" s="43" t="e">
        <f>TEXT(IF(#REF!=1,D894,""),"00")</f>
        <v>#REF!</v>
      </c>
      <c r="Q894" s="44"/>
      <c r="R894" s="45"/>
      <c r="S894" s="46" t="e">
        <f>IF(O894=0,TEXT(TIME(P894,Q894,R894)-TIME(D894,E894,RIGHT(F894,2))+TIME(0,LEFT(#REF!,2),RIGHT(#REF!,2)),"mm:ss"),TEXT(TIME(P894,Q894,R894)-TIME(D894,E894,RIGHT(F894,2))+TIME(0,LEFT(#REF!,2),RIGHT(#REF!,2))-TIME(0,($G$10*O894),0),"mm:ss"))</f>
        <v>#REF!</v>
      </c>
      <c r="T894" s="47"/>
      <c r="U894" s="43" t="e">
        <f>INDEX(VISITORS[INSECT ORDER], MATCH(T894,VISITORS[NAME USED],0))</f>
        <v>#N/A</v>
      </c>
      <c r="V894" s="43" t="e">
        <f t="shared" si="236"/>
        <v>#N/A</v>
      </c>
      <c r="W894" s="48" t="e">
        <f>IF(SUM(AB894,AD894,AF894,AH894,AJ894,AL894)=#REF!,,"")</f>
        <v>#REF!</v>
      </c>
      <c r="X894" s="49" t="e">
        <f>IF(#REF!=1,1,"")</f>
        <v>#REF!</v>
      </c>
      <c r="Y894" s="49"/>
      <c r="Z894" s="49"/>
      <c r="AA894" s="50" t="str">
        <f t="shared" si="237"/>
        <v/>
      </c>
      <c r="AB894" s="51" t="str">
        <f>IF(AA894=1,#REF!,"")</f>
        <v/>
      </c>
      <c r="AC894" s="50"/>
      <c r="AD894" s="51" t="str">
        <f>IF(AC894=1,#REF!,"")</f>
        <v/>
      </c>
      <c r="AE894" s="50"/>
      <c r="AF894" s="51" t="str">
        <f>IF(AE894=1,#REF!,"")</f>
        <v/>
      </c>
      <c r="AG894" s="50"/>
      <c r="AH894" s="51" t="str">
        <f>IF(AG894=1,#REF!,"")</f>
        <v/>
      </c>
      <c r="AI894" s="50"/>
      <c r="AJ894" s="51" t="str">
        <f>IF(AI894=1,#REF!,"")</f>
        <v/>
      </c>
      <c r="AK894" s="50"/>
      <c r="AL894" s="51" t="str">
        <f>IF(AK894=1,#REF!,"")</f>
        <v/>
      </c>
      <c r="AM894" s="52"/>
      <c r="AN894" s="53"/>
      <c r="AO894" s="53"/>
      <c r="AP894" s="54"/>
      <c r="AQ894" s="55" t="e">
        <f>IF(#REF!=1,0,"")</f>
        <v>#REF!</v>
      </c>
      <c r="AR894" s="56" t="e">
        <f t="shared" si="230"/>
        <v>#REF!</v>
      </c>
      <c r="AS894" s="55" t="e">
        <f>IF(#REF!=1,0,"")</f>
        <v>#REF!</v>
      </c>
      <c r="AT894" s="56" t="e">
        <f t="shared" si="231"/>
        <v>#REF!</v>
      </c>
    </row>
    <row r="895" spans="1:46" s="3" customFormat="1" x14ac:dyDescent="0.25">
      <c r="A895" s="67">
        <f t="shared" si="232"/>
        <v>2022</v>
      </c>
      <c r="B895" s="67" t="str">
        <f t="shared" si="233"/>
        <v>May</v>
      </c>
      <c r="C895" s="68">
        <f t="shared" si="238"/>
        <v>24</v>
      </c>
      <c r="D895" s="69">
        <f t="shared" si="234"/>
        <v>23</v>
      </c>
      <c r="E895" s="70">
        <f t="shared" si="235"/>
        <v>27</v>
      </c>
      <c r="F895" s="74"/>
      <c r="G895" s="77"/>
      <c r="H895" s="63" t="e">
        <f t="shared" si="239"/>
        <v>#VALUE!</v>
      </c>
      <c r="I895" s="64">
        <f t="shared" si="243"/>
        <v>1</v>
      </c>
      <c r="J895" s="71" t="str">
        <f t="shared" si="243"/>
        <v>Lavandula</v>
      </c>
      <c r="K895" s="71" t="str">
        <f t="shared" si="243"/>
        <v>stoechas</v>
      </c>
      <c r="L895" s="72">
        <f t="shared" si="243"/>
        <v>2</v>
      </c>
      <c r="M895" s="72">
        <f t="shared" si="243"/>
        <v>13</v>
      </c>
      <c r="N895" s="66">
        <f t="shared" si="243"/>
        <v>0</v>
      </c>
      <c r="O895" s="42"/>
      <c r="P895" s="43" t="e">
        <f>TEXT(IF(#REF!=1,D895,""),"00")</f>
        <v>#REF!</v>
      </c>
      <c r="Q895" s="44"/>
      <c r="R895" s="45"/>
      <c r="S895" s="46" t="e">
        <f>IF(O895=0,TEXT(TIME(P895,Q895,R895)-TIME(D895,E895,RIGHT(F895,2))+TIME(0,LEFT(#REF!,2),RIGHT(#REF!,2)),"mm:ss"),TEXT(TIME(P895,Q895,R895)-TIME(D895,E895,RIGHT(F895,2))+TIME(0,LEFT(#REF!,2),RIGHT(#REF!,2))-TIME(0,($G$10*O895),0),"mm:ss"))</f>
        <v>#REF!</v>
      </c>
      <c r="T895" s="47"/>
      <c r="U895" s="43" t="e">
        <f>INDEX(VISITORS[INSECT ORDER], MATCH(T895,VISITORS[NAME USED],0))</f>
        <v>#N/A</v>
      </c>
      <c r="V895" s="43" t="e">
        <f t="shared" si="236"/>
        <v>#N/A</v>
      </c>
      <c r="W895" s="48" t="e">
        <f>IF(SUM(AB895,AD895,AF895,AH895,AJ895,AL895)=#REF!,,"")</f>
        <v>#REF!</v>
      </c>
      <c r="X895" s="49" t="e">
        <f>IF(#REF!=1,1,"")</f>
        <v>#REF!</v>
      </c>
      <c r="Y895" s="49"/>
      <c r="Z895" s="49"/>
      <c r="AA895" s="50" t="str">
        <f t="shared" si="237"/>
        <v/>
      </c>
      <c r="AB895" s="51" t="str">
        <f>IF(AA895=1,#REF!,"")</f>
        <v/>
      </c>
      <c r="AC895" s="50"/>
      <c r="AD895" s="51" t="str">
        <f>IF(AC895=1,#REF!,"")</f>
        <v/>
      </c>
      <c r="AE895" s="50"/>
      <c r="AF895" s="51" t="str">
        <f>IF(AE895=1,#REF!,"")</f>
        <v/>
      </c>
      <c r="AG895" s="50"/>
      <c r="AH895" s="51" t="str">
        <f>IF(AG895=1,#REF!,"")</f>
        <v/>
      </c>
      <c r="AI895" s="50"/>
      <c r="AJ895" s="51" t="str">
        <f>IF(AI895=1,#REF!,"")</f>
        <v/>
      </c>
      <c r="AK895" s="50"/>
      <c r="AL895" s="51" t="str">
        <f>IF(AK895=1,#REF!,"")</f>
        <v/>
      </c>
      <c r="AM895" s="52"/>
      <c r="AN895" s="53"/>
      <c r="AO895" s="53"/>
      <c r="AP895" s="54"/>
      <c r="AQ895" s="55" t="e">
        <f>IF(#REF!=1,0,"")</f>
        <v>#REF!</v>
      </c>
      <c r="AR895" s="56" t="e">
        <f t="shared" si="230"/>
        <v>#REF!</v>
      </c>
      <c r="AS895" s="55" t="e">
        <f>IF(#REF!=1,0,"")</f>
        <v>#REF!</v>
      </c>
      <c r="AT895" s="56" t="e">
        <f t="shared" si="231"/>
        <v>#REF!</v>
      </c>
    </row>
    <row r="896" spans="1:46" s="3" customFormat="1" x14ac:dyDescent="0.25">
      <c r="A896" s="67">
        <f t="shared" si="232"/>
        <v>2022</v>
      </c>
      <c r="B896" s="67" t="str">
        <f t="shared" si="233"/>
        <v>May</v>
      </c>
      <c r="C896" s="68">
        <f t="shared" si="238"/>
        <v>24</v>
      </c>
      <c r="D896" s="69">
        <f t="shared" si="234"/>
        <v>23</v>
      </c>
      <c r="E896" s="70">
        <f t="shared" si="235"/>
        <v>28</v>
      </c>
      <c r="F896" s="74"/>
      <c r="G896" s="77"/>
      <c r="H896" s="63" t="e">
        <f t="shared" si="239"/>
        <v>#VALUE!</v>
      </c>
      <c r="I896" s="64">
        <f t="shared" si="243"/>
        <v>1</v>
      </c>
      <c r="J896" s="71" t="str">
        <f t="shared" si="243"/>
        <v>Lavandula</v>
      </c>
      <c r="K896" s="71" t="str">
        <f t="shared" si="243"/>
        <v>stoechas</v>
      </c>
      <c r="L896" s="72">
        <f t="shared" si="243"/>
        <v>2</v>
      </c>
      <c r="M896" s="72">
        <f t="shared" si="243"/>
        <v>13</v>
      </c>
      <c r="N896" s="66">
        <f t="shared" si="243"/>
        <v>0</v>
      </c>
      <c r="O896" s="42"/>
      <c r="P896" s="43" t="e">
        <f>TEXT(IF(#REF!=1,D896,""),"00")</f>
        <v>#REF!</v>
      </c>
      <c r="Q896" s="44"/>
      <c r="R896" s="45"/>
      <c r="S896" s="46" t="e">
        <f>IF(O896=0,TEXT(TIME(P896,Q896,R896)-TIME(D896,E896,RIGHT(F896,2))+TIME(0,LEFT(#REF!,2),RIGHT(#REF!,2)),"mm:ss"),TEXT(TIME(P896,Q896,R896)-TIME(D896,E896,RIGHT(F896,2))+TIME(0,LEFT(#REF!,2),RIGHT(#REF!,2))-TIME(0,($G$10*O896),0),"mm:ss"))</f>
        <v>#REF!</v>
      </c>
      <c r="T896" s="47"/>
      <c r="U896" s="43" t="e">
        <f>INDEX(VISITORS[INSECT ORDER], MATCH(T896,VISITORS[NAME USED],0))</f>
        <v>#N/A</v>
      </c>
      <c r="V896" s="43" t="e">
        <f t="shared" si="236"/>
        <v>#N/A</v>
      </c>
      <c r="W896" s="48" t="e">
        <f>IF(SUM(AB896,AD896,AF896,AH896,AJ896,AL896)=#REF!,,"")</f>
        <v>#REF!</v>
      </c>
      <c r="X896" s="49" t="e">
        <f>IF(#REF!=1,1,"")</f>
        <v>#REF!</v>
      </c>
      <c r="Y896" s="49"/>
      <c r="Z896" s="49"/>
      <c r="AA896" s="50" t="str">
        <f t="shared" si="237"/>
        <v/>
      </c>
      <c r="AB896" s="51" t="str">
        <f>IF(AA896=1,#REF!,"")</f>
        <v/>
      </c>
      <c r="AC896" s="50"/>
      <c r="AD896" s="51" t="str">
        <f>IF(AC896=1,#REF!,"")</f>
        <v/>
      </c>
      <c r="AE896" s="50"/>
      <c r="AF896" s="51" t="str">
        <f>IF(AE896=1,#REF!,"")</f>
        <v/>
      </c>
      <c r="AG896" s="50"/>
      <c r="AH896" s="51" t="str">
        <f>IF(AG896=1,#REF!,"")</f>
        <v/>
      </c>
      <c r="AI896" s="50"/>
      <c r="AJ896" s="51" t="str">
        <f>IF(AI896=1,#REF!,"")</f>
        <v/>
      </c>
      <c r="AK896" s="50"/>
      <c r="AL896" s="51" t="str">
        <f>IF(AK896=1,#REF!,"")</f>
        <v/>
      </c>
      <c r="AM896" s="52"/>
      <c r="AN896" s="53"/>
      <c r="AO896" s="53"/>
      <c r="AP896" s="54"/>
      <c r="AQ896" s="55" t="e">
        <f>IF(#REF!=1,0,"")</f>
        <v>#REF!</v>
      </c>
      <c r="AR896" s="56" t="e">
        <f t="shared" si="230"/>
        <v>#REF!</v>
      </c>
      <c r="AS896" s="55" t="e">
        <f>IF(#REF!=1,0,"")</f>
        <v>#REF!</v>
      </c>
      <c r="AT896" s="56" t="e">
        <f t="shared" si="231"/>
        <v>#REF!</v>
      </c>
    </row>
    <row r="897" spans="1:46" s="3" customFormat="1" x14ac:dyDescent="0.25">
      <c r="A897" s="67">
        <f t="shared" si="232"/>
        <v>2022</v>
      </c>
      <c r="B897" s="67" t="str">
        <f t="shared" si="233"/>
        <v>May</v>
      </c>
      <c r="C897" s="68">
        <f t="shared" si="238"/>
        <v>24</v>
      </c>
      <c r="D897" s="69">
        <f t="shared" si="234"/>
        <v>23</v>
      </c>
      <c r="E897" s="60">
        <f t="shared" si="235"/>
        <v>29</v>
      </c>
      <c r="F897" s="74"/>
      <c r="G897" s="77"/>
      <c r="H897" s="63" t="e">
        <f t="shared" si="239"/>
        <v>#VALUE!</v>
      </c>
      <c r="I897" s="64">
        <f t="shared" si="243"/>
        <v>1</v>
      </c>
      <c r="J897" s="71" t="str">
        <f t="shared" si="243"/>
        <v>Lavandula</v>
      </c>
      <c r="K897" s="71" t="str">
        <f t="shared" si="243"/>
        <v>stoechas</v>
      </c>
      <c r="L897" s="72">
        <f t="shared" si="243"/>
        <v>2</v>
      </c>
      <c r="M897" s="66">
        <f t="shared" si="243"/>
        <v>13</v>
      </c>
      <c r="N897" s="66">
        <f t="shared" si="243"/>
        <v>0</v>
      </c>
      <c r="O897" s="42"/>
      <c r="P897" s="43" t="e">
        <f>TEXT(IF(#REF!=1,D897,""),"00")</f>
        <v>#REF!</v>
      </c>
      <c r="Q897" s="44"/>
      <c r="R897" s="45"/>
      <c r="S897" s="46" t="e">
        <f>IF(O897=0,TEXT(TIME(P897,Q897,R897)-TIME(D897,E897,RIGHT(F897,2))+TIME(0,LEFT(#REF!,2),RIGHT(#REF!,2)),"mm:ss"),TEXT(TIME(P897,Q897,R897)-TIME(D897,E897,RIGHT(F897,2))+TIME(0,LEFT(#REF!,2),RIGHT(#REF!,2))-TIME(0,($G$10*O897),0),"mm:ss"))</f>
        <v>#REF!</v>
      </c>
      <c r="T897" s="47"/>
      <c r="U897" s="43" t="e">
        <f>INDEX(VISITORS[INSECT ORDER], MATCH(T897,VISITORS[NAME USED],0))</f>
        <v>#N/A</v>
      </c>
      <c r="V897" s="43" t="e">
        <f t="shared" si="236"/>
        <v>#N/A</v>
      </c>
      <c r="W897" s="48" t="e">
        <f>IF(SUM(AB897,AD897,AF897,AH897,AJ897,AL897)=#REF!,,"")</f>
        <v>#REF!</v>
      </c>
      <c r="X897" s="49" t="e">
        <f>IF(#REF!=1,1,"")</f>
        <v>#REF!</v>
      </c>
      <c r="Y897" s="49"/>
      <c r="Z897" s="49"/>
      <c r="AA897" s="50" t="str">
        <f t="shared" si="237"/>
        <v/>
      </c>
      <c r="AB897" s="51" t="str">
        <f>IF(AA897=1,#REF!,"")</f>
        <v/>
      </c>
      <c r="AC897" s="50"/>
      <c r="AD897" s="51" t="str">
        <f>IF(AC897=1,#REF!,"")</f>
        <v/>
      </c>
      <c r="AE897" s="50"/>
      <c r="AF897" s="51" t="str">
        <f>IF(AE897=1,#REF!,"")</f>
        <v/>
      </c>
      <c r="AG897" s="50"/>
      <c r="AH897" s="51" t="str">
        <f>IF(AG897=1,#REF!,"")</f>
        <v/>
      </c>
      <c r="AI897" s="50"/>
      <c r="AJ897" s="51" t="str">
        <f>IF(AI897=1,#REF!,"")</f>
        <v/>
      </c>
      <c r="AK897" s="50"/>
      <c r="AL897" s="51" t="str">
        <f>IF(AK897=1,#REF!,"")</f>
        <v/>
      </c>
      <c r="AM897" s="52"/>
      <c r="AN897" s="53"/>
      <c r="AO897" s="53"/>
      <c r="AP897" s="54"/>
      <c r="AQ897" s="55" t="e">
        <f>IF(#REF!=1,0,"")</f>
        <v>#REF!</v>
      </c>
      <c r="AR897" s="56" t="e">
        <f t="shared" si="230"/>
        <v>#REF!</v>
      </c>
      <c r="AS897" s="55" t="e">
        <f>IF(#REF!=1,0,"")</f>
        <v>#REF!</v>
      </c>
      <c r="AT897" s="56" t="e">
        <f t="shared" si="231"/>
        <v>#REF!</v>
      </c>
    </row>
    <row r="898" spans="1:46" s="3" customFormat="1" x14ac:dyDescent="0.25">
      <c r="A898" s="67">
        <f t="shared" si="232"/>
        <v>2022</v>
      </c>
      <c r="B898" s="67" t="str">
        <f t="shared" si="233"/>
        <v>May</v>
      </c>
      <c r="C898" s="68">
        <f t="shared" si="238"/>
        <v>24</v>
      </c>
      <c r="D898" s="69">
        <f t="shared" si="234"/>
        <v>23</v>
      </c>
      <c r="E898" s="70">
        <f t="shared" si="235"/>
        <v>30</v>
      </c>
      <c r="F898" s="74"/>
      <c r="G898" s="77"/>
      <c r="H898" s="63" t="e">
        <f t="shared" si="239"/>
        <v>#VALUE!</v>
      </c>
      <c r="I898" s="64">
        <f t="shared" si="243"/>
        <v>1</v>
      </c>
      <c r="J898" s="71" t="str">
        <f t="shared" si="243"/>
        <v>Lavandula</v>
      </c>
      <c r="K898" s="71" t="str">
        <f t="shared" si="243"/>
        <v>stoechas</v>
      </c>
      <c r="L898" s="72">
        <f t="shared" si="243"/>
        <v>2</v>
      </c>
      <c r="M898" s="72">
        <f t="shared" si="243"/>
        <v>13</v>
      </c>
      <c r="N898" s="66">
        <f t="shared" si="243"/>
        <v>0</v>
      </c>
      <c r="O898" s="42"/>
      <c r="P898" s="43" t="e">
        <f>TEXT(IF(#REF!=1,D898,""),"00")</f>
        <v>#REF!</v>
      </c>
      <c r="Q898" s="44"/>
      <c r="R898" s="45"/>
      <c r="S898" s="46" t="e">
        <f>IF(O898=0,TEXT(TIME(P898,Q898,R898)-TIME(D898,E898,RIGHT(F898,2))+TIME(0,LEFT(#REF!,2),RIGHT(#REF!,2)),"mm:ss"),TEXT(TIME(P898,Q898,R898)-TIME(D898,E898,RIGHT(F898,2))+TIME(0,LEFT(#REF!,2),RIGHT(#REF!,2))-TIME(0,($G$10*O898),0),"mm:ss"))</f>
        <v>#REF!</v>
      </c>
      <c r="T898" s="47"/>
      <c r="U898" s="43" t="e">
        <f>INDEX(VISITORS[INSECT ORDER], MATCH(T898,VISITORS[NAME USED],0))</f>
        <v>#N/A</v>
      </c>
      <c r="V898" s="43" t="e">
        <f t="shared" si="236"/>
        <v>#N/A</v>
      </c>
      <c r="W898" s="48" t="e">
        <f>IF(SUM(AB898,AD898,AF898,AH898,AJ898,AL898)=#REF!,,"")</f>
        <v>#REF!</v>
      </c>
      <c r="X898" s="49" t="e">
        <f>IF(#REF!=1,1,"")</f>
        <v>#REF!</v>
      </c>
      <c r="Y898" s="49"/>
      <c r="Z898" s="49"/>
      <c r="AA898" s="50" t="str">
        <f t="shared" si="237"/>
        <v/>
      </c>
      <c r="AB898" s="51" t="str">
        <f>IF(AA898=1,#REF!,"")</f>
        <v/>
      </c>
      <c r="AC898" s="50"/>
      <c r="AD898" s="51" t="str">
        <f>IF(AC898=1,#REF!,"")</f>
        <v/>
      </c>
      <c r="AE898" s="50"/>
      <c r="AF898" s="51" t="str">
        <f>IF(AE898=1,#REF!,"")</f>
        <v/>
      </c>
      <c r="AG898" s="50"/>
      <c r="AH898" s="51" t="str">
        <f>IF(AG898=1,#REF!,"")</f>
        <v/>
      </c>
      <c r="AI898" s="50"/>
      <c r="AJ898" s="51" t="str">
        <f>IF(AI898=1,#REF!,"")</f>
        <v/>
      </c>
      <c r="AK898" s="50"/>
      <c r="AL898" s="51" t="str">
        <f>IF(AK898=1,#REF!,"")</f>
        <v/>
      </c>
      <c r="AM898" s="52"/>
      <c r="AN898" s="53"/>
      <c r="AO898" s="53"/>
      <c r="AP898" s="54"/>
      <c r="AQ898" s="55" t="e">
        <f>IF(#REF!=1,0,"")</f>
        <v>#REF!</v>
      </c>
      <c r="AR898" s="56" t="e">
        <f t="shared" si="230"/>
        <v>#REF!</v>
      </c>
      <c r="AS898" s="55" t="e">
        <f>IF(#REF!=1,0,"")</f>
        <v>#REF!</v>
      </c>
      <c r="AT898" s="56" t="e">
        <f t="shared" si="231"/>
        <v>#REF!</v>
      </c>
    </row>
    <row r="899" spans="1:46" s="3" customFormat="1" x14ac:dyDescent="0.25">
      <c r="A899" s="67">
        <f t="shared" si="232"/>
        <v>2022</v>
      </c>
      <c r="B899" s="67" t="str">
        <f t="shared" si="233"/>
        <v>May</v>
      </c>
      <c r="C899" s="68">
        <f t="shared" si="238"/>
        <v>24</v>
      </c>
      <c r="D899" s="69">
        <f t="shared" si="234"/>
        <v>23</v>
      </c>
      <c r="E899" s="70">
        <f t="shared" si="235"/>
        <v>31</v>
      </c>
      <c r="F899" s="74"/>
      <c r="G899" s="77"/>
      <c r="H899" s="63" t="e">
        <f t="shared" si="239"/>
        <v>#VALUE!</v>
      </c>
      <c r="I899" s="64">
        <f t="shared" si="243"/>
        <v>1</v>
      </c>
      <c r="J899" s="71" t="str">
        <f t="shared" si="243"/>
        <v>Lavandula</v>
      </c>
      <c r="K899" s="71" t="str">
        <f t="shared" si="243"/>
        <v>stoechas</v>
      </c>
      <c r="L899" s="72">
        <f t="shared" si="243"/>
        <v>2</v>
      </c>
      <c r="M899" s="72">
        <f t="shared" si="243"/>
        <v>13</v>
      </c>
      <c r="N899" s="66">
        <f t="shared" si="243"/>
        <v>0</v>
      </c>
      <c r="O899" s="42"/>
      <c r="P899" s="43" t="e">
        <f>TEXT(IF(#REF!=1,D899,""),"00")</f>
        <v>#REF!</v>
      </c>
      <c r="Q899" s="44"/>
      <c r="R899" s="45"/>
      <c r="S899" s="46" t="e">
        <f>IF(O899=0,TEXT(TIME(P899,Q899,R899)-TIME(D899,E899,RIGHT(F899,2))+TIME(0,LEFT(#REF!,2),RIGHT(#REF!,2)),"mm:ss"),TEXT(TIME(P899,Q899,R899)-TIME(D899,E899,RIGHT(F899,2))+TIME(0,LEFT(#REF!,2),RIGHT(#REF!,2))-TIME(0,($G$10*O899),0),"mm:ss"))</f>
        <v>#REF!</v>
      </c>
      <c r="T899" s="47"/>
      <c r="U899" s="43" t="e">
        <f>INDEX(VISITORS[INSECT ORDER], MATCH(T899,VISITORS[NAME USED],0))</f>
        <v>#N/A</v>
      </c>
      <c r="V899" s="43" t="e">
        <f t="shared" si="236"/>
        <v>#N/A</v>
      </c>
      <c r="W899" s="48" t="e">
        <f>IF(SUM(AB899,AD899,AF899,AH899,AJ899,AL899)=#REF!,,"")</f>
        <v>#REF!</v>
      </c>
      <c r="X899" s="49" t="e">
        <f>IF(#REF!=1,1,"")</f>
        <v>#REF!</v>
      </c>
      <c r="Y899" s="49"/>
      <c r="Z899" s="49"/>
      <c r="AA899" s="50" t="str">
        <f t="shared" si="237"/>
        <v/>
      </c>
      <c r="AB899" s="51" t="str">
        <f>IF(AA899=1,#REF!,"")</f>
        <v/>
      </c>
      <c r="AC899" s="50"/>
      <c r="AD899" s="51" t="str">
        <f>IF(AC899=1,#REF!,"")</f>
        <v/>
      </c>
      <c r="AE899" s="50"/>
      <c r="AF899" s="51" t="str">
        <f>IF(AE899=1,#REF!,"")</f>
        <v/>
      </c>
      <c r="AG899" s="50"/>
      <c r="AH899" s="51" t="str">
        <f>IF(AG899=1,#REF!,"")</f>
        <v/>
      </c>
      <c r="AI899" s="50"/>
      <c r="AJ899" s="51" t="str">
        <f>IF(AI899=1,#REF!,"")</f>
        <v/>
      </c>
      <c r="AK899" s="50"/>
      <c r="AL899" s="51" t="str">
        <f>IF(AK899=1,#REF!,"")</f>
        <v/>
      </c>
      <c r="AM899" s="52"/>
      <c r="AN899" s="53"/>
      <c r="AO899" s="53"/>
      <c r="AP899" s="54"/>
      <c r="AQ899" s="55" t="e">
        <f>IF(#REF!=1,0,"")</f>
        <v>#REF!</v>
      </c>
      <c r="AR899" s="56" t="e">
        <f t="shared" si="230"/>
        <v>#REF!</v>
      </c>
      <c r="AS899" s="55" t="e">
        <f>IF(#REF!=1,0,"")</f>
        <v>#REF!</v>
      </c>
      <c r="AT899" s="56" t="e">
        <f t="shared" si="231"/>
        <v>#REF!</v>
      </c>
    </row>
    <row r="900" spans="1:46" s="3" customFormat="1" x14ac:dyDescent="0.25">
      <c r="A900" s="67">
        <f t="shared" si="232"/>
        <v>2022</v>
      </c>
      <c r="B900" s="67" t="str">
        <f t="shared" si="233"/>
        <v>May</v>
      </c>
      <c r="C900" s="68">
        <f t="shared" si="238"/>
        <v>24</v>
      </c>
      <c r="D900" s="69">
        <f t="shared" si="234"/>
        <v>23</v>
      </c>
      <c r="E900" s="70">
        <f t="shared" si="235"/>
        <v>32</v>
      </c>
      <c r="F900" s="74"/>
      <c r="G900" s="77"/>
      <c r="H900" s="63" t="e">
        <f t="shared" si="239"/>
        <v>#VALUE!</v>
      </c>
      <c r="I900" s="64">
        <f t="shared" si="243"/>
        <v>1</v>
      </c>
      <c r="J900" s="71" t="str">
        <f t="shared" si="243"/>
        <v>Lavandula</v>
      </c>
      <c r="K900" s="71" t="str">
        <f t="shared" si="243"/>
        <v>stoechas</v>
      </c>
      <c r="L900" s="66">
        <f t="shared" si="243"/>
        <v>2</v>
      </c>
      <c r="M900" s="72">
        <f t="shared" si="243"/>
        <v>13</v>
      </c>
      <c r="N900" s="66">
        <f t="shared" si="243"/>
        <v>0</v>
      </c>
      <c r="O900" s="42"/>
      <c r="P900" s="43" t="e">
        <f>TEXT(IF(#REF!=1,D900,""),"00")</f>
        <v>#REF!</v>
      </c>
      <c r="Q900" s="44"/>
      <c r="R900" s="45"/>
      <c r="S900" s="46" t="e">
        <f>IF(O900=0,TEXT(TIME(P900,Q900,R900)-TIME(D900,E900,RIGHT(F900,2))+TIME(0,LEFT(#REF!,2),RIGHT(#REF!,2)),"mm:ss"),TEXT(TIME(P900,Q900,R900)-TIME(D900,E900,RIGHT(F900,2))+TIME(0,LEFT(#REF!,2),RIGHT(#REF!,2))-TIME(0,($G$10*O900),0),"mm:ss"))</f>
        <v>#REF!</v>
      </c>
      <c r="T900" s="47"/>
      <c r="U900" s="43" t="e">
        <f>INDEX(VISITORS[INSECT ORDER], MATCH(T900,VISITORS[NAME USED],0))</f>
        <v>#N/A</v>
      </c>
      <c r="V900" s="43" t="e">
        <f t="shared" si="236"/>
        <v>#N/A</v>
      </c>
      <c r="W900" s="48" t="e">
        <f>IF(SUM(AB900,AD900,AF900,AH900,AJ900,AL900)=#REF!,,"")</f>
        <v>#REF!</v>
      </c>
      <c r="X900" s="49" t="e">
        <f>IF(#REF!=1,1,"")</f>
        <v>#REF!</v>
      </c>
      <c r="Y900" s="49"/>
      <c r="Z900" s="49"/>
      <c r="AA900" s="50" t="str">
        <f t="shared" si="237"/>
        <v/>
      </c>
      <c r="AB900" s="51" t="str">
        <f>IF(AA900=1,#REF!,"")</f>
        <v/>
      </c>
      <c r="AC900" s="50"/>
      <c r="AD900" s="51" t="str">
        <f>IF(AC900=1,#REF!,"")</f>
        <v/>
      </c>
      <c r="AE900" s="50"/>
      <c r="AF900" s="51" t="str">
        <f>IF(AE900=1,#REF!,"")</f>
        <v/>
      </c>
      <c r="AG900" s="50"/>
      <c r="AH900" s="51" t="str">
        <f>IF(AG900=1,#REF!,"")</f>
        <v/>
      </c>
      <c r="AI900" s="50"/>
      <c r="AJ900" s="51" t="str">
        <f>IF(AI900=1,#REF!,"")</f>
        <v/>
      </c>
      <c r="AK900" s="50"/>
      <c r="AL900" s="51" t="str">
        <f>IF(AK900=1,#REF!,"")</f>
        <v/>
      </c>
      <c r="AM900" s="52"/>
      <c r="AN900" s="53"/>
      <c r="AO900" s="53"/>
      <c r="AP900" s="54"/>
      <c r="AQ900" s="55" t="e">
        <f>IF(#REF!=1,0,"")</f>
        <v>#REF!</v>
      </c>
      <c r="AR900" s="56" t="e">
        <f t="shared" si="230"/>
        <v>#REF!</v>
      </c>
      <c r="AS900" s="55" t="e">
        <f>IF(#REF!=1,0,"")</f>
        <v>#REF!</v>
      </c>
      <c r="AT900" s="56" t="e">
        <f t="shared" si="231"/>
        <v>#REF!</v>
      </c>
    </row>
    <row r="901" spans="1:46" s="3" customFormat="1" x14ac:dyDescent="0.25">
      <c r="A901" s="67">
        <f t="shared" si="232"/>
        <v>2022</v>
      </c>
      <c r="B901" s="67" t="str">
        <f t="shared" si="233"/>
        <v>May</v>
      </c>
      <c r="C901" s="68">
        <f t="shared" si="238"/>
        <v>24</v>
      </c>
      <c r="D901" s="69">
        <f t="shared" si="234"/>
        <v>23</v>
      </c>
      <c r="E901" s="70">
        <f t="shared" si="235"/>
        <v>33</v>
      </c>
      <c r="F901" s="74"/>
      <c r="G901" s="77"/>
      <c r="H901" s="63" t="e">
        <f t="shared" si="239"/>
        <v>#VALUE!</v>
      </c>
      <c r="I901" s="64">
        <f t="shared" si="243"/>
        <v>1</v>
      </c>
      <c r="J901" s="71" t="str">
        <f t="shared" si="243"/>
        <v>Lavandula</v>
      </c>
      <c r="K901" s="71" t="str">
        <f t="shared" si="243"/>
        <v>stoechas</v>
      </c>
      <c r="L901" s="72">
        <f t="shared" si="243"/>
        <v>2</v>
      </c>
      <c r="M901" s="72">
        <f t="shared" si="243"/>
        <v>13</v>
      </c>
      <c r="N901" s="66">
        <f t="shared" si="243"/>
        <v>0</v>
      </c>
      <c r="O901" s="42"/>
      <c r="P901" s="43" t="e">
        <f>TEXT(IF(#REF!=1,D901,""),"00")</f>
        <v>#REF!</v>
      </c>
      <c r="Q901" s="44"/>
      <c r="R901" s="45"/>
      <c r="S901" s="46" t="e">
        <f>IF(O901=0,TEXT(TIME(P901,Q901,R901)-TIME(D901,E901,RIGHT(F901,2))+TIME(0,LEFT(#REF!,2),RIGHT(#REF!,2)),"mm:ss"),TEXT(TIME(P901,Q901,R901)-TIME(D901,E901,RIGHT(F901,2))+TIME(0,LEFT(#REF!,2),RIGHT(#REF!,2))-TIME(0,($G$10*O901),0),"mm:ss"))</f>
        <v>#REF!</v>
      </c>
      <c r="T901" s="47"/>
      <c r="U901" s="43" t="e">
        <f>INDEX(VISITORS[INSECT ORDER], MATCH(T901,VISITORS[NAME USED],0))</f>
        <v>#N/A</v>
      </c>
      <c r="V901" s="43" t="e">
        <f t="shared" si="236"/>
        <v>#N/A</v>
      </c>
      <c r="W901" s="48" t="e">
        <f>IF(SUM(AB901,AD901,AF901,AH901,AJ901,AL901)=#REF!,,"")</f>
        <v>#REF!</v>
      </c>
      <c r="X901" s="49" t="e">
        <f>IF(#REF!=1,1,"")</f>
        <v>#REF!</v>
      </c>
      <c r="Y901" s="49"/>
      <c r="Z901" s="49"/>
      <c r="AA901" s="50" t="str">
        <f t="shared" si="237"/>
        <v/>
      </c>
      <c r="AB901" s="51" t="str">
        <f>IF(AA901=1,#REF!,"")</f>
        <v/>
      </c>
      <c r="AC901" s="50"/>
      <c r="AD901" s="51" t="str">
        <f>IF(AC901=1,#REF!,"")</f>
        <v/>
      </c>
      <c r="AE901" s="50"/>
      <c r="AF901" s="51" t="str">
        <f>IF(AE901=1,#REF!,"")</f>
        <v/>
      </c>
      <c r="AG901" s="50"/>
      <c r="AH901" s="51" t="str">
        <f>IF(AG901=1,#REF!,"")</f>
        <v/>
      </c>
      <c r="AI901" s="50"/>
      <c r="AJ901" s="51" t="str">
        <f>IF(AI901=1,#REF!,"")</f>
        <v/>
      </c>
      <c r="AK901" s="50"/>
      <c r="AL901" s="51" t="str">
        <f>IF(AK901=1,#REF!,"")</f>
        <v/>
      </c>
      <c r="AM901" s="52"/>
      <c r="AN901" s="53"/>
      <c r="AO901" s="53"/>
      <c r="AP901" s="54"/>
      <c r="AQ901" s="55" t="e">
        <f>IF(#REF!=1,0,"")</f>
        <v>#REF!</v>
      </c>
      <c r="AR901" s="56" t="e">
        <f t="shared" si="230"/>
        <v>#REF!</v>
      </c>
      <c r="AS901" s="55" t="e">
        <f>IF(#REF!=1,0,"")</f>
        <v>#REF!</v>
      </c>
      <c r="AT901" s="56" t="e">
        <f t="shared" si="231"/>
        <v>#REF!</v>
      </c>
    </row>
    <row r="902" spans="1:46" s="3" customFormat="1" x14ac:dyDescent="0.25">
      <c r="A902" s="67">
        <f t="shared" si="232"/>
        <v>2022</v>
      </c>
      <c r="B902" s="67" t="str">
        <f t="shared" si="233"/>
        <v>May</v>
      </c>
      <c r="C902" s="68">
        <f t="shared" si="238"/>
        <v>24</v>
      </c>
      <c r="D902" s="69">
        <f t="shared" si="234"/>
        <v>23</v>
      </c>
      <c r="E902" s="60">
        <f t="shared" si="235"/>
        <v>34</v>
      </c>
      <c r="F902" s="74"/>
      <c r="G902" s="77"/>
      <c r="H902" s="63" t="e">
        <f t="shared" si="239"/>
        <v>#VALUE!</v>
      </c>
      <c r="I902" s="64">
        <f t="shared" si="243"/>
        <v>1</v>
      </c>
      <c r="J902" s="71" t="str">
        <f t="shared" si="243"/>
        <v>Lavandula</v>
      </c>
      <c r="K902" s="71" t="str">
        <f t="shared" si="243"/>
        <v>stoechas</v>
      </c>
      <c r="L902" s="72">
        <f t="shared" si="243"/>
        <v>2</v>
      </c>
      <c r="M902" s="66">
        <f t="shared" si="243"/>
        <v>13</v>
      </c>
      <c r="N902" s="66">
        <f t="shared" si="243"/>
        <v>0</v>
      </c>
      <c r="O902" s="42"/>
      <c r="P902" s="43" t="e">
        <f>TEXT(IF(#REF!=1,D902,""),"00")</f>
        <v>#REF!</v>
      </c>
      <c r="Q902" s="44"/>
      <c r="R902" s="45"/>
      <c r="S902" s="46" t="e">
        <f>IF(O902=0,TEXT(TIME(P902,Q902,R902)-TIME(D902,E902,RIGHT(F902,2))+TIME(0,LEFT(#REF!,2),RIGHT(#REF!,2)),"mm:ss"),TEXT(TIME(P902,Q902,R902)-TIME(D902,E902,RIGHT(F902,2))+TIME(0,LEFT(#REF!,2),RIGHT(#REF!,2))-TIME(0,($G$10*O902),0),"mm:ss"))</f>
        <v>#REF!</v>
      </c>
      <c r="T902" s="47"/>
      <c r="U902" s="43" t="e">
        <f>INDEX(VISITORS[INSECT ORDER], MATCH(T902,VISITORS[NAME USED],0))</f>
        <v>#N/A</v>
      </c>
      <c r="V902" s="43" t="e">
        <f t="shared" si="236"/>
        <v>#N/A</v>
      </c>
      <c r="W902" s="48" t="e">
        <f>IF(SUM(AB902,AD902,AF902,AH902,AJ902,AL902)=#REF!,,"")</f>
        <v>#REF!</v>
      </c>
      <c r="X902" s="49" t="e">
        <f>IF(#REF!=1,1,"")</f>
        <v>#REF!</v>
      </c>
      <c r="Y902" s="49"/>
      <c r="Z902" s="49"/>
      <c r="AA902" s="50" t="str">
        <f t="shared" si="237"/>
        <v/>
      </c>
      <c r="AB902" s="51" t="str">
        <f>IF(AA902=1,#REF!,"")</f>
        <v/>
      </c>
      <c r="AC902" s="50"/>
      <c r="AD902" s="51" t="str">
        <f>IF(AC902=1,#REF!,"")</f>
        <v/>
      </c>
      <c r="AE902" s="50"/>
      <c r="AF902" s="51" t="str">
        <f>IF(AE902=1,#REF!,"")</f>
        <v/>
      </c>
      <c r="AG902" s="50"/>
      <c r="AH902" s="51" t="str">
        <f>IF(AG902=1,#REF!,"")</f>
        <v/>
      </c>
      <c r="AI902" s="50"/>
      <c r="AJ902" s="51" t="str">
        <f>IF(AI902=1,#REF!,"")</f>
        <v/>
      </c>
      <c r="AK902" s="50"/>
      <c r="AL902" s="51" t="str">
        <f>IF(AK902=1,#REF!,"")</f>
        <v/>
      </c>
      <c r="AM902" s="52"/>
      <c r="AN902" s="53"/>
      <c r="AO902" s="53"/>
      <c r="AP902" s="54"/>
      <c r="AQ902" s="55" t="e">
        <f>IF(#REF!=1,0,"")</f>
        <v>#REF!</v>
      </c>
      <c r="AR902" s="56" t="e">
        <f t="shared" si="230"/>
        <v>#REF!</v>
      </c>
      <c r="AS902" s="55" t="e">
        <f>IF(#REF!=1,0,"")</f>
        <v>#REF!</v>
      </c>
      <c r="AT902" s="56" t="e">
        <f t="shared" si="231"/>
        <v>#REF!</v>
      </c>
    </row>
    <row r="903" spans="1:46" s="3" customFormat="1" x14ac:dyDescent="0.25">
      <c r="A903" s="67">
        <f t="shared" si="232"/>
        <v>2022</v>
      </c>
      <c r="B903" s="67" t="str">
        <f t="shared" si="233"/>
        <v>May</v>
      </c>
      <c r="C903" s="68">
        <f t="shared" si="238"/>
        <v>24</v>
      </c>
      <c r="D903" s="69">
        <f t="shared" si="234"/>
        <v>23</v>
      </c>
      <c r="E903" s="70">
        <f t="shared" si="235"/>
        <v>35</v>
      </c>
      <c r="F903" s="74"/>
      <c r="G903" s="77"/>
      <c r="H903" s="63" t="e">
        <f t="shared" si="239"/>
        <v>#VALUE!</v>
      </c>
      <c r="I903" s="64">
        <f t="shared" si="243"/>
        <v>1</v>
      </c>
      <c r="J903" s="71" t="str">
        <f t="shared" si="243"/>
        <v>Lavandula</v>
      </c>
      <c r="K903" s="71" t="str">
        <f t="shared" si="243"/>
        <v>stoechas</v>
      </c>
      <c r="L903" s="72">
        <f t="shared" si="243"/>
        <v>2</v>
      </c>
      <c r="M903" s="72">
        <f t="shared" si="243"/>
        <v>13</v>
      </c>
      <c r="N903" s="66">
        <f t="shared" si="243"/>
        <v>0</v>
      </c>
      <c r="O903" s="42"/>
      <c r="P903" s="43" t="e">
        <f>TEXT(IF(#REF!=1,D903,""),"00")</f>
        <v>#REF!</v>
      </c>
      <c r="Q903" s="44"/>
      <c r="R903" s="45"/>
      <c r="S903" s="46" t="e">
        <f>IF(O903=0,TEXT(TIME(P903,Q903,R903)-TIME(D903,E903,RIGHT(F903,2))+TIME(0,LEFT(#REF!,2),RIGHT(#REF!,2)),"mm:ss"),TEXT(TIME(P903,Q903,R903)-TIME(D903,E903,RIGHT(F903,2))+TIME(0,LEFT(#REF!,2),RIGHT(#REF!,2))-TIME(0,($G$10*O903),0),"mm:ss"))</f>
        <v>#REF!</v>
      </c>
      <c r="T903" s="47"/>
      <c r="U903" s="43" t="e">
        <f>INDEX(VISITORS[INSECT ORDER], MATCH(T903,VISITORS[NAME USED],0))</f>
        <v>#N/A</v>
      </c>
      <c r="V903" s="43" t="e">
        <f t="shared" si="236"/>
        <v>#N/A</v>
      </c>
      <c r="W903" s="48" t="e">
        <f>IF(SUM(AB903,AD903,AF903,AH903,AJ903,AL903)=#REF!,,"")</f>
        <v>#REF!</v>
      </c>
      <c r="X903" s="49" t="e">
        <f>IF(#REF!=1,1,"")</f>
        <v>#REF!</v>
      </c>
      <c r="Y903" s="49"/>
      <c r="Z903" s="49"/>
      <c r="AA903" s="50" t="str">
        <f t="shared" si="237"/>
        <v/>
      </c>
      <c r="AB903" s="51" t="str">
        <f>IF(AA903=1,#REF!,"")</f>
        <v/>
      </c>
      <c r="AC903" s="50"/>
      <c r="AD903" s="51" t="str">
        <f>IF(AC903=1,#REF!,"")</f>
        <v/>
      </c>
      <c r="AE903" s="50"/>
      <c r="AF903" s="51" t="str">
        <f>IF(AE903=1,#REF!,"")</f>
        <v/>
      </c>
      <c r="AG903" s="50"/>
      <c r="AH903" s="51" t="str">
        <f>IF(AG903=1,#REF!,"")</f>
        <v/>
      </c>
      <c r="AI903" s="50"/>
      <c r="AJ903" s="51" t="str">
        <f>IF(AI903=1,#REF!,"")</f>
        <v/>
      </c>
      <c r="AK903" s="50"/>
      <c r="AL903" s="51" t="str">
        <f>IF(AK903=1,#REF!,"")</f>
        <v/>
      </c>
      <c r="AM903" s="52"/>
      <c r="AN903" s="53"/>
      <c r="AO903" s="53"/>
      <c r="AP903" s="54"/>
      <c r="AQ903" s="55" t="e">
        <f>IF(#REF!=1,0,"")</f>
        <v>#REF!</v>
      </c>
      <c r="AR903" s="56" t="e">
        <f t="shared" si="230"/>
        <v>#REF!</v>
      </c>
      <c r="AS903" s="55" t="e">
        <f>IF(#REF!=1,0,"")</f>
        <v>#REF!</v>
      </c>
      <c r="AT903" s="56" t="e">
        <f t="shared" si="231"/>
        <v>#REF!</v>
      </c>
    </row>
    <row r="904" spans="1:46" s="3" customFormat="1" x14ac:dyDescent="0.25">
      <c r="A904" s="67">
        <f t="shared" si="232"/>
        <v>2022</v>
      </c>
      <c r="B904" s="67" t="str">
        <f t="shared" si="233"/>
        <v>May</v>
      </c>
      <c r="C904" s="68">
        <f t="shared" si="238"/>
        <v>24</v>
      </c>
      <c r="D904" s="69">
        <f t="shared" si="234"/>
        <v>23</v>
      </c>
      <c r="E904" s="70">
        <f t="shared" si="235"/>
        <v>36</v>
      </c>
      <c r="F904" s="74"/>
      <c r="G904" s="77"/>
      <c r="H904" s="63" t="e">
        <f t="shared" si="239"/>
        <v>#VALUE!</v>
      </c>
      <c r="I904" s="64">
        <f t="shared" si="243"/>
        <v>1</v>
      </c>
      <c r="J904" s="71" t="str">
        <f t="shared" si="243"/>
        <v>Lavandula</v>
      </c>
      <c r="K904" s="71" t="str">
        <f t="shared" si="243"/>
        <v>stoechas</v>
      </c>
      <c r="L904" s="72">
        <f t="shared" si="243"/>
        <v>2</v>
      </c>
      <c r="M904" s="72">
        <f t="shared" si="243"/>
        <v>13</v>
      </c>
      <c r="N904" s="66">
        <f t="shared" si="243"/>
        <v>0</v>
      </c>
      <c r="O904" s="42"/>
      <c r="P904" s="43" t="e">
        <f>TEXT(IF(#REF!=1,D904,""),"00")</f>
        <v>#REF!</v>
      </c>
      <c r="Q904" s="44"/>
      <c r="R904" s="45"/>
      <c r="S904" s="46" t="e">
        <f>IF(O904=0,TEXT(TIME(P904,Q904,R904)-TIME(D904,E904,RIGHT(F904,2))+TIME(0,LEFT(#REF!,2),RIGHT(#REF!,2)),"mm:ss"),TEXT(TIME(P904,Q904,R904)-TIME(D904,E904,RIGHT(F904,2))+TIME(0,LEFT(#REF!,2),RIGHT(#REF!,2))-TIME(0,($G$10*O904),0),"mm:ss"))</f>
        <v>#REF!</v>
      </c>
      <c r="T904" s="47"/>
      <c r="U904" s="43" t="e">
        <f>INDEX(VISITORS[INSECT ORDER], MATCH(T904,VISITORS[NAME USED],0))</f>
        <v>#N/A</v>
      </c>
      <c r="V904" s="43" t="e">
        <f t="shared" si="236"/>
        <v>#N/A</v>
      </c>
      <c r="W904" s="48" t="e">
        <f>IF(SUM(AB904,AD904,AF904,AH904,AJ904,AL904)=#REF!,,"")</f>
        <v>#REF!</v>
      </c>
      <c r="X904" s="49" t="e">
        <f>IF(#REF!=1,1,"")</f>
        <v>#REF!</v>
      </c>
      <c r="Y904" s="49"/>
      <c r="Z904" s="49"/>
      <c r="AA904" s="50" t="str">
        <f t="shared" si="237"/>
        <v/>
      </c>
      <c r="AB904" s="51" t="str">
        <f>IF(AA904=1,#REF!,"")</f>
        <v/>
      </c>
      <c r="AC904" s="50"/>
      <c r="AD904" s="51" t="str">
        <f>IF(AC904=1,#REF!,"")</f>
        <v/>
      </c>
      <c r="AE904" s="50"/>
      <c r="AF904" s="51" t="str">
        <f>IF(AE904=1,#REF!,"")</f>
        <v/>
      </c>
      <c r="AG904" s="50"/>
      <c r="AH904" s="51" t="str">
        <f>IF(AG904=1,#REF!,"")</f>
        <v/>
      </c>
      <c r="AI904" s="50"/>
      <c r="AJ904" s="51" t="str">
        <f>IF(AI904=1,#REF!,"")</f>
        <v/>
      </c>
      <c r="AK904" s="50"/>
      <c r="AL904" s="51" t="str">
        <f>IF(AK904=1,#REF!,"")</f>
        <v/>
      </c>
      <c r="AM904" s="52"/>
      <c r="AN904" s="53"/>
      <c r="AO904" s="53"/>
      <c r="AP904" s="54"/>
      <c r="AQ904" s="55" t="e">
        <f>IF(#REF!=1,0,"")</f>
        <v>#REF!</v>
      </c>
      <c r="AR904" s="56" t="e">
        <f t="shared" si="230"/>
        <v>#REF!</v>
      </c>
      <c r="AS904" s="55" t="e">
        <f>IF(#REF!=1,0,"")</f>
        <v>#REF!</v>
      </c>
      <c r="AT904" s="56" t="e">
        <f t="shared" si="231"/>
        <v>#REF!</v>
      </c>
    </row>
    <row r="905" spans="1:46" s="3" customFormat="1" x14ac:dyDescent="0.25">
      <c r="A905" s="67">
        <f t="shared" si="232"/>
        <v>2022</v>
      </c>
      <c r="B905" s="67" t="str">
        <f t="shared" si="233"/>
        <v>May</v>
      </c>
      <c r="C905" s="68">
        <f t="shared" si="238"/>
        <v>24</v>
      </c>
      <c r="D905" s="69">
        <f t="shared" si="234"/>
        <v>23</v>
      </c>
      <c r="E905" s="70">
        <f t="shared" si="235"/>
        <v>37</v>
      </c>
      <c r="F905" s="74"/>
      <c r="G905" s="77"/>
      <c r="H905" s="63" t="e">
        <f t="shared" si="239"/>
        <v>#VALUE!</v>
      </c>
      <c r="I905" s="64">
        <f t="shared" si="243"/>
        <v>1</v>
      </c>
      <c r="J905" s="71" t="str">
        <f t="shared" si="243"/>
        <v>Lavandula</v>
      </c>
      <c r="K905" s="71" t="str">
        <f t="shared" si="243"/>
        <v>stoechas</v>
      </c>
      <c r="L905" s="72">
        <f t="shared" si="243"/>
        <v>2</v>
      </c>
      <c r="M905" s="72">
        <f t="shared" si="243"/>
        <v>13</v>
      </c>
      <c r="N905" s="66">
        <f t="shared" si="243"/>
        <v>0</v>
      </c>
      <c r="O905" s="42"/>
      <c r="P905" s="43" t="e">
        <f>TEXT(IF(#REF!=1,D905,""),"00")</f>
        <v>#REF!</v>
      </c>
      <c r="Q905" s="44"/>
      <c r="R905" s="45"/>
      <c r="S905" s="46" t="e">
        <f>IF(O905=0,TEXT(TIME(P905,Q905,R905)-TIME(D905,E905,RIGHT(F905,2))+TIME(0,LEFT(#REF!,2),RIGHT(#REF!,2)),"mm:ss"),TEXT(TIME(P905,Q905,R905)-TIME(D905,E905,RIGHT(F905,2))+TIME(0,LEFT(#REF!,2),RIGHT(#REF!,2))-TIME(0,($G$10*O905),0),"mm:ss"))</f>
        <v>#REF!</v>
      </c>
      <c r="T905" s="47"/>
      <c r="U905" s="43" t="e">
        <f>INDEX(VISITORS[INSECT ORDER], MATCH(T905,VISITORS[NAME USED],0))</f>
        <v>#N/A</v>
      </c>
      <c r="V905" s="43" t="e">
        <f t="shared" si="236"/>
        <v>#N/A</v>
      </c>
      <c r="W905" s="48" t="e">
        <f>IF(SUM(AB905,AD905,AF905,AH905,AJ905,AL905)=#REF!,,"")</f>
        <v>#REF!</v>
      </c>
      <c r="X905" s="49" t="e">
        <f>IF(#REF!=1,1,"")</f>
        <v>#REF!</v>
      </c>
      <c r="Y905" s="49"/>
      <c r="Z905" s="49"/>
      <c r="AA905" s="50" t="str">
        <f t="shared" si="237"/>
        <v/>
      </c>
      <c r="AB905" s="51" t="str">
        <f>IF(AA905=1,#REF!,"")</f>
        <v/>
      </c>
      <c r="AC905" s="50"/>
      <c r="AD905" s="51" t="str">
        <f>IF(AC905=1,#REF!,"")</f>
        <v/>
      </c>
      <c r="AE905" s="50"/>
      <c r="AF905" s="51" t="str">
        <f>IF(AE905=1,#REF!,"")</f>
        <v/>
      </c>
      <c r="AG905" s="50"/>
      <c r="AH905" s="51" t="str">
        <f>IF(AG905=1,#REF!,"")</f>
        <v/>
      </c>
      <c r="AI905" s="50"/>
      <c r="AJ905" s="51" t="str">
        <f>IF(AI905=1,#REF!,"")</f>
        <v/>
      </c>
      <c r="AK905" s="50"/>
      <c r="AL905" s="51" t="str">
        <f>IF(AK905=1,#REF!,"")</f>
        <v/>
      </c>
      <c r="AM905" s="52"/>
      <c r="AN905" s="53"/>
      <c r="AO905" s="53"/>
      <c r="AP905" s="54"/>
      <c r="AQ905" s="55" t="e">
        <f>IF(#REF!=1,0,"")</f>
        <v>#REF!</v>
      </c>
      <c r="AR905" s="56" t="e">
        <f t="shared" si="230"/>
        <v>#REF!</v>
      </c>
      <c r="AS905" s="55" t="e">
        <f>IF(#REF!=1,0,"")</f>
        <v>#REF!</v>
      </c>
      <c r="AT905" s="56" t="e">
        <f t="shared" si="231"/>
        <v>#REF!</v>
      </c>
    </row>
    <row r="906" spans="1:46" s="3" customFormat="1" x14ac:dyDescent="0.25">
      <c r="A906" s="67">
        <f t="shared" si="232"/>
        <v>2022</v>
      </c>
      <c r="B906" s="67" t="str">
        <f t="shared" si="233"/>
        <v>May</v>
      </c>
      <c r="C906" s="68">
        <f t="shared" si="238"/>
        <v>24</v>
      </c>
      <c r="D906" s="69">
        <f t="shared" si="234"/>
        <v>23</v>
      </c>
      <c r="E906" s="70">
        <f t="shared" si="235"/>
        <v>38</v>
      </c>
      <c r="F906" s="74"/>
      <c r="G906" s="77"/>
      <c r="H906" s="63" t="e">
        <f t="shared" si="239"/>
        <v>#VALUE!</v>
      </c>
      <c r="I906" s="64">
        <f t="shared" si="243"/>
        <v>1</v>
      </c>
      <c r="J906" s="71" t="str">
        <f t="shared" si="243"/>
        <v>Lavandula</v>
      </c>
      <c r="K906" s="71" t="str">
        <f t="shared" si="243"/>
        <v>stoechas</v>
      </c>
      <c r="L906" s="66">
        <f t="shared" si="243"/>
        <v>2</v>
      </c>
      <c r="M906" s="72">
        <f t="shared" si="243"/>
        <v>13</v>
      </c>
      <c r="N906" s="66">
        <f t="shared" si="243"/>
        <v>0</v>
      </c>
      <c r="O906" s="42"/>
      <c r="P906" s="43" t="e">
        <f>TEXT(IF(#REF!=1,D906,""),"00")</f>
        <v>#REF!</v>
      </c>
      <c r="Q906" s="44"/>
      <c r="R906" s="45"/>
      <c r="S906" s="46" t="e">
        <f>IF(O906=0,TEXT(TIME(P906,Q906,R906)-TIME(D906,E906,RIGHT(F906,2))+TIME(0,LEFT(#REF!,2),RIGHT(#REF!,2)),"mm:ss"),TEXT(TIME(P906,Q906,R906)-TIME(D906,E906,RIGHT(F906,2))+TIME(0,LEFT(#REF!,2),RIGHT(#REF!,2))-TIME(0,($G$10*O906),0),"mm:ss"))</f>
        <v>#REF!</v>
      </c>
      <c r="T906" s="47"/>
      <c r="U906" s="43" t="e">
        <f>INDEX(VISITORS[INSECT ORDER], MATCH(T906,VISITORS[NAME USED],0))</f>
        <v>#N/A</v>
      </c>
      <c r="V906" s="43" t="e">
        <f t="shared" si="236"/>
        <v>#N/A</v>
      </c>
      <c r="W906" s="48" t="e">
        <f>IF(SUM(AB906,AD906,AF906,AH906,AJ906,AL906)=#REF!,,"")</f>
        <v>#REF!</v>
      </c>
      <c r="X906" s="49" t="e">
        <f>IF(#REF!=1,1,"")</f>
        <v>#REF!</v>
      </c>
      <c r="Y906" s="49"/>
      <c r="Z906" s="49"/>
      <c r="AA906" s="50" t="str">
        <f t="shared" si="237"/>
        <v/>
      </c>
      <c r="AB906" s="51" t="str">
        <f>IF(AA906=1,#REF!,"")</f>
        <v/>
      </c>
      <c r="AC906" s="50"/>
      <c r="AD906" s="51" t="str">
        <f>IF(AC906=1,#REF!,"")</f>
        <v/>
      </c>
      <c r="AE906" s="50"/>
      <c r="AF906" s="51" t="str">
        <f>IF(AE906=1,#REF!,"")</f>
        <v/>
      </c>
      <c r="AG906" s="50"/>
      <c r="AH906" s="51" t="str">
        <f>IF(AG906=1,#REF!,"")</f>
        <v/>
      </c>
      <c r="AI906" s="50"/>
      <c r="AJ906" s="51" t="str">
        <f>IF(AI906=1,#REF!,"")</f>
        <v/>
      </c>
      <c r="AK906" s="50"/>
      <c r="AL906" s="51" t="str">
        <f>IF(AK906=1,#REF!,"")</f>
        <v/>
      </c>
      <c r="AM906" s="52"/>
      <c r="AN906" s="53"/>
      <c r="AO906" s="53"/>
      <c r="AP906" s="54"/>
      <c r="AQ906" s="55" t="e">
        <f>IF(#REF!=1,0,"")</f>
        <v>#REF!</v>
      </c>
      <c r="AR906" s="56" t="e">
        <f t="shared" si="230"/>
        <v>#REF!</v>
      </c>
      <c r="AS906" s="55" t="e">
        <f>IF(#REF!=1,0,"")</f>
        <v>#REF!</v>
      </c>
      <c r="AT906" s="56" t="e">
        <f t="shared" si="231"/>
        <v>#REF!</v>
      </c>
    </row>
    <row r="907" spans="1:46" s="3" customFormat="1" x14ac:dyDescent="0.25">
      <c r="A907" s="67">
        <f t="shared" si="232"/>
        <v>2022</v>
      </c>
      <c r="B907" s="67" t="str">
        <f t="shared" si="233"/>
        <v>May</v>
      </c>
      <c r="C907" s="68">
        <f t="shared" si="238"/>
        <v>24</v>
      </c>
      <c r="D907" s="69">
        <f t="shared" si="234"/>
        <v>23</v>
      </c>
      <c r="E907" s="60">
        <f t="shared" si="235"/>
        <v>39</v>
      </c>
      <c r="F907" s="74"/>
      <c r="G907" s="77"/>
      <c r="H907" s="63" t="e">
        <f t="shared" si="239"/>
        <v>#VALUE!</v>
      </c>
      <c r="I907" s="64">
        <f t="shared" si="243"/>
        <v>1</v>
      </c>
      <c r="J907" s="71" t="str">
        <f t="shared" si="243"/>
        <v>Lavandula</v>
      </c>
      <c r="K907" s="71" t="str">
        <f t="shared" si="243"/>
        <v>stoechas</v>
      </c>
      <c r="L907" s="72">
        <f t="shared" si="243"/>
        <v>2</v>
      </c>
      <c r="M907" s="66">
        <f t="shared" si="243"/>
        <v>13</v>
      </c>
      <c r="N907" s="66">
        <f t="shared" si="243"/>
        <v>0</v>
      </c>
      <c r="O907" s="42"/>
      <c r="P907" s="43" t="e">
        <f>TEXT(IF(#REF!=1,D907,""),"00")</f>
        <v>#REF!</v>
      </c>
      <c r="Q907" s="44"/>
      <c r="R907" s="45"/>
      <c r="S907" s="46" t="e">
        <f>IF(O907=0,TEXT(TIME(P907,Q907,R907)-TIME(D907,E907,RIGHT(F907,2))+TIME(0,LEFT(#REF!,2),RIGHT(#REF!,2)),"mm:ss"),TEXT(TIME(P907,Q907,R907)-TIME(D907,E907,RIGHT(F907,2))+TIME(0,LEFT(#REF!,2),RIGHT(#REF!,2))-TIME(0,($G$10*O907),0),"mm:ss"))</f>
        <v>#REF!</v>
      </c>
      <c r="T907" s="47"/>
      <c r="U907" s="43" t="e">
        <f>INDEX(VISITORS[INSECT ORDER], MATCH(T907,VISITORS[NAME USED],0))</f>
        <v>#N/A</v>
      </c>
      <c r="V907" s="43" t="e">
        <f t="shared" si="236"/>
        <v>#N/A</v>
      </c>
      <c r="W907" s="48" t="e">
        <f>IF(SUM(AB907,AD907,AF907,AH907,AJ907,AL907)=#REF!,,"")</f>
        <v>#REF!</v>
      </c>
      <c r="X907" s="49" t="e">
        <f>IF(#REF!=1,1,"")</f>
        <v>#REF!</v>
      </c>
      <c r="Y907" s="49"/>
      <c r="Z907" s="49"/>
      <c r="AA907" s="50" t="str">
        <f t="shared" si="237"/>
        <v/>
      </c>
      <c r="AB907" s="51" t="str">
        <f>IF(AA907=1,#REF!,"")</f>
        <v/>
      </c>
      <c r="AC907" s="50"/>
      <c r="AD907" s="51" t="str">
        <f>IF(AC907=1,#REF!,"")</f>
        <v/>
      </c>
      <c r="AE907" s="50"/>
      <c r="AF907" s="51" t="str">
        <f>IF(AE907=1,#REF!,"")</f>
        <v/>
      </c>
      <c r="AG907" s="50"/>
      <c r="AH907" s="51" t="str">
        <f>IF(AG907=1,#REF!,"")</f>
        <v/>
      </c>
      <c r="AI907" s="50"/>
      <c r="AJ907" s="51" t="str">
        <f>IF(AI907=1,#REF!,"")</f>
        <v/>
      </c>
      <c r="AK907" s="50"/>
      <c r="AL907" s="51" t="str">
        <f>IF(AK907=1,#REF!,"")</f>
        <v/>
      </c>
      <c r="AM907" s="52"/>
      <c r="AN907" s="53"/>
      <c r="AO907" s="53"/>
      <c r="AP907" s="54"/>
      <c r="AQ907" s="55" t="e">
        <f>IF(#REF!=1,0,"")</f>
        <v>#REF!</v>
      </c>
      <c r="AR907" s="56" t="e">
        <f t="shared" ref="AR907:AR970" si="244">IF(AQ907=1,X907,"")</f>
        <v>#REF!</v>
      </c>
      <c r="AS907" s="55" t="e">
        <f>IF(#REF!=1,0,"")</f>
        <v>#REF!</v>
      </c>
      <c r="AT907" s="56" t="e">
        <f t="shared" ref="AT907:AT970" si="245">IF(AS907=1,X907,"")</f>
        <v>#REF!</v>
      </c>
    </row>
    <row r="908" spans="1:46" s="3" customFormat="1" x14ac:dyDescent="0.25">
      <c r="A908" s="67">
        <f t="shared" ref="A908:A971" si="246">A907</f>
        <v>2022</v>
      </c>
      <c r="B908" s="67" t="str">
        <f t="shared" ref="B908:B971" si="247">IF(C907-C908&gt;0, TEXT(DATE(2016,(MONTH(DATEVALUE(B907&amp;"1"))+1),1),"mmm"), B907)</f>
        <v>May</v>
      </c>
      <c r="C908" s="68">
        <f t="shared" si="238"/>
        <v>24</v>
      </c>
      <c r="D908" s="69">
        <f t="shared" ref="D908:D971" si="248">IF(IF(E907=59,D907+1,D907)=24,0,IF(E907=59,D907+1,D907))</f>
        <v>23</v>
      </c>
      <c r="E908" s="70">
        <f t="shared" ref="E908:E971" si="249">IF(E907&lt;59,E907+1,0)</f>
        <v>40</v>
      </c>
      <c r="F908" s="74"/>
      <c r="G908" s="77"/>
      <c r="H908" s="63" t="e">
        <f t="shared" si="239"/>
        <v>#VALUE!</v>
      </c>
      <c r="I908" s="64">
        <f t="shared" si="243"/>
        <v>1</v>
      </c>
      <c r="J908" s="71" t="str">
        <f t="shared" si="243"/>
        <v>Lavandula</v>
      </c>
      <c r="K908" s="71" t="str">
        <f t="shared" si="243"/>
        <v>stoechas</v>
      </c>
      <c r="L908" s="72">
        <f t="shared" si="243"/>
        <v>2</v>
      </c>
      <c r="M908" s="72">
        <f t="shared" si="243"/>
        <v>13</v>
      </c>
      <c r="N908" s="66">
        <f t="shared" si="243"/>
        <v>0</v>
      </c>
      <c r="O908" s="42"/>
      <c r="P908" s="43" t="e">
        <f>TEXT(IF(#REF!=1,D908,""),"00")</f>
        <v>#REF!</v>
      </c>
      <c r="Q908" s="44"/>
      <c r="R908" s="45"/>
      <c r="S908" s="46" t="e">
        <f>IF(O908=0,TEXT(TIME(P908,Q908,R908)-TIME(D908,E908,RIGHT(F908,2))+TIME(0,LEFT(#REF!,2),RIGHT(#REF!,2)),"mm:ss"),TEXT(TIME(P908,Q908,R908)-TIME(D908,E908,RIGHT(F908,2))+TIME(0,LEFT(#REF!,2),RIGHT(#REF!,2))-TIME(0,($G$10*O908),0),"mm:ss"))</f>
        <v>#REF!</v>
      </c>
      <c r="T908" s="47"/>
      <c r="U908" s="43" t="e">
        <f>INDEX(VISITORS[INSECT ORDER], MATCH(T908,VISITORS[NAME USED],0))</f>
        <v>#N/A</v>
      </c>
      <c r="V908" s="43" t="e">
        <f t="shared" ref="V908:V971" si="250">IF(U908&lt;&gt;0,"NA","")</f>
        <v>#N/A</v>
      </c>
      <c r="W908" s="48" t="e">
        <f>IF(SUM(AB908,AD908,AF908,AH908,AJ908,AL908)=#REF!,,"")</f>
        <v>#REF!</v>
      </c>
      <c r="X908" s="49" t="e">
        <f>IF(#REF!=1,1,"")</f>
        <v>#REF!</v>
      </c>
      <c r="Y908" s="49"/>
      <c r="Z908" s="49"/>
      <c r="AA908" s="50" t="str">
        <f t="shared" ref="AA908:AA971" si="251">IF(OR(T908="Something small"),1,"")</f>
        <v/>
      </c>
      <c r="AB908" s="51" t="str">
        <f>IF(AA908=1,#REF!,"")</f>
        <v/>
      </c>
      <c r="AC908" s="50"/>
      <c r="AD908" s="51" t="str">
        <f>IF(AC908=1,#REF!,"")</f>
        <v/>
      </c>
      <c r="AE908" s="50"/>
      <c r="AF908" s="51" t="str">
        <f>IF(AE908=1,#REF!,"")</f>
        <v/>
      </c>
      <c r="AG908" s="50"/>
      <c r="AH908" s="51" t="str">
        <f>IF(AG908=1,#REF!,"")</f>
        <v/>
      </c>
      <c r="AI908" s="50"/>
      <c r="AJ908" s="51" t="str">
        <f>IF(AI908=1,#REF!,"")</f>
        <v/>
      </c>
      <c r="AK908" s="50"/>
      <c r="AL908" s="51" t="str">
        <f>IF(AK908=1,#REF!,"")</f>
        <v/>
      </c>
      <c r="AM908" s="52"/>
      <c r="AN908" s="53"/>
      <c r="AO908" s="53"/>
      <c r="AP908" s="54"/>
      <c r="AQ908" s="55" t="e">
        <f>IF(#REF!=1,0,"")</f>
        <v>#REF!</v>
      </c>
      <c r="AR908" s="56" t="e">
        <f t="shared" si="244"/>
        <v>#REF!</v>
      </c>
      <c r="AS908" s="55" t="e">
        <f>IF(#REF!=1,0,"")</f>
        <v>#REF!</v>
      </c>
      <c r="AT908" s="56" t="e">
        <f t="shared" si="245"/>
        <v>#REF!</v>
      </c>
    </row>
    <row r="909" spans="1:46" s="3" customFormat="1" x14ac:dyDescent="0.25">
      <c r="A909" s="67">
        <f t="shared" si="246"/>
        <v>2022</v>
      </c>
      <c r="B909" s="67" t="str">
        <f t="shared" si="247"/>
        <v>May</v>
      </c>
      <c r="C909" s="68">
        <f t="shared" ref="C909:C972" si="252">IF(AND(D909=0, E909=0), IF(TEXT(C908,"dd")=TEXT(EOMONTH(DATE(A908,MONTH(DATEVALUE(B908&amp;"1")),C908),0), "dd"), 1, C908+1), C908)</f>
        <v>24</v>
      </c>
      <c r="D909" s="69">
        <f t="shared" si="248"/>
        <v>23</v>
      </c>
      <c r="E909" s="70">
        <f t="shared" si="249"/>
        <v>41</v>
      </c>
      <c r="F909" s="74"/>
      <c r="G909" s="77"/>
      <c r="H909" s="63" t="e">
        <f t="shared" ref="H909:H972" si="253">IF(AND(OR(E908=$G$3,E908=$G$4,E908=$G$5,E908=$G$6,E908=$G$7,E908=$G$8),E908&lt;&gt;RIGHT(H908,2)),CONCATENATE(LEFT(J909,3),LEFT(K909,3),L909,"_",A909,TEXT(MONTH(DATEVALUE(B909&amp;"1")),"00"),TEXT(C909,"00"),"_",TEXT(D909,"00"),"_",TEXT(E908,"00")),IF(AND(OR(E909=$G$3,E909=$G$4,E909=$G$5,E909=$G$6,E909=$G$7,E909=$G$8),OR(F909="",F909&gt;$G$9-1)),CONCATENATE(LEFT(J909,3),LEFT(K909,3),L909,"_",A909,TEXT(MONTH(DATEVALUE(B909&amp;"1")),"00"),TEXT(C909,"00"),"_",TEXT(D909,"00"),"_",TEXT(E909,"00")),H908))</f>
        <v>#VALUE!</v>
      </c>
      <c r="I909" s="64">
        <f t="shared" ref="I909:N924" si="254">I908</f>
        <v>1</v>
      </c>
      <c r="J909" s="71" t="str">
        <f t="shared" si="254"/>
        <v>Lavandula</v>
      </c>
      <c r="K909" s="71" t="str">
        <f t="shared" si="254"/>
        <v>stoechas</v>
      </c>
      <c r="L909" s="72">
        <f t="shared" si="254"/>
        <v>2</v>
      </c>
      <c r="M909" s="72">
        <f t="shared" si="254"/>
        <v>13</v>
      </c>
      <c r="N909" s="66">
        <f t="shared" si="254"/>
        <v>0</v>
      </c>
      <c r="O909" s="42"/>
      <c r="P909" s="43" t="e">
        <f>TEXT(IF(#REF!=1,D909,""),"00")</f>
        <v>#REF!</v>
      </c>
      <c r="Q909" s="44"/>
      <c r="R909" s="45"/>
      <c r="S909" s="46" t="e">
        <f>IF(O909=0,TEXT(TIME(P909,Q909,R909)-TIME(D909,E909,RIGHT(F909,2))+TIME(0,LEFT(#REF!,2),RIGHT(#REF!,2)),"mm:ss"),TEXT(TIME(P909,Q909,R909)-TIME(D909,E909,RIGHT(F909,2))+TIME(0,LEFT(#REF!,2),RIGHT(#REF!,2))-TIME(0,($G$10*O909),0),"mm:ss"))</f>
        <v>#REF!</v>
      </c>
      <c r="T909" s="47"/>
      <c r="U909" s="43" t="e">
        <f>INDEX(VISITORS[INSECT ORDER], MATCH(T909,VISITORS[NAME USED],0))</f>
        <v>#N/A</v>
      </c>
      <c r="V909" s="43" t="e">
        <f t="shared" si="250"/>
        <v>#N/A</v>
      </c>
      <c r="W909" s="48" t="e">
        <f>IF(SUM(AB909,AD909,AF909,AH909,AJ909,AL909)=#REF!,,"")</f>
        <v>#REF!</v>
      </c>
      <c r="X909" s="49" t="e">
        <f>IF(#REF!=1,1,"")</f>
        <v>#REF!</v>
      </c>
      <c r="Y909" s="49"/>
      <c r="Z909" s="49"/>
      <c r="AA909" s="50" t="str">
        <f t="shared" si="251"/>
        <v/>
      </c>
      <c r="AB909" s="51" t="str">
        <f>IF(AA909=1,#REF!,"")</f>
        <v/>
      </c>
      <c r="AC909" s="50"/>
      <c r="AD909" s="51" t="str">
        <f>IF(AC909=1,#REF!,"")</f>
        <v/>
      </c>
      <c r="AE909" s="50"/>
      <c r="AF909" s="51" t="str">
        <f>IF(AE909=1,#REF!,"")</f>
        <v/>
      </c>
      <c r="AG909" s="50"/>
      <c r="AH909" s="51" t="str">
        <f>IF(AG909=1,#REF!,"")</f>
        <v/>
      </c>
      <c r="AI909" s="50"/>
      <c r="AJ909" s="51" t="str">
        <f>IF(AI909=1,#REF!,"")</f>
        <v/>
      </c>
      <c r="AK909" s="50"/>
      <c r="AL909" s="51" t="str">
        <f>IF(AK909=1,#REF!,"")</f>
        <v/>
      </c>
      <c r="AM909" s="52"/>
      <c r="AN909" s="53"/>
      <c r="AO909" s="53"/>
      <c r="AP909" s="54"/>
      <c r="AQ909" s="55" t="e">
        <f>IF(#REF!=1,0,"")</f>
        <v>#REF!</v>
      </c>
      <c r="AR909" s="56" t="e">
        <f t="shared" si="244"/>
        <v>#REF!</v>
      </c>
      <c r="AS909" s="55" t="e">
        <f>IF(#REF!=1,0,"")</f>
        <v>#REF!</v>
      </c>
      <c r="AT909" s="56" t="e">
        <f t="shared" si="245"/>
        <v>#REF!</v>
      </c>
    </row>
    <row r="910" spans="1:46" s="3" customFormat="1" x14ac:dyDescent="0.25">
      <c r="A910" s="67">
        <f t="shared" si="246"/>
        <v>2022</v>
      </c>
      <c r="B910" s="67" t="str">
        <f t="shared" si="247"/>
        <v>May</v>
      </c>
      <c r="C910" s="68">
        <f t="shared" si="252"/>
        <v>24</v>
      </c>
      <c r="D910" s="69">
        <f t="shared" si="248"/>
        <v>23</v>
      </c>
      <c r="E910" s="70">
        <f t="shared" si="249"/>
        <v>42</v>
      </c>
      <c r="F910" s="74"/>
      <c r="G910" s="77"/>
      <c r="H910" s="63" t="e">
        <f t="shared" si="253"/>
        <v>#VALUE!</v>
      </c>
      <c r="I910" s="64">
        <f t="shared" si="254"/>
        <v>1</v>
      </c>
      <c r="J910" s="71" t="str">
        <f t="shared" si="254"/>
        <v>Lavandula</v>
      </c>
      <c r="K910" s="71" t="str">
        <f t="shared" si="254"/>
        <v>stoechas</v>
      </c>
      <c r="L910" s="72">
        <f t="shared" si="254"/>
        <v>2</v>
      </c>
      <c r="M910" s="72">
        <f t="shared" si="254"/>
        <v>13</v>
      </c>
      <c r="N910" s="66">
        <f t="shared" si="254"/>
        <v>0</v>
      </c>
      <c r="O910" s="42"/>
      <c r="P910" s="43" t="e">
        <f>TEXT(IF(#REF!=1,D910,""),"00")</f>
        <v>#REF!</v>
      </c>
      <c r="Q910" s="44"/>
      <c r="R910" s="45"/>
      <c r="S910" s="46" t="e">
        <f>IF(O910=0,TEXT(TIME(P910,Q910,R910)-TIME(D910,E910,RIGHT(F910,2))+TIME(0,LEFT(#REF!,2),RIGHT(#REF!,2)),"mm:ss"),TEXT(TIME(P910,Q910,R910)-TIME(D910,E910,RIGHT(F910,2))+TIME(0,LEFT(#REF!,2),RIGHT(#REF!,2))-TIME(0,($G$10*O910),0),"mm:ss"))</f>
        <v>#REF!</v>
      </c>
      <c r="T910" s="47"/>
      <c r="U910" s="43" t="e">
        <f>INDEX(VISITORS[INSECT ORDER], MATCH(T910,VISITORS[NAME USED],0))</f>
        <v>#N/A</v>
      </c>
      <c r="V910" s="43" t="e">
        <f t="shared" si="250"/>
        <v>#N/A</v>
      </c>
      <c r="W910" s="48" t="e">
        <f>IF(SUM(AB910,AD910,AF910,AH910,AJ910,AL910)=#REF!,,"")</f>
        <v>#REF!</v>
      </c>
      <c r="X910" s="49" t="e">
        <f>IF(#REF!=1,1,"")</f>
        <v>#REF!</v>
      </c>
      <c r="Y910" s="49"/>
      <c r="Z910" s="49"/>
      <c r="AA910" s="50" t="str">
        <f t="shared" si="251"/>
        <v/>
      </c>
      <c r="AB910" s="51" t="str">
        <f>IF(AA910=1,#REF!,"")</f>
        <v/>
      </c>
      <c r="AC910" s="50"/>
      <c r="AD910" s="51" t="str">
        <f>IF(AC910=1,#REF!,"")</f>
        <v/>
      </c>
      <c r="AE910" s="50"/>
      <c r="AF910" s="51" t="str">
        <f>IF(AE910=1,#REF!,"")</f>
        <v/>
      </c>
      <c r="AG910" s="50"/>
      <c r="AH910" s="51" t="str">
        <f>IF(AG910=1,#REF!,"")</f>
        <v/>
      </c>
      <c r="AI910" s="50"/>
      <c r="AJ910" s="51" t="str">
        <f>IF(AI910=1,#REF!,"")</f>
        <v/>
      </c>
      <c r="AK910" s="50"/>
      <c r="AL910" s="51" t="str">
        <f>IF(AK910=1,#REF!,"")</f>
        <v/>
      </c>
      <c r="AM910" s="52"/>
      <c r="AN910" s="53"/>
      <c r="AO910" s="53"/>
      <c r="AP910" s="54"/>
      <c r="AQ910" s="55" t="e">
        <f>IF(#REF!=1,0,"")</f>
        <v>#REF!</v>
      </c>
      <c r="AR910" s="56" t="e">
        <f t="shared" si="244"/>
        <v>#REF!</v>
      </c>
      <c r="AS910" s="55" t="e">
        <f>IF(#REF!=1,0,"")</f>
        <v>#REF!</v>
      </c>
      <c r="AT910" s="56" t="e">
        <f t="shared" si="245"/>
        <v>#REF!</v>
      </c>
    </row>
    <row r="911" spans="1:46" s="3" customFormat="1" x14ac:dyDescent="0.25">
      <c r="A911" s="67">
        <f t="shared" si="246"/>
        <v>2022</v>
      </c>
      <c r="B911" s="67" t="str">
        <f t="shared" si="247"/>
        <v>May</v>
      </c>
      <c r="C911" s="68">
        <f t="shared" si="252"/>
        <v>24</v>
      </c>
      <c r="D911" s="69">
        <f t="shared" si="248"/>
        <v>23</v>
      </c>
      <c r="E911" s="70">
        <f t="shared" si="249"/>
        <v>43</v>
      </c>
      <c r="F911" s="74"/>
      <c r="G911" s="77"/>
      <c r="H911" s="63" t="e">
        <f t="shared" si="253"/>
        <v>#VALUE!</v>
      </c>
      <c r="I911" s="64">
        <f t="shared" si="254"/>
        <v>1</v>
      </c>
      <c r="J911" s="71" t="str">
        <f t="shared" si="254"/>
        <v>Lavandula</v>
      </c>
      <c r="K911" s="71" t="str">
        <f t="shared" si="254"/>
        <v>stoechas</v>
      </c>
      <c r="L911" s="72">
        <f t="shared" si="254"/>
        <v>2</v>
      </c>
      <c r="M911" s="72">
        <f t="shared" si="254"/>
        <v>13</v>
      </c>
      <c r="N911" s="66">
        <f t="shared" si="254"/>
        <v>0</v>
      </c>
      <c r="O911" s="42"/>
      <c r="P911" s="43" t="e">
        <f>TEXT(IF(#REF!=1,D911,""),"00")</f>
        <v>#REF!</v>
      </c>
      <c r="Q911" s="44"/>
      <c r="R911" s="45"/>
      <c r="S911" s="46" t="e">
        <f>IF(O911=0,TEXT(TIME(P911,Q911,R911)-TIME(D911,E911,RIGHT(F911,2))+TIME(0,LEFT(#REF!,2),RIGHT(#REF!,2)),"mm:ss"),TEXT(TIME(P911,Q911,R911)-TIME(D911,E911,RIGHT(F911,2))+TIME(0,LEFT(#REF!,2),RIGHT(#REF!,2))-TIME(0,($G$10*O911),0),"mm:ss"))</f>
        <v>#REF!</v>
      </c>
      <c r="T911" s="47"/>
      <c r="U911" s="43" t="e">
        <f>INDEX(VISITORS[INSECT ORDER], MATCH(T911,VISITORS[NAME USED],0))</f>
        <v>#N/A</v>
      </c>
      <c r="V911" s="43" t="e">
        <f t="shared" si="250"/>
        <v>#N/A</v>
      </c>
      <c r="W911" s="48" t="e">
        <f>IF(SUM(AB911,AD911,AF911,AH911,AJ911,AL911)=#REF!,,"")</f>
        <v>#REF!</v>
      </c>
      <c r="X911" s="49" t="e">
        <f>IF(#REF!=1,1,"")</f>
        <v>#REF!</v>
      </c>
      <c r="Y911" s="49"/>
      <c r="Z911" s="49"/>
      <c r="AA911" s="50" t="str">
        <f t="shared" si="251"/>
        <v/>
      </c>
      <c r="AB911" s="51" t="str">
        <f>IF(AA911=1,#REF!,"")</f>
        <v/>
      </c>
      <c r="AC911" s="50"/>
      <c r="AD911" s="51" t="str">
        <f>IF(AC911=1,#REF!,"")</f>
        <v/>
      </c>
      <c r="AE911" s="50"/>
      <c r="AF911" s="51" t="str">
        <f>IF(AE911=1,#REF!,"")</f>
        <v/>
      </c>
      <c r="AG911" s="50"/>
      <c r="AH911" s="51" t="str">
        <f>IF(AG911=1,#REF!,"")</f>
        <v/>
      </c>
      <c r="AI911" s="50"/>
      <c r="AJ911" s="51" t="str">
        <f>IF(AI911=1,#REF!,"")</f>
        <v/>
      </c>
      <c r="AK911" s="50"/>
      <c r="AL911" s="51" t="str">
        <f>IF(AK911=1,#REF!,"")</f>
        <v/>
      </c>
      <c r="AM911" s="52"/>
      <c r="AN911" s="53"/>
      <c r="AO911" s="53"/>
      <c r="AP911" s="54"/>
      <c r="AQ911" s="55" t="e">
        <f>IF(#REF!=1,0,"")</f>
        <v>#REF!</v>
      </c>
      <c r="AR911" s="56" t="e">
        <f t="shared" si="244"/>
        <v>#REF!</v>
      </c>
      <c r="AS911" s="55" t="e">
        <f>IF(#REF!=1,0,"")</f>
        <v>#REF!</v>
      </c>
      <c r="AT911" s="56" t="e">
        <f t="shared" si="245"/>
        <v>#REF!</v>
      </c>
    </row>
    <row r="912" spans="1:46" s="3" customFormat="1" x14ac:dyDescent="0.25">
      <c r="A912" s="67">
        <f t="shared" si="246"/>
        <v>2022</v>
      </c>
      <c r="B912" s="67" t="str">
        <f t="shared" si="247"/>
        <v>May</v>
      </c>
      <c r="C912" s="68">
        <f t="shared" si="252"/>
        <v>24</v>
      </c>
      <c r="D912" s="69">
        <f t="shared" si="248"/>
        <v>23</v>
      </c>
      <c r="E912" s="60">
        <f t="shared" si="249"/>
        <v>44</v>
      </c>
      <c r="F912" s="74"/>
      <c r="G912" s="77"/>
      <c r="H912" s="63" t="e">
        <f t="shared" si="253"/>
        <v>#VALUE!</v>
      </c>
      <c r="I912" s="64">
        <f t="shared" si="254"/>
        <v>1</v>
      </c>
      <c r="J912" s="71" t="str">
        <f t="shared" si="254"/>
        <v>Lavandula</v>
      </c>
      <c r="K912" s="71" t="str">
        <f t="shared" si="254"/>
        <v>stoechas</v>
      </c>
      <c r="L912" s="66">
        <f t="shared" si="254"/>
        <v>2</v>
      </c>
      <c r="M912" s="66">
        <f t="shared" si="254"/>
        <v>13</v>
      </c>
      <c r="N912" s="66">
        <f t="shared" si="254"/>
        <v>0</v>
      </c>
      <c r="O912" s="42"/>
      <c r="P912" s="43" t="e">
        <f>TEXT(IF(#REF!=1,D912,""),"00")</f>
        <v>#REF!</v>
      </c>
      <c r="Q912" s="44"/>
      <c r="R912" s="45"/>
      <c r="S912" s="46" t="e">
        <f>IF(O912=0,TEXT(TIME(P912,Q912,R912)-TIME(D912,E912,RIGHT(F912,2))+TIME(0,LEFT(#REF!,2),RIGHT(#REF!,2)),"mm:ss"),TEXT(TIME(P912,Q912,R912)-TIME(D912,E912,RIGHT(F912,2))+TIME(0,LEFT(#REF!,2),RIGHT(#REF!,2))-TIME(0,($G$10*O912),0),"mm:ss"))</f>
        <v>#REF!</v>
      </c>
      <c r="T912" s="47"/>
      <c r="U912" s="43" t="e">
        <f>INDEX(VISITORS[INSECT ORDER], MATCH(T912,VISITORS[NAME USED],0))</f>
        <v>#N/A</v>
      </c>
      <c r="V912" s="43" t="e">
        <f t="shared" si="250"/>
        <v>#N/A</v>
      </c>
      <c r="W912" s="48" t="e">
        <f>IF(SUM(AB912,AD912,AF912,AH912,AJ912,AL912)=#REF!,,"")</f>
        <v>#REF!</v>
      </c>
      <c r="X912" s="49" t="e">
        <f>IF(#REF!=1,1,"")</f>
        <v>#REF!</v>
      </c>
      <c r="Y912" s="49"/>
      <c r="Z912" s="49"/>
      <c r="AA912" s="50" t="str">
        <f t="shared" si="251"/>
        <v/>
      </c>
      <c r="AB912" s="51" t="str">
        <f>IF(AA912=1,#REF!,"")</f>
        <v/>
      </c>
      <c r="AC912" s="50"/>
      <c r="AD912" s="51" t="str">
        <f>IF(AC912=1,#REF!,"")</f>
        <v/>
      </c>
      <c r="AE912" s="50"/>
      <c r="AF912" s="51" t="str">
        <f>IF(AE912=1,#REF!,"")</f>
        <v/>
      </c>
      <c r="AG912" s="50"/>
      <c r="AH912" s="51" t="str">
        <f>IF(AG912=1,#REF!,"")</f>
        <v/>
      </c>
      <c r="AI912" s="50"/>
      <c r="AJ912" s="51" t="str">
        <f>IF(AI912=1,#REF!,"")</f>
        <v/>
      </c>
      <c r="AK912" s="50"/>
      <c r="AL912" s="51" t="str">
        <f>IF(AK912=1,#REF!,"")</f>
        <v/>
      </c>
      <c r="AM912" s="52"/>
      <c r="AN912" s="53"/>
      <c r="AO912" s="53"/>
      <c r="AP912" s="54"/>
      <c r="AQ912" s="55" t="e">
        <f>IF(#REF!=1,0,"")</f>
        <v>#REF!</v>
      </c>
      <c r="AR912" s="56" t="e">
        <f t="shared" si="244"/>
        <v>#REF!</v>
      </c>
      <c r="AS912" s="55" t="e">
        <f>IF(#REF!=1,0,"")</f>
        <v>#REF!</v>
      </c>
      <c r="AT912" s="56" t="e">
        <f t="shared" si="245"/>
        <v>#REF!</v>
      </c>
    </row>
    <row r="913" spans="1:46" s="3" customFormat="1" x14ac:dyDescent="0.25">
      <c r="A913" s="67">
        <f t="shared" si="246"/>
        <v>2022</v>
      </c>
      <c r="B913" s="67" t="str">
        <f t="shared" si="247"/>
        <v>May</v>
      </c>
      <c r="C913" s="68">
        <f t="shared" si="252"/>
        <v>24</v>
      </c>
      <c r="D913" s="69">
        <f t="shared" si="248"/>
        <v>23</v>
      </c>
      <c r="E913" s="70">
        <f t="shared" si="249"/>
        <v>45</v>
      </c>
      <c r="F913" s="74"/>
      <c r="G913" s="77"/>
      <c r="H913" s="63" t="e">
        <f t="shared" si="253"/>
        <v>#VALUE!</v>
      </c>
      <c r="I913" s="64">
        <f t="shared" si="254"/>
        <v>1</v>
      </c>
      <c r="J913" s="71" t="str">
        <f t="shared" si="254"/>
        <v>Lavandula</v>
      </c>
      <c r="K913" s="71" t="str">
        <f t="shared" si="254"/>
        <v>stoechas</v>
      </c>
      <c r="L913" s="72">
        <f t="shared" si="254"/>
        <v>2</v>
      </c>
      <c r="M913" s="72">
        <f t="shared" si="254"/>
        <v>13</v>
      </c>
      <c r="N913" s="66">
        <f t="shared" si="254"/>
        <v>0</v>
      </c>
      <c r="O913" s="42"/>
      <c r="P913" s="43" t="e">
        <f>TEXT(IF(#REF!=1,D913,""),"00")</f>
        <v>#REF!</v>
      </c>
      <c r="Q913" s="44"/>
      <c r="R913" s="45"/>
      <c r="S913" s="46" t="e">
        <f>IF(O913=0,TEXT(TIME(P913,Q913,R913)-TIME(D913,E913,RIGHT(F913,2))+TIME(0,LEFT(#REF!,2),RIGHT(#REF!,2)),"mm:ss"),TEXT(TIME(P913,Q913,R913)-TIME(D913,E913,RIGHT(F913,2))+TIME(0,LEFT(#REF!,2),RIGHT(#REF!,2))-TIME(0,($G$10*O913),0),"mm:ss"))</f>
        <v>#REF!</v>
      </c>
      <c r="T913" s="47"/>
      <c r="U913" s="43" t="e">
        <f>INDEX(VISITORS[INSECT ORDER], MATCH(T913,VISITORS[NAME USED],0))</f>
        <v>#N/A</v>
      </c>
      <c r="V913" s="43" t="e">
        <f t="shared" si="250"/>
        <v>#N/A</v>
      </c>
      <c r="W913" s="48" t="e">
        <f>IF(SUM(AB913,AD913,AF913,AH913,AJ913,AL913)=#REF!,,"")</f>
        <v>#REF!</v>
      </c>
      <c r="X913" s="49" t="e">
        <f>IF(#REF!=1,1,"")</f>
        <v>#REF!</v>
      </c>
      <c r="Y913" s="49"/>
      <c r="Z913" s="49"/>
      <c r="AA913" s="50" t="str">
        <f t="shared" si="251"/>
        <v/>
      </c>
      <c r="AB913" s="51" t="str">
        <f>IF(AA913=1,#REF!,"")</f>
        <v/>
      </c>
      <c r="AC913" s="50"/>
      <c r="AD913" s="51" t="str">
        <f>IF(AC913=1,#REF!,"")</f>
        <v/>
      </c>
      <c r="AE913" s="50"/>
      <c r="AF913" s="51" t="str">
        <f>IF(AE913=1,#REF!,"")</f>
        <v/>
      </c>
      <c r="AG913" s="50"/>
      <c r="AH913" s="51" t="str">
        <f>IF(AG913=1,#REF!,"")</f>
        <v/>
      </c>
      <c r="AI913" s="50"/>
      <c r="AJ913" s="51" t="str">
        <f>IF(AI913=1,#REF!,"")</f>
        <v/>
      </c>
      <c r="AK913" s="50"/>
      <c r="AL913" s="51" t="str">
        <f>IF(AK913=1,#REF!,"")</f>
        <v/>
      </c>
      <c r="AM913" s="52"/>
      <c r="AN913" s="53"/>
      <c r="AO913" s="53"/>
      <c r="AP913" s="54"/>
      <c r="AQ913" s="55" t="e">
        <f>IF(#REF!=1,0,"")</f>
        <v>#REF!</v>
      </c>
      <c r="AR913" s="56" t="e">
        <f t="shared" si="244"/>
        <v>#REF!</v>
      </c>
      <c r="AS913" s="55" t="e">
        <f>IF(#REF!=1,0,"")</f>
        <v>#REF!</v>
      </c>
      <c r="AT913" s="56" t="e">
        <f t="shared" si="245"/>
        <v>#REF!</v>
      </c>
    </row>
    <row r="914" spans="1:46" s="3" customFormat="1" x14ac:dyDescent="0.25">
      <c r="A914" s="67">
        <f t="shared" si="246"/>
        <v>2022</v>
      </c>
      <c r="B914" s="67" t="str">
        <f t="shared" si="247"/>
        <v>May</v>
      </c>
      <c r="C914" s="68">
        <f t="shared" si="252"/>
        <v>24</v>
      </c>
      <c r="D914" s="69">
        <f t="shared" si="248"/>
        <v>23</v>
      </c>
      <c r="E914" s="70">
        <f t="shared" si="249"/>
        <v>46</v>
      </c>
      <c r="F914" s="74"/>
      <c r="G914" s="77"/>
      <c r="H914" s="63" t="e">
        <f t="shared" si="253"/>
        <v>#VALUE!</v>
      </c>
      <c r="I914" s="64">
        <f t="shared" si="254"/>
        <v>1</v>
      </c>
      <c r="J914" s="71" t="str">
        <f t="shared" si="254"/>
        <v>Lavandula</v>
      </c>
      <c r="K914" s="71" t="str">
        <f t="shared" si="254"/>
        <v>stoechas</v>
      </c>
      <c r="L914" s="72">
        <f t="shared" si="254"/>
        <v>2</v>
      </c>
      <c r="M914" s="72">
        <f t="shared" si="254"/>
        <v>13</v>
      </c>
      <c r="N914" s="66">
        <f t="shared" si="254"/>
        <v>0</v>
      </c>
      <c r="O914" s="42"/>
      <c r="P914" s="43" t="e">
        <f>TEXT(IF(#REF!=1,D914,""),"00")</f>
        <v>#REF!</v>
      </c>
      <c r="Q914" s="44"/>
      <c r="R914" s="45"/>
      <c r="S914" s="46" t="e">
        <f>IF(O914=0,TEXT(TIME(P914,Q914,R914)-TIME(D914,E914,RIGHT(F914,2))+TIME(0,LEFT(#REF!,2),RIGHT(#REF!,2)),"mm:ss"),TEXT(TIME(P914,Q914,R914)-TIME(D914,E914,RIGHT(F914,2))+TIME(0,LEFT(#REF!,2),RIGHT(#REF!,2))-TIME(0,($G$10*O914),0),"mm:ss"))</f>
        <v>#REF!</v>
      </c>
      <c r="T914" s="47"/>
      <c r="U914" s="43" t="e">
        <f>INDEX(VISITORS[INSECT ORDER], MATCH(T914,VISITORS[NAME USED],0))</f>
        <v>#N/A</v>
      </c>
      <c r="V914" s="43" t="e">
        <f t="shared" si="250"/>
        <v>#N/A</v>
      </c>
      <c r="W914" s="48" t="e">
        <f>IF(SUM(AB914,AD914,AF914,AH914,AJ914,AL914)=#REF!,,"")</f>
        <v>#REF!</v>
      </c>
      <c r="X914" s="49" t="e">
        <f>IF(#REF!=1,1,"")</f>
        <v>#REF!</v>
      </c>
      <c r="Y914" s="49"/>
      <c r="Z914" s="49"/>
      <c r="AA914" s="50" t="str">
        <f t="shared" si="251"/>
        <v/>
      </c>
      <c r="AB914" s="51" t="str">
        <f>IF(AA914=1,#REF!,"")</f>
        <v/>
      </c>
      <c r="AC914" s="50"/>
      <c r="AD914" s="51" t="str">
        <f>IF(AC914=1,#REF!,"")</f>
        <v/>
      </c>
      <c r="AE914" s="50"/>
      <c r="AF914" s="51" t="str">
        <f>IF(AE914=1,#REF!,"")</f>
        <v/>
      </c>
      <c r="AG914" s="50"/>
      <c r="AH914" s="51" t="str">
        <f>IF(AG914=1,#REF!,"")</f>
        <v/>
      </c>
      <c r="AI914" s="50"/>
      <c r="AJ914" s="51" t="str">
        <f>IF(AI914=1,#REF!,"")</f>
        <v/>
      </c>
      <c r="AK914" s="50"/>
      <c r="AL914" s="51" t="str">
        <f>IF(AK914=1,#REF!,"")</f>
        <v/>
      </c>
      <c r="AM914" s="52"/>
      <c r="AN914" s="53"/>
      <c r="AO914" s="53"/>
      <c r="AP914" s="54"/>
      <c r="AQ914" s="55" t="e">
        <f>IF(#REF!=1,0,"")</f>
        <v>#REF!</v>
      </c>
      <c r="AR914" s="56" t="e">
        <f t="shared" si="244"/>
        <v>#REF!</v>
      </c>
      <c r="AS914" s="55" t="e">
        <f>IF(#REF!=1,0,"")</f>
        <v>#REF!</v>
      </c>
      <c r="AT914" s="56" t="e">
        <f t="shared" si="245"/>
        <v>#REF!</v>
      </c>
    </row>
    <row r="915" spans="1:46" s="3" customFormat="1" x14ac:dyDescent="0.25">
      <c r="A915" s="67">
        <f t="shared" si="246"/>
        <v>2022</v>
      </c>
      <c r="B915" s="67" t="str">
        <f t="shared" si="247"/>
        <v>May</v>
      </c>
      <c r="C915" s="68">
        <f t="shared" si="252"/>
        <v>24</v>
      </c>
      <c r="D915" s="69">
        <f t="shared" si="248"/>
        <v>23</v>
      </c>
      <c r="E915" s="70">
        <f t="shared" si="249"/>
        <v>47</v>
      </c>
      <c r="F915" s="74"/>
      <c r="G915" s="77"/>
      <c r="H915" s="63" t="e">
        <f t="shared" si="253"/>
        <v>#VALUE!</v>
      </c>
      <c r="I915" s="64">
        <f t="shared" si="254"/>
        <v>1</v>
      </c>
      <c r="J915" s="71" t="str">
        <f t="shared" si="254"/>
        <v>Lavandula</v>
      </c>
      <c r="K915" s="71" t="str">
        <f t="shared" si="254"/>
        <v>stoechas</v>
      </c>
      <c r="L915" s="72">
        <f t="shared" si="254"/>
        <v>2</v>
      </c>
      <c r="M915" s="72">
        <f t="shared" si="254"/>
        <v>13</v>
      </c>
      <c r="N915" s="66">
        <f t="shared" si="254"/>
        <v>0</v>
      </c>
      <c r="O915" s="42"/>
      <c r="P915" s="43" t="e">
        <f>TEXT(IF(#REF!=1,D915,""),"00")</f>
        <v>#REF!</v>
      </c>
      <c r="Q915" s="44"/>
      <c r="R915" s="45"/>
      <c r="S915" s="46" t="e">
        <f>IF(O915=0,TEXT(TIME(P915,Q915,R915)-TIME(D915,E915,RIGHT(F915,2))+TIME(0,LEFT(#REF!,2),RIGHT(#REF!,2)),"mm:ss"),TEXT(TIME(P915,Q915,R915)-TIME(D915,E915,RIGHT(F915,2))+TIME(0,LEFT(#REF!,2),RIGHT(#REF!,2))-TIME(0,($G$10*O915),0),"mm:ss"))</f>
        <v>#REF!</v>
      </c>
      <c r="T915" s="47"/>
      <c r="U915" s="43" t="e">
        <f>INDEX(VISITORS[INSECT ORDER], MATCH(T915,VISITORS[NAME USED],0))</f>
        <v>#N/A</v>
      </c>
      <c r="V915" s="43" t="e">
        <f t="shared" si="250"/>
        <v>#N/A</v>
      </c>
      <c r="W915" s="48" t="e">
        <f>IF(SUM(AB915,AD915,AF915,AH915,AJ915,AL915)=#REF!,,"")</f>
        <v>#REF!</v>
      </c>
      <c r="X915" s="49" t="e">
        <f>IF(#REF!=1,1,"")</f>
        <v>#REF!</v>
      </c>
      <c r="Y915" s="49"/>
      <c r="Z915" s="49"/>
      <c r="AA915" s="50" t="str">
        <f t="shared" si="251"/>
        <v/>
      </c>
      <c r="AB915" s="51" t="str">
        <f>IF(AA915=1,#REF!,"")</f>
        <v/>
      </c>
      <c r="AC915" s="50"/>
      <c r="AD915" s="51" t="str">
        <f>IF(AC915=1,#REF!,"")</f>
        <v/>
      </c>
      <c r="AE915" s="50"/>
      <c r="AF915" s="51" t="str">
        <f>IF(AE915=1,#REF!,"")</f>
        <v/>
      </c>
      <c r="AG915" s="50"/>
      <c r="AH915" s="51" t="str">
        <f>IF(AG915=1,#REF!,"")</f>
        <v/>
      </c>
      <c r="AI915" s="50"/>
      <c r="AJ915" s="51" t="str">
        <f>IF(AI915=1,#REF!,"")</f>
        <v/>
      </c>
      <c r="AK915" s="50"/>
      <c r="AL915" s="51" t="str">
        <f>IF(AK915=1,#REF!,"")</f>
        <v/>
      </c>
      <c r="AM915" s="52"/>
      <c r="AN915" s="53"/>
      <c r="AO915" s="53"/>
      <c r="AP915" s="54"/>
      <c r="AQ915" s="55" t="e">
        <f>IF(#REF!=1,0,"")</f>
        <v>#REF!</v>
      </c>
      <c r="AR915" s="56" t="e">
        <f t="shared" si="244"/>
        <v>#REF!</v>
      </c>
      <c r="AS915" s="55" t="e">
        <f>IF(#REF!=1,0,"")</f>
        <v>#REF!</v>
      </c>
      <c r="AT915" s="56" t="e">
        <f t="shared" si="245"/>
        <v>#REF!</v>
      </c>
    </row>
    <row r="916" spans="1:46" s="3" customFormat="1" x14ac:dyDescent="0.25">
      <c r="A916" s="67">
        <f t="shared" si="246"/>
        <v>2022</v>
      </c>
      <c r="B916" s="67" t="str">
        <f t="shared" si="247"/>
        <v>May</v>
      </c>
      <c r="C916" s="68">
        <f t="shared" si="252"/>
        <v>24</v>
      </c>
      <c r="D916" s="69">
        <f t="shared" si="248"/>
        <v>23</v>
      </c>
      <c r="E916" s="70">
        <f t="shared" si="249"/>
        <v>48</v>
      </c>
      <c r="F916" s="74"/>
      <c r="G916" s="77"/>
      <c r="H916" s="63" t="e">
        <f t="shared" si="253"/>
        <v>#VALUE!</v>
      </c>
      <c r="I916" s="64">
        <f t="shared" si="254"/>
        <v>1</v>
      </c>
      <c r="J916" s="71" t="str">
        <f t="shared" si="254"/>
        <v>Lavandula</v>
      </c>
      <c r="K916" s="71" t="str">
        <f t="shared" si="254"/>
        <v>stoechas</v>
      </c>
      <c r="L916" s="72">
        <f t="shared" si="254"/>
        <v>2</v>
      </c>
      <c r="M916" s="72">
        <f t="shared" si="254"/>
        <v>13</v>
      </c>
      <c r="N916" s="66">
        <f t="shared" si="254"/>
        <v>0</v>
      </c>
      <c r="O916" s="42"/>
      <c r="P916" s="43" t="e">
        <f>TEXT(IF(#REF!=1,D916,""),"00")</f>
        <v>#REF!</v>
      </c>
      <c r="Q916" s="44"/>
      <c r="R916" s="45"/>
      <c r="S916" s="46" t="e">
        <f>IF(O916=0,TEXT(TIME(P916,Q916,R916)-TIME(D916,E916,RIGHT(F916,2))+TIME(0,LEFT(#REF!,2),RIGHT(#REF!,2)),"mm:ss"),TEXT(TIME(P916,Q916,R916)-TIME(D916,E916,RIGHT(F916,2))+TIME(0,LEFT(#REF!,2),RIGHT(#REF!,2))-TIME(0,($G$10*O916),0),"mm:ss"))</f>
        <v>#REF!</v>
      </c>
      <c r="T916" s="47"/>
      <c r="U916" s="43" t="e">
        <f>INDEX(VISITORS[INSECT ORDER], MATCH(T916,VISITORS[NAME USED],0))</f>
        <v>#N/A</v>
      </c>
      <c r="V916" s="43" t="e">
        <f t="shared" si="250"/>
        <v>#N/A</v>
      </c>
      <c r="W916" s="48" t="e">
        <f>IF(SUM(AB916,AD916,AF916,AH916,AJ916,AL916)=#REF!,,"")</f>
        <v>#REF!</v>
      </c>
      <c r="X916" s="49" t="e">
        <f>IF(#REF!=1,1,"")</f>
        <v>#REF!</v>
      </c>
      <c r="Y916" s="49"/>
      <c r="Z916" s="49"/>
      <c r="AA916" s="50" t="str">
        <f t="shared" si="251"/>
        <v/>
      </c>
      <c r="AB916" s="51" t="str">
        <f>IF(AA916=1,#REF!,"")</f>
        <v/>
      </c>
      <c r="AC916" s="50"/>
      <c r="AD916" s="51" t="str">
        <f>IF(AC916=1,#REF!,"")</f>
        <v/>
      </c>
      <c r="AE916" s="50"/>
      <c r="AF916" s="51" t="str">
        <f>IF(AE916=1,#REF!,"")</f>
        <v/>
      </c>
      <c r="AG916" s="50"/>
      <c r="AH916" s="51" t="str">
        <f>IF(AG916=1,#REF!,"")</f>
        <v/>
      </c>
      <c r="AI916" s="50"/>
      <c r="AJ916" s="51" t="str">
        <f>IF(AI916=1,#REF!,"")</f>
        <v/>
      </c>
      <c r="AK916" s="50"/>
      <c r="AL916" s="51" t="str">
        <f>IF(AK916=1,#REF!,"")</f>
        <v/>
      </c>
      <c r="AM916" s="52"/>
      <c r="AN916" s="53"/>
      <c r="AO916" s="53"/>
      <c r="AP916" s="54"/>
      <c r="AQ916" s="55" t="e">
        <f>IF(#REF!=1,0,"")</f>
        <v>#REF!</v>
      </c>
      <c r="AR916" s="56" t="e">
        <f t="shared" si="244"/>
        <v>#REF!</v>
      </c>
      <c r="AS916" s="55" t="e">
        <f>IF(#REF!=1,0,"")</f>
        <v>#REF!</v>
      </c>
      <c r="AT916" s="56" t="e">
        <f t="shared" si="245"/>
        <v>#REF!</v>
      </c>
    </row>
    <row r="917" spans="1:46" s="3" customFormat="1" x14ac:dyDescent="0.25">
      <c r="A917" s="67">
        <f t="shared" si="246"/>
        <v>2022</v>
      </c>
      <c r="B917" s="67" t="str">
        <f t="shared" si="247"/>
        <v>May</v>
      </c>
      <c r="C917" s="68">
        <f t="shared" si="252"/>
        <v>24</v>
      </c>
      <c r="D917" s="69">
        <f t="shared" si="248"/>
        <v>23</v>
      </c>
      <c r="E917" s="60">
        <f t="shared" si="249"/>
        <v>49</v>
      </c>
      <c r="F917" s="74"/>
      <c r="G917" s="77"/>
      <c r="H917" s="63" t="e">
        <f t="shared" si="253"/>
        <v>#VALUE!</v>
      </c>
      <c r="I917" s="64">
        <f t="shared" si="254"/>
        <v>1</v>
      </c>
      <c r="J917" s="71" t="str">
        <f t="shared" si="254"/>
        <v>Lavandula</v>
      </c>
      <c r="K917" s="71" t="str">
        <f t="shared" si="254"/>
        <v>stoechas</v>
      </c>
      <c r="L917" s="72">
        <f t="shared" si="254"/>
        <v>2</v>
      </c>
      <c r="M917" s="66">
        <f t="shared" si="254"/>
        <v>13</v>
      </c>
      <c r="N917" s="66">
        <f t="shared" si="254"/>
        <v>0</v>
      </c>
      <c r="O917" s="42"/>
      <c r="P917" s="43" t="e">
        <f>TEXT(IF(#REF!=1,D917,""),"00")</f>
        <v>#REF!</v>
      </c>
      <c r="Q917" s="44"/>
      <c r="R917" s="45"/>
      <c r="S917" s="46" t="e">
        <f>IF(O917=0,TEXT(TIME(P917,Q917,R917)-TIME(D917,E917,RIGHT(F917,2))+TIME(0,LEFT(#REF!,2),RIGHT(#REF!,2)),"mm:ss"),TEXT(TIME(P917,Q917,R917)-TIME(D917,E917,RIGHT(F917,2))+TIME(0,LEFT(#REF!,2),RIGHT(#REF!,2))-TIME(0,($G$10*O917),0),"mm:ss"))</f>
        <v>#REF!</v>
      </c>
      <c r="T917" s="47"/>
      <c r="U917" s="43" t="e">
        <f>INDEX(VISITORS[INSECT ORDER], MATCH(T917,VISITORS[NAME USED],0))</f>
        <v>#N/A</v>
      </c>
      <c r="V917" s="43" t="e">
        <f t="shared" si="250"/>
        <v>#N/A</v>
      </c>
      <c r="W917" s="48" t="e">
        <f>IF(SUM(AB917,AD917,AF917,AH917,AJ917,AL917)=#REF!,,"")</f>
        <v>#REF!</v>
      </c>
      <c r="X917" s="49" t="e">
        <f>IF(#REF!=1,1,"")</f>
        <v>#REF!</v>
      </c>
      <c r="Y917" s="49"/>
      <c r="Z917" s="49"/>
      <c r="AA917" s="50" t="str">
        <f t="shared" si="251"/>
        <v/>
      </c>
      <c r="AB917" s="51" t="str">
        <f>IF(AA917=1,#REF!,"")</f>
        <v/>
      </c>
      <c r="AC917" s="50"/>
      <c r="AD917" s="51" t="str">
        <f>IF(AC917=1,#REF!,"")</f>
        <v/>
      </c>
      <c r="AE917" s="50"/>
      <c r="AF917" s="51" t="str">
        <f>IF(AE917=1,#REF!,"")</f>
        <v/>
      </c>
      <c r="AG917" s="50"/>
      <c r="AH917" s="51" t="str">
        <f>IF(AG917=1,#REF!,"")</f>
        <v/>
      </c>
      <c r="AI917" s="50"/>
      <c r="AJ917" s="51" t="str">
        <f>IF(AI917=1,#REF!,"")</f>
        <v/>
      </c>
      <c r="AK917" s="50"/>
      <c r="AL917" s="51" t="str">
        <f>IF(AK917=1,#REF!,"")</f>
        <v/>
      </c>
      <c r="AM917" s="52"/>
      <c r="AN917" s="53"/>
      <c r="AO917" s="53"/>
      <c r="AP917" s="54"/>
      <c r="AQ917" s="55" t="e">
        <f>IF(#REF!=1,0,"")</f>
        <v>#REF!</v>
      </c>
      <c r="AR917" s="56" t="e">
        <f t="shared" si="244"/>
        <v>#REF!</v>
      </c>
      <c r="AS917" s="55" t="e">
        <f>IF(#REF!=1,0,"")</f>
        <v>#REF!</v>
      </c>
      <c r="AT917" s="56" t="e">
        <f t="shared" si="245"/>
        <v>#REF!</v>
      </c>
    </row>
    <row r="918" spans="1:46" s="3" customFormat="1" x14ac:dyDescent="0.25">
      <c r="A918" s="67">
        <f t="shared" si="246"/>
        <v>2022</v>
      </c>
      <c r="B918" s="67" t="str">
        <f t="shared" si="247"/>
        <v>May</v>
      </c>
      <c r="C918" s="68">
        <f t="shared" si="252"/>
        <v>24</v>
      </c>
      <c r="D918" s="69">
        <f t="shared" si="248"/>
        <v>23</v>
      </c>
      <c r="E918" s="70">
        <f t="shared" si="249"/>
        <v>50</v>
      </c>
      <c r="F918" s="74"/>
      <c r="G918" s="77"/>
      <c r="H918" s="63" t="e">
        <f t="shared" si="253"/>
        <v>#VALUE!</v>
      </c>
      <c r="I918" s="64">
        <f t="shared" si="254"/>
        <v>1</v>
      </c>
      <c r="J918" s="71" t="str">
        <f t="shared" si="254"/>
        <v>Lavandula</v>
      </c>
      <c r="K918" s="71" t="str">
        <f t="shared" si="254"/>
        <v>stoechas</v>
      </c>
      <c r="L918" s="66">
        <f t="shared" si="254"/>
        <v>2</v>
      </c>
      <c r="M918" s="72">
        <f t="shared" si="254"/>
        <v>13</v>
      </c>
      <c r="N918" s="66">
        <f t="shared" si="254"/>
        <v>0</v>
      </c>
      <c r="O918" s="42"/>
      <c r="P918" s="43" t="e">
        <f>TEXT(IF(#REF!=1,D918,""),"00")</f>
        <v>#REF!</v>
      </c>
      <c r="Q918" s="44"/>
      <c r="R918" s="45"/>
      <c r="S918" s="46" t="e">
        <f>IF(O918=0,TEXT(TIME(P918,Q918,R918)-TIME(D918,E918,RIGHT(F918,2))+TIME(0,LEFT(#REF!,2),RIGHT(#REF!,2)),"mm:ss"),TEXT(TIME(P918,Q918,R918)-TIME(D918,E918,RIGHT(F918,2))+TIME(0,LEFT(#REF!,2),RIGHT(#REF!,2))-TIME(0,($G$10*O918),0),"mm:ss"))</f>
        <v>#REF!</v>
      </c>
      <c r="T918" s="47"/>
      <c r="U918" s="43" t="e">
        <f>INDEX(VISITORS[INSECT ORDER], MATCH(T918,VISITORS[NAME USED],0))</f>
        <v>#N/A</v>
      </c>
      <c r="V918" s="43" t="e">
        <f t="shared" si="250"/>
        <v>#N/A</v>
      </c>
      <c r="W918" s="48" t="e">
        <f>IF(SUM(AB918,AD918,AF918,AH918,AJ918,AL918)=#REF!,,"")</f>
        <v>#REF!</v>
      </c>
      <c r="X918" s="49" t="e">
        <f>IF(#REF!=1,1,"")</f>
        <v>#REF!</v>
      </c>
      <c r="Y918" s="49"/>
      <c r="Z918" s="49"/>
      <c r="AA918" s="50" t="str">
        <f t="shared" si="251"/>
        <v/>
      </c>
      <c r="AB918" s="51" t="str">
        <f>IF(AA918=1,#REF!,"")</f>
        <v/>
      </c>
      <c r="AC918" s="50"/>
      <c r="AD918" s="51" t="str">
        <f>IF(AC918=1,#REF!,"")</f>
        <v/>
      </c>
      <c r="AE918" s="50"/>
      <c r="AF918" s="51" t="str">
        <f>IF(AE918=1,#REF!,"")</f>
        <v/>
      </c>
      <c r="AG918" s="50"/>
      <c r="AH918" s="51" t="str">
        <f>IF(AG918=1,#REF!,"")</f>
        <v/>
      </c>
      <c r="AI918" s="50"/>
      <c r="AJ918" s="51" t="str">
        <f>IF(AI918=1,#REF!,"")</f>
        <v/>
      </c>
      <c r="AK918" s="50"/>
      <c r="AL918" s="51" t="str">
        <f>IF(AK918=1,#REF!,"")</f>
        <v/>
      </c>
      <c r="AM918" s="52"/>
      <c r="AN918" s="53"/>
      <c r="AO918" s="53"/>
      <c r="AP918" s="54"/>
      <c r="AQ918" s="55" t="e">
        <f>IF(#REF!=1,0,"")</f>
        <v>#REF!</v>
      </c>
      <c r="AR918" s="56" t="e">
        <f t="shared" si="244"/>
        <v>#REF!</v>
      </c>
      <c r="AS918" s="55" t="e">
        <f>IF(#REF!=1,0,"")</f>
        <v>#REF!</v>
      </c>
      <c r="AT918" s="56" t="e">
        <f t="shared" si="245"/>
        <v>#REF!</v>
      </c>
    </row>
    <row r="919" spans="1:46" s="3" customFormat="1" x14ac:dyDescent="0.25">
      <c r="A919" s="67">
        <f t="shared" si="246"/>
        <v>2022</v>
      </c>
      <c r="B919" s="67" t="str">
        <f t="shared" si="247"/>
        <v>May</v>
      </c>
      <c r="C919" s="68">
        <f t="shared" si="252"/>
        <v>24</v>
      </c>
      <c r="D919" s="69">
        <f t="shared" si="248"/>
        <v>23</v>
      </c>
      <c r="E919" s="70">
        <f t="shared" si="249"/>
        <v>51</v>
      </c>
      <c r="F919" s="74"/>
      <c r="G919" s="77"/>
      <c r="H919" s="63" t="e">
        <f t="shared" si="253"/>
        <v>#VALUE!</v>
      </c>
      <c r="I919" s="64">
        <f t="shared" si="254"/>
        <v>1</v>
      </c>
      <c r="J919" s="71" t="str">
        <f t="shared" si="254"/>
        <v>Lavandula</v>
      </c>
      <c r="K919" s="71" t="str">
        <f t="shared" si="254"/>
        <v>stoechas</v>
      </c>
      <c r="L919" s="72">
        <f t="shared" si="254"/>
        <v>2</v>
      </c>
      <c r="M919" s="72">
        <f t="shared" si="254"/>
        <v>13</v>
      </c>
      <c r="N919" s="66">
        <f t="shared" si="254"/>
        <v>0</v>
      </c>
      <c r="O919" s="42"/>
      <c r="P919" s="43" t="e">
        <f>TEXT(IF(#REF!=1,D919,""),"00")</f>
        <v>#REF!</v>
      </c>
      <c r="Q919" s="44"/>
      <c r="R919" s="45"/>
      <c r="S919" s="46" t="e">
        <f>IF(O919=0,TEXT(TIME(P919,Q919,R919)-TIME(D919,E919,RIGHT(F919,2))+TIME(0,LEFT(#REF!,2),RIGHT(#REF!,2)),"mm:ss"),TEXT(TIME(P919,Q919,R919)-TIME(D919,E919,RIGHT(F919,2))+TIME(0,LEFT(#REF!,2),RIGHT(#REF!,2))-TIME(0,($G$10*O919),0),"mm:ss"))</f>
        <v>#REF!</v>
      </c>
      <c r="T919" s="47"/>
      <c r="U919" s="43" t="e">
        <f>INDEX(VISITORS[INSECT ORDER], MATCH(T919,VISITORS[NAME USED],0))</f>
        <v>#N/A</v>
      </c>
      <c r="V919" s="43" t="e">
        <f t="shared" si="250"/>
        <v>#N/A</v>
      </c>
      <c r="W919" s="48" t="e">
        <f>IF(SUM(AB919,AD919,AF919,AH919,AJ919,AL919)=#REF!,,"")</f>
        <v>#REF!</v>
      </c>
      <c r="X919" s="49" t="e">
        <f>IF(#REF!=1,1,"")</f>
        <v>#REF!</v>
      </c>
      <c r="Y919" s="49"/>
      <c r="Z919" s="49"/>
      <c r="AA919" s="50" t="str">
        <f t="shared" si="251"/>
        <v/>
      </c>
      <c r="AB919" s="51" t="str">
        <f>IF(AA919=1,#REF!,"")</f>
        <v/>
      </c>
      <c r="AC919" s="50"/>
      <c r="AD919" s="51" t="str">
        <f>IF(AC919=1,#REF!,"")</f>
        <v/>
      </c>
      <c r="AE919" s="50"/>
      <c r="AF919" s="51" t="str">
        <f>IF(AE919=1,#REF!,"")</f>
        <v/>
      </c>
      <c r="AG919" s="50"/>
      <c r="AH919" s="51" t="str">
        <f>IF(AG919=1,#REF!,"")</f>
        <v/>
      </c>
      <c r="AI919" s="50"/>
      <c r="AJ919" s="51" t="str">
        <f>IF(AI919=1,#REF!,"")</f>
        <v/>
      </c>
      <c r="AK919" s="50"/>
      <c r="AL919" s="51" t="str">
        <f>IF(AK919=1,#REF!,"")</f>
        <v/>
      </c>
      <c r="AM919" s="52"/>
      <c r="AN919" s="53"/>
      <c r="AO919" s="53"/>
      <c r="AP919" s="54"/>
      <c r="AQ919" s="55" t="e">
        <f>IF(#REF!=1,0,"")</f>
        <v>#REF!</v>
      </c>
      <c r="AR919" s="56" t="e">
        <f t="shared" si="244"/>
        <v>#REF!</v>
      </c>
      <c r="AS919" s="55" t="e">
        <f>IF(#REF!=1,0,"")</f>
        <v>#REF!</v>
      </c>
      <c r="AT919" s="56" t="e">
        <f t="shared" si="245"/>
        <v>#REF!</v>
      </c>
    </row>
    <row r="920" spans="1:46" s="3" customFormat="1" x14ac:dyDescent="0.25">
      <c r="A920" s="67">
        <f t="shared" si="246"/>
        <v>2022</v>
      </c>
      <c r="B920" s="67" t="str">
        <f t="shared" si="247"/>
        <v>May</v>
      </c>
      <c r="C920" s="68">
        <f t="shared" si="252"/>
        <v>24</v>
      </c>
      <c r="D920" s="69">
        <f t="shared" si="248"/>
        <v>23</v>
      </c>
      <c r="E920" s="70">
        <f t="shared" si="249"/>
        <v>52</v>
      </c>
      <c r="F920" s="74"/>
      <c r="G920" s="77"/>
      <c r="H920" s="63" t="e">
        <f t="shared" si="253"/>
        <v>#VALUE!</v>
      </c>
      <c r="I920" s="64">
        <f t="shared" si="254"/>
        <v>1</v>
      </c>
      <c r="J920" s="71" t="str">
        <f t="shared" si="254"/>
        <v>Lavandula</v>
      </c>
      <c r="K920" s="71" t="str">
        <f t="shared" si="254"/>
        <v>stoechas</v>
      </c>
      <c r="L920" s="72">
        <f t="shared" si="254"/>
        <v>2</v>
      </c>
      <c r="M920" s="72">
        <f t="shared" si="254"/>
        <v>13</v>
      </c>
      <c r="N920" s="66">
        <f t="shared" si="254"/>
        <v>0</v>
      </c>
      <c r="O920" s="42"/>
      <c r="P920" s="43" t="e">
        <f>TEXT(IF(#REF!=1,D920,""),"00")</f>
        <v>#REF!</v>
      </c>
      <c r="Q920" s="44"/>
      <c r="R920" s="45"/>
      <c r="S920" s="46" t="e">
        <f>IF(O920=0,TEXT(TIME(P920,Q920,R920)-TIME(D920,E920,RIGHT(F920,2))+TIME(0,LEFT(#REF!,2),RIGHT(#REF!,2)),"mm:ss"),TEXT(TIME(P920,Q920,R920)-TIME(D920,E920,RIGHT(F920,2))+TIME(0,LEFT(#REF!,2),RIGHT(#REF!,2))-TIME(0,($G$10*O920),0),"mm:ss"))</f>
        <v>#REF!</v>
      </c>
      <c r="T920" s="47"/>
      <c r="U920" s="43" t="e">
        <f>INDEX(VISITORS[INSECT ORDER], MATCH(T920,VISITORS[NAME USED],0))</f>
        <v>#N/A</v>
      </c>
      <c r="V920" s="43" t="e">
        <f t="shared" si="250"/>
        <v>#N/A</v>
      </c>
      <c r="W920" s="48" t="e">
        <f>IF(SUM(AB920,AD920,AF920,AH920,AJ920,AL920)=#REF!,,"")</f>
        <v>#REF!</v>
      </c>
      <c r="X920" s="49" t="e">
        <f>IF(#REF!=1,1,"")</f>
        <v>#REF!</v>
      </c>
      <c r="Y920" s="49"/>
      <c r="Z920" s="49"/>
      <c r="AA920" s="50" t="str">
        <f t="shared" si="251"/>
        <v/>
      </c>
      <c r="AB920" s="51" t="str">
        <f>IF(AA920=1,#REF!,"")</f>
        <v/>
      </c>
      <c r="AC920" s="50"/>
      <c r="AD920" s="51" t="str">
        <f>IF(AC920=1,#REF!,"")</f>
        <v/>
      </c>
      <c r="AE920" s="50"/>
      <c r="AF920" s="51" t="str">
        <f>IF(AE920=1,#REF!,"")</f>
        <v/>
      </c>
      <c r="AG920" s="50"/>
      <c r="AH920" s="51" t="str">
        <f>IF(AG920=1,#REF!,"")</f>
        <v/>
      </c>
      <c r="AI920" s="50"/>
      <c r="AJ920" s="51" t="str">
        <f>IF(AI920=1,#REF!,"")</f>
        <v/>
      </c>
      <c r="AK920" s="50"/>
      <c r="AL920" s="51" t="str">
        <f>IF(AK920=1,#REF!,"")</f>
        <v/>
      </c>
      <c r="AM920" s="52"/>
      <c r="AN920" s="53"/>
      <c r="AO920" s="53"/>
      <c r="AP920" s="54"/>
      <c r="AQ920" s="55" t="e">
        <f>IF(#REF!=1,0,"")</f>
        <v>#REF!</v>
      </c>
      <c r="AR920" s="56" t="e">
        <f t="shared" si="244"/>
        <v>#REF!</v>
      </c>
      <c r="AS920" s="55" t="e">
        <f>IF(#REF!=1,0,"")</f>
        <v>#REF!</v>
      </c>
      <c r="AT920" s="56" t="e">
        <f t="shared" si="245"/>
        <v>#REF!</v>
      </c>
    </row>
    <row r="921" spans="1:46" s="3" customFormat="1" x14ac:dyDescent="0.25">
      <c r="A921" s="67">
        <f t="shared" si="246"/>
        <v>2022</v>
      </c>
      <c r="B921" s="67" t="str">
        <f t="shared" si="247"/>
        <v>May</v>
      </c>
      <c r="C921" s="68">
        <f t="shared" si="252"/>
        <v>24</v>
      </c>
      <c r="D921" s="69">
        <f t="shared" si="248"/>
        <v>23</v>
      </c>
      <c r="E921" s="70">
        <f t="shared" si="249"/>
        <v>53</v>
      </c>
      <c r="F921" s="74"/>
      <c r="G921" s="77"/>
      <c r="H921" s="63" t="e">
        <f t="shared" si="253"/>
        <v>#VALUE!</v>
      </c>
      <c r="I921" s="64">
        <f t="shared" si="254"/>
        <v>1</v>
      </c>
      <c r="J921" s="71" t="str">
        <f t="shared" si="254"/>
        <v>Lavandula</v>
      </c>
      <c r="K921" s="71" t="str">
        <f t="shared" si="254"/>
        <v>stoechas</v>
      </c>
      <c r="L921" s="72">
        <f t="shared" si="254"/>
        <v>2</v>
      </c>
      <c r="M921" s="72">
        <f t="shared" si="254"/>
        <v>13</v>
      </c>
      <c r="N921" s="66">
        <f t="shared" si="254"/>
        <v>0</v>
      </c>
      <c r="O921" s="42"/>
      <c r="P921" s="43" t="e">
        <f>TEXT(IF(#REF!=1,D921,""),"00")</f>
        <v>#REF!</v>
      </c>
      <c r="Q921" s="44"/>
      <c r="R921" s="45"/>
      <c r="S921" s="46" t="e">
        <f>IF(O921=0,TEXT(TIME(P921,Q921,R921)-TIME(D921,E921,RIGHT(F921,2))+TIME(0,LEFT(#REF!,2),RIGHT(#REF!,2)),"mm:ss"),TEXT(TIME(P921,Q921,R921)-TIME(D921,E921,RIGHT(F921,2))+TIME(0,LEFT(#REF!,2),RIGHT(#REF!,2))-TIME(0,($G$10*O921),0),"mm:ss"))</f>
        <v>#REF!</v>
      </c>
      <c r="T921" s="47"/>
      <c r="U921" s="43" t="e">
        <f>INDEX(VISITORS[INSECT ORDER], MATCH(T921,VISITORS[NAME USED],0))</f>
        <v>#N/A</v>
      </c>
      <c r="V921" s="43" t="e">
        <f t="shared" si="250"/>
        <v>#N/A</v>
      </c>
      <c r="W921" s="48" t="e">
        <f>IF(SUM(AB921,AD921,AF921,AH921,AJ921,AL921)=#REF!,,"")</f>
        <v>#REF!</v>
      </c>
      <c r="X921" s="49" t="e">
        <f>IF(#REF!=1,1,"")</f>
        <v>#REF!</v>
      </c>
      <c r="Y921" s="49"/>
      <c r="Z921" s="49"/>
      <c r="AA921" s="50" t="str">
        <f t="shared" si="251"/>
        <v/>
      </c>
      <c r="AB921" s="51" t="str">
        <f>IF(AA921=1,#REF!,"")</f>
        <v/>
      </c>
      <c r="AC921" s="50"/>
      <c r="AD921" s="51" t="str">
        <f>IF(AC921=1,#REF!,"")</f>
        <v/>
      </c>
      <c r="AE921" s="50"/>
      <c r="AF921" s="51" t="str">
        <f>IF(AE921=1,#REF!,"")</f>
        <v/>
      </c>
      <c r="AG921" s="50"/>
      <c r="AH921" s="51" t="str">
        <f>IF(AG921=1,#REF!,"")</f>
        <v/>
      </c>
      <c r="AI921" s="50"/>
      <c r="AJ921" s="51" t="str">
        <f>IF(AI921=1,#REF!,"")</f>
        <v/>
      </c>
      <c r="AK921" s="50"/>
      <c r="AL921" s="51" t="str">
        <f>IF(AK921=1,#REF!,"")</f>
        <v/>
      </c>
      <c r="AM921" s="52"/>
      <c r="AN921" s="53"/>
      <c r="AO921" s="53"/>
      <c r="AP921" s="54"/>
      <c r="AQ921" s="55" t="e">
        <f>IF(#REF!=1,0,"")</f>
        <v>#REF!</v>
      </c>
      <c r="AR921" s="56" t="e">
        <f t="shared" si="244"/>
        <v>#REF!</v>
      </c>
      <c r="AS921" s="55" t="e">
        <f>IF(#REF!=1,0,"")</f>
        <v>#REF!</v>
      </c>
      <c r="AT921" s="56" t="e">
        <f t="shared" si="245"/>
        <v>#REF!</v>
      </c>
    </row>
    <row r="922" spans="1:46" s="3" customFormat="1" x14ac:dyDescent="0.25">
      <c r="A922" s="67">
        <f t="shared" si="246"/>
        <v>2022</v>
      </c>
      <c r="B922" s="67" t="str">
        <f t="shared" si="247"/>
        <v>May</v>
      </c>
      <c r="C922" s="68">
        <f t="shared" si="252"/>
        <v>24</v>
      </c>
      <c r="D922" s="69">
        <f t="shared" si="248"/>
        <v>23</v>
      </c>
      <c r="E922" s="60">
        <f t="shared" si="249"/>
        <v>54</v>
      </c>
      <c r="F922" s="74"/>
      <c r="G922" s="77"/>
      <c r="H922" s="63" t="e">
        <f t="shared" si="253"/>
        <v>#VALUE!</v>
      </c>
      <c r="I922" s="64">
        <f t="shared" si="254"/>
        <v>1</v>
      </c>
      <c r="J922" s="71" t="str">
        <f t="shared" si="254"/>
        <v>Lavandula</v>
      </c>
      <c r="K922" s="71" t="str">
        <f t="shared" si="254"/>
        <v>stoechas</v>
      </c>
      <c r="L922" s="72">
        <f t="shared" si="254"/>
        <v>2</v>
      </c>
      <c r="M922" s="66">
        <f t="shared" si="254"/>
        <v>13</v>
      </c>
      <c r="N922" s="66">
        <f t="shared" si="254"/>
        <v>0</v>
      </c>
      <c r="O922" s="42"/>
      <c r="P922" s="43" t="e">
        <f>TEXT(IF(#REF!=1,D922,""),"00")</f>
        <v>#REF!</v>
      </c>
      <c r="Q922" s="44"/>
      <c r="R922" s="45"/>
      <c r="S922" s="46" t="e">
        <f>IF(O922=0,TEXT(TIME(P922,Q922,R922)-TIME(D922,E922,RIGHT(F922,2))+TIME(0,LEFT(#REF!,2),RIGHT(#REF!,2)),"mm:ss"),TEXT(TIME(P922,Q922,R922)-TIME(D922,E922,RIGHT(F922,2))+TIME(0,LEFT(#REF!,2),RIGHT(#REF!,2))-TIME(0,($G$10*O922),0),"mm:ss"))</f>
        <v>#REF!</v>
      </c>
      <c r="T922" s="47"/>
      <c r="U922" s="43" t="e">
        <f>INDEX(VISITORS[INSECT ORDER], MATCH(T922,VISITORS[NAME USED],0))</f>
        <v>#N/A</v>
      </c>
      <c r="V922" s="43" t="e">
        <f t="shared" si="250"/>
        <v>#N/A</v>
      </c>
      <c r="W922" s="48" t="e">
        <f>IF(SUM(AB922,AD922,AF922,AH922,AJ922,AL922)=#REF!,,"")</f>
        <v>#REF!</v>
      </c>
      <c r="X922" s="49" t="e">
        <f>IF(#REF!=1,1,"")</f>
        <v>#REF!</v>
      </c>
      <c r="Y922" s="49"/>
      <c r="Z922" s="49"/>
      <c r="AA922" s="50" t="str">
        <f t="shared" si="251"/>
        <v/>
      </c>
      <c r="AB922" s="51" t="str">
        <f>IF(AA922=1,#REF!,"")</f>
        <v/>
      </c>
      <c r="AC922" s="50"/>
      <c r="AD922" s="51" t="str">
        <f>IF(AC922=1,#REF!,"")</f>
        <v/>
      </c>
      <c r="AE922" s="50"/>
      <c r="AF922" s="51" t="str">
        <f>IF(AE922=1,#REF!,"")</f>
        <v/>
      </c>
      <c r="AG922" s="50"/>
      <c r="AH922" s="51" t="str">
        <f>IF(AG922=1,#REF!,"")</f>
        <v/>
      </c>
      <c r="AI922" s="50"/>
      <c r="AJ922" s="51" t="str">
        <f>IF(AI922=1,#REF!,"")</f>
        <v/>
      </c>
      <c r="AK922" s="50"/>
      <c r="AL922" s="51" t="str">
        <f>IF(AK922=1,#REF!,"")</f>
        <v/>
      </c>
      <c r="AM922" s="52"/>
      <c r="AN922" s="53"/>
      <c r="AO922" s="53"/>
      <c r="AP922" s="54"/>
      <c r="AQ922" s="55" t="e">
        <f>IF(#REF!=1,0,"")</f>
        <v>#REF!</v>
      </c>
      <c r="AR922" s="56" t="e">
        <f t="shared" si="244"/>
        <v>#REF!</v>
      </c>
      <c r="AS922" s="55" t="e">
        <f>IF(#REF!=1,0,"")</f>
        <v>#REF!</v>
      </c>
      <c r="AT922" s="56" t="e">
        <f t="shared" si="245"/>
        <v>#REF!</v>
      </c>
    </row>
    <row r="923" spans="1:46" s="3" customFormat="1" x14ac:dyDescent="0.25">
      <c r="A923" s="67">
        <f t="shared" si="246"/>
        <v>2022</v>
      </c>
      <c r="B923" s="67" t="str">
        <f t="shared" si="247"/>
        <v>May</v>
      </c>
      <c r="C923" s="68">
        <f t="shared" si="252"/>
        <v>24</v>
      </c>
      <c r="D923" s="69">
        <f t="shared" si="248"/>
        <v>23</v>
      </c>
      <c r="E923" s="70">
        <f t="shared" si="249"/>
        <v>55</v>
      </c>
      <c r="F923" s="74"/>
      <c r="G923" s="77"/>
      <c r="H923" s="63" t="e">
        <f t="shared" si="253"/>
        <v>#VALUE!</v>
      </c>
      <c r="I923" s="64">
        <f t="shared" si="254"/>
        <v>1</v>
      </c>
      <c r="J923" s="71" t="str">
        <f t="shared" si="254"/>
        <v>Lavandula</v>
      </c>
      <c r="K923" s="71" t="str">
        <f t="shared" si="254"/>
        <v>stoechas</v>
      </c>
      <c r="L923" s="72">
        <f t="shared" si="254"/>
        <v>2</v>
      </c>
      <c r="M923" s="72">
        <f t="shared" si="254"/>
        <v>13</v>
      </c>
      <c r="N923" s="66">
        <f t="shared" si="254"/>
        <v>0</v>
      </c>
      <c r="O923" s="42"/>
      <c r="P923" s="43" t="e">
        <f>TEXT(IF(#REF!=1,D923,""),"00")</f>
        <v>#REF!</v>
      </c>
      <c r="Q923" s="44"/>
      <c r="R923" s="45"/>
      <c r="S923" s="46" t="e">
        <f>IF(O923=0,TEXT(TIME(P923,Q923,R923)-TIME(D923,E923,RIGHT(F923,2))+TIME(0,LEFT(#REF!,2),RIGHT(#REF!,2)),"mm:ss"),TEXT(TIME(P923,Q923,R923)-TIME(D923,E923,RIGHT(F923,2))+TIME(0,LEFT(#REF!,2),RIGHT(#REF!,2))-TIME(0,($G$10*O923),0),"mm:ss"))</f>
        <v>#REF!</v>
      </c>
      <c r="T923" s="47"/>
      <c r="U923" s="43" t="e">
        <f>INDEX(VISITORS[INSECT ORDER], MATCH(T923,VISITORS[NAME USED],0))</f>
        <v>#N/A</v>
      </c>
      <c r="V923" s="43" t="e">
        <f t="shared" si="250"/>
        <v>#N/A</v>
      </c>
      <c r="W923" s="48" t="e">
        <f>IF(SUM(AB923,AD923,AF923,AH923,AJ923,AL923)=#REF!,,"")</f>
        <v>#REF!</v>
      </c>
      <c r="X923" s="49" t="e">
        <f>IF(#REF!=1,1,"")</f>
        <v>#REF!</v>
      </c>
      <c r="Y923" s="49"/>
      <c r="Z923" s="49"/>
      <c r="AA923" s="50" t="str">
        <f t="shared" si="251"/>
        <v/>
      </c>
      <c r="AB923" s="51" t="str">
        <f>IF(AA923=1,#REF!,"")</f>
        <v/>
      </c>
      <c r="AC923" s="50"/>
      <c r="AD923" s="51" t="str">
        <f>IF(AC923=1,#REF!,"")</f>
        <v/>
      </c>
      <c r="AE923" s="50"/>
      <c r="AF923" s="51" t="str">
        <f>IF(AE923=1,#REF!,"")</f>
        <v/>
      </c>
      <c r="AG923" s="50"/>
      <c r="AH923" s="51" t="str">
        <f>IF(AG923=1,#REF!,"")</f>
        <v/>
      </c>
      <c r="AI923" s="50"/>
      <c r="AJ923" s="51" t="str">
        <f>IF(AI923=1,#REF!,"")</f>
        <v/>
      </c>
      <c r="AK923" s="50"/>
      <c r="AL923" s="51" t="str">
        <f>IF(AK923=1,#REF!,"")</f>
        <v/>
      </c>
      <c r="AM923" s="52"/>
      <c r="AN923" s="53"/>
      <c r="AO923" s="53"/>
      <c r="AP923" s="54"/>
      <c r="AQ923" s="55" t="e">
        <f>IF(#REF!=1,0,"")</f>
        <v>#REF!</v>
      </c>
      <c r="AR923" s="56" t="e">
        <f t="shared" si="244"/>
        <v>#REF!</v>
      </c>
      <c r="AS923" s="55" t="e">
        <f>IF(#REF!=1,0,"")</f>
        <v>#REF!</v>
      </c>
      <c r="AT923" s="56" t="e">
        <f t="shared" si="245"/>
        <v>#REF!</v>
      </c>
    </row>
    <row r="924" spans="1:46" s="3" customFormat="1" x14ac:dyDescent="0.25">
      <c r="A924" s="67">
        <f t="shared" si="246"/>
        <v>2022</v>
      </c>
      <c r="B924" s="67" t="str">
        <f t="shared" si="247"/>
        <v>May</v>
      </c>
      <c r="C924" s="68">
        <f t="shared" si="252"/>
        <v>24</v>
      </c>
      <c r="D924" s="69">
        <f t="shared" si="248"/>
        <v>23</v>
      </c>
      <c r="E924" s="70">
        <f t="shared" si="249"/>
        <v>56</v>
      </c>
      <c r="F924" s="74"/>
      <c r="G924" s="77"/>
      <c r="H924" s="63" t="e">
        <f t="shared" si="253"/>
        <v>#VALUE!</v>
      </c>
      <c r="I924" s="64">
        <f t="shared" si="254"/>
        <v>1</v>
      </c>
      <c r="J924" s="71" t="str">
        <f t="shared" si="254"/>
        <v>Lavandula</v>
      </c>
      <c r="K924" s="71" t="str">
        <f t="shared" si="254"/>
        <v>stoechas</v>
      </c>
      <c r="L924" s="66">
        <f t="shared" si="254"/>
        <v>2</v>
      </c>
      <c r="M924" s="72">
        <f t="shared" si="254"/>
        <v>13</v>
      </c>
      <c r="N924" s="66">
        <f t="shared" si="254"/>
        <v>0</v>
      </c>
      <c r="O924" s="42"/>
      <c r="P924" s="43" t="e">
        <f>TEXT(IF(#REF!=1,D924,""),"00")</f>
        <v>#REF!</v>
      </c>
      <c r="Q924" s="44"/>
      <c r="R924" s="45"/>
      <c r="S924" s="46" t="e">
        <f>IF(O924=0,TEXT(TIME(P924,Q924,R924)-TIME(D924,E924,RIGHT(F924,2))+TIME(0,LEFT(#REF!,2),RIGHT(#REF!,2)),"mm:ss"),TEXT(TIME(P924,Q924,R924)-TIME(D924,E924,RIGHT(F924,2))+TIME(0,LEFT(#REF!,2),RIGHT(#REF!,2))-TIME(0,($G$10*O924),0),"mm:ss"))</f>
        <v>#REF!</v>
      </c>
      <c r="T924" s="47"/>
      <c r="U924" s="43" t="e">
        <f>INDEX(VISITORS[INSECT ORDER], MATCH(T924,VISITORS[NAME USED],0))</f>
        <v>#N/A</v>
      </c>
      <c r="V924" s="43" t="e">
        <f t="shared" si="250"/>
        <v>#N/A</v>
      </c>
      <c r="W924" s="48" t="e">
        <f>IF(SUM(AB924,AD924,AF924,AH924,AJ924,AL924)=#REF!,,"")</f>
        <v>#REF!</v>
      </c>
      <c r="X924" s="49" t="e">
        <f>IF(#REF!=1,1,"")</f>
        <v>#REF!</v>
      </c>
      <c r="Y924" s="49"/>
      <c r="Z924" s="49"/>
      <c r="AA924" s="50" t="str">
        <f t="shared" si="251"/>
        <v/>
      </c>
      <c r="AB924" s="51" t="str">
        <f>IF(AA924=1,#REF!,"")</f>
        <v/>
      </c>
      <c r="AC924" s="50"/>
      <c r="AD924" s="51" t="str">
        <f>IF(AC924=1,#REF!,"")</f>
        <v/>
      </c>
      <c r="AE924" s="50"/>
      <c r="AF924" s="51" t="str">
        <f>IF(AE924=1,#REF!,"")</f>
        <v/>
      </c>
      <c r="AG924" s="50"/>
      <c r="AH924" s="51" t="str">
        <f>IF(AG924=1,#REF!,"")</f>
        <v/>
      </c>
      <c r="AI924" s="50"/>
      <c r="AJ924" s="51" t="str">
        <f>IF(AI924=1,#REF!,"")</f>
        <v/>
      </c>
      <c r="AK924" s="50"/>
      <c r="AL924" s="51" t="str">
        <f>IF(AK924=1,#REF!,"")</f>
        <v/>
      </c>
      <c r="AM924" s="52"/>
      <c r="AN924" s="53"/>
      <c r="AO924" s="53"/>
      <c r="AP924" s="54"/>
      <c r="AQ924" s="55" t="e">
        <f>IF(#REF!=1,0,"")</f>
        <v>#REF!</v>
      </c>
      <c r="AR924" s="56" t="e">
        <f t="shared" si="244"/>
        <v>#REF!</v>
      </c>
      <c r="AS924" s="55" t="e">
        <f>IF(#REF!=1,0,"")</f>
        <v>#REF!</v>
      </c>
      <c r="AT924" s="56" t="e">
        <f t="shared" si="245"/>
        <v>#REF!</v>
      </c>
    </row>
    <row r="925" spans="1:46" s="3" customFormat="1" x14ac:dyDescent="0.25">
      <c r="A925" s="67">
        <f t="shared" si="246"/>
        <v>2022</v>
      </c>
      <c r="B925" s="67" t="str">
        <f t="shared" si="247"/>
        <v>May</v>
      </c>
      <c r="C925" s="68">
        <f t="shared" si="252"/>
        <v>24</v>
      </c>
      <c r="D925" s="69">
        <f t="shared" si="248"/>
        <v>23</v>
      </c>
      <c r="E925" s="70">
        <f t="shared" si="249"/>
        <v>57</v>
      </c>
      <c r="F925" s="74"/>
      <c r="G925" s="77"/>
      <c r="H925" s="63" t="e">
        <f t="shared" si="253"/>
        <v>#VALUE!</v>
      </c>
      <c r="I925" s="64">
        <f t="shared" ref="I925:N940" si="255">I924</f>
        <v>1</v>
      </c>
      <c r="J925" s="71" t="str">
        <f t="shared" si="255"/>
        <v>Lavandula</v>
      </c>
      <c r="K925" s="71" t="str">
        <f t="shared" si="255"/>
        <v>stoechas</v>
      </c>
      <c r="L925" s="72">
        <f t="shared" si="255"/>
        <v>2</v>
      </c>
      <c r="M925" s="72">
        <f t="shared" si="255"/>
        <v>13</v>
      </c>
      <c r="N925" s="66">
        <f t="shared" si="255"/>
        <v>0</v>
      </c>
      <c r="O925" s="42"/>
      <c r="P925" s="43" t="e">
        <f>TEXT(IF(#REF!=1,D925,""),"00")</f>
        <v>#REF!</v>
      </c>
      <c r="Q925" s="44"/>
      <c r="R925" s="45"/>
      <c r="S925" s="46" t="e">
        <f>IF(O925=0,TEXT(TIME(P925,Q925,R925)-TIME(D925,E925,RIGHT(F925,2))+TIME(0,LEFT(#REF!,2),RIGHT(#REF!,2)),"mm:ss"),TEXT(TIME(P925,Q925,R925)-TIME(D925,E925,RIGHT(F925,2))+TIME(0,LEFT(#REF!,2),RIGHT(#REF!,2))-TIME(0,($G$10*O925),0),"mm:ss"))</f>
        <v>#REF!</v>
      </c>
      <c r="T925" s="47"/>
      <c r="U925" s="43" t="e">
        <f>INDEX(VISITORS[INSECT ORDER], MATCH(T925,VISITORS[NAME USED],0))</f>
        <v>#N/A</v>
      </c>
      <c r="V925" s="43" t="e">
        <f t="shared" si="250"/>
        <v>#N/A</v>
      </c>
      <c r="W925" s="48" t="e">
        <f>IF(SUM(AB925,AD925,AF925,AH925,AJ925,AL925)=#REF!,,"")</f>
        <v>#REF!</v>
      </c>
      <c r="X925" s="49" t="e">
        <f>IF(#REF!=1,1,"")</f>
        <v>#REF!</v>
      </c>
      <c r="Y925" s="49"/>
      <c r="Z925" s="49"/>
      <c r="AA925" s="50" t="str">
        <f t="shared" si="251"/>
        <v/>
      </c>
      <c r="AB925" s="51" t="str">
        <f>IF(AA925=1,#REF!,"")</f>
        <v/>
      </c>
      <c r="AC925" s="50"/>
      <c r="AD925" s="51" t="str">
        <f>IF(AC925=1,#REF!,"")</f>
        <v/>
      </c>
      <c r="AE925" s="50"/>
      <c r="AF925" s="51" t="str">
        <f>IF(AE925=1,#REF!,"")</f>
        <v/>
      </c>
      <c r="AG925" s="50"/>
      <c r="AH925" s="51" t="str">
        <f>IF(AG925=1,#REF!,"")</f>
        <v/>
      </c>
      <c r="AI925" s="50"/>
      <c r="AJ925" s="51" t="str">
        <f>IF(AI925=1,#REF!,"")</f>
        <v/>
      </c>
      <c r="AK925" s="50"/>
      <c r="AL925" s="51" t="str">
        <f>IF(AK925=1,#REF!,"")</f>
        <v/>
      </c>
      <c r="AM925" s="52"/>
      <c r="AN925" s="53"/>
      <c r="AO925" s="53"/>
      <c r="AP925" s="54"/>
      <c r="AQ925" s="55" t="e">
        <f>IF(#REF!=1,0,"")</f>
        <v>#REF!</v>
      </c>
      <c r="AR925" s="56" t="e">
        <f t="shared" si="244"/>
        <v>#REF!</v>
      </c>
      <c r="AS925" s="55" t="e">
        <f>IF(#REF!=1,0,"")</f>
        <v>#REF!</v>
      </c>
      <c r="AT925" s="56" t="e">
        <f t="shared" si="245"/>
        <v>#REF!</v>
      </c>
    </row>
    <row r="926" spans="1:46" s="3" customFormat="1" x14ac:dyDescent="0.25">
      <c r="A926" s="67">
        <f t="shared" si="246"/>
        <v>2022</v>
      </c>
      <c r="B926" s="67" t="str">
        <f t="shared" si="247"/>
        <v>May</v>
      </c>
      <c r="C926" s="68">
        <f t="shared" si="252"/>
        <v>24</v>
      </c>
      <c r="D926" s="69">
        <f t="shared" si="248"/>
        <v>23</v>
      </c>
      <c r="E926" s="70">
        <f t="shared" si="249"/>
        <v>58</v>
      </c>
      <c r="F926" s="74"/>
      <c r="G926" s="77"/>
      <c r="H926" s="63" t="e">
        <f t="shared" si="253"/>
        <v>#VALUE!</v>
      </c>
      <c r="I926" s="64">
        <f t="shared" si="255"/>
        <v>1</v>
      </c>
      <c r="J926" s="71" t="str">
        <f t="shared" si="255"/>
        <v>Lavandula</v>
      </c>
      <c r="K926" s="71" t="str">
        <f t="shared" si="255"/>
        <v>stoechas</v>
      </c>
      <c r="L926" s="72">
        <f t="shared" si="255"/>
        <v>2</v>
      </c>
      <c r="M926" s="72">
        <f t="shared" si="255"/>
        <v>13</v>
      </c>
      <c r="N926" s="66">
        <f t="shared" si="255"/>
        <v>0</v>
      </c>
      <c r="O926" s="42"/>
      <c r="P926" s="43" t="e">
        <f>TEXT(IF(#REF!=1,D926,""),"00")</f>
        <v>#REF!</v>
      </c>
      <c r="Q926" s="44"/>
      <c r="R926" s="45"/>
      <c r="S926" s="46" t="e">
        <f>IF(O926=0,TEXT(TIME(P926,Q926,R926)-TIME(D926,E926,RIGHT(F926,2))+TIME(0,LEFT(#REF!,2),RIGHT(#REF!,2)),"mm:ss"),TEXT(TIME(P926,Q926,R926)-TIME(D926,E926,RIGHT(F926,2))+TIME(0,LEFT(#REF!,2),RIGHT(#REF!,2))-TIME(0,($G$10*O926),0),"mm:ss"))</f>
        <v>#REF!</v>
      </c>
      <c r="T926" s="47"/>
      <c r="U926" s="43" t="e">
        <f>INDEX(VISITORS[INSECT ORDER], MATCH(T926,VISITORS[NAME USED],0))</f>
        <v>#N/A</v>
      </c>
      <c r="V926" s="43" t="e">
        <f t="shared" si="250"/>
        <v>#N/A</v>
      </c>
      <c r="W926" s="48" t="e">
        <f>IF(SUM(AB926,AD926,AF926,AH926,AJ926,AL926)=#REF!,,"")</f>
        <v>#REF!</v>
      </c>
      <c r="X926" s="49" t="e">
        <f>IF(#REF!=1,1,"")</f>
        <v>#REF!</v>
      </c>
      <c r="Y926" s="49"/>
      <c r="Z926" s="49"/>
      <c r="AA926" s="50" t="str">
        <f t="shared" si="251"/>
        <v/>
      </c>
      <c r="AB926" s="51" t="str">
        <f>IF(AA926=1,#REF!,"")</f>
        <v/>
      </c>
      <c r="AC926" s="50"/>
      <c r="AD926" s="51" t="str">
        <f>IF(AC926=1,#REF!,"")</f>
        <v/>
      </c>
      <c r="AE926" s="50"/>
      <c r="AF926" s="51" t="str">
        <f>IF(AE926=1,#REF!,"")</f>
        <v/>
      </c>
      <c r="AG926" s="50"/>
      <c r="AH926" s="51" t="str">
        <f>IF(AG926=1,#REF!,"")</f>
        <v/>
      </c>
      <c r="AI926" s="50"/>
      <c r="AJ926" s="51" t="str">
        <f>IF(AI926=1,#REF!,"")</f>
        <v/>
      </c>
      <c r="AK926" s="50"/>
      <c r="AL926" s="51" t="str">
        <f>IF(AK926=1,#REF!,"")</f>
        <v/>
      </c>
      <c r="AM926" s="52"/>
      <c r="AN926" s="53"/>
      <c r="AO926" s="53"/>
      <c r="AP926" s="54"/>
      <c r="AQ926" s="55" t="e">
        <f>IF(#REF!=1,0,"")</f>
        <v>#REF!</v>
      </c>
      <c r="AR926" s="56" t="e">
        <f t="shared" si="244"/>
        <v>#REF!</v>
      </c>
      <c r="AS926" s="55" t="e">
        <f>IF(#REF!=1,0,"")</f>
        <v>#REF!</v>
      </c>
      <c r="AT926" s="56" t="e">
        <f t="shared" si="245"/>
        <v>#REF!</v>
      </c>
    </row>
    <row r="927" spans="1:46" s="3" customFormat="1" x14ac:dyDescent="0.25">
      <c r="A927" s="67">
        <f t="shared" si="246"/>
        <v>2022</v>
      </c>
      <c r="B927" s="67" t="str">
        <f t="shared" si="247"/>
        <v>May</v>
      </c>
      <c r="C927" s="68">
        <f t="shared" si="252"/>
        <v>24</v>
      </c>
      <c r="D927" s="69">
        <f t="shared" si="248"/>
        <v>23</v>
      </c>
      <c r="E927" s="60">
        <f t="shared" si="249"/>
        <v>59</v>
      </c>
      <c r="F927" s="74"/>
      <c r="G927" s="77"/>
      <c r="H927" s="63" t="e">
        <f t="shared" si="253"/>
        <v>#VALUE!</v>
      </c>
      <c r="I927" s="64">
        <f t="shared" si="255"/>
        <v>1</v>
      </c>
      <c r="J927" s="71" t="str">
        <f t="shared" si="255"/>
        <v>Lavandula</v>
      </c>
      <c r="K927" s="71" t="str">
        <f t="shared" si="255"/>
        <v>stoechas</v>
      </c>
      <c r="L927" s="72">
        <f t="shared" si="255"/>
        <v>2</v>
      </c>
      <c r="M927" s="66">
        <f t="shared" si="255"/>
        <v>13</v>
      </c>
      <c r="N927" s="66">
        <f t="shared" si="255"/>
        <v>0</v>
      </c>
      <c r="O927" s="42"/>
      <c r="P927" s="43" t="e">
        <f>TEXT(IF(#REF!=1,D927,""),"00")</f>
        <v>#REF!</v>
      </c>
      <c r="Q927" s="44"/>
      <c r="R927" s="45"/>
      <c r="S927" s="46" t="e">
        <f>IF(O927=0,TEXT(TIME(P927,Q927,R927)-TIME(D927,E927,RIGHT(F927,2))+TIME(0,LEFT(#REF!,2),RIGHT(#REF!,2)),"mm:ss"),TEXT(TIME(P927,Q927,R927)-TIME(D927,E927,RIGHT(F927,2))+TIME(0,LEFT(#REF!,2),RIGHT(#REF!,2))-TIME(0,($G$10*O927),0),"mm:ss"))</f>
        <v>#REF!</v>
      </c>
      <c r="T927" s="47"/>
      <c r="U927" s="43" t="e">
        <f>INDEX(VISITORS[INSECT ORDER], MATCH(T927,VISITORS[NAME USED],0))</f>
        <v>#N/A</v>
      </c>
      <c r="V927" s="43" t="e">
        <f t="shared" si="250"/>
        <v>#N/A</v>
      </c>
      <c r="W927" s="48" t="e">
        <f>IF(SUM(AB927,AD927,AF927,AH927,AJ927,AL927)=#REF!,,"")</f>
        <v>#REF!</v>
      </c>
      <c r="X927" s="49" t="e">
        <f>IF(#REF!=1,1,"")</f>
        <v>#REF!</v>
      </c>
      <c r="Y927" s="49"/>
      <c r="Z927" s="49"/>
      <c r="AA927" s="50" t="str">
        <f t="shared" si="251"/>
        <v/>
      </c>
      <c r="AB927" s="51" t="str">
        <f>IF(AA927=1,#REF!,"")</f>
        <v/>
      </c>
      <c r="AC927" s="50"/>
      <c r="AD927" s="51" t="str">
        <f>IF(AC927=1,#REF!,"")</f>
        <v/>
      </c>
      <c r="AE927" s="50"/>
      <c r="AF927" s="51" t="str">
        <f>IF(AE927=1,#REF!,"")</f>
        <v/>
      </c>
      <c r="AG927" s="50"/>
      <c r="AH927" s="51" t="str">
        <f>IF(AG927=1,#REF!,"")</f>
        <v/>
      </c>
      <c r="AI927" s="50"/>
      <c r="AJ927" s="51" t="str">
        <f>IF(AI927=1,#REF!,"")</f>
        <v/>
      </c>
      <c r="AK927" s="50"/>
      <c r="AL927" s="51" t="str">
        <f>IF(AK927=1,#REF!,"")</f>
        <v/>
      </c>
      <c r="AM927" s="52"/>
      <c r="AN927" s="53"/>
      <c r="AO927" s="53"/>
      <c r="AP927" s="54"/>
      <c r="AQ927" s="55" t="e">
        <f>IF(#REF!=1,0,"")</f>
        <v>#REF!</v>
      </c>
      <c r="AR927" s="56" t="e">
        <f t="shared" si="244"/>
        <v>#REF!</v>
      </c>
      <c r="AS927" s="55" t="e">
        <f>IF(#REF!=1,0,"")</f>
        <v>#REF!</v>
      </c>
      <c r="AT927" s="56" t="e">
        <f t="shared" si="245"/>
        <v>#REF!</v>
      </c>
    </row>
    <row r="928" spans="1:46" s="3" customFormat="1" x14ac:dyDescent="0.25">
      <c r="A928" s="67">
        <f t="shared" si="246"/>
        <v>2022</v>
      </c>
      <c r="B928" s="67" t="s">
        <v>365</v>
      </c>
      <c r="C928" s="68">
        <v>25</v>
      </c>
      <c r="D928" s="69">
        <f t="shared" si="248"/>
        <v>0</v>
      </c>
      <c r="E928" s="70">
        <f t="shared" si="249"/>
        <v>0</v>
      </c>
      <c r="F928" s="74"/>
      <c r="G928" s="77"/>
      <c r="H928" s="63" t="e">
        <f t="shared" si="253"/>
        <v>#VALUE!</v>
      </c>
      <c r="I928" s="64">
        <f t="shared" si="255"/>
        <v>1</v>
      </c>
      <c r="J928" s="71" t="str">
        <f t="shared" si="255"/>
        <v>Lavandula</v>
      </c>
      <c r="K928" s="71" t="str">
        <f t="shared" si="255"/>
        <v>stoechas</v>
      </c>
      <c r="L928" s="72">
        <f t="shared" si="255"/>
        <v>2</v>
      </c>
      <c r="M928" s="72">
        <f t="shared" si="255"/>
        <v>13</v>
      </c>
      <c r="N928" s="66">
        <f t="shared" si="255"/>
        <v>0</v>
      </c>
      <c r="O928" s="42"/>
      <c r="P928" s="43" t="e">
        <f>TEXT(IF(#REF!=1,D928,""),"00")</f>
        <v>#REF!</v>
      </c>
      <c r="Q928" s="44"/>
      <c r="R928" s="45"/>
      <c r="S928" s="46" t="e">
        <f>IF(O928=0,TEXT(TIME(P928,Q928,R928)-TIME(D928,E928,RIGHT(F928,2))+TIME(0,LEFT(#REF!,2),RIGHT(#REF!,2)),"mm:ss"),TEXT(TIME(P928,Q928,R928)-TIME(D928,E928,RIGHT(F928,2))+TIME(0,LEFT(#REF!,2),RIGHT(#REF!,2))-TIME(0,($G$10*O928),0),"mm:ss"))</f>
        <v>#REF!</v>
      </c>
      <c r="T928" s="47"/>
      <c r="U928" s="43" t="e">
        <f>INDEX(VISITORS[INSECT ORDER], MATCH(T928,VISITORS[NAME USED],0))</f>
        <v>#N/A</v>
      </c>
      <c r="V928" s="43" t="e">
        <f t="shared" si="250"/>
        <v>#N/A</v>
      </c>
      <c r="W928" s="48" t="e">
        <f>IF(SUM(AB928,AD928,AF928,AH928,AJ928,AL928)=#REF!,,"")</f>
        <v>#REF!</v>
      </c>
      <c r="X928" s="49" t="e">
        <f>IF(#REF!=1,1,"")</f>
        <v>#REF!</v>
      </c>
      <c r="Y928" s="49"/>
      <c r="Z928" s="49"/>
      <c r="AA928" s="50" t="str">
        <f t="shared" si="251"/>
        <v/>
      </c>
      <c r="AB928" s="51" t="str">
        <f>IF(AA928=1,#REF!,"")</f>
        <v/>
      </c>
      <c r="AC928" s="50"/>
      <c r="AD928" s="51" t="str">
        <f>IF(AC928=1,#REF!,"")</f>
        <v/>
      </c>
      <c r="AE928" s="50"/>
      <c r="AF928" s="51" t="str">
        <f>IF(AE928=1,#REF!,"")</f>
        <v/>
      </c>
      <c r="AG928" s="50"/>
      <c r="AH928" s="51" t="str">
        <f>IF(AG928=1,#REF!,"")</f>
        <v/>
      </c>
      <c r="AI928" s="50"/>
      <c r="AJ928" s="51" t="str">
        <f>IF(AI928=1,#REF!,"")</f>
        <v/>
      </c>
      <c r="AK928" s="50"/>
      <c r="AL928" s="51" t="str">
        <f>IF(AK928=1,#REF!,"")</f>
        <v/>
      </c>
      <c r="AM928" s="52"/>
      <c r="AN928" s="53"/>
      <c r="AO928" s="53"/>
      <c r="AP928" s="54"/>
      <c r="AQ928" s="55" t="e">
        <f>IF(#REF!=1,0,"")</f>
        <v>#REF!</v>
      </c>
      <c r="AR928" s="56" t="e">
        <f t="shared" si="244"/>
        <v>#REF!</v>
      </c>
      <c r="AS928" s="55" t="e">
        <f>IF(#REF!=1,0,"")</f>
        <v>#REF!</v>
      </c>
      <c r="AT928" s="56" t="e">
        <f t="shared" si="245"/>
        <v>#REF!</v>
      </c>
    </row>
    <row r="929" spans="1:46" s="3" customFormat="1" x14ac:dyDescent="0.25">
      <c r="A929" s="67">
        <f t="shared" si="246"/>
        <v>2022</v>
      </c>
      <c r="B929" s="67" t="str">
        <f t="shared" si="247"/>
        <v>May</v>
      </c>
      <c r="C929" s="68">
        <f t="shared" si="252"/>
        <v>25</v>
      </c>
      <c r="D929" s="69">
        <f t="shared" si="248"/>
        <v>0</v>
      </c>
      <c r="E929" s="70">
        <f t="shared" si="249"/>
        <v>1</v>
      </c>
      <c r="F929" s="74"/>
      <c r="G929" s="77"/>
      <c r="H929" s="63" t="e">
        <f t="shared" si="253"/>
        <v>#VALUE!</v>
      </c>
      <c r="I929" s="64">
        <f t="shared" si="255"/>
        <v>1</v>
      </c>
      <c r="J929" s="71" t="str">
        <f t="shared" si="255"/>
        <v>Lavandula</v>
      </c>
      <c r="K929" s="71" t="str">
        <f t="shared" si="255"/>
        <v>stoechas</v>
      </c>
      <c r="L929" s="72">
        <f t="shared" si="255"/>
        <v>2</v>
      </c>
      <c r="M929" s="72">
        <f t="shared" si="255"/>
        <v>13</v>
      </c>
      <c r="N929" s="66">
        <f t="shared" si="255"/>
        <v>0</v>
      </c>
      <c r="O929" s="42"/>
      <c r="P929" s="43" t="e">
        <f>TEXT(IF(#REF!=1,D929,""),"00")</f>
        <v>#REF!</v>
      </c>
      <c r="Q929" s="44"/>
      <c r="R929" s="45"/>
      <c r="S929" s="46" t="e">
        <f>IF(O929=0,TEXT(TIME(P929,Q929,R929)-TIME(D929,E929,RIGHT(F929,2))+TIME(0,LEFT(#REF!,2),RIGHT(#REF!,2)),"mm:ss"),TEXT(TIME(P929,Q929,R929)-TIME(D929,E929,RIGHT(F929,2))+TIME(0,LEFT(#REF!,2),RIGHT(#REF!,2))-TIME(0,($G$10*O929),0),"mm:ss"))</f>
        <v>#REF!</v>
      </c>
      <c r="T929" s="47"/>
      <c r="U929" s="43" t="e">
        <f>INDEX(VISITORS[INSECT ORDER], MATCH(T929,VISITORS[NAME USED],0))</f>
        <v>#N/A</v>
      </c>
      <c r="V929" s="43" t="e">
        <f t="shared" si="250"/>
        <v>#N/A</v>
      </c>
      <c r="W929" s="48" t="e">
        <f>IF(SUM(AB929,AD929,AF929,AH929,AJ929,AL929)=#REF!,,"")</f>
        <v>#REF!</v>
      </c>
      <c r="X929" s="49" t="e">
        <f>IF(#REF!=1,1,"")</f>
        <v>#REF!</v>
      </c>
      <c r="Y929" s="49"/>
      <c r="Z929" s="49"/>
      <c r="AA929" s="50" t="str">
        <f t="shared" si="251"/>
        <v/>
      </c>
      <c r="AB929" s="51" t="str">
        <f>IF(AA929=1,#REF!,"")</f>
        <v/>
      </c>
      <c r="AC929" s="50"/>
      <c r="AD929" s="51" t="str">
        <f>IF(AC929=1,#REF!,"")</f>
        <v/>
      </c>
      <c r="AE929" s="50"/>
      <c r="AF929" s="51" t="str">
        <f>IF(AE929=1,#REF!,"")</f>
        <v/>
      </c>
      <c r="AG929" s="50"/>
      <c r="AH929" s="51" t="str">
        <f>IF(AG929=1,#REF!,"")</f>
        <v/>
      </c>
      <c r="AI929" s="50"/>
      <c r="AJ929" s="51" t="str">
        <f>IF(AI929=1,#REF!,"")</f>
        <v/>
      </c>
      <c r="AK929" s="50"/>
      <c r="AL929" s="51" t="str">
        <f>IF(AK929=1,#REF!,"")</f>
        <v/>
      </c>
      <c r="AM929" s="52"/>
      <c r="AN929" s="53"/>
      <c r="AO929" s="53"/>
      <c r="AP929" s="54"/>
      <c r="AQ929" s="55" t="e">
        <f>IF(#REF!=1,0,"")</f>
        <v>#REF!</v>
      </c>
      <c r="AR929" s="56" t="e">
        <f t="shared" si="244"/>
        <v>#REF!</v>
      </c>
      <c r="AS929" s="55" t="e">
        <f>IF(#REF!=1,0,"")</f>
        <v>#REF!</v>
      </c>
      <c r="AT929" s="56" t="e">
        <f t="shared" si="245"/>
        <v>#REF!</v>
      </c>
    </row>
    <row r="930" spans="1:46" s="3" customFormat="1" x14ac:dyDescent="0.25">
      <c r="A930" s="67">
        <f t="shared" si="246"/>
        <v>2022</v>
      </c>
      <c r="B930" s="67" t="str">
        <f t="shared" si="247"/>
        <v>May</v>
      </c>
      <c r="C930" s="68">
        <f t="shared" si="252"/>
        <v>25</v>
      </c>
      <c r="D930" s="69">
        <f t="shared" si="248"/>
        <v>0</v>
      </c>
      <c r="E930" s="70">
        <f t="shared" si="249"/>
        <v>2</v>
      </c>
      <c r="F930" s="74"/>
      <c r="G930" s="77"/>
      <c r="H930" s="63" t="e">
        <f t="shared" si="253"/>
        <v>#VALUE!</v>
      </c>
      <c r="I930" s="64">
        <f t="shared" si="255"/>
        <v>1</v>
      </c>
      <c r="J930" s="71" t="str">
        <f t="shared" si="255"/>
        <v>Lavandula</v>
      </c>
      <c r="K930" s="71" t="str">
        <f t="shared" si="255"/>
        <v>stoechas</v>
      </c>
      <c r="L930" s="66">
        <f t="shared" si="255"/>
        <v>2</v>
      </c>
      <c r="M930" s="72">
        <f t="shared" si="255"/>
        <v>13</v>
      </c>
      <c r="N930" s="66">
        <f t="shared" si="255"/>
        <v>0</v>
      </c>
      <c r="O930" s="42"/>
      <c r="P930" s="43" t="e">
        <f>TEXT(IF(#REF!=1,D930,""),"00")</f>
        <v>#REF!</v>
      </c>
      <c r="Q930" s="44"/>
      <c r="R930" s="45"/>
      <c r="S930" s="46" t="e">
        <f>IF(O930=0,TEXT(TIME(P930,Q930,R930)-TIME(D930,E930,RIGHT(F930,2))+TIME(0,LEFT(#REF!,2),RIGHT(#REF!,2)),"mm:ss"),TEXT(TIME(P930,Q930,R930)-TIME(D930,E930,RIGHT(F930,2))+TIME(0,LEFT(#REF!,2),RIGHT(#REF!,2))-TIME(0,($G$10*O930),0),"mm:ss"))</f>
        <v>#REF!</v>
      </c>
      <c r="T930" s="47"/>
      <c r="U930" s="43" t="e">
        <f>INDEX(VISITORS[INSECT ORDER], MATCH(T930,VISITORS[NAME USED],0))</f>
        <v>#N/A</v>
      </c>
      <c r="V930" s="43" t="e">
        <f t="shared" si="250"/>
        <v>#N/A</v>
      </c>
      <c r="W930" s="48" t="e">
        <f>IF(SUM(AB930,AD930,AF930,AH930,AJ930,AL930)=#REF!,,"")</f>
        <v>#REF!</v>
      </c>
      <c r="X930" s="49" t="e">
        <f>IF(#REF!=1,1,"")</f>
        <v>#REF!</v>
      </c>
      <c r="Y930" s="49"/>
      <c r="Z930" s="49"/>
      <c r="AA930" s="50" t="str">
        <f t="shared" si="251"/>
        <v/>
      </c>
      <c r="AB930" s="51" t="str">
        <f>IF(AA930=1,#REF!,"")</f>
        <v/>
      </c>
      <c r="AC930" s="50"/>
      <c r="AD930" s="51" t="str">
        <f>IF(AC930=1,#REF!,"")</f>
        <v/>
      </c>
      <c r="AE930" s="50"/>
      <c r="AF930" s="51" t="str">
        <f>IF(AE930=1,#REF!,"")</f>
        <v/>
      </c>
      <c r="AG930" s="50"/>
      <c r="AH930" s="51" t="str">
        <f>IF(AG930=1,#REF!,"")</f>
        <v/>
      </c>
      <c r="AI930" s="50"/>
      <c r="AJ930" s="51" t="str">
        <f>IF(AI930=1,#REF!,"")</f>
        <v/>
      </c>
      <c r="AK930" s="50"/>
      <c r="AL930" s="51" t="str">
        <f>IF(AK930=1,#REF!,"")</f>
        <v/>
      </c>
      <c r="AM930" s="52"/>
      <c r="AN930" s="53"/>
      <c r="AO930" s="53"/>
      <c r="AP930" s="54"/>
      <c r="AQ930" s="55" t="e">
        <f>IF(#REF!=1,0,"")</f>
        <v>#REF!</v>
      </c>
      <c r="AR930" s="56" t="e">
        <f t="shared" si="244"/>
        <v>#REF!</v>
      </c>
      <c r="AS930" s="55" t="e">
        <f>IF(#REF!=1,0,"")</f>
        <v>#REF!</v>
      </c>
      <c r="AT930" s="56" t="e">
        <f t="shared" si="245"/>
        <v>#REF!</v>
      </c>
    </row>
    <row r="931" spans="1:46" s="3" customFormat="1" x14ac:dyDescent="0.25">
      <c r="A931" s="67">
        <f t="shared" si="246"/>
        <v>2022</v>
      </c>
      <c r="B931" s="67" t="str">
        <f t="shared" si="247"/>
        <v>May</v>
      </c>
      <c r="C931" s="68">
        <f t="shared" si="252"/>
        <v>25</v>
      </c>
      <c r="D931" s="69">
        <f t="shared" si="248"/>
        <v>0</v>
      </c>
      <c r="E931" s="70">
        <f t="shared" si="249"/>
        <v>3</v>
      </c>
      <c r="F931" s="74"/>
      <c r="G931" s="77"/>
      <c r="H931" s="63" t="e">
        <f t="shared" si="253"/>
        <v>#VALUE!</v>
      </c>
      <c r="I931" s="64">
        <f t="shared" si="255"/>
        <v>1</v>
      </c>
      <c r="J931" s="71" t="str">
        <f t="shared" si="255"/>
        <v>Lavandula</v>
      </c>
      <c r="K931" s="71" t="str">
        <f t="shared" si="255"/>
        <v>stoechas</v>
      </c>
      <c r="L931" s="72">
        <f t="shared" si="255"/>
        <v>2</v>
      </c>
      <c r="M931" s="72">
        <f t="shared" si="255"/>
        <v>13</v>
      </c>
      <c r="N931" s="66">
        <f t="shared" si="255"/>
        <v>0</v>
      </c>
      <c r="O931" s="42"/>
      <c r="P931" s="43" t="e">
        <f>TEXT(IF(#REF!=1,D931,""),"00")</f>
        <v>#REF!</v>
      </c>
      <c r="Q931" s="44"/>
      <c r="R931" s="45"/>
      <c r="S931" s="46" t="e">
        <f>IF(O931=0,TEXT(TIME(P931,Q931,R931)-TIME(D931,E931,RIGHT(F931,2))+TIME(0,LEFT(#REF!,2),RIGHT(#REF!,2)),"mm:ss"),TEXT(TIME(P931,Q931,R931)-TIME(D931,E931,RIGHT(F931,2))+TIME(0,LEFT(#REF!,2),RIGHT(#REF!,2))-TIME(0,($G$10*O931),0),"mm:ss"))</f>
        <v>#REF!</v>
      </c>
      <c r="T931" s="47"/>
      <c r="U931" s="43" t="e">
        <f>INDEX(VISITORS[INSECT ORDER], MATCH(T931,VISITORS[NAME USED],0))</f>
        <v>#N/A</v>
      </c>
      <c r="V931" s="43" t="e">
        <f t="shared" si="250"/>
        <v>#N/A</v>
      </c>
      <c r="W931" s="48" t="e">
        <f>IF(SUM(AB931,AD931,AF931,AH931,AJ931,AL931)=#REF!,,"")</f>
        <v>#REF!</v>
      </c>
      <c r="X931" s="49" t="e">
        <f>IF(#REF!=1,1,"")</f>
        <v>#REF!</v>
      </c>
      <c r="Y931" s="49"/>
      <c r="Z931" s="49"/>
      <c r="AA931" s="50" t="str">
        <f t="shared" si="251"/>
        <v/>
      </c>
      <c r="AB931" s="51" t="str">
        <f>IF(AA931=1,#REF!,"")</f>
        <v/>
      </c>
      <c r="AC931" s="50"/>
      <c r="AD931" s="51" t="str">
        <f>IF(AC931=1,#REF!,"")</f>
        <v/>
      </c>
      <c r="AE931" s="50"/>
      <c r="AF931" s="51" t="str">
        <f>IF(AE931=1,#REF!,"")</f>
        <v/>
      </c>
      <c r="AG931" s="50"/>
      <c r="AH931" s="51" t="str">
        <f>IF(AG931=1,#REF!,"")</f>
        <v/>
      </c>
      <c r="AI931" s="50"/>
      <c r="AJ931" s="51" t="str">
        <f>IF(AI931=1,#REF!,"")</f>
        <v/>
      </c>
      <c r="AK931" s="50"/>
      <c r="AL931" s="51" t="str">
        <f>IF(AK931=1,#REF!,"")</f>
        <v/>
      </c>
      <c r="AM931" s="52"/>
      <c r="AN931" s="53"/>
      <c r="AO931" s="53"/>
      <c r="AP931" s="54"/>
      <c r="AQ931" s="55" t="e">
        <f>IF(#REF!=1,0,"")</f>
        <v>#REF!</v>
      </c>
      <c r="AR931" s="56" t="e">
        <f t="shared" si="244"/>
        <v>#REF!</v>
      </c>
      <c r="AS931" s="55" t="e">
        <f>IF(#REF!=1,0,"")</f>
        <v>#REF!</v>
      </c>
      <c r="AT931" s="56" t="e">
        <f t="shared" si="245"/>
        <v>#REF!</v>
      </c>
    </row>
    <row r="932" spans="1:46" s="3" customFormat="1" x14ac:dyDescent="0.25">
      <c r="A932" s="67">
        <f t="shared" si="246"/>
        <v>2022</v>
      </c>
      <c r="B932" s="67" t="str">
        <f t="shared" si="247"/>
        <v>May</v>
      </c>
      <c r="C932" s="68">
        <f t="shared" si="252"/>
        <v>25</v>
      </c>
      <c r="D932" s="69">
        <f t="shared" si="248"/>
        <v>0</v>
      </c>
      <c r="E932" s="60">
        <f t="shared" si="249"/>
        <v>4</v>
      </c>
      <c r="F932" s="74"/>
      <c r="G932" s="77"/>
      <c r="H932" s="63" t="e">
        <f t="shared" si="253"/>
        <v>#VALUE!</v>
      </c>
      <c r="I932" s="64">
        <f t="shared" si="255"/>
        <v>1</v>
      </c>
      <c r="J932" s="71" t="str">
        <f t="shared" si="255"/>
        <v>Lavandula</v>
      </c>
      <c r="K932" s="71" t="str">
        <f t="shared" si="255"/>
        <v>stoechas</v>
      </c>
      <c r="L932" s="72">
        <f t="shared" si="255"/>
        <v>2</v>
      </c>
      <c r="M932" s="66">
        <f t="shared" si="255"/>
        <v>13</v>
      </c>
      <c r="N932" s="66">
        <f t="shared" si="255"/>
        <v>0</v>
      </c>
      <c r="O932" s="42"/>
      <c r="P932" s="43" t="e">
        <f>TEXT(IF(#REF!=1,D932,""),"00")</f>
        <v>#REF!</v>
      </c>
      <c r="Q932" s="44"/>
      <c r="R932" s="45"/>
      <c r="S932" s="46" t="e">
        <f>IF(O932=0,TEXT(TIME(P932,Q932,R932)-TIME(D932,E932,RIGHT(F932,2))+TIME(0,LEFT(#REF!,2),RIGHT(#REF!,2)),"mm:ss"),TEXT(TIME(P932,Q932,R932)-TIME(D932,E932,RIGHT(F932,2))+TIME(0,LEFT(#REF!,2),RIGHT(#REF!,2))-TIME(0,($G$10*O932),0),"mm:ss"))</f>
        <v>#REF!</v>
      </c>
      <c r="T932" s="47"/>
      <c r="U932" s="43" t="e">
        <f>INDEX(VISITORS[INSECT ORDER], MATCH(T932,VISITORS[NAME USED],0))</f>
        <v>#N/A</v>
      </c>
      <c r="V932" s="43" t="e">
        <f t="shared" si="250"/>
        <v>#N/A</v>
      </c>
      <c r="W932" s="48" t="e">
        <f>IF(SUM(AB932,AD932,AF932,AH932,AJ932,AL932)=#REF!,,"")</f>
        <v>#REF!</v>
      </c>
      <c r="X932" s="49" t="e">
        <f>IF(#REF!=1,1,"")</f>
        <v>#REF!</v>
      </c>
      <c r="Y932" s="49"/>
      <c r="Z932" s="49"/>
      <c r="AA932" s="50" t="str">
        <f t="shared" si="251"/>
        <v/>
      </c>
      <c r="AB932" s="51" t="str">
        <f>IF(AA932=1,#REF!,"")</f>
        <v/>
      </c>
      <c r="AC932" s="50"/>
      <c r="AD932" s="51" t="str">
        <f>IF(AC932=1,#REF!,"")</f>
        <v/>
      </c>
      <c r="AE932" s="50"/>
      <c r="AF932" s="51" t="str">
        <f>IF(AE932=1,#REF!,"")</f>
        <v/>
      </c>
      <c r="AG932" s="50"/>
      <c r="AH932" s="51" t="str">
        <f>IF(AG932=1,#REF!,"")</f>
        <v/>
      </c>
      <c r="AI932" s="50"/>
      <c r="AJ932" s="51" t="str">
        <f>IF(AI932=1,#REF!,"")</f>
        <v/>
      </c>
      <c r="AK932" s="50"/>
      <c r="AL932" s="51" t="str">
        <f>IF(AK932=1,#REF!,"")</f>
        <v/>
      </c>
      <c r="AM932" s="52"/>
      <c r="AN932" s="53"/>
      <c r="AO932" s="53"/>
      <c r="AP932" s="54"/>
      <c r="AQ932" s="55" t="e">
        <f>IF(#REF!=1,0,"")</f>
        <v>#REF!</v>
      </c>
      <c r="AR932" s="56" t="e">
        <f t="shared" si="244"/>
        <v>#REF!</v>
      </c>
      <c r="AS932" s="55" t="e">
        <f>IF(#REF!=1,0,"")</f>
        <v>#REF!</v>
      </c>
      <c r="AT932" s="56" t="e">
        <f t="shared" si="245"/>
        <v>#REF!</v>
      </c>
    </row>
    <row r="933" spans="1:46" s="3" customFormat="1" x14ac:dyDescent="0.25">
      <c r="A933" s="67">
        <f t="shared" si="246"/>
        <v>2022</v>
      </c>
      <c r="B933" s="67" t="str">
        <f t="shared" si="247"/>
        <v>May</v>
      </c>
      <c r="C933" s="68">
        <f t="shared" si="252"/>
        <v>25</v>
      </c>
      <c r="D933" s="69">
        <f t="shared" si="248"/>
        <v>0</v>
      </c>
      <c r="E933" s="70">
        <f t="shared" si="249"/>
        <v>5</v>
      </c>
      <c r="F933" s="74"/>
      <c r="G933" s="77"/>
      <c r="H933" s="63" t="e">
        <f t="shared" si="253"/>
        <v>#VALUE!</v>
      </c>
      <c r="I933" s="64">
        <f t="shared" si="255"/>
        <v>1</v>
      </c>
      <c r="J933" s="71" t="str">
        <f t="shared" si="255"/>
        <v>Lavandula</v>
      </c>
      <c r="K933" s="71" t="str">
        <f t="shared" si="255"/>
        <v>stoechas</v>
      </c>
      <c r="L933" s="72">
        <f t="shared" si="255"/>
        <v>2</v>
      </c>
      <c r="M933" s="72">
        <f t="shared" si="255"/>
        <v>13</v>
      </c>
      <c r="N933" s="66">
        <f t="shared" si="255"/>
        <v>0</v>
      </c>
      <c r="O933" s="42"/>
      <c r="P933" s="43" t="e">
        <f>TEXT(IF(#REF!=1,D933,""),"00")</f>
        <v>#REF!</v>
      </c>
      <c r="Q933" s="44"/>
      <c r="R933" s="45"/>
      <c r="S933" s="46" t="e">
        <f>IF(O933=0,TEXT(TIME(P933,Q933,R933)-TIME(D933,E933,RIGHT(F933,2))+TIME(0,LEFT(#REF!,2),RIGHT(#REF!,2)),"mm:ss"),TEXT(TIME(P933,Q933,R933)-TIME(D933,E933,RIGHT(F933,2))+TIME(0,LEFT(#REF!,2),RIGHT(#REF!,2))-TIME(0,($G$10*O933),0),"mm:ss"))</f>
        <v>#REF!</v>
      </c>
      <c r="T933" s="47"/>
      <c r="U933" s="43" t="e">
        <f>INDEX(VISITORS[INSECT ORDER], MATCH(T933,VISITORS[NAME USED],0))</f>
        <v>#N/A</v>
      </c>
      <c r="V933" s="43" t="e">
        <f t="shared" si="250"/>
        <v>#N/A</v>
      </c>
      <c r="W933" s="48" t="e">
        <f>IF(SUM(AB933,AD933,AF933,AH933,AJ933,AL933)=#REF!,,"")</f>
        <v>#REF!</v>
      </c>
      <c r="X933" s="49" t="e">
        <f>IF(#REF!=1,1,"")</f>
        <v>#REF!</v>
      </c>
      <c r="Y933" s="49"/>
      <c r="Z933" s="49"/>
      <c r="AA933" s="50" t="str">
        <f t="shared" si="251"/>
        <v/>
      </c>
      <c r="AB933" s="51" t="str">
        <f>IF(AA933=1,#REF!,"")</f>
        <v/>
      </c>
      <c r="AC933" s="50"/>
      <c r="AD933" s="51" t="str">
        <f>IF(AC933=1,#REF!,"")</f>
        <v/>
      </c>
      <c r="AE933" s="50"/>
      <c r="AF933" s="51" t="str">
        <f>IF(AE933=1,#REF!,"")</f>
        <v/>
      </c>
      <c r="AG933" s="50"/>
      <c r="AH933" s="51" t="str">
        <f>IF(AG933=1,#REF!,"")</f>
        <v/>
      </c>
      <c r="AI933" s="50"/>
      <c r="AJ933" s="51" t="str">
        <f>IF(AI933=1,#REF!,"")</f>
        <v/>
      </c>
      <c r="AK933" s="50"/>
      <c r="AL933" s="51" t="str">
        <f>IF(AK933=1,#REF!,"")</f>
        <v/>
      </c>
      <c r="AM933" s="52"/>
      <c r="AN933" s="53"/>
      <c r="AO933" s="53"/>
      <c r="AP933" s="54"/>
      <c r="AQ933" s="55" t="e">
        <f>IF(#REF!=1,0,"")</f>
        <v>#REF!</v>
      </c>
      <c r="AR933" s="56" t="e">
        <f t="shared" si="244"/>
        <v>#REF!</v>
      </c>
      <c r="AS933" s="55" t="e">
        <f>IF(#REF!=1,0,"")</f>
        <v>#REF!</v>
      </c>
      <c r="AT933" s="56" t="e">
        <f t="shared" si="245"/>
        <v>#REF!</v>
      </c>
    </row>
    <row r="934" spans="1:46" s="3" customFormat="1" x14ac:dyDescent="0.25">
      <c r="A934" s="67">
        <f t="shared" si="246"/>
        <v>2022</v>
      </c>
      <c r="B934" s="67" t="str">
        <f t="shared" si="247"/>
        <v>May</v>
      </c>
      <c r="C934" s="68">
        <f t="shared" si="252"/>
        <v>25</v>
      </c>
      <c r="D934" s="69">
        <f t="shared" si="248"/>
        <v>0</v>
      </c>
      <c r="E934" s="70">
        <f t="shared" si="249"/>
        <v>6</v>
      </c>
      <c r="F934" s="74"/>
      <c r="G934" s="77"/>
      <c r="H934" s="63" t="e">
        <f t="shared" si="253"/>
        <v>#VALUE!</v>
      </c>
      <c r="I934" s="64">
        <f t="shared" si="255"/>
        <v>1</v>
      </c>
      <c r="J934" s="71" t="str">
        <f t="shared" si="255"/>
        <v>Lavandula</v>
      </c>
      <c r="K934" s="71" t="str">
        <f t="shared" si="255"/>
        <v>stoechas</v>
      </c>
      <c r="L934" s="72">
        <f t="shared" si="255"/>
        <v>2</v>
      </c>
      <c r="M934" s="72">
        <f t="shared" si="255"/>
        <v>13</v>
      </c>
      <c r="N934" s="66">
        <f t="shared" si="255"/>
        <v>0</v>
      </c>
      <c r="O934" s="42"/>
      <c r="P934" s="43" t="e">
        <f>TEXT(IF(#REF!=1,D934,""),"00")</f>
        <v>#REF!</v>
      </c>
      <c r="Q934" s="44"/>
      <c r="R934" s="45"/>
      <c r="S934" s="46" t="e">
        <f>IF(O934=0,TEXT(TIME(P934,Q934,R934)-TIME(D934,E934,RIGHT(F934,2))+TIME(0,LEFT(#REF!,2),RIGHT(#REF!,2)),"mm:ss"),TEXT(TIME(P934,Q934,R934)-TIME(D934,E934,RIGHT(F934,2))+TIME(0,LEFT(#REF!,2),RIGHT(#REF!,2))-TIME(0,($G$10*O934),0),"mm:ss"))</f>
        <v>#REF!</v>
      </c>
      <c r="T934" s="47"/>
      <c r="U934" s="43" t="e">
        <f>INDEX(VISITORS[INSECT ORDER], MATCH(T934,VISITORS[NAME USED],0))</f>
        <v>#N/A</v>
      </c>
      <c r="V934" s="43" t="e">
        <f t="shared" si="250"/>
        <v>#N/A</v>
      </c>
      <c r="W934" s="48" t="e">
        <f>IF(SUM(AB934,AD934,AF934,AH934,AJ934,AL934)=#REF!,,"")</f>
        <v>#REF!</v>
      </c>
      <c r="X934" s="49" t="e">
        <f>IF(#REF!=1,1,"")</f>
        <v>#REF!</v>
      </c>
      <c r="Y934" s="49"/>
      <c r="Z934" s="49"/>
      <c r="AA934" s="50" t="str">
        <f t="shared" si="251"/>
        <v/>
      </c>
      <c r="AB934" s="51" t="str">
        <f>IF(AA934=1,#REF!,"")</f>
        <v/>
      </c>
      <c r="AC934" s="50"/>
      <c r="AD934" s="51" t="str">
        <f>IF(AC934=1,#REF!,"")</f>
        <v/>
      </c>
      <c r="AE934" s="50"/>
      <c r="AF934" s="51" t="str">
        <f>IF(AE934=1,#REF!,"")</f>
        <v/>
      </c>
      <c r="AG934" s="50"/>
      <c r="AH934" s="51" t="str">
        <f>IF(AG934=1,#REF!,"")</f>
        <v/>
      </c>
      <c r="AI934" s="50"/>
      <c r="AJ934" s="51" t="str">
        <f>IF(AI934=1,#REF!,"")</f>
        <v/>
      </c>
      <c r="AK934" s="50"/>
      <c r="AL934" s="51" t="str">
        <f>IF(AK934=1,#REF!,"")</f>
        <v/>
      </c>
      <c r="AM934" s="52"/>
      <c r="AN934" s="53"/>
      <c r="AO934" s="53"/>
      <c r="AP934" s="54"/>
      <c r="AQ934" s="55" t="e">
        <f>IF(#REF!=1,0,"")</f>
        <v>#REF!</v>
      </c>
      <c r="AR934" s="56" t="e">
        <f t="shared" si="244"/>
        <v>#REF!</v>
      </c>
      <c r="AS934" s="55" t="e">
        <f>IF(#REF!=1,0,"")</f>
        <v>#REF!</v>
      </c>
      <c r="AT934" s="56" t="e">
        <f t="shared" si="245"/>
        <v>#REF!</v>
      </c>
    </row>
    <row r="935" spans="1:46" s="3" customFormat="1" x14ac:dyDescent="0.25">
      <c r="A935" s="67">
        <f t="shared" si="246"/>
        <v>2022</v>
      </c>
      <c r="B935" s="67" t="str">
        <f t="shared" si="247"/>
        <v>May</v>
      </c>
      <c r="C935" s="68">
        <f t="shared" si="252"/>
        <v>25</v>
      </c>
      <c r="D935" s="69">
        <f t="shared" si="248"/>
        <v>0</v>
      </c>
      <c r="E935" s="70">
        <f t="shared" si="249"/>
        <v>7</v>
      </c>
      <c r="F935" s="74"/>
      <c r="G935" s="77"/>
      <c r="H935" s="63" t="e">
        <f t="shared" si="253"/>
        <v>#VALUE!</v>
      </c>
      <c r="I935" s="64">
        <f t="shared" si="255"/>
        <v>1</v>
      </c>
      <c r="J935" s="71" t="str">
        <f t="shared" si="255"/>
        <v>Lavandula</v>
      </c>
      <c r="K935" s="71" t="str">
        <f t="shared" si="255"/>
        <v>stoechas</v>
      </c>
      <c r="L935" s="72">
        <f t="shared" si="255"/>
        <v>2</v>
      </c>
      <c r="M935" s="72">
        <f t="shared" si="255"/>
        <v>13</v>
      </c>
      <c r="N935" s="66">
        <f t="shared" si="255"/>
        <v>0</v>
      </c>
      <c r="O935" s="42"/>
      <c r="P935" s="43" t="e">
        <f>TEXT(IF(#REF!=1,D935,""),"00")</f>
        <v>#REF!</v>
      </c>
      <c r="Q935" s="44"/>
      <c r="R935" s="45"/>
      <c r="S935" s="46" t="e">
        <f>IF(O935=0,TEXT(TIME(P935,Q935,R935)-TIME(D935,E935,RIGHT(F935,2))+TIME(0,LEFT(#REF!,2),RIGHT(#REF!,2)),"mm:ss"),TEXT(TIME(P935,Q935,R935)-TIME(D935,E935,RIGHT(F935,2))+TIME(0,LEFT(#REF!,2),RIGHT(#REF!,2))-TIME(0,($G$10*O935),0),"mm:ss"))</f>
        <v>#REF!</v>
      </c>
      <c r="T935" s="47"/>
      <c r="U935" s="43" t="e">
        <f>INDEX(VISITORS[INSECT ORDER], MATCH(T935,VISITORS[NAME USED],0))</f>
        <v>#N/A</v>
      </c>
      <c r="V935" s="43" t="e">
        <f t="shared" si="250"/>
        <v>#N/A</v>
      </c>
      <c r="W935" s="48" t="e">
        <f>IF(SUM(AB935,AD935,AF935,AH935,AJ935,AL935)=#REF!,,"")</f>
        <v>#REF!</v>
      </c>
      <c r="X935" s="49" t="e">
        <f>IF(#REF!=1,1,"")</f>
        <v>#REF!</v>
      </c>
      <c r="Y935" s="49"/>
      <c r="Z935" s="49"/>
      <c r="AA935" s="50" t="str">
        <f t="shared" si="251"/>
        <v/>
      </c>
      <c r="AB935" s="51" t="str">
        <f>IF(AA935=1,#REF!,"")</f>
        <v/>
      </c>
      <c r="AC935" s="50"/>
      <c r="AD935" s="51" t="str">
        <f>IF(AC935=1,#REF!,"")</f>
        <v/>
      </c>
      <c r="AE935" s="50"/>
      <c r="AF935" s="51" t="str">
        <f>IF(AE935=1,#REF!,"")</f>
        <v/>
      </c>
      <c r="AG935" s="50"/>
      <c r="AH935" s="51" t="str">
        <f>IF(AG935=1,#REF!,"")</f>
        <v/>
      </c>
      <c r="AI935" s="50"/>
      <c r="AJ935" s="51" t="str">
        <f>IF(AI935=1,#REF!,"")</f>
        <v/>
      </c>
      <c r="AK935" s="50"/>
      <c r="AL935" s="51" t="str">
        <f>IF(AK935=1,#REF!,"")</f>
        <v/>
      </c>
      <c r="AM935" s="52"/>
      <c r="AN935" s="53"/>
      <c r="AO935" s="53"/>
      <c r="AP935" s="54"/>
      <c r="AQ935" s="55" t="e">
        <f>IF(#REF!=1,0,"")</f>
        <v>#REF!</v>
      </c>
      <c r="AR935" s="56" t="e">
        <f t="shared" si="244"/>
        <v>#REF!</v>
      </c>
      <c r="AS935" s="55" t="e">
        <f>IF(#REF!=1,0,"")</f>
        <v>#REF!</v>
      </c>
      <c r="AT935" s="56" t="e">
        <f t="shared" si="245"/>
        <v>#REF!</v>
      </c>
    </row>
    <row r="936" spans="1:46" s="3" customFormat="1" x14ac:dyDescent="0.25">
      <c r="A936" s="67">
        <f t="shared" si="246"/>
        <v>2022</v>
      </c>
      <c r="B936" s="67" t="str">
        <f t="shared" si="247"/>
        <v>May</v>
      </c>
      <c r="C936" s="68">
        <f t="shared" si="252"/>
        <v>25</v>
      </c>
      <c r="D936" s="69">
        <f t="shared" si="248"/>
        <v>0</v>
      </c>
      <c r="E936" s="70">
        <f t="shared" si="249"/>
        <v>8</v>
      </c>
      <c r="F936" s="74"/>
      <c r="G936" s="77"/>
      <c r="H936" s="63" t="e">
        <f t="shared" si="253"/>
        <v>#VALUE!</v>
      </c>
      <c r="I936" s="64">
        <f t="shared" si="255"/>
        <v>1</v>
      </c>
      <c r="J936" s="71" t="str">
        <f t="shared" si="255"/>
        <v>Lavandula</v>
      </c>
      <c r="K936" s="71" t="str">
        <f t="shared" si="255"/>
        <v>stoechas</v>
      </c>
      <c r="L936" s="66">
        <f t="shared" si="255"/>
        <v>2</v>
      </c>
      <c r="M936" s="72">
        <f t="shared" si="255"/>
        <v>13</v>
      </c>
      <c r="N936" s="66">
        <f t="shared" si="255"/>
        <v>0</v>
      </c>
      <c r="O936" s="42"/>
      <c r="P936" s="43" t="e">
        <f>TEXT(IF(#REF!=1,D936,""),"00")</f>
        <v>#REF!</v>
      </c>
      <c r="Q936" s="44"/>
      <c r="R936" s="45"/>
      <c r="S936" s="46" t="e">
        <f>IF(O936=0,TEXT(TIME(P936,Q936,R936)-TIME(D936,E936,RIGHT(F936,2))+TIME(0,LEFT(#REF!,2),RIGHT(#REF!,2)),"mm:ss"),TEXT(TIME(P936,Q936,R936)-TIME(D936,E936,RIGHT(F936,2))+TIME(0,LEFT(#REF!,2),RIGHT(#REF!,2))-TIME(0,($G$10*O936),0),"mm:ss"))</f>
        <v>#REF!</v>
      </c>
      <c r="T936" s="47"/>
      <c r="U936" s="43" t="e">
        <f>INDEX(VISITORS[INSECT ORDER], MATCH(T936,VISITORS[NAME USED],0))</f>
        <v>#N/A</v>
      </c>
      <c r="V936" s="43" t="e">
        <f t="shared" si="250"/>
        <v>#N/A</v>
      </c>
      <c r="W936" s="48" t="e">
        <f>IF(SUM(AB936,AD936,AF936,AH936,AJ936,AL936)=#REF!,,"")</f>
        <v>#REF!</v>
      </c>
      <c r="X936" s="49" t="e">
        <f>IF(#REF!=1,1,"")</f>
        <v>#REF!</v>
      </c>
      <c r="Y936" s="49"/>
      <c r="Z936" s="49"/>
      <c r="AA936" s="50" t="str">
        <f t="shared" si="251"/>
        <v/>
      </c>
      <c r="AB936" s="51" t="str">
        <f>IF(AA936=1,#REF!,"")</f>
        <v/>
      </c>
      <c r="AC936" s="50"/>
      <c r="AD936" s="51" t="str">
        <f>IF(AC936=1,#REF!,"")</f>
        <v/>
      </c>
      <c r="AE936" s="50"/>
      <c r="AF936" s="51" t="str">
        <f>IF(AE936=1,#REF!,"")</f>
        <v/>
      </c>
      <c r="AG936" s="50"/>
      <c r="AH936" s="51" t="str">
        <f>IF(AG936=1,#REF!,"")</f>
        <v/>
      </c>
      <c r="AI936" s="50"/>
      <c r="AJ936" s="51" t="str">
        <f>IF(AI936=1,#REF!,"")</f>
        <v/>
      </c>
      <c r="AK936" s="50"/>
      <c r="AL936" s="51" t="str">
        <f>IF(AK936=1,#REF!,"")</f>
        <v/>
      </c>
      <c r="AM936" s="52"/>
      <c r="AN936" s="53"/>
      <c r="AO936" s="53"/>
      <c r="AP936" s="54"/>
      <c r="AQ936" s="55" t="e">
        <f>IF(#REF!=1,0,"")</f>
        <v>#REF!</v>
      </c>
      <c r="AR936" s="56" t="e">
        <f t="shared" si="244"/>
        <v>#REF!</v>
      </c>
      <c r="AS936" s="55" t="e">
        <f>IF(#REF!=1,0,"")</f>
        <v>#REF!</v>
      </c>
      <c r="AT936" s="56" t="e">
        <f t="shared" si="245"/>
        <v>#REF!</v>
      </c>
    </row>
    <row r="937" spans="1:46" s="3" customFormat="1" x14ac:dyDescent="0.25">
      <c r="A937" s="67">
        <f t="shared" si="246"/>
        <v>2022</v>
      </c>
      <c r="B937" s="67" t="str">
        <f t="shared" si="247"/>
        <v>May</v>
      </c>
      <c r="C937" s="68">
        <f t="shared" si="252"/>
        <v>25</v>
      </c>
      <c r="D937" s="69">
        <f t="shared" si="248"/>
        <v>0</v>
      </c>
      <c r="E937" s="60">
        <f t="shared" si="249"/>
        <v>9</v>
      </c>
      <c r="F937" s="74"/>
      <c r="G937" s="77"/>
      <c r="H937" s="63" t="e">
        <f t="shared" si="253"/>
        <v>#VALUE!</v>
      </c>
      <c r="I937" s="64">
        <f t="shared" si="255"/>
        <v>1</v>
      </c>
      <c r="J937" s="71" t="str">
        <f t="shared" si="255"/>
        <v>Lavandula</v>
      </c>
      <c r="K937" s="71" t="str">
        <f t="shared" si="255"/>
        <v>stoechas</v>
      </c>
      <c r="L937" s="72">
        <f t="shared" si="255"/>
        <v>2</v>
      </c>
      <c r="M937" s="66">
        <f t="shared" si="255"/>
        <v>13</v>
      </c>
      <c r="N937" s="66">
        <f t="shared" si="255"/>
        <v>0</v>
      </c>
      <c r="O937" s="42"/>
      <c r="P937" s="43" t="e">
        <f>TEXT(IF(#REF!=1,D937,""),"00")</f>
        <v>#REF!</v>
      </c>
      <c r="Q937" s="44"/>
      <c r="R937" s="45"/>
      <c r="S937" s="46" t="e">
        <f>IF(O937=0,TEXT(TIME(P937,Q937,R937)-TIME(D937,E937,RIGHT(F937,2))+TIME(0,LEFT(#REF!,2),RIGHT(#REF!,2)),"mm:ss"),TEXT(TIME(P937,Q937,R937)-TIME(D937,E937,RIGHT(F937,2))+TIME(0,LEFT(#REF!,2),RIGHT(#REF!,2))-TIME(0,($G$10*O937),0),"mm:ss"))</f>
        <v>#REF!</v>
      </c>
      <c r="T937" s="47"/>
      <c r="U937" s="43" t="e">
        <f>INDEX(VISITORS[INSECT ORDER], MATCH(T937,VISITORS[NAME USED],0))</f>
        <v>#N/A</v>
      </c>
      <c r="V937" s="43" t="e">
        <f t="shared" si="250"/>
        <v>#N/A</v>
      </c>
      <c r="W937" s="48" t="e">
        <f>IF(SUM(AB937,AD937,AF937,AH937,AJ937,AL937)=#REF!,,"")</f>
        <v>#REF!</v>
      </c>
      <c r="X937" s="49" t="e">
        <f>IF(#REF!=1,1,"")</f>
        <v>#REF!</v>
      </c>
      <c r="Y937" s="49"/>
      <c r="Z937" s="49"/>
      <c r="AA937" s="50" t="str">
        <f t="shared" si="251"/>
        <v/>
      </c>
      <c r="AB937" s="51" t="str">
        <f>IF(AA937=1,#REF!,"")</f>
        <v/>
      </c>
      <c r="AC937" s="50"/>
      <c r="AD937" s="51" t="str">
        <f>IF(AC937=1,#REF!,"")</f>
        <v/>
      </c>
      <c r="AE937" s="50"/>
      <c r="AF937" s="51" t="str">
        <f>IF(AE937=1,#REF!,"")</f>
        <v/>
      </c>
      <c r="AG937" s="50"/>
      <c r="AH937" s="51" t="str">
        <f>IF(AG937=1,#REF!,"")</f>
        <v/>
      </c>
      <c r="AI937" s="50"/>
      <c r="AJ937" s="51" t="str">
        <f>IF(AI937=1,#REF!,"")</f>
        <v/>
      </c>
      <c r="AK937" s="50"/>
      <c r="AL937" s="51" t="str">
        <f>IF(AK937=1,#REF!,"")</f>
        <v/>
      </c>
      <c r="AM937" s="52"/>
      <c r="AN937" s="53"/>
      <c r="AO937" s="53"/>
      <c r="AP937" s="54"/>
      <c r="AQ937" s="55" t="e">
        <f>IF(#REF!=1,0,"")</f>
        <v>#REF!</v>
      </c>
      <c r="AR937" s="56" t="e">
        <f t="shared" si="244"/>
        <v>#REF!</v>
      </c>
      <c r="AS937" s="55" t="e">
        <f>IF(#REF!=1,0,"")</f>
        <v>#REF!</v>
      </c>
      <c r="AT937" s="56" t="e">
        <f t="shared" si="245"/>
        <v>#REF!</v>
      </c>
    </row>
    <row r="938" spans="1:46" s="3" customFormat="1" x14ac:dyDescent="0.25">
      <c r="A938" s="67">
        <f t="shared" si="246"/>
        <v>2022</v>
      </c>
      <c r="B938" s="67" t="str">
        <f t="shared" si="247"/>
        <v>May</v>
      </c>
      <c r="C938" s="68">
        <f t="shared" si="252"/>
        <v>25</v>
      </c>
      <c r="D938" s="69">
        <f t="shared" si="248"/>
        <v>0</v>
      </c>
      <c r="E938" s="70">
        <f t="shared" si="249"/>
        <v>10</v>
      </c>
      <c r="F938" s="74"/>
      <c r="G938" s="77"/>
      <c r="H938" s="63" t="e">
        <f t="shared" si="253"/>
        <v>#VALUE!</v>
      </c>
      <c r="I938" s="64">
        <f t="shared" si="255"/>
        <v>1</v>
      </c>
      <c r="J938" s="71" t="str">
        <f t="shared" si="255"/>
        <v>Lavandula</v>
      </c>
      <c r="K938" s="71" t="str">
        <f t="shared" si="255"/>
        <v>stoechas</v>
      </c>
      <c r="L938" s="72">
        <f t="shared" si="255"/>
        <v>2</v>
      </c>
      <c r="M938" s="72">
        <f t="shared" si="255"/>
        <v>13</v>
      </c>
      <c r="N938" s="66">
        <f t="shared" si="255"/>
        <v>0</v>
      </c>
      <c r="O938" s="42"/>
      <c r="P938" s="43" t="e">
        <f>TEXT(IF(#REF!=1,D938,""),"00")</f>
        <v>#REF!</v>
      </c>
      <c r="Q938" s="44"/>
      <c r="R938" s="45"/>
      <c r="S938" s="46" t="e">
        <f>IF(O938=0,TEXT(TIME(P938,Q938,R938)-TIME(D938,E938,RIGHT(F938,2))+TIME(0,LEFT(#REF!,2),RIGHT(#REF!,2)),"mm:ss"),TEXT(TIME(P938,Q938,R938)-TIME(D938,E938,RIGHT(F938,2))+TIME(0,LEFT(#REF!,2),RIGHT(#REF!,2))-TIME(0,($G$10*O938),0),"mm:ss"))</f>
        <v>#REF!</v>
      </c>
      <c r="T938" s="47"/>
      <c r="U938" s="43" t="e">
        <f>INDEX(VISITORS[INSECT ORDER], MATCH(T938,VISITORS[NAME USED],0))</f>
        <v>#N/A</v>
      </c>
      <c r="V938" s="43" t="e">
        <f t="shared" si="250"/>
        <v>#N/A</v>
      </c>
      <c r="W938" s="48" t="e">
        <f>IF(SUM(AB938,AD938,AF938,AH938,AJ938,AL938)=#REF!,,"")</f>
        <v>#REF!</v>
      </c>
      <c r="X938" s="49" t="e">
        <f>IF(#REF!=1,1,"")</f>
        <v>#REF!</v>
      </c>
      <c r="Y938" s="49"/>
      <c r="Z938" s="49"/>
      <c r="AA938" s="50" t="str">
        <f t="shared" si="251"/>
        <v/>
      </c>
      <c r="AB938" s="51" t="str">
        <f>IF(AA938=1,#REF!,"")</f>
        <v/>
      </c>
      <c r="AC938" s="50"/>
      <c r="AD938" s="51" t="str">
        <f>IF(AC938=1,#REF!,"")</f>
        <v/>
      </c>
      <c r="AE938" s="50"/>
      <c r="AF938" s="51" t="str">
        <f>IF(AE938=1,#REF!,"")</f>
        <v/>
      </c>
      <c r="AG938" s="50"/>
      <c r="AH938" s="51" t="str">
        <f>IF(AG938=1,#REF!,"")</f>
        <v/>
      </c>
      <c r="AI938" s="50"/>
      <c r="AJ938" s="51" t="str">
        <f>IF(AI938=1,#REF!,"")</f>
        <v/>
      </c>
      <c r="AK938" s="50"/>
      <c r="AL938" s="51" t="str">
        <f>IF(AK938=1,#REF!,"")</f>
        <v/>
      </c>
      <c r="AM938" s="52"/>
      <c r="AN938" s="53"/>
      <c r="AO938" s="53"/>
      <c r="AP938" s="54"/>
      <c r="AQ938" s="55" t="e">
        <f>IF(#REF!=1,0,"")</f>
        <v>#REF!</v>
      </c>
      <c r="AR938" s="56" t="e">
        <f t="shared" si="244"/>
        <v>#REF!</v>
      </c>
      <c r="AS938" s="55" t="e">
        <f>IF(#REF!=1,0,"")</f>
        <v>#REF!</v>
      </c>
      <c r="AT938" s="56" t="e">
        <f t="shared" si="245"/>
        <v>#REF!</v>
      </c>
    </row>
    <row r="939" spans="1:46" s="3" customFormat="1" x14ac:dyDescent="0.25">
      <c r="A939" s="67">
        <f t="shared" si="246"/>
        <v>2022</v>
      </c>
      <c r="B939" s="67" t="str">
        <f t="shared" si="247"/>
        <v>May</v>
      </c>
      <c r="C939" s="68">
        <f t="shared" si="252"/>
        <v>25</v>
      </c>
      <c r="D939" s="69">
        <f t="shared" si="248"/>
        <v>0</v>
      </c>
      <c r="E939" s="70">
        <f t="shared" si="249"/>
        <v>11</v>
      </c>
      <c r="F939" s="74"/>
      <c r="G939" s="77"/>
      <c r="H939" s="63" t="e">
        <f t="shared" si="253"/>
        <v>#VALUE!</v>
      </c>
      <c r="I939" s="64">
        <f t="shared" si="255"/>
        <v>1</v>
      </c>
      <c r="J939" s="71" t="str">
        <f t="shared" si="255"/>
        <v>Lavandula</v>
      </c>
      <c r="K939" s="71" t="str">
        <f t="shared" si="255"/>
        <v>stoechas</v>
      </c>
      <c r="L939" s="72">
        <f t="shared" si="255"/>
        <v>2</v>
      </c>
      <c r="M939" s="72">
        <f t="shared" si="255"/>
        <v>13</v>
      </c>
      <c r="N939" s="66">
        <f t="shared" si="255"/>
        <v>0</v>
      </c>
      <c r="O939" s="42"/>
      <c r="P939" s="43" t="e">
        <f>TEXT(IF(#REF!=1,D939,""),"00")</f>
        <v>#REF!</v>
      </c>
      <c r="Q939" s="44"/>
      <c r="R939" s="45"/>
      <c r="S939" s="46" t="e">
        <f>IF(O939=0,TEXT(TIME(P939,Q939,R939)-TIME(D939,E939,RIGHT(F939,2))+TIME(0,LEFT(#REF!,2),RIGHT(#REF!,2)),"mm:ss"),TEXT(TIME(P939,Q939,R939)-TIME(D939,E939,RIGHT(F939,2))+TIME(0,LEFT(#REF!,2),RIGHT(#REF!,2))-TIME(0,($G$10*O939),0),"mm:ss"))</f>
        <v>#REF!</v>
      </c>
      <c r="T939" s="47"/>
      <c r="U939" s="43" t="e">
        <f>INDEX(VISITORS[INSECT ORDER], MATCH(T939,VISITORS[NAME USED],0))</f>
        <v>#N/A</v>
      </c>
      <c r="V939" s="43" t="e">
        <f t="shared" si="250"/>
        <v>#N/A</v>
      </c>
      <c r="W939" s="48" t="e">
        <f>IF(SUM(AB939,AD939,AF939,AH939,AJ939,AL939)=#REF!,,"")</f>
        <v>#REF!</v>
      </c>
      <c r="X939" s="49" t="e">
        <f>IF(#REF!=1,1,"")</f>
        <v>#REF!</v>
      </c>
      <c r="Y939" s="49"/>
      <c r="Z939" s="49"/>
      <c r="AA939" s="50" t="str">
        <f t="shared" si="251"/>
        <v/>
      </c>
      <c r="AB939" s="51" t="str">
        <f>IF(AA939=1,#REF!,"")</f>
        <v/>
      </c>
      <c r="AC939" s="50"/>
      <c r="AD939" s="51" t="str">
        <f>IF(AC939=1,#REF!,"")</f>
        <v/>
      </c>
      <c r="AE939" s="50"/>
      <c r="AF939" s="51" t="str">
        <f>IF(AE939=1,#REF!,"")</f>
        <v/>
      </c>
      <c r="AG939" s="50"/>
      <c r="AH939" s="51" t="str">
        <f>IF(AG939=1,#REF!,"")</f>
        <v/>
      </c>
      <c r="AI939" s="50"/>
      <c r="AJ939" s="51" t="str">
        <f>IF(AI939=1,#REF!,"")</f>
        <v/>
      </c>
      <c r="AK939" s="50"/>
      <c r="AL939" s="51" t="str">
        <f>IF(AK939=1,#REF!,"")</f>
        <v/>
      </c>
      <c r="AM939" s="52"/>
      <c r="AN939" s="53"/>
      <c r="AO939" s="53"/>
      <c r="AP939" s="54"/>
      <c r="AQ939" s="55" t="e">
        <f>IF(#REF!=1,0,"")</f>
        <v>#REF!</v>
      </c>
      <c r="AR939" s="56" t="e">
        <f t="shared" si="244"/>
        <v>#REF!</v>
      </c>
      <c r="AS939" s="55" t="e">
        <f>IF(#REF!=1,0,"")</f>
        <v>#REF!</v>
      </c>
      <c r="AT939" s="56" t="e">
        <f t="shared" si="245"/>
        <v>#REF!</v>
      </c>
    </row>
    <row r="940" spans="1:46" s="3" customFormat="1" x14ac:dyDescent="0.25">
      <c r="A940" s="67">
        <f t="shared" si="246"/>
        <v>2022</v>
      </c>
      <c r="B940" s="67" t="str">
        <f t="shared" si="247"/>
        <v>May</v>
      </c>
      <c r="C940" s="68">
        <f t="shared" si="252"/>
        <v>25</v>
      </c>
      <c r="D940" s="69">
        <f t="shared" si="248"/>
        <v>0</v>
      </c>
      <c r="E940" s="70">
        <f t="shared" si="249"/>
        <v>12</v>
      </c>
      <c r="F940" s="74"/>
      <c r="G940" s="77"/>
      <c r="H940" s="63" t="e">
        <f t="shared" si="253"/>
        <v>#VALUE!</v>
      </c>
      <c r="I940" s="64">
        <f t="shared" si="255"/>
        <v>1</v>
      </c>
      <c r="J940" s="71" t="str">
        <f t="shared" si="255"/>
        <v>Lavandula</v>
      </c>
      <c r="K940" s="71" t="str">
        <f t="shared" si="255"/>
        <v>stoechas</v>
      </c>
      <c r="L940" s="72">
        <f t="shared" si="255"/>
        <v>2</v>
      </c>
      <c r="M940" s="72">
        <f t="shared" si="255"/>
        <v>13</v>
      </c>
      <c r="N940" s="66">
        <f t="shared" si="255"/>
        <v>0</v>
      </c>
      <c r="O940" s="42"/>
      <c r="P940" s="43" t="e">
        <f>TEXT(IF(#REF!=1,D940,""),"00")</f>
        <v>#REF!</v>
      </c>
      <c r="Q940" s="44"/>
      <c r="R940" s="45"/>
      <c r="S940" s="46" t="e">
        <f>IF(O940=0,TEXT(TIME(P940,Q940,R940)-TIME(D940,E940,RIGHT(F940,2))+TIME(0,LEFT(#REF!,2),RIGHT(#REF!,2)),"mm:ss"),TEXT(TIME(P940,Q940,R940)-TIME(D940,E940,RIGHT(F940,2))+TIME(0,LEFT(#REF!,2),RIGHT(#REF!,2))-TIME(0,($G$10*O940),0),"mm:ss"))</f>
        <v>#REF!</v>
      </c>
      <c r="T940" s="47"/>
      <c r="U940" s="43" t="e">
        <f>INDEX(VISITORS[INSECT ORDER], MATCH(T940,VISITORS[NAME USED],0))</f>
        <v>#N/A</v>
      </c>
      <c r="V940" s="43" t="e">
        <f t="shared" si="250"/>
        <v>#N/A</v>
      </c>
      <c r="W940" s="48" t="e">
        <f>IF(SUM(AB940,AD940,AF940,AH940,AJ940,AL940)=#REF!,,"")</f>
        <v>#REF!</v>
      </c>
      <c r="X940" s="49" t="e">
        <f>IF(#REF!=1,1,"")</f>
        <v>#REF!</v>
      </c>
      <c r="Y940" s="49"/>
      <c r="Z940" s="49"/>
      <c r="AA940" s="50" t="str">
        <f t="shared" si="251"/>
        <v/>
      </c>
      <c r="AB940" s="51" t="str">
        <f>IF(AA940=1,#REF!,"")</f>
        <v/>
      </c>
      <c r="AC940" s="50"/>
      <c r="AD940" s="51" t="str">
        <f>IF(AC940=1,#REF!,"")</f>
        <v/>
      </c>
      <c r="AE940" s="50"/>
      <c r="AF940" s="51" t="str">
        <f>IF(AE940=1,#REF!,"")</f>
        <v/>
      </c>
      <c r="AG940" s="50"/>
      <c r="AH940" s="51" t="str">
        <f>IF(AG940=1,#REF!,"")</f>
        <v/>
      </c>
      <c r="AI940" s="50"/>
      <c r="AJ940" s="51" t="str">
        <f>IF(AI940=1,#REF!,"")</f>
        <v/>
      </c>
      <c r="AK940" s="50"/>
      <c r="AL940" s="51" t="str">
        <f>IF(AK940=1,#REF!,"")</f>
        <v/>
      </c>
      <c r="AM940" s="52"/>
      <c r="AN940" s="53"/>
      <c r="AO940" s="53"/>
      <c r="AP940" s="54"/>
      <c r="AQ940" s="55" t="e">
        <f>IF(#REF!=1,0,"")</f>
        <v>#REF!</v>
      </c>
      <c r="AR940" s="56" t="e">
        <f t="shared" si="244"/>
        <v>#REF!</v>
      </c>
      <c r="AS940" s="55" t="e">
        <f>IF(#REF!=1,0,"")</f>
        <v>#REF!</v>
      </c>
      <c r="AT940" s="56" t="e">
        <f t="shared" si="245"/>
        <v>#REF!</v>
      </c>
    </row>
    <row r="941" spans="1:46" s="3" customFormat="1" x14ac:dyDescent="0.25">
      <c r="A941" s="67">
        <f t="shared" si="246"/>
        <v>2022</v>
      </c>
      <c r="B941" s="67" t="str">
        <f t="shared" si="247"/>
        <v>May</v>
      </c>
      <c r="C941" s="68">
        <f t="shared" si="252"/>
        <v>25</v>
      </c>
      <c r="D941" s="69">
        <f t="shared" si="248"/>
        <v>0</v>
      </c>
      <c r="E941" s="70">
        <f t="shared" si="249"/>
        <v>13</v>
      </c>
      <c r="F941" s="74"/>
      <c r="G941" s="77"/>
      <c r="H941" s="63" t="e">
        <f t="shared" si="253"/>
        <v>#VALUE!</v>
      </c>
      <c r="I941" s="64">
        <f t="shared" ref="I941:N956" si="256">I940</f>
        <v>1</v>
      </c>
      <c r="J941" s="71" t="str">
        <f t="shared" si="256"/>
        <v>Lavandula</v>
      </c>
      <c r="K941" s="71" t="str">
        <f t="shared" si="256"/>
        <v>stoechas</v>
      </c>
      <c r="L941" s="72">
        <f t="shared" si="256"/>
        <v>2</v>
      </c>
      <c r="M941" s="72">
        <f t="shared" si="256"/>
        <v>13</v>
      </c>
      <c r="N941" s="66">
        <f t="shared" si="256"/>
        <v>0</v>
      </c>
      <c r="O941" s="42"/>
      <c r="P941" s="43" t="e">
        <f>TEXT(IF(#REF!=1,D941,""),"00")</f>
        <v>#REF!</v>
      </c>
      <c r="Q941" s="44"/>
      <c r="R941" s="45"/>
      <c r="S941" s="46" t="e">
        <f>IF(O941=0,TEXT(TIME(P941,Q941,R941)-TIME(D941,E941,RIGHT(F941,2))+TIME(0,LEFT(#REF!,2),RIGHT(#REF!,2)),"mm:ss"),TEXT(TIME(P941,Q941,R941)-TIME(D941,E941,RIGHT(F941,2))+TIME(0,LEFT(#REF!,2),RIGHT(#REF!,2))-TIME(0,($G$10*O941),0),"mm:ss"))</f>
        <v>#REF!</v>
      </c>
      <c r="T941" s="47"/>
      <c r="U941" s="43" t="e">
        <f>INDEX(VISITORS[INSECT ORDER], MATCH(T941,VISITORS[NAME USED],0))</f>
        <v>#N/A</v>
      </c>
      <c r="V941" s="43" t="e">
        <f t="shared" si="250"/>
        <v>#N/A</v>
      </c>
      <c r="W941" s="48" t="e">
        <f>IF(SUM(AB941,AD941,AF941,AH941,AJ941,AL941)=#REF!,,"")</f>
        <v>#REF!</v>
      </c>
      <c r="X941" s="49" t="e">
        <f>IF(#REF!=1,1,"")</f>
        <v>#REF!</v>
      </c>
      <c r="Y941" s="49"/>
      <c r="Z941" s="49"/>
      <c r="AA941" s="50" t="str">
        <f t="shared" si="251"/>
        <v/>
      </c>
      <c r="AB941" s="51" t="str">
        <f>IF(AA941=1,#REF!,"")</f>
        <v/>
      </c>
      <c r="AC941" s="50"/>
      <c r="AD941" s="51" t="str">
        <f>IF(AC941=1,#REF!,"")</f>
        <v/>
      </c>
      <c r="AE941" s="50"/>
      <c r="AF941" s="51" t="str">
        <f>IF(AE941=1,#REF!,"")</f>
        <v/>
      </c>
      <c r="AG941" s="50"/>
      <c r="AH941" s="51" t="str">
        <f>IF(AG941=1,#REF!,"")</f>
        <v/>
      </c>
      <c r="AI941" s="50"/>
      <c r="AJ941" s="51" t="str">
        <f>IF(AI941=1,#REF!,"")</f>
        <v/>
      </c>
      <c r="AK941" s="50"/>
      <c r="AL941" s="51" t="str">
        <f>IF(AK941=1,#REF!,"")</f>
        <v/>
      </c>
      <c r="AM941" s="52"/>
      <c r="AN941" s="53"/>
      <c r="AO941" s="53"/>
      <c r="AP941" s="54"/>
      <c r="AQ941" s="55" t="e">
        <f>IF(#REF!=1,0,"")</f>
        <v>#REF!</v>
      </c>
      <c r="AR941" s="56" t="e">
        <f t="shared" si="244"/>
        <v>#REF!</v>
      </c>
      <c r="AS941" s="55" t="e">
        <f>IF(#REF!=1,0,"")</f>
        <v>#REF!</v>
      </c>
      <c r="AT941" s="56" t="e">
        <f t="shared" si="245"/>
        <v>#REF!</v>
      </c>
    </row>
    <row r="942" spans="1:46" s="3" customFormat="1" x14ac:dyDescent="0.25">
      <c r="A942" s="67">
        <f t="shared" si="246"/>
        <v>2022</v>
      </c>
      <c r="B942" s="67" t="str">
        <f t="shared" si="247"/>
        <v>May</v>
      </c>
      <c r="C942" s="68">
        <f t="shared" si="252"/>
        <v>25</v>
      </c>
      <c r="D942" s="69">
        <f t="shared" si="248"/>
        <v>0</v>
      </c>
      <c r="E942" s="60">
        <f t="shared" si="249"/>
        <v>14</v>
      </c>
      <c r="F942" s="74"/>
      <c r="G942" s="77"/>
      <c r="H942" s="63" t="e">
        <f t="shared" si="253"/>
        <v>#VALUE!</v>
      </c>
      <c r="I942" s="64">
        <f t="shared" si="256"/>
        <v>1</v>
      </c>
      <c r="J942" s="71" t="str">
        <f t="shared" si="256"/>
        <v>Lavandula</v>
      </c>
      <c r="K942" s="71" t="str">
        <f t="shared" si="256"/>
        <v>stoechas</v>
      </c>
      <c r="L942" s="66">
        <f t="shared" si="256"/>
        <v>2</v>
      </c>
      <c r="M942" s="66">
        <f t="shared" si="256"/>
        <v>13</v>
      </c>
      <c r="N942" s="66">
        <f t="shared" si="256"/>
        <v>0</v>
      </c>
      <c r="O942" s="42"/>
      <c r="P942" s="43" t="e">
        <f>TEXT(IF(#REF!=1,D942,""),"00")</f>
        <v>#REF!</v>
      </c>
      <c r="Q942" s="44"/>
      <c r="R942" s="45"/>
      <c r="S942" s="46" t="e">
        <f>IF(O942=0,TEXT(TIME(P942,Q942,R942)-TIME(D942,E942,RIGHT(F942,2))+TIME(0,LEFT(#REF!,2),RIGHT(#REF!,2)),"mm:ss"),TEXT(TIME(P942,Q942,R942)-TIME(D942,E942,RIGHT(F942,2))+TIME(0,LEFT(#REF!,2),RIGHT(#REF!,2))-TIME(0,($G$10*O942),0),"mm:ss"))</f>
        <v>#REF!</v>
      </c>
      <c r="T942" s="47"/>
      <c r="U942" s="43" t="e">
        <f>INDEX(VISITORS[INSECT ORDER], MATCH(T942,VISITORS[NAME USED],0))</f>
        <v>#N/A</v>
      </c>
      <c r="V942" s="43" t="e">
        <f t="shared" si="250"/>
        <v>#N/A</v>
      </c>
      <c r="W942" s="48" t="e">
        <f>IF(SUM(AB942,AD942,AF942,AH942,AJ942,AL942)=#REF!,,"")</f>
        <v>#REF!</v>
      </c>
      <c r="X942" s="49" t="e">
        <f>IF(#REF!=1,1,"")</f>
        <v>#REF!</v>
      </c>
      <c r="Y942" s="49"/>
      <c r="Z942" s="49"/>
      <c r="AA942" s="50" t="str">
        <f t="shared" si="251"/>
        <v/>
      </c>
      <c r="AB942" s="51" t="str">
        <f>IF(AA942=1,#REF!,"")</f>
        <v/>
      </c>
      <c r="AC942" s="50"/>
      <c r="AD942" s="51" t="str">
        <f>IF(AC942=1,#REF!,"")</f>
        <v/>
      </c>
      <c r="AE942" s="50"/>
      <c r="AF942" s="51" t="str">
        <f>IF(AE942=1,#REF!,"")</f>
        <v/>
      </c>
      <c r="AG942" s="50"/>
      <c r="AH942" s="51" t="str">
        <f>IF(AG942=1,#REF!,"")</f>
        <v/>
      </c>
      <c r="AI942" s="50"/>
      <c r="AJ942" s="51" t="str">
        <f>IF(AI942=1,#REF!,"")</f>
        <v/>
      </c>
      <c r="AK942" s="50"/>
      <c r="AL942" s="51" t="str">
        <f>IF(AK942=1,#REF!,"")</f>
        <v/>
      </c>
      <c r="AM942" s="52"/>
      <c r="AN942" s="53"/>
      <c r="AO942" s="53"/>
      <c r="AP942" s="54"/>
      <c r="AQ942" s="55" t="e">
        <f>IF(#REF!=1,0,"")</f>
        <v>#REF!</v>
      </c>
      <c r="AR942" s="56" t="e">
        <f t="shared" si="244"/>
        <v>#REF!</v>
      </c>
      <c r="AS942" s="55" t="e">
        <f>IF(#REF!=1,0,"")</f>
        <v>#REF!</v>
      </c>
      <c r="AT942" s="56" t="e">
        <f t="shared" si="245"/>
        <v>#REF!</v>
      </c>
    </row>
    <row r="943" spans="1:46" s="3" customFormat="1" x14ac:dyDescent="0.25">
      <c r="A943" s="67">
        <f t="shared" si="246"/>
        <v>2022</v>
      </c>
      <c r="B943" s="67" t="str">
        <f t="shared" si="247"/>
        <v>May</v>
      </c>
      <c r="C943" s="68">
        <f t="shared" si="252"/>
        <v>25</v>
      </c>
      <c r="D943" s="69">
        <f t="shared" si="248"/>
        <v>0</v>
      </c>
      <c r="E943" s="70">
        <f t="shared" si="249"/>
        <v>15</v>
      </c>
      <c r="F943" s="74"/>
      <c r="G943" s="77"/>
      <c r="H943" s="63" t="e">
        <f t="shared" si="253"/>
        <v>#VALUE!</v>
      </c>
      <c r="I943" s="64">
        <f t="shared" si="256"/>
        <v>1</v>
      </c>
      <c r="J943" s="71" t="str">
        <f t="shared" si="256"/>
        <v>Lavandula</v>
      </c>
      <c r="K943" s="71" t="str">
        <f t="shared" si="256"/>
        <v>stoechas</v>
      </c>
      <c r="L943" s="72">
        <f t="shared" si="256"/>
        <v>2</v>
      </c>
      <c r="M943" s="72">
        <f t="shared" si="256"/>
        <v>13</v>
      </c>
      <c r="N943" s="66">
        <f t="shared" si="256"/>
        <v>0</v>
      </c>
      <c r="O943" s="42"/>
      <c r="P943" s="43" t="e">
        <f>TEXT(IF(#REF!=1,D943,""),"00")</f>
        <v>#REF!</v>
      </c>
      <c r="Q943" s="44"/>
      <c r="R943" s="45"/>
      <c r="S943" s="46" t="e">
        <f>IF(O943=0,TEXT(TIME(P943,Q943,R943)-TIME(D943,E943,RIGHT(F943,2))+TIME(0,LEFT(#REF!,2),RIGHT(#REF!,2)),"mm:ss"),TEXT(TIME(P943,Q943,R943)-TIME(D943,E943,RIGHT(F943,2))+TIME(0,LEFT(#REF!,2),RIGHT(#REF!,2))-TIME(0,($G$10*O943),0),"mm:ss"))</f>
        <v>#REF!</v>
      </c>
      <c r="T943" s="47"/>
      <c r="U943" s="43" t="e">
        <f>INDEX(VISITORS[INSECT ORDER], MATCH(T943,VISITORS[NAME USED],0))</f>
        <v>#N/A</v>
      </c>
      <c r="V943" s="43" t="e">
        <f t="shared" si="250"/>
        <v>#N/A</v>
      </c>
      <c r="W943" s="48" t="e">
        <f>IF(SUM(AB943,AD943,AF943,AH943,AJ943,AL943)=#REF!,,"")</f>
        <v>#REF!</v>
      </c>
      <c r="X943" s="49" t="e">
        <f>IF(#REF!=1,1,"")</f>
        <v>#REF!</v>
      </c>
      <c r="Y943" s="49"/>
      <c r="Z943" s="49"/>
      <c r="AA943" s="50" t="str">
        <f t="shared" si="251"/>
        <v/>
      </c>
      <c r="AB943" s="51" t="str">
        <f>IF(AA943=1,#REF!,"")</f>
        <v/>
      </c>
      <c r="AC943" s="50"/>
      <c r="AD943" s="51" t="str">
        <f>IF(AC943=1,#REF!,"")</f>
        <v/>
      </c>
      <c r="AE943" s="50"/>
      <c r="AF943" s="51" t="str">
        <f>IF(AE943=1,#REF!,"")</f>
        <v/>
      </c>
      <c r="AG943" s="50"/>
      <c r="AH943" s="51" t="str">
        <f>IF(AG943=1,#REF!,"")</f>
        <v/>
      </c>
      <c r="AI943" s="50"/>
      <c r="AJ943" s="51" t="str">
        <f>IF(AI943=1,#REF!,"")</f>
        <v/>
      </c>
      <c r="AK943" s="50"/>
      <c r="AL943" s="51" t="str">
        <f>IF(AK943=1,#REF!,"")</f>
        <v/>
      </c>
      <c r="AM943" s="52"/>
      <c r="AN943" s="53"/>
      <c r="AO943" s="53"/>
      <c r="AP943" s="54"/>
      <c r="AQ943" s="55" t="e">
        <f>IF(#REF!=1,0,"")</f>
        <v>#REF!</v>
      </c>
      <c r="AR943" s="56" t="e">
        <f t="shared" si="244"/>
        <v>#REF!</v>
      </c>
      <c r="AS943" s="55" t="e">
        <f>IF(#REF!=1,0,"")</f>
        <v>#REF!</v>
      </c>
      <c r="AT943" s="56" t="e">
        <f t="shared" si="245"/>
        <v>#REF!</v>
      </c>
    </row>
    <row r="944" spans="1:46" s="3" customFormat="1" x14ac:dyDescent="0.25">
      <c r="A944" s="67">
        <f t="shared" si="246"/>
        <v>2022</v>
      </c>
      <c r="B944" s="67" t="str">
        <f t="shared" si="247"/>
        <v>May</v>
      </c>
      <c r="C944" s="68">
        <f t="shared" si="252"/>
        <v>25</v>
      </c>
      <c r="D944" s="69">
        <f t="shared" si="248"/>
        <v>0</v>
      </c>
      <c r="E944" s="70">
        <f t="shared" si="249"/>
        <v>16</v>
      </c>
      <c r="F944" s="74"/>
      <c r="G944" s="77"/>
      <c r="H944" s="63" t="e">
        <f t="shared" si="253"/>
        <v>#VALUE!</v>
      </c>
      <c r="I944" s="64">
        <f t="shared" si="256"/>
        <v>1</v>
      </c>
      <c r="J944" s="71" t="str">
        <f t="shared" si="256"/>
        <v>Lavandula</v>
      </c>
      <c r="K944" s="71" t="str">
        <f t="shared" si="256"/>
        <v>stoechas</v>
      </c>
      <c r="L944" s="72">
        <f t="shared" si="256"/>
        <v>2</v>
      </c>
      <c r="M944" s="72">
        <f t="shared" si="256"/>
        <v>13</v>
      </c>
      <c r="N944" s="66">
        <f t="shared" si="256"/>
        <v>0</v>
      </c>
      <c r="O944" s="42"/>
      <c r="P944" s="43" t="e">
        <f>TEXT(IF(#REF!=1,D944,""),"00")</f>
        <v>#REF!</v>
      </c>
      <c r="Q944" s="44"/>
      <c r="R944" s="45"/>
      <c r="S944" s="46" t="e">
        <f>IF(O944=0,TEXT(TIME(P944,Q944,R944)-TIME(D944,E944,RIGHT(F944,2))+TIME(0,LEFT(#REF!,2),RIGHT(#REF!,2)),"mm:ss"),TEXT(TIME(P944,Q944,R944)-TIME(D944,E944,RIGHT(F944,2))+TIME(0,LEFT(#REF!,2),RIGHT(#REF!,2))-TIME(0,($G$10*O944),0),"mm:ss"))</f>
        <v>#REF!</v>
      </c>
      <c r="T944" s="47"/>
      <c r="U944" s="43" t="e">
        <f>INDEX(VISITORS[INSECT ORDER], MATCH(T944,VISITORS[NAME USED],0))</f>
        <v>#N/A</v>
      </c>
      <c r="V944" s="43" t="e">
        <f t="shared" si="250"/>
        <v>#N/A</v>
      </c>
      <c r="W944" s="48" t="e">
        <f>IF(SUM(AB944,AD944,AF944,AH944,AJ944,AL944)=#REF!,,"")</f>
        <v>#REF!</v>
      </c>
      <c r="X944" s="49" t="e">
        <f>IF(#REF!=1,1,"")</f>
        <v>#REF!</v>
      </c>
      <c r="Y944" s="49"/>
      <c r="Z944" s="49"/>
      <c r="AA944" s="50" t="str">
        <f t="shared" si="251"/>
        <v/>
      </c>
      <c r="AB944" s="51" t="str">
        <f>IF(AA944=1,#REF!,"")</f>
        <v/>
      </c>
      <c r="AC944" s="50"/>
      <c r="AD944" s="51" t="str">
        <f>IF(AC944=1,#REF!,"")</f>
        <v/>
      </c>
      <c r="AE944" s="50"/>
      <c r="AF944" s="51" t="str">
        <f>IF(AE944=1,#REF!,"")</f>
        <v/>
      </c>
      <c r="AG944" s="50"/>
      <c r="AH944" s="51" t="str">
        <f>IF(AG944=1,#REF!,"")</f>
        <v/>
      </c>
      <c r="AI944" s="50"/>
      <c r="AJ944" s="51" t="str">
        <f>IF(AI944=1,#REF!,"")</f>
        <v/>
      </c>
      <c r="AK944" s="50"/>
      <c r="AL944" s="51" t="str">
        <f>IF(AK944=1,#REF!,"")</f>
        <v/>
      </c>
      <c r="AM944" s="52"/>
      <c r="AN944" s="53"/>
      <c r="AO944" s="53"/>
      <c r="AP944" s="54"/>
      <c r="AQ944" s="55" t="e">
        <f>IF(#REF!=1,0,"")</f>
        <v>#REF!</v>
      </c>
      <c r="AR944" s="56" t="e">
        <f t="shared" si="244"/>
        <v>#REF!</v>
      </c>
      <c r="AS944" s="55" t="e">
        <f>IF(#REF!=1,0,"")</f>
        <v>#REF!</v>
      </c>
      <c r="AT944" s="56" t="e">
        <f t="shared" si="245"/>
        <v>#REF!</v>
      </c>
    </row>
    <row r="945" spans="1:46" s="3" customFormat="1" x14ac:dyDescent="0.25">
      <c r="A945" s="67">
        <f t="shared" si="246"/>
        <v>2022</v>
      </c>
      <c r="B945" s="67" t="str">
        <f t="shared" si="247"/>
        <v>May</v>
      </c>
      <c r="C945" s="68">
        <f t="shared" si="252"/>
        <v>25</v>
      </c>
      <c r="D945" s="69">
        <f t="shared" si="248"/>
        <v>0</v>
      </c>
      <c r="E945" s="70">
        <f t="shared" si="249"/>
        <v>17</v>
      </c>
      <c r="F945" s="74"/>
      <c r="G945" s="77"/>
      <c r="H945" s="63" t="e">
        <f t="shared" si="253"/>
        <v>#VALUE!</v>
      </c>
      <c r="I945" s="64">
        <f t="shared" si="256"/>
        <v>1</v>
      </c>
      <c r="J945" s="71" t="str">
        <f t="shared" si="256"/>
        <v>Lavandula</v>
      </c>
      <c r="K945" s="71" t="str">
        <f t="shared" si="256"/>
        <v>stoechas</v>
      </c>
      <c r="L945" s="72">
        <f t="shared" si="256"/>
        <v>2</v>
      </c>
      <c r="M945" s="72">
        <f t="shared" si="256"/>
        <v>13</v>
      </c>
      <c r="N945" s="66">
        <f t="shared" si="256"/>
        <v>0</v>
      </c>
      <c r="O945" s="42"/>
      <c r="P945" s="43" t="e">
        <f>TEXT(IF(#REF!=1,D945,""),"00")</f>
        <v>#REF!</v>
      </c>
      <c r="Q945" s="44"/>
      <c r="R945" s="45"/>
      <c r="S945" s="46" t="e">
        <f>IF(O945=0,TEXT(TIME(P945,Q945,R945)-TIME(D945,E945,RIGHT(F945,2))+TIME(0,LEFT(#REF!,2),RIGHT(#REF!,2)),"mm:ss"),TEXT(TIME(P945,Q945,R945)-TIME(D945,E945,RIGHT(F945,2))+TIME(0,LEFT(#REF!,2),RIGHT(#REF!,2))-TIME(0,($G$10*O945),0),"mm:ss"))</f>
        <v>#REF!</v>
      </c>
      <c r="T945" s="47"/>
      <c r="U945" s="43" t="e">
        <f>INDEX(VISITORS[INSECT ORDER], MATCH(T945,VISITORS[NAME USED],0))</f>
        <v>#N/A</v>
      </c>
      <c r="V945" s="43" t="e">
        <f t="shared" si="250"/>
        <v>#N/A</v>
      </c>
      <c r="W945" s="48" t="e">
        <f>IF(SUM(AB945,AD945,AF945,AH945,AJ945,AL945)=#REF!,,"")</f>
        <v>#REF!</v>
      </c>
      <c r="X945" s="49" t="e">
        <f>IF(#REF!=1,1,"")</f>
        <v>#REF!</v>
      </c>
      <c r="Y945" s="49"/>
      <c r="Z945" s="49"/>
      <c r="AA945" s="50" t="str">
        <f t="shared" si="251"/>
        <v/>
      </c>
      <c r="AB945" s="51" t="str">
        <f>IF(AA945=1,#REF!,"")</f>
        <v/>
      </c>
      <c r="AC945" s="50"/>
      <c r="AD945" s="51" t="str">
        <f>IF(AC945=1,#REF!,"")</f>
        <v/>
      </c>
      <c r="AE945" s="50"/>
      <c r="AF945" s="51" t="str">
        <f>IF(AE945=1,#REF!,"")</f>
        <v/>
      </c>
      <c r="AG945" s="50"/>
      <c r="AH945" s="51" t="str">
        <f>IF(AG945=1,#REF!,"")</f>
        <v/>
      </c>
      <c r="AI945" s="50"/>
      <c r="AJ945" s="51" t="str">
        <f>IF(AI945=1,#REF!,"")</f>
        <v/>
      </c>
      <c r="AK945" s="50"/>
      <c r="AL945" s="51" t="str">
        <f>IF(AK945=1,#REF!,"")</f>
        <v/>
      </c>
      <c r="AM945" s="52"/>
      <c r="AN945" s="53"/>
      <c r="AO945" s="53"/>
      <c r="AP945" s="54"/>
      <c r="AQ945" s="55" t="e">
        <f>IF(#REF!=1,0,"")</f>
        <v>#REF!</v>
      </c>
      <c r="AR945" s="56" t="e">
        <f t="shared" si="244"/>
        <v>#REF!</v>
      </c>
      <c r="AS945" s="55" t="e">
        <f>IF(#REF!=1,0,"")</f>
        <v>#REF!</v>
      </c>
      <c r="AT945" s="56" t="e">
        <f t="shared" si="245"/>
        <v>#REF!</v>
      </c>
    </row>
    <row r="946" spans="1:46" s="3" customFormat="1" x14ac:dyDescent="0.25">
      <c r="A946" s="67">
        <f t="shared" si="246"/>
        <v>2022</v>
      </c>
      <c r="B946" s="67" t="str">
        <f t="shared" si="247"/>
        <v>May</v>
      </c>
      <c r="C946" s="68">
        <f t="shared" si="252"/>
        <v>25</v>
      </c>
      <c r="D946" s="69">
        <f t="shared" si="248"/>
        <v>0</v>
      </c>
      <c r="E946" s="70">
        <f t="shared" si="249"/>
        <v>18</v>
      </c>
      <c r="F946" s="74"/>
      <c r="G946" s="77"/>
      <c r="H946" s="63" t="e">
        <f t="shared" si="253"/>
        <v>#VALUE!</v>
      </c>
      <c r="I946" s="64">
        <f t="shared" si="256"/>
        <v>1</v>
      </c>
      <c r="J946" s="71" t="str">
        <f t="shared" si="256"/>
        <v>Lavandula</v>
      </c>
      <c r="K946" s="71" t="str">
        <f t="shared" si="256"/>
        <v>stoechas</v>
      </c>
      <c r="L946" s="72">
        <f t="shared" si="256"/>
        <v>2</v>
      </c>
      <c r="M946" s="72">
        <f t="shared" si="256"/>
        <v>13</v>
      </c>
      <c r="N946" s="66">
        <f t="shared" si="256"/>
        <v>0</v>
      </c>
      <c r="O946" s="42"/>
      <c r="P946" s="43" t="e">
        <f>TEXT(IF(#REF!=1,D946,""),"00")</f>
        <v>#REF!</v>
      </c>
      <c r="Q946" s="44"/>
      <c r="R946" s="45"/>
      <c r="S946" s="46" t="e">
        <f>IF(O946=0,TEXT(TIME(P946,Q946,R946)-TIME(D946,E946,RIGHT(F946,2))+TIME(0,LEFT(#REF!,2),RIGHT(#REF!,2)),"mm:ss"),TEXT(TIME(P946,Q946,R946)-TIME(D946,E946,RIGHT(F946,2))+TIME(0,LEFT(#REF!,2),RIGHT(#REF!,2))-TIME(0,($G$10*O946),0),"mm:ss"))</f>
        <v>#REF!</v>
      </c>
      <c r="T946" s="47"/>
      <c r="U946" s="43" t="e">
        <f>INDEX(VISITORS[INSECT ORDER], MATCH(T946,VISITORS[NAME USED],0))</f>
        <v>#N/A</v>
      </c>
      <c r="V946" s="43" t="e">
        <f t="shared" si="250"/>
        <v>#N/A</v>
      </c>
      <c r="W946" s="48" t="e">
        <f>IF(SUM(AB946,AD946,AF946,AH946,AJ946,AL946)=#REF!,,"")</f>
        <v>#REF!</v>
      </c>
      <c r="X946" s="49" t="e">
        <f>IF(#REF!=1,1,"")</f>
        <v>#REF!</v>
      </c>
      <c r="Y946" s="49"/>
      <c r="Z946" s="49"/>
      <c r="AA946" s="50" t="str">
        <f t="shared" si="251"/>
        <v/>
      </c>
      <c r="AB946" s="51" t="str">
        <f>IF(AA946=1,#REF!,"")</f>
        <v/>
      </c>
      <c r="AC946" s="50"/>
      <c r="AD946" s="51" t="str">
        <f>IF(AC946=1,#REF!,"")</f>
        <v/>
      </c>
      <c r="AE946" s="50"/>
      <c r="AF946" s="51" t="str">
        <f>IF(AE946=1,#REF!,"")</f>
        <v/>
      </c>
      <c r="AG946" s="50"/>
      <c r="AH946" s="51" t="str">
        <f>IF(AG946=1,#REF!,"")</f>
        <v/>
      </c>
      <c r="AI946" s="50"/>
      <c r="AJ946" s="51" t="str">
        <f>IF(AI946=1,#REF!,"")</f>
        <v/>
      </c>
      <c r="AK946" s="50"/>
      <c r="AL946" s="51" t="str">
        <f>IF(AK946=1,#REF!,"")</f>
        <v/>
      </c>
      <c r="AM946" s="52"/>
      <c r="AN946" s="53"/>
      <c r="AO946" s="53"/>
      <c r="AP946" s="54"/>
      <c r="AQ946" s="55" t="e">
        <f>IF(#REF!=1,0,"")</f>
        <v>#REF!</v>
      </c>
      <c r="AR946" s="56" t="e">
        <f t="shared" si="244"/>
        <v>#REF!</v>
      </c>
      <c r="AS946" s="55" t="e">
        <f>IF(#REF!=1,0,"")</f>
        <v>#REF!</v>
      </c>
      <c r="AT946" s="56" t="e">
        <f t="shared" si="245"/>
        <v>#REF!</v>
      </c>
    </row>
    <row r="947" spans="1:46" s="3" customFormat="1" x14ac:dyDescent="0.25">
      <c r="A947" s="67">
        <f t="shared" si="246"/>
        <v>2022</v>
      </c>
      <c r="B947" s="67" t="str">
        <f t="shared" si="247"/>
        <v>May</v>
      </c>
      <c r="C947" s="68">
        <f t="shared" si="252"/>
        <v>25</v>
      </c>
      <c r="D947" s="69">
        <f t="shared" si="248"/>
        <v>0</v>
      </c>
      <c r="E947" s="60">
        <f t="shared" si="249"/>
        <v>19</v>
      </c>
      <c r="F947" s="74"/>
      <c r="G947" s="77"/>
      <c r="H947" s="63" t="e">
        <f t="shared" si="253"/>
        <v>#VALUE!</v>
      </c>
      <c r="I947" s="64">
        <f t="shared" si="256"/>
        <v>1</v>
      </c>
      <c r="J947" s="71" t="str">
        <f t="shared" si="256"/>
        <v>Lavandula</v>
      </c>
      <c r="K947" s="71" t="str">
        <f t="shared" si="256"/>
        <v>stoechas</v>
      </c>
      <c r="L947" s="72">
        <f t="shared" si="256"/>
        <v>2</v>
      </c>
      <c r="M947" s="66">
        <f t="shared" si="256"/>
        <v>13</v>
      </c>
      <c r="N947" s="66">
        <f t="shared" si="256"/>
        <v>0</v>
      </c>
      <c r="O947" s="42"/>
      <c r="P947" s="43" t="e">
        <f>TEXT(IF(#REF!=1,D947,""),"00")</f>
        <v>#REF!</v>
      </c>
      <c r="Q947" s="44"/>
      <c r="R947" s="45"/>
      <c r="S947" s="46" t="e">
        <f>IF(O947=0,TEXT(TIME(P947,Q947,R947)-TIME(D947,E947,RIGHT(F947,2))+TIME(0,LEFT(#REF!,2),RIGHT(#REF!,2)),"mm:ss"),TEXT(TIME(P947,Q947,R947)-TIME(D947,E947,RIGHT(F947,2))+TIME(0,LEFT(#REF!,2),RIGHT(#REF!,2))-TIME(0,($G$10*O947),0),"mm:ss"))</f>
        <v>#REF!</v>
      </c>
      <c r="T947" s="47"/>
      <c r="U947" s="43" t="e">
        <f>INDEX(VISITORS[INSECT ORDER], MATCH(T947,VISITORS[NAME USED],0))</f>
        <v>#N/A</v>
      </c>
      <c r="V947" s="43" t="e">
        <f t="shared" si="250"/>
        <v>#N/A</v>
      </c>
      <c r="W947" s="48" t="e">
        <f>IF(SUM(AB947,AD947,AF947,AH947,AJ947,AL947)=#REF!,,"")</f>
        <v>#REF!</v>
      </c>
      <c r="X947" s="49" t="e">
        <f>IF(#REF!=1,1,"")</f>
        <v>#REF!</v>
      </c>
      <c r="Y947" s="49"/>
      <c r="Z947" s="49"/>
      <c r="AA947" s="50" t="str">
        <f t="shared" si="251"/>
        <v/>
      </c>
      <c r="AB947" s="51" t="str">
        <f>IF(AA947=1,#REF!,"")</f>
        <v/>
      </c>
      <c r="AC947" s="50"/>
      <c r="AD947" s="51" t="str">
        <f>IF(AC947=1,#REF!,"")</f>
        <v/>
      </c>
      <c r="AE947" s="50"/>
      <c r="AF947" s="51" t="str">
        <f>IF(AE947=1,#REF!,"")</f>
        <v/>
      </c>
      <c r="AG947" s="50"/>
      <c r="AH947" s="51" t="str">
        <f>IF(AG947=1,#REF!,"")</f>
        <v/>
      </c>
      <c r="AI947" s="50"/>
      <c r="AJ947" s="51" t="str">
        <f>IF(AI947=1,#REF!,"")</f>
        <v/>
      </c>
      <c r="AK947" s="50"/>
      <c r="AL947" s="51" t="str">
        <f>IF(AK947=1,#REF!,"")</f>
        <v/>
      </c>
      <c r="AM947" s="52"/>
      <c r="AN947" s="53"/>
      <c r="AO947" s="53"/>
      <c r="AP947" s="54"/>
      <c r="AQ947" s="55" t="e">
        <f>IF(#REF!=1,0,"")</f>
        <v>#REF!</v>
      </c>
      <c r="AR947" s="56" t="e">
        <f t="shared" si="244"/>
        <v>#REF!</v>
      </c>
      <c r="AS947" s="55" t="e">
        <f>IF(#REF!=1,0,"")</f>
        <v>#REF!</v>
      </c>
      <c r="AT947" s="56" t="e">
        <f t="shared" si="245"/>
        <v>#REF!</v>
      </c>
    </row>
    <row r="948" spans="1:46" s="3" customFormat="1" x14ac:dyDescent="0.25">
      <c r="A948" s="67">
        <f t="shared" si="246"/>
        <v>2022</v>
      </c>
      <c r="B948" s="67" t="str">
        <f t="shared" si="247"/>
        <v>May</v>
      </c>
      <c r="C948" s="68">
        <f t="shared" si="252"/>
        <v>25</v>
      </c>
      <c r="D948" s="69">
        <f t="shared" si="248"/>
        <v>0</v>
      </c>
      <c r="E948" s="70">
        <f t="shared" si="249"/>
        <v>20</v>
      </c>
      <c r="F948" s="74"/>
      <c r="G948" s="77"/>
      <c r="H948" s="63" t="e">
        <f t="shared" si="253"/>
        <v>#VALUE!</v>
      </c>
      <c r="I948" s="64">
        <f t="shared" si="256"/>
        <v>1</v>
      </c>
      <c r="J948" s="71" t="str">
        <f t="shared" si="256"/>
        <v>Lavandula</v>
      </c>
      <c r="K948" s="71" t="str">
        <f t="shared" si="256"/>
        <v>stoechas</v>
      </c>
      <c r="L948" s="66">
        <f t="shared" si="256"/>
        <v>2</v>
      </c>
      <c r="M948" s="72">
        <f t="shared" si="256"/>
        <v>13</v>
      </c>
      <c r="N948" s="66">
        <f t="shared" si="256"/>
        <v>0</v>
      </c>
      <c r="O948" s="42"/>
      <c r="P948" s="43" t="e">
        <f>TEXT(IF(#REF!=1,D948,""),"00")</f>
        <v>#REF!</v>
      </c>
      <c r="Q948" s="44"/>
      <c r="R948" s="45"/>
      <c r="S948" s="46" t="e">
        <f>IF(O948=0,TEXT(TIME(P948,Q948,R948)-TIME(D948,E948,RIGHT(F948,2))+TIME(0,LEFT(#REF!,2),RIGHT(#REF!,2)),"mm:ss"),TEXT(TIME(P948,Q948,R948)-TIME(D948,E948,RIGHT(F948,2))+TIME(0,LEFT(#REF!,2),RIGHT(#REF!,2))-TIME(0,($G$10*O948),0),"mm:ss"))</f>
        <v>#REF!</v>
      </c>
      <c r="T948" s="47"/>
      <c r="U948" s="43" t="e">
        <f>INDEX(VISITORS[INSECT ORDER], MATCH(T948,VISITORS[NAME USED],0))</f>
        <v>#N/A</v>
      </c>
      <c r="V948" s="43" t="e">
        <f t="shared" si="250"/>
        <v>#N/A</v>
      </c>
      <c r="W948" s="48" t="e">
        <f>IF(SUM(AB948,AD948,AF948,AH948,AJ948,AL948)=#REF!,,"")</f>
        <v>#REF!</v>
      </c>
      <c r="X948" s="49" t="e">
        <f>IF(#REF!=1,1,"")</f>
        <v>#REF!</v>
      </c>
      <c r="Y948" s="49"/>
      <c r="Z948" s="49"/>
      <c r="AA948" s="50" t="str">
        <f t="shared" si="251"/>
        <v/>
      </c>
      <c r="AB948" s="51" t="str">
        <f>IF(AA948=1,#REF!,"")</f>
        <v/>
      </c>
      <c r="AC948" s="50"/>
      <c r="AD948" s="51" t="str">
        <f>IF(AC948=1,#REF!,"")</f>
        <v/>
      </c>
      <c r="AE948" s="50"/>
      <c r="AF948" s="51" t="str">
        <f>IF(AE948=1,#REF!,"")</f>
        <v/>
      </c>
      <c r="AG948" s="50"/>
      <c r="AH948" s="51" t="str">
        <f>IF(AG948=1,#REF!,"")</f>
        <v/>
      </c>
      <c r="AI948" s="50"/>
      <c r="AJ948" s="51" t="str">
        <f>IF(AI948=1,#REF!,"")</f>
        <v/>
      </c>
      <c r="AK948" s="50"/>
      <c r="AL948" s="51" t="str">
        <f>IF(AK948=1,#REF!,"")</f>
        <v/>
      </c>
      <c r="AM948" s="52"/>
      <c r="AN948" s="53"/>
      <c r="AO948" s="53"/>
      <c r="AP948" s="54"/>
      <c r="AQ948" s="55" t="e">
        <f>IF(#REF!=1,0,"")</f>
        <v>#REF!</v>
      </c>
      <c r="AR948" s="56" t="e">
        <f t="shared" si="244"/>
        <v>#REF!</v>
      </c>
      <c r="AS948" s="55" t="e">
        <f>IF(#REF!=1,0,"")</f>
        <v>#REF!</v>
      </c>
      <c r="AT948" s="56" t="e">
        <f t="shared" si="245"/>
        <v>#REF!</v>
      </c>
    </row>
    <row r="949" spans="1:46" s="3" customFormat="1" x14ac:dyDescent="0.25">
      <c r="A949" s="67">
        <f t="shared" si="246"/>
        <v>2022</v>
      </c>
      <c r="B949" s="67" t="str">
        <f t="shared" si="247"/>
        <v>May</v>
      </c>
      <c r="C949" s="68">
        <f t="shared" si="252"/>
        <v>25</v>
      </c>
      <c r="D949" s="69">
        <f t="shared" si="248"/>
        <v>0</v>
      </c>
      <c r="E949" s="70">
        <f t="shared" si="249"/>
        <v>21</v>
      </c>
      <c r="F949" s="74"/>
      <c r="G949" s="77"/>
      <c r="H949" s="63" t="e">
        <f t="shared" si="253"/>
        <v>#VALUE!</v>
      </c>
      <c r="I949" s="64">
        <f t="shared" si="256"/>
        <v>1</v>
      </c>
      <c r="J949" s="71" t="str">
        <f t="shared" si="256"/>
        <v>Lavandula</v>
      </c>
      <c r="K949" s="71" t="str">
        <f t="shared" si="256"/>
        <v>stoechas</v>
      </c>
      <c r="L949" s="72">
        <f t="shared" si="256"/>
        <v>2</v>
      </c>
      <c r="M949" s="72">
        <f t="shared" si="256"/>
        <v>13</v>
      </c>
      <c r="N949" s="66">
        <f t="shared" si="256"/>
        <v>0</v>
      </c>
      <c r="O949" s="42"/>
      <c r="P949" s="43" t="e">
        <f>TEXT(IF(#REF!=1,D949,""),"00")</f>
        <v>#REF!</v>
      </c>
      <c r="Q949" s="44"/>
      <c r="R949" s="45"/>
      <c r="S949" s="46" t="e">
        <f>IF(O949=0,TEXT(TIME(P949,Q949,R949)-TIME(D949,E949,RIGHT(F949,2))+TIME(0,LEFT(#REF!,2),RIGHT(#REF!,2)),"mm:ss"),TEXT(TIME(P949,Q949,R949)-TIME(D949,E949,RIGHT(F949,2))+TIME(0,LEFT(#REF!,2),RIGHT(#REF!,2))-TIME(0,($G$10*O949),0),"mm:ss"))</f>
        <v>#REF!</v>
      </c>
      <c r="T949" s="47"/>
      <c r="U949" s="43" t="e">
        <f>INDEX(VISITORS[INSECT ORDER], MATCH(T949,VISITORS[NAME USED],0))</f>
        <v>#N/A</v>
      </c>
      <c r="V949" s="43" t="e">
        <f t="shared" si="250"/>
        <v>#N/A</v>
      </c>
      <c r="W949" s="48" t="e">
        <f>IF(SUM(AB949,AD949,AF949,AH949,AJ949,AL949)=#REF!,,"")</f>
        <v>#REF!</v>
      </c>
      <c r="X949" s="49" t="e">
        <f>IF(#REF!=1,1,"")</f>
        <v>#REF!</v>
      </c>
      <c r="Y949" s="49"/>
      <c r="Z949" s="49"/>
      <c r="AA949" s="50" t="str">
        <f t="shared" si="251"/>
        <v/>
      </c>
      <c r="AB949" s="51" t="str">
        <f>IF(AA949=1,#REF!,"")</f>
        <v/>
      </c>
      <c r="AC949" s="50"/>
      <c r="AD949" s="51" t="str">
        <f>IF(AC949=1,#REF!,"")</f>
        <v/>
      </c>
      <c r="AE949" s="50"/>
      <c r="AF949" s="51" t="str">
        <f>IF(AE949=1,#REF!,"")</f>
        <v/>
      </c>
      <c r="AG949" s="50"/>
      <c r="AH949" s="51" t="str">
        <f>IF(AG949=1,#REF!,"")</f>
        <v/>
      </c>
      <c r="AI949" s="50"/>
      <c r="AJ949" s="51" t="str">
        <f>IF(AI949=1,#REF!,"")</f>
        <v/>
      </c>
      <c r="AK949" s="50"/>
      <c r="AL949" s="51" t="str">
        <f>IF(AK949=1,#REF!,"")</f>
        <v/>
      </c>
      <c r="AM949" s="52"/>
      <c r="AN949" s="53"/>
      <c r="AO949" s="53"/>
      <c r="AP949" s="54"/>
      <c r="AQ949" s="55" t="e">
        <f>IF(#REF!=1,0,"")</f>
        <v>#REF!</v>
      </c>
      <c r="AR949" s="56" t="e">
        <f t="shared" si="244"/>
        <v>#REF!</v>
      </c>
      <c r="AS949" s="55" t="e">
        <f>IF(#REF!=1,0,"")</f>
        <v>#REF!</v>
      </c>
      <c r="AT949" s="56" t="e">
        <f t="shared" si="245"/>
        <v>#REF!</v>
      </c>
    </row>
    <row r="950" spans="1:46" s="3" customFormat="1" x14ac:dyDescent="0.25">
      <c r="A950" s="67">
        <f t="shared" si="246"/>
        <v>2022</v>
      </c>
      <c r="B950" s="67" t="str">
        <f t="shared" si="247"/>
        <v>May</v>
      </c>
      <c r="C950" s="68">
        <f t="shared" si="252"/>
        <v>25</v>
      </c>
      <c r="D950" s="69">
        <f t="shared" si="248"/>
        <v>0</v>
      </c>
      <c r="E950" s="70">
        <f t="shared" si="249"/>
        <v>22</v>
      </c>
      <c r="F950" s="74"/>
      <c r="G950" s="77"/>
      <c r="H950" s="63" t="e">
        <f t="shared" si="253"/>
        <v>#VALUE!</v>
      </c>
      <c r="I950" s="64">
        <f t="shared" si="256"/>
        <v>1</v>
      </c>
      <c r="J950" s="71" t="str">
        <f t="shared" si="256"/>
        <v>Lavandula</v>
      </c>
      <c r="K950" s="71" t="str">
        <f t="shared" si="256"/>
        <v>stoechas</v>
      </c>
      <c r="L950" s="72">
        <f t="shared" si="256"/>
        <v>2</v>
      </c>
      <c r="M950" s="72">
        <f t="shared" si="256"/>
        <v>13</v>
      </c>
      <c r="N950" s="66">
        <f t="shared" si="256"/>
        <v>0</v>
      </c>
      <c r="O950" s="42"/>
      <c r="P950" s="43" t="e">
        <f>TEXT(IF(#REF!=1,D950,""),"00")</f>
        <v>#REF!</v>
      </c>
      <c r="Q950" s="44"/>
      <c r="R950" s="45"/>
      <c r="S950" s="46" t="e">
        <f>IF(O950=0,TEXT(TIME(P950,Q950,R950)-TIME(D950,E950,RIGHT(F950,2))+TIME(0,LEFT(#REF!,2),RIGHT(#REF!,2)),"mm:ss"),TEXT(TIME(P950,Q950,R950)-TIME(D950,E950,RIGHT(F950,2))+TIME(0,LEFT(#REF!,2),RIGHT(#REF!,2))-TIME(0,($G$10*O950),0),"mm:ss"))</f>
        <v>#REF!</v>
      </c>
      <c r="T950" s="47"/>
      <c r="U950" s="43" t="e">
        <f>INDEX(VISITORS[INSECT ORDER], MATCH(T950,VISITORS[NAME USED],0))</f>
        <v>#N/A</v>
      </c>
      <c r="V950" s="43" t="e">
        <f t="shared" si="250"/>
        <v>#N/A</v>
      </c>
      <c r="W950" s="48" t="e">
        <f>IF(SUM(AB950,AD950,AF950,AH950,AJ950,AL950)=#REF!,,"")</f>
        <v>#REF!</v>
      </c>
      <c r="X950" s="49" t="e">
        <f>IF(#REF!=1,1,"")</f>
        <v>#REF!</v>
      </c>
      <c r="Y950" s="49"/>
      <c r="Z950" s="49"/>
      <c r="AA950" s="50" t="str">
        <f t="shared" si="251"/>
        <v/>
      </c>
      <c r="AB950" s="51" t="str">
        <f>IF(AA950=1,#REF!,"")</f>
        <v/>
      </c>
      <c r="AC950" s="50"/>
      <c r="AD950" s="51" t="str">
        <f>IF(AC950=1,#REF!,"")</f>
        <v/>
      </c>
      <c r="AE950" s="50"/>
      <c r="AF950" s="51" t="str">
        <f>IF(AE950=1,#REF!,"")</f>
        <v/>
      </c>
      <c r="AG950" s="50"/>
      <c r="AH950" s="51" t="str">
        <f>IF(AG950=1,#REF!,"")</f>
        <v/>
      </c>
      <c r="AI950" s="50"/>
      <c r="AJ950" s="51" t="str">
        <f>IF(AI950=1,#REF!,"")</f>
        <v/>
      </c>
      <c r="AK950" s="50"/>
      <c r="AL950" s="51" t="str">
        <f>IF(AK950=1,#REF!,"")</f>
        <v/>
      </c>
      <c r="AM950" s="52"/>
      <c r="AN950" s="53"/>
      <c r="AO950" s="53"/>
      <c r="AP950" s="54"/>
      <c r="AQ950" s="55" t="e">
        <f>IF(#REF!=1,0,"")</f>
        <v>#REF!</v>
      </c>
      <c r="AR950" s="56" t="e">
        <f t="shared" si="244"/>
        <v>#REF!</v>
      </c>
      <c r="AS950" s="55" t="e">
        <f>IF(#REF!=1,0,"")</f>
        <v>#REF!</v>
      </c>
      <c r="AT950" s="56" t="e">
        <f t="shared" si="245"/>
        <v>#REF!</v>
      </c>
    </row>
    <row r="951" spans="1:46" s="3" customFormat="1" x14ac:dyDescent="0.25">
      <c r="A951" s="67">
        <f t="shared" si="246"/>
        <v>2022</v>
      </c>
      <c r="B951" s="67" t="str">
        <f t="shared" si="247"/>
        <v>May</v>
      </c>
      <c r="C951" s="68">
        <f t="shared" si="252"/>
        <v>25</v>
      </c>
      <c r="D951" s="69">
        <f t="shared" si="248"/>
        <v>0</v>
      </c>
      <c r="E951" s="70">
        <f t="shared" si="249"/>
        <v>23</v>
      </c>
      <c r="F951" s="74"/>
      <c r="G951" s="77"/>
      <c r="H951" s="63" t="e">
        <f t="shared" si="253"/>
        <v>#VALUE!</v>
      </c>
      <c r="I951" s="64">
        <f t="shared" si="256"/>
        <v>1</v>
      </c>
      <c r="J951" s="71" t="str">
        <f t="shared" si="256"/>
        <v>Lavandula</v>
      </c>
      <c r="K951" s="71" t="str">
        <f t="shared" si="256"/>
        <v>stoechas</v>
      </c>
      <c r="L951" s="72">
        <f t="shared" si="256"/>
        <v>2</v>
      </c>
      <c r="M951" s="72">
        <f t="shared" si="256"/>
        <v>13</v>
      </c>
      <c r="N951" s="66">
        <f t="shared" si="256"/>
        <v>0</v>
      </c>
      <c r="O951" s="42"/>
      <c r="P951" s="43" t="e">
        <f>TEXT(IF(#REF!=1,D951,""),"00")</f>
        <v>#REF!</v>
      </c>
      <c r="Q951" s="44"/>
      <c r="R951" s="45"/>
      <c r="S951" s="46" t="e">
        <f>IF(O951=0,TEXT(TIME(P951,Q951,R951)-TIME(D951,E951,RIGHT(F951,2))+TIME(0,LEFT(#REF!,2),RIGHT(#REF!,2)),"mm:ss"),TEXT(TIME(P951,Q951,R951)-TIME(D951,E951,RIGHT(F951,2))+TIME(0,LEFT(#REF!,2),RIGHT(#REF!,2))-TIME(0,($G$10*O951),0),"mm:ss"))</f>
        <v>#REF!</v>
      </c>
      <c r="T951" s="47"/>
      <c r="U951" s="43" t="e">
        <f>INDEX(VISITORS[INSECT ORDER], MATCH(T951,VISITORS[NAME USED],0))</f>
        <v>#N/A</v>
      </c>
      <c r="V951" s="43" t="e">
        <f t="shared" si="250"/>
        <v>#N/A</v>
      </c>
      <c r="W951" s="48" t="e">
        <f>IF(SUM(AB951,AD951,AF951,AH951,AJ951,AL951)=#REF!,,"")</f>
        <v>#REF!</v>
      </c>
      <c r="X951" s="49" t="e">
        <f>IF(#REF!=1,1,"")</f>
        <v>#REF!</v>
      </c>
      <c r="Y951" s="49"/>
      <c r="Z951" s="49"/>
      <c r="AA951" s="50" t="str">
        <f t="shared" si="251"/>
        <v/>
      </c>
      <c r="AB951" s="51" t="str">
        <f>IF(AA951=1,#REF!,"")</f>
        <v/>
      </c>
      <c r="AC951" s="50"/>
      <c r="AD951" s="51" t="str">
        <f>IF(AC951=1,#REF!,"")</f>
        <v/>
      </c>
      <c r="AE951" s="50"/>
      <c r="AF951" s="51" t="str">
        <f>IF(AE951=1,#REF!,"")</f>
        <v/>
      </c>
      <c r="AG951" s="50"/>
      <c r="AH951" s="51" t="str">
        <f>IF(AG951=1,#REF!,"")</f>
        <v/>
      </c>
      <c r="AI951" s="50"/>
      <c r="AJ951" s="51" t="str">
        <f>IF(AI951=1,#REF!,"")</f>
        <v/>
      </c>
      <c r="AK951" s="50"/>
      <c r="AL951" s="51" t="str">
        <f>IF(AK951=1,#REF!,"")</f>
        <v/>
      </c>
      <c r="AM951" s="52"/>
      <c r="AN951" s="53"/>
      <c r="AO951" s="53"/>
      <c r="AP951" s="54"/>
      <c r="AQ951" s="55" t="e">
        <f>IF(#REF!=1,0,"")</f>
        <v>#REF!</v>
      </c>
      <c r="AR951" s="56" t="e">
        <f t="shared" si="244"/>
        <v>#REF!</v>
      </c>
      <c r="AS951" s="55" t="e">
        <f>IF(#REF!=1,0,"")</f>
        <v>#REF!</v>
      </c>
      <c r="AT951" s="56" t="e">
        <f t="shared" si="245"/>
        <v>#REF!</v>
      </c>
    </row>
    <row r="952" spans="1:46" s="3" customFormat="1" x14ac:dyDescent="0.25">
      <c r="A952" s="67">
        <f t="shared" si="246"/>
        <v>2022</v>
      </c>
      <c r="B952" s="67" t="str">
        <f t="shared" si="247"/>
        <v>May</v>
      </c>
      <c r="C952" s="68">
        <f t="shared" si="252"/>
        <v>25</v>
      </c>
      <c r="D952" s="69">
        <f t="shared" si="248"/>
        <v>0</v>
      </c>
      <c r="E952" s="60">
        <f t="shared" si="249"/>
        <v>24</v>
      </c>
      <c r="F952" s="74"/>
      <c r="G952" s="77"/>
      <c r="H952" s="63" t="e">
        <f t="shared" si="253"/>
        <v>#VALUE!</v>
      </c>
      <c r="I952" s="64">
        <f t="shared" si="256"/>
        <v>1</v>
      </c>
      <c r="J952" s="71" t="str">
        <f t="shared" si="256"/>
        <v>Lavandula</v>
      </c>
      <c r="K952" s="71" t="str">
        <f t="shared" si="256"/>
        <v>stoechas</v>
      </c>
      <c r="L952" s="72">
        <f t="shared" si="256"/>
        <v>2</v>
      </c>
      <c r="M952" s="66">
        <f t="shared" si="256"/>
        <v>13</v>
      </c>
      <c r="N952" s="66">
        <f t="shared" si="256"/>
        <v>0</v>
      </c>
      <c r="O952" s="42"/>
      <c r="P952" s="43" t="e">
        <f>TEXT(IF(#REF!=1,D952,""),"00")</f>
        <v>#REF!</v>
      </c>
      <c r="Q952" s="44"/>
      <c r="R952" s="45"/>
      <c r="S952" s="46" t="e">
        <f>IF(O952=0,TEXT(TIME(P952,Q952,R952)-TIME(D952,E952,RIGHT(F952,2))+TIME(0,LEFT(#REF!,2),RIGHT(#REF!,2)),"mm:ss"),TEXT(TIME(P952,Q952,R952)-TIME(D952,E952,RIGHT(F952,2))+TIME(0,LEFT(#REF!,2),RIGHT(#REF!,2))-TIME(0,($G$10*O952),0),"mm:ss"))</f>
        <v>#REF!</v>
      </c>
      <c r="T952" s="47"/>
      <c r="U952" s="43" t="e">
        <f>INDEX(VISITORS[INSECT ORDER], MATCH(T952,VISITORS[NAME USED],0))</f>
        <v>#N/A</v>
      </c>
      <c r="V952" s="43" t="e">
        <f t="shared" si="250"/>
        <v>#N/A</v>
      </c>
      <c r="W952" s="48" t="e">
        <f>IF(SUM(AB952,AD952,AF952,AH952,AJ952,AL952)=#REF!,,"")</f>
        <v>#REF!</v>
      </c>
      <c r="X952" s="49" t="e">
        <f>IF(#REF!=1,1,"")</f>
        <v>#REF!</v>
      </c>
      <c r="Y952" s="49"/>
      <c r="Z952" s="49"/>
      <c r="AA952" s="50" t="str">
        <f t="shared" si="251"/>
        <v/>
      </c>
      <c r="AB952" s="51" t="str">
        <f>IF(AA952=1,#REF!,"")</f>
        <v/>
      </c>
      <c r="AC952" s="50"/>
      <c r="AD952" s="51" t="str">
        <f>IF(AC952=1,#REF!,"")</f>
        <v/>
      </c>
      <c r="AE952" s="50"/>
      <c r="AF952" s="51" t="str">
        <f>IF(AE952=1,#REF!,"")</f>
        <v/>
      </c>
      <c r="AG952" s="50"/>
      <c r="AH952" s="51" t="str">
        <f>IF(AG952=1,#REF!,"")</f>
        <v/>
      </c>
      <c r="AI952" s="50"/>
      <c r="AJ952" s="51" t="str">
        <f>IF(AI952=1,#REF!,"")</f>
        <v/>
      </c>
      <c r="AK952" s="50"/>
      <c r="AL952" s="51" t="str">
        <f>IF(AK952=1,#REF!,"")</f>
        <v/>
      </c>
      <c r="AM952" s="52"/>
      <c r="AN952" s="53"/>
      <c r="AO952" s="53"/>
      <c r="AP952" s="54"/>
      <c r="AQ952" s="55" t="e">
        <f>IF(#REF!=1,0,"")</f>
        <v>#REF!</v>
      </c>
      <c r="AR952" s="56" t="e">
        <f t="shared" si="244"/>
        <v>#REF!</v>
      </c>
      <c r="AS952" s="55" t="e">
        <f>IF(#REF!=1,0,"")</f>
        <v>#REF!</v>
      </c>
      <c r="AT952" s="56" t="e">
        <f t="shared" si="245"/>
        <v>#REF!</v>
      </c>
    </row>
    <row r="953" spans="1:46" s="3" customFormat="1" x14ac:dyDescent="0.25">
      <c r="A953" s="67">
        <f t="shared" si="246"/>
        <v>2022</v>
      </c>
      <c r="B953" s="67" t="str">
        <f t="shared" si="247"/>
        <v>May</v>
      </c>
      <c r="C953" s="68">
        <f t="shared" si="252"/>
        <v>25</v>
      </c>
      <c r="D953" s="69">
        <f t="shared" si="248"/>
        <v>0</v>
      </c>
      <c r="E953" s="70">
        <f t="shared" si="249"/>
        <v>25</v>
      </c>
      <c r="F953" s="74"/>
      <c r="G953" s="77"/>
      <c r="H953" s="63" t="e">
        <f t="shared" si="253"/>
        <v>#VALUE!</v>
      </c>
      <c r="I953" s="64">
        <f t="shared" si="256"/>
        <v>1</v>
      </c>
      <c r="J953" s="71" t="str">
        <f t="shared" si="256"/>
        <v>Lavandula</v>
      </c>
      <c r="K953" s="71" t="str">
        <f t="shared" si="256"/>
        <v>stoechas</v>
      </c>
      <c r="L953" s="72">
        <f t="shared" si="256"/>
        <v>2</v>
      </c>
      <c r="M953" s="72">
        <f t="shared" si="256"/>
        <v>13</v>
      </c>
      <c r="N953" s="66">
        <f t="shared" si="256"/>
        <v>0</v>
      </c>
      <c r="O953" s="42"/>
      <c r="P953" s="43" t="e">
        <f>TEXT(IF(#REF!=1,D953,""),"00")</f>
        <v>#REF!</v>
      </c>
      <c r="Q953" s="44"/>
      <c r="R953" s="45"/>
      <c r="S953" s="46" t="e">
        <f>IF(O953=0,TEXT(TIME(P953,Q953,R953)-TIME(D953,E953,RIGHT(F953,2))+TIME(0,LEFT(#REF!,2),RIGHT(#REF!,2)),"mm:ss"),TEXT(TIME(P953,Q953,R953)-TIME(D953,E953,RIGHT(F953,2))+TIME(0,LEFT(#REF!,2),RIGHT(#REF!,2))-TIME(0,($G$10*O953),0),"mm:ss"))</f>
        <v>#REF!</v>
      </c>
      <c r="T953" s="47"/>
      <c r="U953" s="43" t="e">
        <f>INDEX(VISITORS[INSECT ORDER], MATCH(T953,VISITORS[NAME USED],0))</f>
        <v>#N/A</v>
      </c>
      <c r="V953" s="43" t="e">
        <f t="shared" si="250"/>
        <v>#N/A</v>
      </c>
      <c r="W953" s="48" t="e">
        <f>IF(SUM(AB953,AD953,AF953,AH953,AJ953,AL953)=#REF!,,"")</f>
        <v>#REF!</v>
      </c>
      <c r="X953" s="49" t="e">
        <f>IF(#REF!=1,1,"")</f>
        <v>#REF!</v>
      </c>
      <c r="Y953" s="49"/>
      <c r="Z953" s="49"/>
      <c r="AA953" s="50" t="str">
        <f t="shared" si="251"/>
        <v/>
      </c>
      <c r="AB953" s="51" t="str">
        <f>IF(AA953=1,#REF!,"")</f>
        <v/>
      </c>
      <c r="AC953" s="50"/>
      <c r="AD953" s="51" t="str">
        <f>IF(AC953=1,#REF!,"")</f>
        <v/>
      </c>
      <c r="AE953" s="50"/>
      <c r="AF953" s="51" t="str">
        <f>IF(AE953=1,#REF!,"")</f>
        <v/>
      </c>
      <c r="AG953" s="50"/>
      <c r="AH953" s="51" t="str">
        <f>IF(AG953=1,#REF!,"")</f>
        <v/>
      </c>
      <c r="AI953" s="50"/>
      <c r="AJ953" s="51" t="str">
        <f>IF(AI953=1,#REF!,"")</f>
        <v/>
      </c>
      <c r="AK953" s="50"/>
      <c r="AL953" s="51" t="str">
        <f>IF(AK953=1,#REF!,"")</f>
        <v/>
      </c>
      <c r="AM953" s="52"/>
      <c r="AN953" s="53"/>
      <c r="AO953" s="53"/>
      <c r="AP953" s="54"/>
      <c r="AQ953" s="55" t="e">
        <f>IF(#REF!=1,0,"")</f>
        <v>#REF!</v>
      </c>
      <c r="AR953" s="56" t="e">
        <f t="shared" si="244"/>
        <v>#REF!</v>
      </c>
      <c r="AS953" s="55" t="e">
        <f>IF(#REF!=1,0,"")</f>
        <v>#REF!</v>
      </c>
      <c r="AT953" s="56" t="e">
        <f t="shared" si="245"/>
        <v>#REF!</v>
      </c>
    </row>
    <row r="954" spans="1:46" s="3" customFormat="1" x14ac:dyDescent="0.25">
      <c r="A954" s="67">
        <f t="shared" si="246"/>
        <v>2022</v>
      </c>
      <c r="B954" s="67" t="str">
        <f t="shared" si="247"/>
        <v>May</v>
      </c>
      <c r="C954" s="68">
        <f t="shared" si="252"/>
        <v>25</v>
      </c>
      <c r="D954" s="69">
        <f t="shared" si="248"/>
        <v>0</v>
      </c>
      <c r="E954" s="70">
        <f t="shared" si="249"/>
        <v>26</v>
      </c>
      <c r="F954" s="74"/>
      <c r="G954" s="77"/>
      <c r="H954" s="63" t="e">
        <f t="shared" si="253"/>
        <v>#VALUE!</v>
      </c>
      <c r="I954" s="64">
        <f t="shared" si="256"/>
        <v>1</v>
      </c>
      <c r="J954" s="71" t="str">
        <f t="shared" si="256"/>
        <v>Lavandula</v>
      </c>
      <c r="K954" s="71" t="str">
        <f t="shared" si="256"/>
        <v>stoechas</v>
      </c>
      <c r="L954" s="66">
        <f t="shared" si="256"/>
        <v>2</v>
      </c>
      <c r="M954" s="72">
        <f t="shared" si="256"/>
        <v>13</v>
      </c>
      <c r="N954" s="66">
        <f t="shared" si="256"/>
        <v>0</v>
      </c>
      <c r="O954" s="42"/>
      <c r="P954" s="43" t="e">
        <f>TEXT(IF(#REF!=1,D954,""),"00")</f>
        <v>#REF!</v>
      </c>
      <c r="Q954" s="44"/>
      <c r="R954" s="45"/>
      <c r="S954" s="46" t="e">
        <f>IF(O954=0,TEXT(TIME(P954,Q954,R954)-TIME(D954,E954,RIGHT(F954,2))+TIME(0,LEFT(#REF!,2),RIGHT(#REF!,2)),"mm:ss"),TEXT(TIME(P954,Q954,R954)-TIME(D954,E954,RIGHT(F954,2))+TIME(0,LEFT(#REF!,2),RIGHT(#REF!,2))-TIME(0,($G$10*O954),0),"mm:ss"))</f>
        <v>#REF!</v>
      </c>
      <c r="T954" s="47"/>
      <c r="U954" s="43" t="e">
        <f>INDEX(VISITORS[INSECT ORDER], MATCH(T954,VISITORS[NAME USED],0))</f>
        <v>#N/A</v>
      </c>
      <c r="V954" s="43" t="e">
        <f t="shared" si="250"/>
        <v>#N/A</v>
      </c>
      <c r="W954" s="48" t="e">
        <f>IF(SUM(AB954,AD954,AF954,AH954,AJ954,AL954)=#REF!,,"")</f>
        <v>#REF!</v>
      </c>
      <c r="X954" s="49" t="e">
        <f>IF(#REF!=1,1,"")</f>
        <v>#REF!</v>
      </c>
      <c r="Y954" s="49"/>
      <c r="Z954" s="49"/>
      <c r="AA954" s="50" t="str">
        <f t="shared" si="251"/>
        <v/>
      </c>
      <c r="AB954" s="51" t="str">
        <f>IF(AA954=1,#REF!,"")</f>
        <v/>
      </c>
      <c r="AC954" s="50"/>
      <c r="AD954" s="51" t="str">
        <f>IF(AC954=1,#REF!,"")</f>
        <v/>
      </c>
      <c r="AE954" s="50"/>
      <c r="AF954" s="51" t="str">
        <f>IF(AE954=1,#REF!,"")</f>
        <v/>
      </c>
      <c r="AG954" s="50"/>
      <c r="AH954" s="51" t="str">
        <f>IF(AG954=1,#REF!,"")</f>
        <v/>
      </c>
      <c r="AI954" s="50"/>
      <c r="AJ954" s="51" t="str">
        <f>IF(AI954=1,#REF!,"")</f>
        <v/>
      </c>
      <c r="AK954" s="50"/>
      <c r="AL954" s="51" t="str">
        <f>IF(AK954=1,#REF!,"")</f>
        <v/>
      </c>
      <c r="AM954" s="52"/>
      <c r="AN954" s="53"/>
      <c r="AO954" s="53"/>
      <c r="AP954" s="54"/>
      <c r="AQ954" s="55" t="e">
        <f>IF(#REF!=1,0,"")</f>
        <v>#REF!</v>
      </c>
      <c r="AR954" s="56" t="e">
        <f t="shared" si="244"/>
        <v>#REF!</v>
      </c>
      <c r="AS954" s="55" t="e">
        <f>IF(#REF!=1,0,"")</f>
        <v>#REF!</v>
      </c>
      <c r="AT954" s="56" t="e">
        <f t="shared" si="245"/>
        <v>#REF!</v>
      </c>
    </row>
    <row r="955" spans="1:46" s="3" customFormat="1" x14ac:dyDescent="0.25">
      <c r="A955" s="67">
        <f t="shared" si="246"/>
        <v>2022</v>
      </c>
      <c r="B955" s="67" t="str">
        <f t="shared" si="247"/>
        <v>May</v>
      </c>
      <c r="C955" s="68">
        <f t="shared" si="252"/>
        <v>25</v>
      </c>
      <c r="D955" s="69">
        <f t="shared" si="248"/>
        <v>0</v>
      </c>
      <c r="E955" s="70">
        <f t="shared" si="249"/>
        <v>27</v>
      </c>
      <c r="F955" s="74"/>
      <c r="G955" s="77"/>
      <c r="H955" s="63" t="e">
        <f t="shared" si="253"/>
        <v>#VALUE!</v>
      </c>
      <c r="I955" s="64">
        <f t="shared" si="256"/>
        <v>1</v>
      </c>
      <c r="J955" s="71" t="str">
        <f t="shared" si="256"/>
        <v>Lavandula</v>
      </c>
      <c r="K955" s="71" t="str">
        <f t="shared" si="256"/>
        <v>stoechas</v>
      </c>
      <c r="L955" s="72">
        <f t="shared" si="256"/>
        <v>2</v>
      </c>
      <c r="M955" s="72">
        <f t="shared" si="256"/>
        <v>13</v>
      </c>
      <c r="N955" s="66">
        <f t="shared" si="256"/>
        <v>0</v>
      </c>
      <c r="O955" s="42"/>
      <c r="P955" s="43" t="e">
        <f>TEXT(IF(#REF!=1,D955,""),"00")</f>
        <v>#REF!</v>
      </c>
      <c r="Q955" s="44"/>
      <c r="R955" s="45"/>
      <c r="S955" s="46" t="e">
        <f>IF(O955=0,TEXT(TIME(P955,Q955,R955)-TIME(D955,E955,RIGHT(F955,2))+TIME(0,LEFT(#REF!,2),RIGHT(#REF!,2)),"mm:ss"),TEXT(TIME(P955,Q955,R955)-TIME(D955,E955,RIGHT(F955,2))+TIME(0,LEFT(#REF!,2),RIGHT(#REF!,2))-TIME(0,($G$10*O955),0),"mm:ss"))</f>
        <v>#REF!</v>
      </c>
      <c r="T955" s="47"/>
      <c r="U955" s="43" t="e">
        <f>INDEX(VISITORS[INSECT ORDER], MATCH(T955,VISITORS[NAME USED],0))</f>
        <v>#N/A</v>
      </c>
      <c r="V955" s="43" t="e">
        <f t="shared" si="250"/>
        <v>#N/A</v>
      </c>
      <c r="W955" s="48" t="e">
        <f>IF(SUM(AB955,AD955,AF955,AH955,AJ955,AL955)=#REF!,,"")</f>
        <v>#REF!</v>
      </c>
      <c r="X955" s="49" t="e">
        <f>IF(#REF!=1,1,"")</f>
        <v>#REF!</v>
      </c>
      <c r="Y955" s="49"/>
      <c r="Z955" s="49"/>
      <c r="AA955" s="50" t="str">
        <f t="shared" si="251"/>
        <v/>
      </c>
      <c r="AB955" s="51" t="str">
        <f>IF(AA955=1,#REF!,"")</f>
        <v/>
      </c>
      <c r="AC955" s="50"/>
      <c r="AD955" s="51" t="str">
        <f>IF(AC955=1,#REF!,"")</f>
        <v/>
      </c>
      <c r="AE955" s="50"/>
      <c r="AF955" s="51" t="str">
        <f>IF(AE955=1,#REF!,"")</f>
        <v/>
      </c>
      <c r="AG955" s="50"/>
      <c r="AH955" s="51" t="str">
        <f>IF(AG955=1,#REF!,"")</f>
        <v/>
      </c>
      <c r="AI955" s="50"/>
      <c r="AJ955" s="51" t="str">
        <f>IF(AI955=1,#REF!,"")</f>
        <v/>
      </c>
      <c r="AK955" s="50"/>
      <c r="AL955" s="51" t="str">
        <f>IF(AK955=1,#REF!,"")</f>
        <v/>
      </c>
      <c r="AM955" s="52"/>
      <c r="AN955" s="53"/>
      <c r="AO955" s="53"/>
      <c r="AP955" s="54"/>
      <c r="AQ955" s="55" t="e">
        <f>IF(#REF!=1,0,"")</f>
        <v>#REF!</v>
      </c>
      <c r="AR955" s="56" t="e">
        <f t="shared" si="244"/>
        <v>#REF!</v>
      </c>
      <c r="AS955" s="55" t="e">
        <f>IF(#REF!=1,0,"")</f>
        <v>#REF!</v>
      </c>
      <c r="AT955" s="56" t="e">
        <f t="shared" si="245"/>
        <v>#REF!</v>
      </c>
    </row>
    <row r="956" spans="1:46" s="3" customFormat="1" x14ac:dyDescent="0.25">
      <c r="A956" s="67">
        <f t="shared" si="246"/>
        <v>2022</v>
      </c>
      <c r="B956" s="67" t="str">
        <f t="shared" si="247"/>
        <v>May</v>
      </c>
      <c r="C956" s="68">
        <f t="shared" si="252"/>
        <v>25</v>
      </c>
      <c r="D956" s="69">
        <f t="shared" si="248"/>
        <v>0</v>
      </c>
      <c r="E956" s="70">
        <f t="shared" si="249"/>
        <v>28</v>
      </c>
      <c r="F956" s="74"/>
      <c r="G956" s="77"/>
      <c r="H956" s="63" t="e">
        <f t="shared" si="253"/>
        <v>#VALUE!</v>
      </c>
      <c r="I956" s="64">
        <f t="shared" si="256"/>
        <v>1</v>
      </c>
      <c r="J956" s="71" t="str">
        <f t="shared" si="256"/>
        <v>Lavandula</v>
      </c>
      <c r="K956" s="71" t="str">
        <f t="shared" si="256"/>
        <v>stoechas</v>
      </c>
      <c r="L956" s="72">
        <f t="shared" si="256"/>
        <v>2</v>
      </c>
      <c r="M956" s="72">
        <f t="shared" si="256"/>
        <v>13</v>
      </c>
      <c r="N956" s="66">
        <f t="shared" si="256"/>
        <v>0</v>
      </c>
      <c r="O956" s="42"/>
      <c r="P956" s="43" t="e">
        <f>TEXT(IF(#REF!=1,D956,""),"00")</f>
        <v>#REF!</v>
      </c>
      <c r="Q956" s="44"/>
      <c r="R956" s="45"/>
      <c r="S956" s="46" t="e">
        <f>IF(O956=0,TEXT(TIME(P956,Q956,R956)-TIME(D956,E956,RIGHT(F956,2))+TIME(0,LEFT(#REF!,2),RIGHT(#REF!,2)),"mm:ss"),TEXT(TIME(P956,Q956,R956)-TIME(D956,E956,RIGHT(F956,2))+TIME(0,LEFT(#REF!,2),RIGHT(#REF!,2))-TIME(0,($G$10*O956),0),"mm:ss"))</f>
        <v>#REF!</v>
      </c>
      <c r="T956" s="47"/>
      <c r="U956" s="43" t="e">
        <f>INDEX(VISITORS[INSECT ORDER], MATCH(T956,VISITORS[NAME USED],0))</f>
        <v>#N/A</v>
      </c>
      <c r="V956" s="43" t="e">
        <f t="shared" si="250"/>
        <v>#N/A</v>
      </c>
      <c r="W956" s="48" t="e">
        <f>IF(SUM(AB956,AD956,AF956,AH956,AJ956,AL956)=#REF!,,"")</f>
        <v>#REF!</v>
      </c>
      <c r="X956" s="49" t="e">
        <f>IF(#REF!=1,1,"")</f>
        <v>#REF!</v>
      </c>
      <c r="Y956" s="49"/>
      <c r="Z956" s="49"/>
      <c r="AA956" s="50" t="str">
        <f t="shared" si="251"/>
        <v/>
      </c>
      <c r="AB956" s="51" t="str">
        <f>IF(AA956=1,#REF!,"")</f>
        <v/>
      </c>
      <c r="AC956" s="50"/>
      <c r="AD956" s="51" t="str">
        <f>IF(AC956=1,#REF!,"")</f>
        <v/>
      </c>
      <c r="AE956" s="50"/>
      <c r="AF956" s="51" t="str">
        <f>IF(AE956=1,#REF!,"")</f>
        <v/>
      </c>
      <c r="AG956" s="50"/>
      <c r="AH956" s="51" t="str">
        <f>IF(AG956=1,#REF!,"")</f>
        <v/>
      </c>
      <c r="AI956" s="50"/>
      <c r="AJ956" s="51" t="str">
        <f>IF(AI956=1,#REF!,"")</f>
        <v/>
      </c>
      <c r="AK956" s="50"/>
      <c r="AL956" s="51" t="str">
        <f>IF(AK956=1,#REF!,"")</f>
        <v/>
      </c>
      <c r="AM956" s="52"/>
      <c r="AN956" s="53"/>
      <c r="AO956" s="53"/>
      <c r="AP956" s="54"/>
      <c r="AQ956" s="55" t="e">
        <f>IF(#REF!=1,0,"")</f>
        <v>#REF!</v>
      </c>
      <c r="AR956" s="56" t="e">
        <f t="shared" si="244"/>
        <v>#REF!</v>
      </c>
      <c r="AS956" s="55" t="e">
        <f>IF(#REF!=1,0,"")</f>
        <v>#REF!</v>
      </c>
      <c r="AT956" s="56" t="e">
        <f t="shared" si="245"/>
        <v>#REF!</v>
      </c>
    </row>
    <row r="957" spans="1:46" s="3" customFormat="1" x14ac:dyDescent="0.25">
      <c r="A957" s="67">
        <f t="shared" si="246"/>
        <v>2022</v>
      </c>
      <c r="B957" s="67" t="str">
        <f t="shared" si="247"/>
        <v>May</v>
      </c>
      <c r="C957" s="68">
        <f t="shared" si="252"/>
        <v>25</v>
      </c>
      <c r="D957" s="69">
        <f t="shared" si="248"/>
        <v>0</v>
      </c>
      <c r="E957" s="60">
        <f t="shared" si="249"/>
        <v>29</v>
      </c>
      <c r="F957" s="74"/>
      <c r="G957" s="77"/>
      <c r="H957" s="63" t="e">
        <f t="shared" si="253"/>
        <v>#VALUE!</v>
      </c>
      <c r="I957" s="64">
        <f t="shared" ref="I957:N972" si="257">I956</f>
        <v>1</v>
      </c>
      <c r="J957" s="71" t="str">
        <f t="shared" si="257"/>
        <v>Lavandula</v>
      </c>
      <c r="K957" s="71" t="str">
        <f t="shared" si="257"/>
        <v>stoechas</v>
      </c>
      <c r="L957" s="72">
        <f t="shared" si="257"/>
        <v>2</v>
      </c>
      <c r="M957" s="66">
        <f t="shared" si="257"/>
        <v>13</v>
      </c>
      <c r="N957" s="66">
        <f t="shared" si="257"/>
        <v>0</v>
      </c>
      <c r="O957" s="42"/>
      <c r="P957" s="43" t="e">
        <f>TEXT(IF(#REF!=1,D957,""),"00")</f>
        <v>#REF!</v>
      </c>
      <c r="Q957" s="44"/>
      <c r="R957" s="45"/>
      <c r="S957" s="46" t="e">
        <f>IF(O957=0,TEXT(TIME(P957,Q957,R957)-TIME(D957,E957,RIGHT(F957,2))+TIME(0,LEFT(#REF!,2),RIGHT(#REF!,2)),"mm:ss"),TEXT(TIME(P957,Q957,R957)-TIME(D957,E957,RIGHT(F957,2))+TIME(0,LEFT(#REF!,2),RIGHT(#REF!,2))-TIME(0,($G$10*O957),0),"mm:ss"))</f>
        <v>#REF!</v>
      </c>
      <c r="T957" s="47"/>
      <c r="U957" s="43" t="e">
        <f>INDEX(VISITORS[INSECT ORDER], MATCH(T957,VISITORS[NAME USED],0))</f>
        <v>#N/A</v>
      </c>
      <c r="V957" s="43" t="e">
        <f t="shared" si="250"/>
        <v>#N/A</v>
      </c>
      <c r="W957" s="48" t="e">
        <f>IF(SUM(AB957,AD957,AF957,AH957,AJ957,AL957)=#REF!,,"")</f>
        <v>#REF!</v>
      </c>
      <c r="X957" s="49" t="e">
        <f>IF(#REF!=1,1,"")</f>
        <v>#REF!</v>
      </c>
      <c r="Y957" s="49"/>
      <c r="Z957" s="49"/>
      <c r="AA957" s="50" t="str">
        <f t="shared" si="251"/>
        <v/>
      </c>
      <c r="AB957" s="51" t="str">
        <f>IF(AA957=1,#REF!,"")</f>
        <v/>
      </c>
      <c r="AC957" s="50"/>
      <c r="AD957" s="51" t="str">
        <f>IF(AC957=1,#REF!,"")</f>
        <v/>
      </c>
      <c r="AE957" s="50"/>
      <c r="AF957" s="51" t="str">
        <f>IF(AE957=1,#REF!,"")</f>
        <v/>
      </c>
      <c r="AG957" s="50"/>
      <c r="AH957" s="51" t="str">
        <f>IF(AG957=1,#REF!,"")</f>
        <v/>
      </c>
      <c r="AI957" s="50"/>
      <c r="AJ957" s="51" t="str">
        <f>IF(AI957=1,#REF!,"")</f>
        <v/>
      </c>
      <c r="AK957" s="50"/>
      <c r="AL957" s="51" t="str">
        <f>IF(AK957=1,#REF!,"")</f>
        <v/>
      </c>
      <c r="AM957" s="52"/>
      <c r="AN957" s="53"/>
      <c r="AO957" s="53"/>
      <c r="AP957" s="54"/>
      <c r="AQ957" s="55" t="e">
        <f>IF(#REF!=1,0,"")</f>
        <v>#REF!</v>
      </c>
      <c r="AR957" s="56" t="e">
        <f t="shared" si="244"/>
        <v>#REF!</v>
      </c>
      <c r="AS957" s="55" t="e">
        <f>IF(#REF!=1,0,"")</f>
        <v>#REF!</v>
      </c>
      <c r="AT957" s="56" t="e">
        <f t="shared" si="245"/>
        <v>#REF!</v>
      </c>
    </row>
    <row r="958" spans="1:46" s="3" customFormat="1" x14ac:dyDescent="0.25">
      <c r="A958" s="67">
        <f t="shared" si="246"/>
        <v>2022</v>
      </c>
      <c r="B958" s="67" t="str">
        <f t="shared" si="247"/>
        <v>May</v>
      </c>
      <c r="C958" s="68">
        <f t="shared" si="252"/>
        <v>25</v>
      </c>
      <c r="D958" s="69">
        <f t="shared" si="248"/>
        <v>0</v>
      </c>
      <c r="E958" s="70">
        <f t="shared" si="249"/>
        <v>30</v>
      </c>
      <c r="F958" s="74"/>
      <c r="G958" s="77"/>
      <c r="H958" s="63" t="e">
        <f t="shared" si="253"/>
        <v>#VALUE!</v>
      </c>
      <c r="I958" s="64">
        <f t="shared" si="257"/>
        <v>1</v>
      </c>
      <c r="J958" s="71" t="str">
        <f t="shared" si="257"/>
        <v>Lavandula</v>
      </c>
      <c r="K958" s="71" t="str">
        <f t="shared" si="257"/>
        <v>stoechas</v>
      </c>
      <c r="L958" s="72">
        <f t="shared" si="257"/>
        <v>2</v>
      </c>
      <c r="M958" s="72">
        <f t="shared" si="257"/>
        <v>13</v>
      </c>
      <c r="N958" s="66">
        <f t="shared" si="257"/>
        <v>0</v>
      </c>
      <c r="O958" s="42"/>
      <c r="P958" s="43" t="e">
        <f>TEXT(IF(#REF!=1,D958,""),"00")</f>
        <v>#REF!</v>
      </c>
      <c r="Q958" s="44"/>
      <c r="R958" s="45"/>
      <c r="S958" s="46" t="e">
        <f>IF(O958=0,TEXT(TIME(P958,Q958,R958)-TIME(D958,E958,RIGHT(F958,2))+TIME(0,LEFT(#REF!,2),RIGHT(#REF!,2)),"mm:ss"),TEXT(TIME(P958,Q958,R958)-TIME(D958,E958,RIGHT(F958,2))+TIME(0,LEFT(#REF!,2),RIGHT(#REF!,2))-TIME(0,($G$10*O958),0),"mm:ss"))</f>
        <v>#REF!</v>
      </c>
      <c r="T958" s="47"/>
      <c r="U958" s="43" t="e">
        <f>INDEX(VISITORS[INSECT ORDER], MATCH(T958,VISITORS[NAME USED],0))</f>
        <v>#N/A</v>
      </c>
      <c r="V958" s="43" t="e">
        <f t="shared" si="250"/>
        <v>#N/A</v>
      </c>
      <c r="W958" s="48" t="e">
        <f>IF(SUM(AB958,AD958,AF958,AH958,AJ958,AL958)=#REF!,,"")</f>
        <v>#REF!</v>
      </c>
      <c r="X958" s="49" t="e">
        <f>IF(#REF!=1,1,"")</f>
        <v>#REF!</v>
      </c>
      <c r="Y958" s="49"/>
      <c r="Z958" s="49"/>
      <c r="AA958" s="50" t="str">
        <f t="shared" si="251"/>
        <v/>
      </c>
      <c r="AB958" s="51" t="str">
        <f>IF(AA958=1,#REF!,"")</f>
        <v/>
      </c>
      <c r="AC958" s="50"/>
      <c r="AD958" s="51" t="str">
        <f>IF(AC958=1,#REF!,"")</f>
        <v/>
      </c>
      <c r="AE958" s="50"/>
      <c r="AF958" s="51" t="str">
        <f>IF(AE958=1,#REF!,"")</f>
        <v/>
      </c>
      <c r="AG958" s="50"/>
      <c r="AH958" s="51" t="str">
        <f>IF(AG958=1,#REF!,"")</f>
        <v/>
      </c>
      <c r="AI958" s="50"/>
      <c r="AJ958" s="51" t="str">
        <f>IF(AI958=1,#REF!,"")</f>
        <v/>
      </c>
      <c r="AK958" s="50"/>
      <c r="AL958" s="51" t="str">
        <f>IF(AK958=1,#REF!,"")</f>
        <v/>
      </c>
      <c r="AM958" s="52"/>
      <c r="AN958" s="53"/>
      <c r="AO958" s="53"/>
      <c r="AP958" s="54"/>
      <c r="AQ958" s="55" t="e">
        <f>IF(#REF!=1,0,"")</f>
        <v>#REF!</v>
      </c>
      <c r="AR958" s="56" t="e">
        <f t="shared" si="244"/>
        <v>#REF!</v>
      </c>
      <c r="AS958" s="55" t="e">
        <f>IF(#REF!=1,0,"")</f>
        <v>#REF!</v>
      </c>
      <c r="AT958" s="56" t="e">
        <f t="shared" si="245"/>
        <v>#REF!</v>
      </c>
    </row>
    <row r="959" spans="1:46" s="3" customFormat="1" x14ac:dyDescent="0.25">
      <c r="A959" s="67">
        <f t="shared" si="246"/>
        <v>2022</v>
      </c>
      <c r="B959" s="67" t="str">
        <f t="shared" si="247"/>
        <v>May</v>
      </c>
      <c r="C959" s="68">
        <f t="shared" si="252"/>
        <v>25</v>
      </c>
      <c r="D959" s="69">
        <f t="shared" si="248"/>
        <v>0</v>
      </c>
      <c r="E959" s="70">
        <f t="shared" si="249"/>
        <v>31</v>
      </c>
      <c r="F959" s="74"/>
      <c r="G959" s="77"/>
      <c r="H959" s="63" t="e">
        <f t="shared" si="253"/>
        <v>#VALUE!</v>
      </c>
      <c r="I959" s="64">
        <f t="shared" si="257"/>
        <v>1</v>
      </c>
      <c r="J959" s="71" t="str">
        <f t="shared" si="257"/>
        <v>Lavandula</v>
      </c>
      <c r="K959" s="71" t="str">
        <f t="shared" si="257"/>
        <v>stoechas</v>
      </c>
      <c r="L959" s="72">
        <f t="shared" si="257"/>
        <v>2</v>
      </c>
      <c r="M959" s="72">
        <f t="shared" si="257"/>
        <v>13</v>
      </c>
      <c r="N959" s="66">
        <f t="shared" si="257"/>
        <v>0</v>
      </c>
      <c r="O959" s="42"/>
      <c r="P959" s="43" t="e">
        <f>TEXT(IF(#REF!=1,D959,""),"00")</f>
        <v>#REF!</v>
      </c>
      <c r="Q959" s="44"/>
      <c r="R959" s="45"/>
      <c r="S959" s="46" t="e">
        <f>IF(O959=0,TEXT(TIME(P959,Q959,R959)-TIME(D959,E959,RIGHT(F959,2))+TIME(0,LEFT(#REF!,2),RIGHT(#REF!,2)),"mm:ss"),TEXT(TIME(P959,Q959,R959)-TIME(D959,E959,RIGHT(F959,2))+TIME(0,LEFT(#REF!,2),RIGHT(#REF!,2))-TIME(0,($G$10*O959),0),"mm:ss"))</f>
        <v>#REF!</v>
      </c>
      <c r="T959" s="47"/>
      <c r="U959" s="43" t="e">
        <f>INDEX(VISITORS[INSECT ORDER], MATCH(T959,VISITORS[NAME USED],0))</f>
        <v>#N/A</v>
      </c>
      <c r="V959" s="43" t="e">
        <f t="shared" si="250"/>
        <v>#N/A</v>
      </c>
      <c r="W959" s="48" t="e">
        <f>IF(SUM(AB959,AD959,AF959,AH959,AJ959,AL959)=#REF!,,"")</f>
        <v>#REF!</v>
      </c>
      <c r="X959" s="49" t="e">
        <f>IF(#REF!=1,1,"")</f>
        <v>#REF!</v>
      </c>
      <c r="Y959" s="49"/>
      <c r="Z959" s="49"/>
      <c r="AA959" s="50" t="str">
        <f t="shared" si="251"/>
        <v/>
      </c>
      <c r="AB959" s="51" t="str">
        <f>IF(AA959=1,#REF!,"")</f>
        <v/>
      </c>
      <c r="AC959" s="50"/>
      <c r="AD959" s="51" t="str">
        <f>IF(AC959=1,#REF!,"")</f>
        <v/>
      </c>
      <c r="AE959" s="50"/>
      <c r="AF959" s="51" t="str">
        <f>IF(AE959=1,#REF!,"")</f>
        <v/>
      </c>
      <c r="AG959" s="50"/>
      <c r="AH959" s="51" t="str">
        <f>IF(AG959=1,#REF!,"")</f>
        <v/>
      </c>
      <c r="AI959" s="50"/>
      <c r="AJ959" s="51" t="str">
        <f>IF(AI959=1,#REF!,"")</f>
        <v/>
      </c>
      <c r="AK959" s="50"/>
      <c r="AL959" s="51" t="str">
        <f>IF(AK959=1,#REF!,"")</f>
        <v/>
      </c>
      <c r="AM959" s="52"/>
      <c r="AN959" s="53"/>
      <c r="AO959" s="53"/>
      <c r="AP959" s="54"/>
      <c r="AQ959" s="55" t="e">
        <f>IF(#REF!=1,0,"")</f>
        <v>#REF!</v>
      </c>
      <c r="AR959" s="56" t="e">
        <f t="shared" si="244"/>
        <v>#REF!</v>
      </c>
      <c r="AS959" s="55" t="e">
        <f>IF(#REF!=1,0,"")</f>
        <v>#REF!</v>
      </c>
      <c r="AT959" s="56" t="e">
        <f t="shared" si="245"/>
        <v>#REF!</v>
      </c>
    </row>
    <row r="960" spans="1:46" s="3" customFormat="1" x14ac:dyDescent="0.25">
      <c r="A960" s="67">
        <f t="shared" si="246"/>
        <v>2022</v>
      </c>
      <c r="B960" s="67" t="str">
        <f t="shared" si="247"/>
        <v>May</v>
      </c>
      <c r="C960" s="68">
        <f t="shared" si="252"/>
        <v>25</v>
      </c>
      <c r="D960" s="69">
        <f t="shared" si="248"/>
        <v>0</v>
      </c>
      <c r="E960" s="70">
        <f t="shared" si="249"/>
        <v>32</v>
      </c>
      <c r="F960" s="74"/>
      <c r="G960" s="77"/>
      <c r="H960" s="63" t="e">
        <f t="shared" si="253"/>
        <v>#VALUE!</v>
      </c>
      <c r="I960" s="64">
        <f t="shared" si="257"/>
        <v>1</v>
      </c>
      <c r="J960" s="71" t="str">
        <f t="shared" si="257"/>
        <v>Lavandula</v>
      </c>
      <c r="K960" s="71" t="str">
        <f t="shared" si="257"/>
        <v>stoechas</v>
      </c>
      <c r="L960" s="66">
        <f t="shared" si="257"/>
        <v>2</v>
      </c>
      <c r="M960" s="72">
        <f t="shared" si="257"/>
        <v>13</v>
      </c>
      <c r="N960" s="66">
        <f t="shared" si="257"/>
        <v>0</v>
      </c>
      <c r="O960" s="42"/>
      <c r="P960" s="43" t="e">
        <f>TEXT(IF(#REF!=1,D960,""),"00")</f>
        <v>#REF!</v>
      </c>
      <c r="Q960" s="44"/>
      <c r="R960" s="45"/>
      <c r="S960" s="46" t="e">
        <f>IF(O960=0,TEXT(TIME(P960,Q960,R960)-TIME(D960,E960,RIGHT(F960,2))+TIME(0,LEFT(#REF!,2),RIGHT(#REF!,2)),"mm:ss"),TEXT(TIME(P960,Q960,R960)-TIME(D960,E960,RIGHT(F960,2))+TIME(0,LEFT(#REF!,2),RIGHT(#REF!,2))-TIME(0,($G$10*O960),0),"mm:ss"))</f>
        <v>#REF!</v>
      </c>
      <c r="T960" s="47"/>
      <c r="U960" s="43" t="e">
        <f>INDEX(VISITORS[INSECT ORDER], MATCH(T960,VISITORS[NAME USED],0))</f>
        <v>#N/A</v>
      </c>
      <c r="V960" s="43" t="e">
        <f t="shared" si="250"/>
        <v>#N/A</v>
      </c>
      <c r="W960" s="48" t="e">
        <f>IF(SUM(AB960,AD960,AF960,AH960,AJ960,AL960)=#REF!,,"")</f>
        <v>#REF!</v>
      </c>
      <c r="X960" s="49" t="e">
        <f>IF(#REF!=1,1,"")</f>
        <v>#REF!</v>
      </c>
      <c r="Y960" s="49"/>
      <c r="Z960" s="49"/>
      <c r="AA960" s="50" t="str">
        <f t="shared" si="251"/>
        <v/>
      </c>
      <c r="AB960" s="51" t="str">
        <f>IF(AA960=1,#REF!,"")</f>
        <v/>
      </c>
      <c r="AC960" s="50"/>
      <c r="AD960" s="51" t="str">
        <f>IF(AC960=1,#REF!,"")</f>
        <v/>
      </c>
      <c r="AE960" s="50"/>
      <c r="AF960" s="51" t="str">
        <f>IF(AE960=1,#REF!,"")</f>
        <v/>
      </c>
      <c r="AG960" s="50"/>
      <c r="AH960" s="51" t="str">
        <f>IF(AG960=1,#REF!,"")</f>
        <v/>
      </c>
      <c r="AI960" s="50"/>
      <c r="AJ960" s="51" t="str">
        <f>IF(AI960=1,#REF!,"")</f>
        <v/>
      </c>
      <c r="AK960" s="50"/>
      <c r="AL960" s="51" t="str">
        <f>IF(AK960=1,#REF!,"")</f>
        <v/>
      </c>
      <c r="AM960" s="52"/>
      <c r="AN960" s="53"/>
      <c r="AO960" s="53"/>
      <c r="AP960" s="54"/>
      <c r="AQ960" s="55" t="e">
        <f>IF(#REF!=1,0,"")</f>
        <v>#REF!</v>
      </c>
      <c r="AR960" s="56" t="e">
        <f t="shared" si="244"/>
        <v>#REF!</v>
      </c>
      <c r="AS960" s="55" t="e">
        <f>IF(#REF!=1,0,"")</f>
        <v>#REF!</v>
      </c>
      <c r="AT960" s="56" t="e">
        <f t="shared" si="245"/>
        <v>#REF!</v>
      </c>
    </row>
    <row r="961" spans="1:46" s="3" customFormat="1" x14ac:dyDescent="0.25">
      <c r="A961" s="67">
        <f t="shared" si="246"/>
        <v>2022</v>
      </c>
      <c r="B961" s="67" t="str">
        <f t="shared" si="247"/>
        <v>May</v>
      </c>
      <c r="C961" s="68">
        <f t="shared" si="252"/>
        <v>25</v>
      </c>
      <c r="D961" s="69">
        <f t="shared" si="248"/>
        <v>0</v>
      </c>
      <c r="E961" s="70">
        <f t="shared" si="249"/>
        <v>33</v>
      </c>
      <c r="F961" s="74"/>
      <c r="G961" s="77"/>
      <c r="H961" s="63" t="e">
        <f t="shared" si="253"/>
        <v>#VALUE!</v>
      </c>
      <c r="I961" s="64">
        <f t="shared" si="257"/>
        <v>1</v>
      </c>
      <c r="J961" s="71" t="str">
        <f t="shared" si="257"/>
        <v>Lavandula</v>
      </c>
      <c r="K961" s="71" t="str">
        <f t="shared" si="257"/>
        <v>stoechas</v>
      </c>
      <c r="L961" s="72">
        <f t="shared" si="257"/>
        <v>2</v>
      </c>
      <c r="M961" s="72">
        <f t="shared" si="257"/>
        <v>13</v>
      </c>
      <c r="N961" s="66">
        <f t="shared" si="257"/>
        <v>0</v>
      </c>
      <c r="O961" s="42"/>
      <c r="P961" s="43" t="e">
        <f>TEXT(IF(#REF!=1,D961,""),"00")</f>
        <v>#REF!</v>
      </c>
      <c r="Q961" s="44"/>
      <c r="R961" s="45"/>
      <c r="S961" s="46" t="e">
        <f>IF(O961=0,TEXT(TIME(P961,Q961,R961)-TIME(D961,E961,RIGHT(F961,2))+TIME(0,LEFT(#REF!,2),RIGHT(#REF!,2)),"mm:ss"),TEXT(TIME(P961,Q961,R961)-TIME(D961,E961,RIGHT(F961,2))+TIME(0,LEFT(#REF!,2),RIGHT(#REF!,2))-TIME(0,($G$10*O961),0),"mm:ss"))</f>
        <v>#REF!</v>
      </c>
      <c r="T961" s="47"/>
      <c r="U961" s="43" t="e">
        <f>INDEX(VISITORS[INSECT ORDER], MATCH(T961,VISITORS[NAME USED],0))</f>
        <v>#N/A</v>
      </c>
      <c r="V961" s="43" t="e">
        <f t="shared" si="250"/>
        <v>#N/A</v>
      </c>
      <c r="W961" s="48" t="e">
        <f>IF(SUM(AB961,AD961,AF961,AH961,AJ961,AL961)=#REF!,,"")</f>
        <v>#REF!</v>
      </c>
      <c r="X961" s="49" t="e">
        <f>IF(#REF!=1,1,"")</f>
        <v>#REF!</v>
      </c>
      <c r="Y961" s="49"/>
      <c r="Z961" s="49"/>
      <c r="AA961" s="50" t="str">
        <f t="shared" si="251"/>
        <v/>
      </c>
      <c r="AB961" s="51" t="str">
        <f>IF(AA961=1,#REF!,"")</f>
        <v/>
      </c>
      <c r="AC961" s="50"/>
      <c r="AD961" s="51" t="str">
        <f>IF(AC961=1,#REF!,"")</f>
        <v/>
      </c>
      <c r="AE961" s="50"/>
      <c r="AF961" s="51" t="str">
        <f>IF(AE961=1,#REF!,"")</f>
        <v/>
      </c>
      <c r="AG961" s="50"/>
      <c r="AH961" s="51" t="str">
        <f>IF(AG961=1,#REF!,"")</f>
        <v/>
      </c>
      <c r="AI961" s="50"/>
      <c r="AJ961" s="51" t="str">
        <f>IF(AI961=1,#REF!,"")</f>
        <v/>
      </c>
      <c r="AK961" s="50"/>
      <c r="AL961" s="51" t="str">
        <f>IF(AK961=1,#REF!,"")</f>
        <v/>
      </c>
      <c r="AM961" s="52"/>
      <c r="AN961" s="53"/>
      <c r="AO961" s="53"/>
      <c r="AP961" s="54"/>
      <c r="AQ961" s="55" t="e">
        <f>IF(#REF!=1,0,"")</f>
        <v>#REF!</v>
      </c>
      <c r="AR961" s="56" t="e">
        <f t="shared" si="244"/>
        <v>#REF!</v>
      </c>
      <c r="AS961" s="55" t="e">
        <f>IF(#REF!=1,0,"")</f>
        <v>#REF!</v>
      </c>
      <c r="AT961" s="56" t="e">
        <f t="shared" si="245"/>
        <v>#REF!</v>
      </c>
    </row>
    <row r="962" spans="1:46" s="3" customFormat="1" x14ac:dyDescent="0.25">
      <c r="A962" s="67">
        <f t="shared" si="246"/>
        <v>2022</v>
      </c>
      <c r="B962" s="67" t="str">
        <f t="shared" si="247"/>
        <v>May</v>
      </c>
      <c r="C962" s="68">
        <f t="shared" si="252"/>
        <v>25</v>
      </c>
      <c r="D962" s="69">
        <f t="shared" si="248"/>
        <v>0</v>
      </c>
      <c r="E962" s="60">
        <f t="shared" si="249"/>
        <v>34</v>
      </c>
      <c r="F962" s="74"/>
      <c r="G962" s="77"/>
      <c r="H962" s="63" t="e">
        <f t="shared" si="253"/>
        <v>#VALUE!</v>
      </c>
      <c r="I962" s="64">
        <f t="shared" si="257"/>
        <v>1</v>
      </c>
      <c r="J962" s="71" t="str">
        <f t="shared" si="257"/>
        <v>Lavandula</v>
      </c>
      <c r="K962" s="71" t="str">
        <f t="shared" si="257"/>
        <v>stoechas</v>
      </c>
      <c r="L962" s="72">
        <f t="shared" si="257"/>
        <v>2</v>
      </c>
      <c r="M962" s="66">
        <f t="shared" si="257"/>
        <v>13</v>
      </c>
      <c r="N962" s="66">
        <f t="shared" si="257"/>
        <v>0</v>
      </c>
      <c r="O962" s="42"/>
      <c r="P962" s="43" t="e">
        <f>TEXT(IF(#REF!=1,D962,""),"00")</f>
        <v>#REF!</v>
      </c>
      <c r="Q962" s="44"/>
      <c r="R962" s="45"/>
      <c r="S962" s="46" t="e">
        <f>IF(O962=0,TEXT(TIME(P962,Q962,R962)-TIME(D962,E962,RIGHT(F962,2))+TIME(0,LEFT(#REF!,2),RIGHT(#REF!,2)),"mm:ss"),TEXT(TIME(P962,Q962,R962)-TIME(D962,E962,RIGHT(F962,2))+TIME(0,LEFT(#REF!,2),RIGHT(#REF!,2))-TIME(0,($G$10*O962),0),"mm:ss"))</f>
        <v>#REF!</v>
      </c>
      <c r="T962" s="47"/>
      <c r="U962" s="43" t="e">
        <f>INDEX(VISITORS[INSECT ORDER], MATCH(T962,VISITORS[NAME USED],0))</f>
        <v>#N/A</v>
      </c>
      <c r="V962" s="43" t="e">
        <f t="shared" si="250"/>
        <v>#N/A</v>
      </c>
      <c r="W962" s="48" t="e">
        <f>IF(SUM(AB962,AD962,AF962,AH962,AJ962,AL962)=#REF!,,"")</f>
        <v>#REF!</v>
      </c>
      <c r="X962" s="49" t="e">
        <f>IF(#REF!=1,1,"")</f>
        <v>#REF!</v>
      </c>
      <c r="Y962" s="49"/>
      <c r="Z962" s="49"/>
      <c r="AA962" s="50" t="str">
        <f t="shared" si="251"/>
        <v/>
      </c>
      <c r="AB962" s="51" t="str">
        <f>IF(AA962=1,#REF!,"")</f>
        <v/>
      </c>
      <c r="AC962" s="50"/>
      <c r="AD962" s="51" t="str">
        <f>IF(AC962=1,#REF!,"")</f>
        <v/>
      </c>
      <c r="AE962" s="50"/>
      <c r="AF962" s="51" t="str">
        <f>IF(AE962=1,#REF!,"")</f>
        <v/>
      </c>
      <c r="AG962" s="50"/>
      <c r="AH962" s="51" t="str">
        <f>IF(AG962=1,#REF!,"")</f>
        <v/>
      </c>
      <c r="AI962" s="50"/>
      <c r="AJ962" s="51" t="str">
        <f>IF(AI962=1,#REF!,"")</f>
        <v/>
      </c>
      <c r="AK962" s="50"/>
      <c r="AL962" s="51" t="str">
        <f>IF(AK962=1,#REF!,"")</f>
        <v/>
      </c>
      <c r="AM962" s="52"/>
      <c r="AN962" s="53"/>
      <c r="AO962" s="53"/>
      <c r="AP962" s="54"/>
      <c r="AQ962" s="55" t="e">
        <f>IF(#REF!=1,0,"")</f>
        <v>#REF!</v>
      </c>
      <c r="AR962" s="56" t="e">
        <f t="shared" si="244"/>
        <v>#REF!</v>
      </c>
      <c r="AS962" s="55" t="e">
        <f>IF(#REF!=1,0,"")</f>
        <v>#REF!</v>
      </c>
      <c r="AT962" s="56" t="e">
        <f t="shared" si="245"/>
        <v>#REF!</v>
      </c>
    </row>
    <row r="963" spans="1:46" s="3" customFormat="1" x14ac:dyDescent="0.25">
      <c r="A963" s="67">
        <f t="shared" si="246"/>
        <v>2022</v>
      </c>
      <c r="B963" s="67" t="str">
        <f t="shared" si="247"/>
        <v>May</v>
      </c>
      <c r="C963" s="68">
        <f t="shared" si="252"/>
        <v>25</v>
      </c>
      <c r="D963" s="69">
        <f t="shared" si="248"/>
        <v>0</v>
      </c>
      <c r="E963" s="70">
        <f t="shared" si="249"/>
        <v>35</v>
      </c>
      <c r="F963" s="74"/>
      <c r="G963" s="77"/>
      <c r="H963" s="63" t="e">
        <f t="shared" si="253"/>
        <v>#VALUE!</v>
      </c>
      <c r="I963" s="64">
        <f t="shared" si="257"/>
        <v>1</v>
      </c>
      <c r="J963" s="71" t="str">
        <f t="shared" si="257"/>
        <v>Lavandula</v>
      </c>
      <c r="K963" s="71" t="str">
        <f t="shared" si="257"/>
        <v>stoechas</v>
      </c>
      <c r="L963" s="72">
        <f t="shared" si="257"/>
        <v>2</v>
      </c>
      <c r="M963" s="72">
        <f t="shared" si="257"/>
        <v>13</v>
      </c>
      <c r="N963" s="66">
        <f t="shared" si="257"/>
        <v>0</v>
      </c>
      <c r="O963" s="42"/>
      <c r="P963" s="43" t="e">
        <f>TEXT(IF(#REF!=1,D963,""),"00")</f>
        <v>#REF!</v>
      </c>
      <c r="Q963" s="44"/>
      <c r="R963" s="45"/>
      <c r="S963" s="46" t="e">
        <f>IF(O963=0,TEXT(TIME(P963,Q963,R963)-TIME(D963,E963,RIGHT(F963,2))+TIME(0,LEFT(#REF!,2),RIGHT(#REF!,2)),"mm:ss"),TEXT(TIME(P963,Q963,R963)-TIME(D963,E963,RIGHT(F963,2))+TIME(0,LEFT(#REF!,2),RIGHT(#REF!,2))-TIME(0,($G$10*O963),0),"mm:ss"))</f>
        <v>#REF!</v>
      </c>
      <c r="T963" s="47"/>
      <c r="U963" s="43" t="e">
        <f>INDEX(VISITORS[INSECT ORDER], MATCH(T963,VISITORS[NAME USED],0))</f>
        <v>#N/A</v>
      </c>
      <c r="V963" s="43" t="e">
        <f t="shared" si="250"/>
        <v>#N/A</v>
      </c>
      <c r="W963" s="48" t="e">
        <f>IF(SUM(AB963,AD963,AF963,AH963,AJ963,AL963)=#REF!,,"")</f>
        <v>#REF!</v>
      </c>
      <c r="X963" s="49" t="e">
        <f>IF(#REF!=1,1,"")</f>
        <v>#REF!</v>
      </c>
      <c r="Y963" s="49"/>
      <c r="Z963" s="49"/>
      <c r="AA963" s="50" t="str">
        <f t="shared" si="251"/>
        <v/>
      </c>
      <c r="AB963" s="51" t="str">
        <f>IF(AA963=1,#REF!,"")</f>
        <v/>
      </c>
      <c r="AC963" s="50"/>
      <c r="AD963" s="51" t="str">
        <f>IF(AC963=1,#REF!,"")</f>
        <v/>
      </c>
      <c r="AE963" s="50"/>
      <c r="AF963" s="51" t="str">
        <f>IF(AE963=1,#REF!,"")</f>
        <v/>
      </c>
      <c r="AG963" s="50"/>
      <c r="AH963" s="51" t="str">
        <f>IF(AG963=1,#REF!,"")</f>
        <v/>
      </c>
      <c r="AI963" s="50"/>
      <c r="AJ963" s="51" t="str">
        <f>IF(AI963=1,#REF!,"")</f>
        <v/>
      </c>
      <c r="AK963" s="50"/>
      <c r="AL963" s="51" t="str">
        <f>IF(AK963=1,#REF!,"")</f>
        <v/>
      </c>
      <c r="AM963" s="52"/>
      <c r="AN963" s="53"/>
      <c r="AO963" s="53"/>
      <c r="AP963" s="54"/>
      <c r="AQ963" s="55" t="e">
        <f>IF(#REF!=1,0,"")</f>
        <v>#REF!</v>
      </c>
      <c r="AR963" s="56" t="e">
        <f t="shared" si="244"/>
        <v>#REF!</v>
      </c>
      <c r="AS963" s="55" t="e">
        <f>IF(#REF!=1,0,"")</f>
        <v>#REF!</v>
      </c>
      <c r="AT963" s="56" t="e">
        <f t="shared" si="245"/>
        <v>#REF!</v>
      </c>
    </row>
    <row r="964" spans="1:46" s="3" customFormat="1" x14ac:dyDescent="0.25">
      <c r="A964" s="67">
        <f t="shared" si="246"/>
        <v>2022</v>
      </c>
      <c r="B964" s="67" t="str">
        <f t="shared" si="247"/>
        <v>May</v>
      </c>
      <c r="C964" s="68">
        <f t="shared" si="252"/>
        <v>25</v>
      </c>
      <c r="D964" s="69">
        <f t="shared" si="248"/>
        <v>0</v>
      </c>
      <c r="E964" s="70">
        <f t="shared" si="249"/>
        <v>36</v>
      </c>
      <c r="F964" s="74"/>
      <c r="G964" s="77"/>
      <c r="H964" s="63" t="e">
        <f t="shared" si="253"/>
        <v>#VALUE!</v>
      </c>
      <c r="I964" s="64">
        <f t="shared" si="257"/>
        <v>1</v>
      </c>
      <c r="J964" s="71" t="str">
        <f t="shared" si="257"/>
        <v>Lavandula</v>
      </c>
      <c r="K964" s="71" t="str">
        <f t="shared" si="257"/>
        <v>stoechas</v>
      </c>
      <c r="L964" s="72">
        <f t="shared" si="257"/>
        <v>2</v>
      </c>
      <c r="M964" s="72">
        <f t="shared" si="257"/>
        <v>13</v>
      </c>
      <c r="N964" s="66">
        <f t="shared" si="257"/>
        <v>0</v>
      </c>
      <c r="O964" s="42"/>
      <c r="P964" s="43" t="e">
        <f>TEXT(IF(#REF!=1,D964,""),"00")</f>
        <v>#REF!</v>
      </c>
      <c r="Q964" s="44"/>
      <c r="R964" s="45"/>
      <c r="S964" s="46" t="e">
        <f>IF(O964=0,TEXT(TIME(P964,Q964,R964)-TIME(D964,E964,RIGHT(F964,2))+TIME(0,LEFT(#REF!,2),RIGHT(#REF!,2)),"mm:ss"),TEXT(TIME(P964,Q964,R964)-TIME(D964,E964,RIGHT(F964,2))+TIME(0,LEFT(#REF!,2),RIGHT(#REF!,2))-TIME(0,($G$10*O964),0),"mm:ss"))</f>
        <v>#REF!</v>
      </c>
      <c r="T964" s="47"/>
      <c r="U964" s="43" t="e">
        <f>INDEX(VISITORS[INSECT ORDER], MATCH(T964,VISITORS[NAME USED],0))</f>
        <v>#N/A</v>
      </c>
      <c r="V964" s="43" t="e">
        <f t="shared" si="250"/>
        <v>#N/A</v>
      </c>
      <c r="W964" s="48" t="e">
        <f>IF(SUM(AB964,AD964,AF964,AH964,AJ964,AL964)=#REF!,,"")</f>
        <v>#REF!</v>
      </c>
      <c r="X964" s="49" t="e">
        <f>IF(#REF!=1,1,"")</f>
        <v>#REF!</v>
      </c>
      <c r="Y964" s="49"/>
      <c r="Z964" s="49"/>
      <c r="AA964" s="50" t="str">
        <f t="shared" si="251"/>
        <v/>
      </c>
      <c r="AB964" s="51" t="str">
        <f>IF(AA964=1,#REF!,"")</f>
        <v/>
      </c>
      <c r="AC964" s="50"/>
      <c r="AD964" s="51" t="str">
        <f>IF(AC964=1,#REF!,"")</f>
        <v/>
      </c>
      <c r="AE964" s="50"/>
      <c r="AF964" s="51" t="str">
        <f>IF(AE964=1,#REF!,"")</f>
        <v/>
      </c>
      <c r="AG964" s="50"/>
      <c r="AH964" s="51" t="str">
        <f>IF(AG964=1,#REF!,"")</f>
        <v/>
      </c>
      <c r="AI964" s="50"/>
      <c r="AJ964" s="51" t="str">
        <f>IF(AI964=1,#REF!,"")</f>
        <v/>
      </c>
      <c r="AK964" s="50"/>
      <c r="AL964" s="51" t="str">
        <f>IF(AK964=1,#REF!,"")</f>
        <v/>
      </c>
      <c r="AM964" s="52"/>
      <c r="AN964" s="53"/>
      <c r="AO964" s="53"/>
      <c r="AP964" s="54"/>
      <c r="AQ964" s="55" t="e">
        <f>IF(#REF!=1,0,"")</f>
        <v>#REF!</v>
      </c>
      <c r="AR964" s="56" t="e">
        <f t="shared" si="244"/>
        <v>#REF!</v>
      </c>
      <c r="AS964" s="55" t="e">
        <f>IF(#REF!=1,0,"")</f>
        <v>#REF!</v>
      </c>
      <c r="AT964" s="56" t="e">
        <f t="shared" si="245"/>
        <v>#REF!</v>
      </c>
    </row>
    <row r="965" spans="1:46" s="3" customFormat="1" x14ac:dyDescent="0.25">
      <c r="A965" s="67">
        <f t="shared" si="246"/>
        <v>2022</v>
      </c>
      <c r="B965" s="67" t="str">
        <f t="shared" si="247"/>
        <v>May</v>
      </c>
      <c r="C965" s="68">
        <f t="shared" si="252"/>
        <v>25</v>
      </c>
      <c r="D965" s="69">
        <f t="shared" si="248"/>
        <v>0</v>
      </c>
      <c r="E965" s="70">
        <f t="shared" si="249"/>
        <v>37</v>
      </c>
      <c r="F965" s="74"/>
      <c r="G965" s="77"/>
      <c r="H965" s="63" t="e">
        <f t="shared" si="253"/>
        <v>#VALUE!</v>
      </c>
      <c r="I965" s="64">
        <f t="shared" si="257"/>
        <v>1</v>
      </c>
      <c r="J965" s="71" t="str">
        <f t="shared" si="257"/>
        <v>Lavandula</v>
      </c>
      <c r="K965" s="71" t="str">
        <f t="shared" si="257"/>
        <v>stoechas</v>
      </c>
      <c r="L965" s="72">
        <f t="shared" si="257"/>
        <v>2</v>
      </c>
      <c r="M965" s="72">
        <f t="shared" si="257"/>
        <v>13</v>
      </c>
      <c r="N965" s="66">
        <f t="shared" si="257"/>
        <v>0</v>
      </c>
      <c r="O965" s="42"/>
      <c r="P965" s="43" t="e">
        <f>TEXT(IF(#REF!=1,D965,""),"00")</f>
        <v>#REF!</v>
      </c>
      <c r="Q965" s="44"/>
      <c r="R965" s="45"/>
      <c r="S965" s="46" t="e">
        <f>IF(O965=0,TEXT(TIME(P965,Q965,R965)-TIME(D965,E965,RIGHT(F965,2))+TIME(0,LEFT(#REF!,2),RIGHT(#REF!,2)),"mm:ss"),TEXT(TIME(P965,Q965,R965)-TIME(D965,E965,RIGHT(F965,2))+TIME(0,LEFT(#REF!,2),RIGHT(#REF!,2))-TIME(0,($G$10*O965),0),"mm:ss"))</f>
        <v>#REF!</v>
      </c>
      <c r="T965" s="47"/>
      <c r="U965" s="43" t="e">
        <f>INDEX(VISITORS[INSECT ORDER], MATCH(T965,VISITORS[NAME USED],0))</f>
        <v>#N/A</v>
      </c>
      <c r="V965" s="43" t="e">
        <f t="shared" si="250"/>
        <v>#N/A</v>
      </c>
      <c r="W965" s="48" t="e">
        <f>IF(SUM(AB965,AD965,AF965,AH965,AJ965,AL965)=#REF!,,"")</f>
        <v>#REF!</v>
      </c>
      <c r="X965" s="49" t="e">
        <f>IF(#REF!=1,1,"")</f>
        <v>#REF!</v>
      </c>
      <c r="Y965" s="49"/>
      <c r="Z965" s="49"/>
      <c r="AA965" s="50" t="str">
        <f t="shared" si="251"/>
        <v/>
      </c>
      <c r="AB965" s="51" t="str">
        <f>IF(AA965=1,#REF!,"")</f>
        <v/>
      </c>
      <c r="AC965" s="50"/>
      <c r="AD965" s="51" t="str">
        <f>IF(AC965=1,#REF!,"")</f>
        <v/>
      </c>
      <c r="AE965" s="50"/>
      <c r="AF965" s="51" t="str">
        <f>IF(AE965=1,#REF!,"")</f>
        <v/>
      </c>
      <c r="AG965" s="50"/>
      <c r="AH965" s="51" t="str">
        <f>IF(AG965=1,#REF!,"")</f>
        <v/>
      </c>
      <c r="AI965" s="50"/>
      <c r="AJ965" s="51" t="str">
        <f>IF(AI965=1,#REF!,"")</f>
        <v/>
      </c>
      <c r="AK965" s="50"/>
      <c r="AL965" s="51" t="str">
        <f>IF(AK965=1,#REF!,"")</f>
        <v/>
      </c>
      <c r="AM965" s="52"/>
      <c r="AN965" s="53"/>
      <c r="AO965" s="53"/>
      <c r="AP965" s="54"/>
      <c r="AQ965" s="55" t="e">
        <f>IF(#REF!=1,0,"")</f>
        <v>#REF!</v>
      </c>
      <c r="AR965" s="56" t="e">
        <f t="shared" si="244"/>
        <v>#REF!</v>
      </c>
      <c r="AS965" s="55" t="e">
        <f>IF(#REF!=1,0,"")</f>
        <v>#REF!</v>
      </c>
      <c r="AT965" s="56" t="e">
        <f t="shared" si="245"/>
        <v>#REF!</v>
      </c>
    </row>
    <row r="966" spans="1:46" s="3" customFormat="1" x14ac:dyDescent="0.25">
      <c r="A966" s="67">
        <f t="shared" si="246"/>
        <v>2022</v>
      </c>
      <c r="B966" s="67" t="str">
        <f t="shared" si="247"/>
        <v>May</v>
      </c>
      <c r="C966" s="68">
        <f t="shared" si="252"/>
        <v>25</v>
      </c>
      <c r="D966" s="69">
        <f t="shared" si="248"/>
        <v>0</v>
      </c>
      <c r="E966" s="70">
        <f t="shared" si="249"/>
        <v>38</v>
      </c>
      <c r="F966" s="74"/>
      <c r="G966" s="77"/>
      <c r="H966" s="63" t="e">
        <f t="shared" si="253"/>
        <v>#VALUE!</v>
      </c>
      <c r="I966" s="64">
        <f t="shared" si="257"/>
        <v>1</v>
      </c>
      <c r="J966" s="71" t="str">
        <f t="shared" si="257"/>
        <v>Lavandula</v>
      </c>
      <c r="K966" s="71" t="str">
        <f t="shared" si="257"/>
        <v>stoechas</v>
      </c>
      <c r="L966" s="66">
        <f t="shared" si="257"/>
        <v>2</v>
      </c>
      <c r="M966" s="72">
        <f t="shared" si="257"/>
        <v>13</v>
      </c>
      <c r="N966" s="66">
        <f t="shared" si="257"/>
        <v>0</v>
      </c>
      <c r="O966" s="42"/>
      <c r="P966" s="43" t="e">
        <f>TEXT(IF(#REF!=1,D966,""),"00")</f>
        <v>#REF!</v>
      </c>
      <c r="Q966" s="44"/>
      <c r="R966" s="45"/>
      <c r="S966" s="46" t="e">
        <f>IF(O966=0,TEXT(TIME(P966,Q966,R966)-TIME(D966,E966,RIGHT(F966,2))+TIME(0,LEFT(#REF!,2),RIGHT(#REF!,2)),"mm:ss"),TEXT(TIME(P966,Q966,R966)-TIME(D966,E966,RIGHT(F966,2))+TIME(0,LEFT(#REF!,2),RIGHT(#REF!,2))-TIME(0,($G$10*O966),0),"mm:ss"))</f>
        <v>#REF!</v>
      </c>
      <c r="T966" s="47"/>
      <c r="U966" s="43" t="e">
        <f>INDEX(VISITORS[INSECT ORDER], MATCH(T966,VISITORS[NAME USED],0))</f>
        <v>#N/A</v>
      </c>
      <c r="V966" s="43" t="e">
        <f t="shared" si="250"/>
        <v>#N/A</v>
      </c>
      <c r="W966" s="48" t="e">
        <f>IF(SUM(AB966,AD966,AF966,AH966,AJ966,AL966)=#REF!,,"")</f>
        <v>#REF!</v>
      </c>
      <c r="X966" s="49" t="e">
        <f>IF(#REF!=1,1,"")</f>
        <v>#REF!</v>
      </c>
      <c r="Y966" s="49"/>
      <c r="Z966" s="49"/>
      <c r="AA966" s="50" t="str">
        <f t="shared" si="251"/>
        <v/>
      </c>
      <c r="AB966" s="51" t="str">
        <f>IF(AA966=1,#REF!,"")</f>
        <v/>
      </c>
      <c r="AC966" s="50"/>
      <c r="AD966" s="51" t="str">
        <f>IF(AC966=1,#REF!,"")</f>
        <v/>
      </c>
      <c r="AE966" s="50"/>
      <c r="AF966" s="51" t="str">
        <f>IF(AE966=1,#REF!,"")</f>
        <v/>
      </c>
      <c r="AG966" s="50"/>
      <c r="AH966" s="51" t="str">
        <f>IF(AG966=1,#REF!,"")</f>
        <v/>
      </c>
      <c r="AI966" s="50"/>
      <c r="AJ966" s="51" t="str">
        <f>IF(AI966=1,#REF!,"")</f>
        <v/>
      </c>
      <c r="AK966" s="50"/>
      <c r="AL966" s="51" t="str">
        <f>IF(AK966=1,#REF!,"")</f>
        <v/>
      </c>
      <c r="AM966" s="52"/>
      <c r="AN966" s="53"/>
      <c r="AO966" s="53"/>
      <c r="AP966" s="54"/>
      <c r="AQ966" s="55" t="e">
        <f>IF(#REF!=1,0,"")</f>
        <v>#REF!</v>
      </c>
      <c r="AR966" s="56" t="e">
        <f t="shared" si="244"/>
        <v>#REF!</v>
      </c>
      <c r="AS966" s="55" t="e">
        <f>IF(#REF!=1,0,"")</f>
        <v>#REF!</v>
      </c>
      <c r="AT966" s="56" t="e">
        <f t="shared" si="245"/>
        <v>#REF!</v>
      </c>
    </row>
    <row r="967" spans="1:46" s="3" customFormat="1" x14ac:dyDescent="0.25">
      <c r="A967" s="67">
        <f t="shared" si="246"/>
        <v>2022</v>
      </c>
      <c r="B967" s="67" t="str">
        <f t="shared" si="247"/>
        <v>May</v>
      </c>
      <c r="C967" s="68">
        <f t="shared" si="252"/>
        <v>25</v>
      </c>
      <c r="D967" s="69">
        <f t="shared" si="248"/>
        <v>0</v>
      </c>
      <c r="E967" s="60">
        <f t="shared" si="249"/>
        <v>39</v>
      </c>
      <c r="F967" s="74"/>
      <c r="G967" s="77"/>
      <c r="H967" s="63" t="e">
        <f t="shared" si="253"/>
        <v>#VALUE!</v>
      </c>
      <c r="I967" s="64">
        <f t="shared" si="257"/>
        <v>1</v>
      </c>
      <c r="J967" s="71" t="str">
        <f t="shared" si="257"/>
        <v>Lavandula</v>
      </c>
      <c r="K967" s="71" t="str">
        <f t="shared" si="257"/>
        <v>stoechas</v>
      </c>
      <c r="L967" s="72">
        <f t="shared" si="257"/>
        <v>2</v>
      </c>
      <c r="M967" s="66">
        <f t="shared" si="257"/>
        <v>13</v>
      </c>
      <c r="N967" s="66">
        <f t="shared" si="257"/>
        <v>0</v>
      </c>
      <c r="O967" s="42"/>
      <c r="P967" s="43" t="e">
        <f>TEXT(IF(#REF!=1,D967,""),"00")</f>
        <v>#REF!</v>
      </c>
      <c r="Q967" s="44"/>
      <c r="R967" s="45"/>
      <c r="S967" s="46" t="e">
        <f>IF(O967=0,TEXT(TIME(P967,Q967,R967)-TIME(D967,E967,RIGHT(F967,2))+TIME(0,LEFT(#REF!,2),RIGHT(#REF!,2)),"mm:ss"),TEXT(TIME(P967,Q967,R967)-TIME(D967,E967,RIGHT(F967,2))+TIME(0,LEFT(#REF!,2),RIGHT(#REF!,2))-TIME(0,($G$10*O967),0),"mm:ss"))</f>
        <v>#REF!</v>
      </c>
      <c r="T967" s="47"/>
      <c r="U967" s="43" t="e">
        <f>INDEX(VISITORS[INSECT ORDER], MATCH(T967,VISITORS[NAME USED],0))</f>
        <v>#N/A</v>
      </c>
      <c r="V967" s="43" t="e">
        <f t="shared" si="250"/>
        <v>#N/A</v>
      </c>
      <c r="W967" s="48" t="e">
        <f>IF(SUM(AB967,AD967,AF967,AH967,AJ967,AL967)=#REF!,,"")</f>
        <v>#REF!</v>
      </c>
      <c r="X967" s="49" t="e">
        <f>IF(#REF!=1,1,"")</f>
        <v>#REF!</v>
      </c>
      <c r="Y967" s="49"/>
      <c r="Z967" s="49"/>
      <c r="AA967" s="50" t="str">
        <f t="shared" si="251"/>
        <v/>
      </c>
      <c r="AB967" s="51" t="str">
        <f>IF(AA967=1,#REF!,"")</f>
        <v/>
      </c>
      <c r="AC967" s="50"/>
      <c r="AD967" s="51" t="str">
        <f>IF(AC967=1,#REF!,"")</f>
        <v/>
      </c>
      <c r="AE967" s="50"/>
      <c r="AF967" s="51" t="str">
        <f>IF(AE967=1,#REF!,"")</f>
        <v/>
      </c>
      <c r="AG967" s="50"/>
      <c r="AH967" s="51" t="str">
        <f>IF(AG967=1,#REF!,"")</f>
        <v/>
      </c>
      <c r="AI967" s="50"/>
      <c r="AJ967" s="51" t="str">
        <f>IF(AI967=1,#REF!,"")</f>
        <v/>
      </c>
      <c r="AK967" s="50"/>
      <c r="AL967" s="51" t="str">
        <f>IF(AK967=1,#REF!,"")</f>
        <v/>
      </c>
      <c r="AM967" s="52"/>
      <c r="AN967" s="53"/>
      <c r="AO967" s="53"/>
      <c r="AP967" s="54"/>
      <c r="AQ967" s="55" t="e">
        <f>IF(#REF!=1,0,"")</f>
        <v>#REF!</v>
      </c>
      <c r="AR967" s="56" t="e">
        <f t="shared" si="244"/>
        <v>#REF!</v>
      </c>
      <c r="AS967" s="55" t="e">
        <f>IF(#REF!=1,0,"")</f>
        <v>#REF!</v>
      </c>
      <c r="AT967" s="56" t="e">
        <f t="shared" si="245"/>
        <v>#REF!</v>
      </c>
    </row>
    <row r="968" spans="1:46" s="3" customFormat="1" x14ac:dyDescent="0.25">
      <c r="A968" s="67">
        <f t="shared" si="246"/>
        <v>2022</v>
      </c>
      <c r="B968" s="67" t="str">
        <f t="shared" si="247"/>
        <v>May</v>
      </c>
      <c r="C968" s="68">
        <f t="shared" si="252"/>
        <v>25</v>
      </c>
      <c r="D968" s="69">
        <f t="shared" si="248"/>
        <v>0</v>
      </c>
      <c r="E968" s="70">
        <f t="shared" si="249"/>
        <v>40</v>
      </c>
      <c r="F968" s="74"/>
      <c r="G968" s="77"/>
      <c r="H968" s="63" t="e">
        <f t="shared" si="253"/>
        <v>#VALUE!</v>
      </c>
      <c r="I968" s="64">
        <f t="shared" si="257"/>
        <v>1</v>
      </c>
      <c r="J968" s="71" t="str">
        <f t="shared" si="257"/>
        <v>Lavandula</v>
      </c>
      <c r="K968" s="71" t="str">
        <f t="shared" si="257"/>
        <v>stoechas</v>
      </c>
      <c r="L968" s="72">
        <f t="shared" si="257"/>
        <v>2</v>
      </c>
      <c r="M968" s="72">
        <f t="shared" si="257"/>
        <v>13</v>
      </c>
      <c r="N968" s="66">
        <f t="shared" si="257"/>
        <v>0</v>
      </c>
      <c r="O968" s="42"/>
      <c r="P968" s="43" t="e">
        <f>TEXT(IF(#REF!=1,D968,""),"00")</f>
        <v>#REF!</v>
      </c>
      <c r="Q968" s="44"/>
      <c r="R968" s="45"/>
      <c r="S968" s="46" t="e">
        <f>IF(O968=0,TEXT(TIME(P968,Q968,R968)-TIME(D968,E968,RIGHT(F968,2))+TIME(0,LEFT(#REF!,2),RIGHT(#REF!,2)),"mm:ss"),TEXT(TIME(P968,Q968,R968)-TIME(D968,E968,RIGHT(F968,2))+TIME(0,LEFT(#REF!,2),RIGHT(#REF!,2))-TIME(0,($G$10*O968),0),"mm:ss"))</f>
        <v>#REF!</v>
      </c>
      <c r="T968" s="47"/>
      <c r="U968" s="43" t="e">
        <f>INDEX(VISITORS[INSECT ORDER], MATCH(T968,VISITORS[NAME USED],0))</f>
        <v>#N/A</v>
      </c>
      <c r="V968" s="43" t="e">
        <f t="shared" si="250"/>
        <v>#N/A</v>
      </c>
      <c r="W968" s="48" t="e">
        <f>IF(SUM(AB968,AD968,AF968,AH968,AJ968,AL968)=#REF!,,"")</f>
        <v>#REF!</v>
      </c>
      <c r="X968" s="49" t="e">
        <f>IF(#REF!=1,1,"")</f>
        <v>#REF!</v>
      </c>
      <c r="Y968" s="49"/>
      <c r="Z968" s="49"/>
      <c r="AA968" s="50" t="str">
        <f t="shared" si="251"/>
        <v/>
      </c>
      <c r="AB968" s="51" t="str">
        <f>IF(AA968=1,#REF!,"")</f>
        <v/>
      </c>
      <c r="AC968" s="50"/>
      <c r="AD968" s="51" t="str">
        <f>IF(AC968=1,#REF!,"")</f>
        <v/>
      </c>
      <c r="AE968" s="50"/>
      <c r="AF968" s="51" t="str">
        <f>IF(AE968=1,#REF!,"")</f>
        <v/>
      </c>
      <c r="AG968" s="50"/>
      <c r="AH968" s="51" t="str">
        <f>IF(AG968=1,#REF!,"")</f>
        <v/>
      </c>
      <c r="AI968" s="50"/>
      <c r="AJ968" s="51" t="str">
        <f>IF(AI968=1,#REF!,"")</f>
        <v/>
      </c>
      <c r="AK968" s="50"/>
      <c r="AL968" s="51" t="str">
        <f>IF(AK968=1,#REF!,"")</f>
        <v/>
      </c>
      <c r="AM968" s="52"/>
      <c r="AN968" s="53"/>
      <c r="AO968" s="53"/>
      <c r="AP968" s="54"/>
      <c r="AQ968" s="55" t="e">
        <f>IF(#REF!=1,0,"")</f>
        <v>#REF!</v>
      </c>
      <c r="AR968" s="56" t="e">
        <f t="shared" si="244"/>
        <v>#REF!</v>
      </c>
      <c r="AS968" s="55" t="e">
        <f>IF(#REF!=1,0,"")</f>
        <v>#REF!</v>
      </c>
      <c r="AT968" s="56" t="e">
        <f t="shared" si="245"/>
        <v>#REF!</v>
      </c>
    </row>
    <row r="969" spans="1:46" s="3" customFormat="1" x14ac:dyDescent="0.25">
      <c r="A969" s="67">
        <f t="shared" si="246"/>
        <v>2022</v>
      </c>
      <c r="B969" s="67" t="str">
        <f t="shared" si="247"/>
        <v>May</v>
      </c>
      <c r="C969" s="68">
        <f t="shared" si="252"/>
        <v>25</v>
      </c>
      <c r="D969" s="69">
        <f t="shared" si="248"/>
        <v>0</v>
      </c>
      <c r="E969" s="70">
        <f t="shared" si="249"/>
        <v>41</v>
      </c>
      <c r="F969" s="74"/>
      <c r="G969" s="77"/>
      <c r="H969" s="63" t="e">
        <f t="shared" si="253"/>
        <v>#VALUE!</v>
      </c>
      <c r="I969" s="64">
        <f t="shared" si="257"/>
        <v>1</v>
      </c>
      <c r="J969" s="71" t="str">
        <f t="shared" si="257"/>
        <v>Lavandula</v>
      </c>
      <c r="K969" s="71" t="str">
        <f t="shared" si="257"/>
        <v>stoechas</v>
      </c>
      <c r="L969" s="72">
        <f t="shared" si="257"/>
        <v>2</v>
      </c>
      <c r="M969" s="72">
        <f t="shared" si="257"/>
        <v>13</v>
      </c>
      <c r="N969" s="66">
        <f t="shared" si="257"/>
        <v>0</v>
      </c>
      <c r="O969" s="42"/>
      <c r="P969" s="43" t="e">
        <f>TEXT(IF(#REF!=1,D969,""),"00")</f>
        <v>#REF!</v>
      </c>
      <c r="Q969" s="44"/>
      <c r="R969" s="45"/>
      <c r="S969" s="46" t="e">
        <f>IF(O969=0,TEXT(TIME(P969,Q969,R969)-TIME(D969,E969,RIGHT(F969,2))+TIME(0,LEFT(#REF!,2),RIGHT(#REF!,2)),"mm:ss"),TEXT(TIME(P969,Q969,R969)-TIME(D969,E969,RIGHT(F969,2))+TIME(0,LEFT(#REF!,2),RIGHT(#REF!,2))-TIME(0,($G$10*O969),0),"mm:ss"))</f>
        <v>#REF!</v>
      </c>
      <c r="T969" s="47"/>
      <c r="U969" s="43" t="e">
        <f>INDEX(VISITORS[INSECT ORDER], MATCH(T969,VISITORS[NAME USED],0))</f>
        <v>#N/A</v>
      </c>
      <c r="V969" s="43" t="e">
        <f t="shared" si="250"/>
        <v>#N/A</v>
      </c>
      <c r="W969" s="48" t="e">
        <f>IF(SUM(AB969,AD969,AF969,AH969,AJ969,AL969)=#REF!,,"")</f>
        <v>#REF!</v>
      </c>
      <c r="X969" s="49" t="e">
        <f>IF(#REF!=1,1,"")</f>
        <v>#REF!</v>
      </c>
      <c r="Y969" s="49"/>
      <c r="Z969" s="49"/>
      <c r="AA969" s="50" t="str">
        <f t="shared" si="251"/>
        <v/>
      </c>
      <c r="AB969" s="51" t="str">
        <f>IF(AA969=1,#REF!,"")</f>
        <v/>
      </c>
      <c r="AC969" s="50"/>
      <c r="AD969" s="51" t="str">
        <f>IF(AC969=1,#REF!,"")</f>
        <v/>
      </c>
      <c r="AE969" s="50"/>
      <c r="AF969" s="51" t="str">
        <f>IF(AE969=1,#REF!,"")</f>
        <v/>
      </c>
      <c r="AG969" s="50"/>
      <c r="AH969" s="51" t="str">
        <f>IF(AG969=1,#REF!,"")</f>
        <v/>
      </c>
      <c r="AI969" s="50"/>
      <c r="AJ969" s="51" t="str">
        <f>IF(AI969=1,#REF!,"")</f>
        <v/>
      </c>
      <c r="AK969" s="50"/>
      <c r="AL969" s="51" t="str">
        <f>IF(AK969=1,#REF!,"")</f>
        <v/>
      </c>
      <c r="AM969" s="52"/>
      <c r="AN969" s="53"/>
      <c r="AO969" s="53"/>
      <c r="AP969" s="54"/>
      <c r="AQ969" s="55" t="e">
        <f>IF(#REF!=1,0,"")</f>
        <v>#REF!</v>
      </c>
      <c r="AR969" s="56" t="e">
        <f t="shared" si="244"/>
        <v>#REF!</v>
      </c>
      <c r="AS969" s="55" t="e">
        <f>IF(#REF!=1,0,"")</f>
        <v>#REF!</v>
      </c>
      <c r="AT969" s="56" t="e">
        <f t="shared" si="245"/>
        <v>#REF!</v>
      </c>
    </row>
    <row r="970" spans="1:46" s="3" customFormat="1" x14ac:dyDescent="0.25">
      <c r="A970" s="67">
        <f t="shared" si="246"/>
        <v>2022</v>
      </c>
      <c r="B970" s="67" t="str">
        <f t="shared" si="247"/>
        <v>May</v>
      </c>
      <c r="C970" s="68">
        <f t="shared" si="252"/>
        <v>25</v>
      </c>
      <c r="D970" s="69">
        <f t="shared" si="248"/>
        <v>0</v>
      </c>
      <c r="E970" s="70">
        <f t="shared" si="249"/>
        <v>42</v>
      </c>
      <c r="F970" s="74"/>
      <c r="G970" s="77"/>
      <c r="H970" s="63" t="e">
        <f t="shared" si="253"/>
        <v>#VALUE!</v>
      </c>
      <c r="I970" s="64">
        <f t="shared" si="257"/>
        <v>1</v>
      </c>
      <c r="J970" s="71" t="str">
        <f t="shared" si="257"/>
        <v>Lavandula</v>
      </c>
      <c r="K970" s="71" t="str">
        <f t="shared" si="257"/>
        <v>stoechas</v>
      </c>
      <c r="L970" s="72">
        <f t="shared" si="257"/>
        <v>2</v>
      </c>
      <c r="M970" s="72">
        <f t="shared" si="257"/>
        <v>13</v>
      </c>
      <c r="N970" s="66">
        <f t="shared" si="257"/>
        <v>0</v>
      </c>
      <c r="O970" s="42"/>
      <c r="P970" s="43" t="e">
        <f>TEXT(IF(#REF!=1,D970,""),"00")</f>
        <v>#REF!</v>
      </c>
      <c r="Q970" s="44"/>
      <c r="R970" s="45"/>
      <c r="S970" s="46" t="e">
        <f>IF(O970=0,TEXT(TIME(P970,Q970,R970)-TIME(D970,E970,RIGHT(F970,2))+TIME(0,LEFT(#REF!,2),RIGHT(#REF!,2)),"mm:ss"),TEXT(TIME(P970,Q970,R970)-TIME(D970,E970,RIGHT(F970,2))+TIME(0,LEFT(#REF!,2),RIGHT(#REF!,2))-TIME(0,($G$10*O970),0),"mm:ss"))</f>
        <v>#REF!</v>
      </c>
      <c r="T970" s="47"/>
      <c r="U970" s="43" t="e">
        <f>INDEX(VISITORS[INSECT ORDER], MATCH(T970,VISITORS[NAME USED],0))</f>
        <v>#N/A</v>
      </c>
      <c r="V970" s="43" t="e">
        <f t="shared" si="250"/>
        <v>#N/A</v>
      </c>
      <c r="W970" s="48" t="e">
        <f>IF(SUM(AB970,AD970,AF970,AH970,AJ970,AL970)=#REF!,,"")</f>
        <v>#REF!</v>
      </c>
      <c r="X970" s="49" t="e">
        <f>IF(#REF!=1,1,"")</f>
        <v>#REF!</v>
      </c>
      <c r="Y970" s="49"/>
      <c r="Z970" s="49"/>
      <c r="AA970" s="50" t="str">
        <f t="shared" si="251"/>
        <v/>
      </c>
      <c r="AB970" s="51" t="str">
        <f>IF(AA970=1,#REF!,"")</f>
        <v/>
      </c>
      <c r="AC970" s="50"/>
      <c r="AD970" s="51" t="str">
        <f>IF(AC970=1,#REF!,"")</f>
        <v/>
      </c>
      <c r="AE970" s="50"/>
      <c r="AF970" s="51" t="str">
        <f>IF(AE970=1,#REF!,"")</f>
        <v/>
      </c>
      <c r="AG970" s="50"/>
      <c r="AH970" s="51" t="str">
        <f>IF(AG970=1,#REF!,"")</f>
        <v/>
      </c>
      <c r="AI970" s="50"/>
      <c r="AJ970" s="51" t="str">
        <f>IF(AI970=1,#REF!,"")</f>
        <v/>
      </c>
      <c r="AK970" s="50"/>
      <c r="AL970" s="51" t="str">
        <f>IF(AK970=1,#REF!,"")</f>
        <v/>
      </c>
      <c r="AM970" s="52"/>
      <c r="AN970" s="53"/>
      <c r="AO970" s="53"/>
      <c r="AP970" s="54"/>
      <c r="AQ970" s="55" t="e">
        <f>IF(#REF!=1,0,"")</f>
        <v>#REF!</v>
      </c>
      <c r="AR970" s="56" t="e">
        <f t="shared" si="244"/>
        <v>#REF!</v>
      </c>
      <c r="AS970" s="55" t="e">
        <f>IF(#REF!=1,0,"")</f>
        <v>#REF!</v>
      </c>
      <c r="AT970" s="56" t="e">
        <f t="shared" si="245"/>
        <v>#REF!</v>
      </c>
    </row>
    <row r="971" spans="1:46" s="3" customFormat="1" x14ac:dyDescent="0.25">
      <c r="A971" s="67">
        <f t="shared" si="246"/>
        <v>2022</v>
      </c>
      <c r="B971" s="67" t="str">
        <f t="shared" si="247"/>
        <v>May</v>
      </c>
      <c r="C971" s="68">
        <f t="shared" si="252"/>
        <v>25</v>
      </c>
      <c r="D971" s="69">
        <f t="shared" si="248"/>
        <v>0</v>
      </c>
      <c r="E971" s="70">
        <f t="shared" si="249"/>
        <v>43</v>
      </c>
      <c r="F971" s="74"/>
      <c r="G971" s="77"/>
      <c r="H971" s="63" t="e">
        <f t="shared" si="253"/>
        <v>#VALUE!</v>
      </c>
      <c r="I971" s="64">
        <f t="shared" si="257"/>
        <v>1</v>
      </c>
      <c r="J971" s="71" t="str">
        <f t="shared" si="257"/>
        <v>Lavandula</v>
      </c>
      <c r="K971" s="71" t="str">
        <f t="shared" si="257"/>
        <v>stoechas</v>
      </c>
      <c r="L971" s="72">
        <f t="shared" si="257"/>
        <v>2</v>
      </c>
      <c r="M971" s="72">
        <f t="shared" si="257"/>
        <v>13</v>
      </c>
      <c r="N971" s="66">
        <f t="shared" si="257"/>
        <v>0</v>
      </c>
      <c r="O971" s="42"/>
      <c r="P971" s="43" t="e">
        <f>TEXT(IF(#REF!=1,D971,""),"00")</f>
        <v>#REF!</v>
      </c>
      <c r="Q971" s="44"/>
      <c r="R971" s="45"/>
      <c r="S971" s="46" t="e">
        <f>IF(O971=0,TEXT(TIME(P971,Q971,R971)-TIME(D971,E971,RIGHT(F971,2))+TIME(0,LEFT(#REF!,2),RIGHT(#REF!,2)),"mm:ss"),TEXT(TIME(P971,Q971,R971)-TIME(D971,E971,RIGHT(F971,2))+TIME(0,LEFT(#REF!,2),RIGHT(#REF!,2))-TIME(0,($G$10*O971),0),"mm:ss"))</f>
        <v>#REF!</v>
      </c>
      <c r="T971" s="47"/>
      <c r="U971" s="43" t="e">
        <f>INDEX(VISITORS[INSECT ORDER], MATCH(T971,VISITORS[NAME USED],0))</f>
        <v>#N/A</v>
      </c>
      <c r="V971" s="43" t="e">
        <f t="shared" si="250"/>
        <v>#N/A</v>
      </c>
      <c r="W971" s="48" t="e">
        <f>IF(SUM(AB971,AD971,AF971,AH971,AJ971,AL971)=#REF!,,"")</f>
        <v>#REF!</v>
      </c>
      <c r="X971" s="49" t="e">
        <f>IF(#REF!=1,1,"")</f>
        <v>#REF!</v>
      </c>
      <c r="Y971" s="49"/>
      <c r="Z971" s="49"/>
      <c r="AA971" s="50" t="str">
        <f t="shared" si="251"/>
        <v/>
      </c>
      <c r="AB971" s="51" t="str">
        <f>IF(AA971=1,#REF!,"")</f>
        <v/>
      </c>
      <c r="AC971" s="50"/>
      <c r="AD971" s="51" t="str">
        <f>IF(AC971=1,#REF!,"")</f>
        <v/>
      </c>
      <c r="AE971" s="50"/>
      <c r="AF971" s="51" t="str">
        <f>IF(AE971=1,#REF!,"")</f>
        <v/>
      </c>
      <c r="AG971" s="50"/>
      <c r="AH971" s="51" t="str">
        <f>IF(AG971=1,#REF!,"")</f>
        <v/>
      </c>
      <c r="AI971" s="50"/>
      <c r="AJ971" s="51" t="str">
        <f>IF(AI971=1,#REF!,"")</f>
        <v/>
      </c>
      <c r="AK971" s="50"/>
      <c r="AL971" s="51" t="str">
        <f>IF(AK971=1,#REF!,"")</f>
        <v/>
      </c>
      <c r="AM971" s="52"/>
      <c r="AN971" s="53"/>
      <c r="AO971" s="53"/>
      <c r="AP971" s="54"/>
      <c r="AQ971" s="55" t="e">
        <f>IF(#REF!=1,0,"")</f>
        <v>#REF!</v>
      </c>
      <c r="AR971" s="56" t="e">
        <f t="shared" ref="AR971:AR1034" si="258">IF(AQ971=1,X971,"")</f>
        <v>#REF!</v>
      </c>
      <c r="AS971" s="55" t="e">
        <f>IF(#REF!=1,0,"")</f>
        <v>#REF!</v>
      </c>
      <c r="AT971" s="56" t="e">
        <f t="shared" ref="AT971:AT1034" si="259">IF(AS971=1,X971,"")</f>
        <v>#REF!</v>
      </c>
    </row>
    <row r="972" spans="1:46" s="3" customFormat="1" x14ac:dyDescent="0.25">
      <c r="A972" s="67">
        <f t="shared" ref="A972:A1035" si="260">A971</f>
        <v>2022</v>
      </c>
      <c r="B972" s="67" t="str">
        <f t="shared" ref="B972:B1035" si="261">IF(C971-C972&gt;0, TEXT(DATE(2016,(MONTH(DATEVALUE(B971&amp;"1"))+1),1),"mmm"), B971)</f>
        <v>May</v>
      </c>
      <c r="C972" s="68">
        <f t="shared" si="252"/>
        <v>25</v>
      </c>
      <c r="D972" s="69">
        <f t="shared" ref="D972:D1035" si="262">IF(IF(E971=59,D971+1,D971)=24,0,IF(E971=59,D971+1,D971))</f>
        <v>0</v>
      </c>
      <c r="E972" s="60">
        <f t="shared" ref="E972:E1035" si="263">IF(E971&lt;59,E971+1,0)</f>
        <v>44</v>
      </c>
      <c r="F972" s="74"/>
      <c r="G972" s="77"/>
      <c r="H972" s="63" t="e">
        <f t="shared" si="253"/>
        <v>#VALUE!</v>
      </c>
      <c r="I972" s="64">
        <f t="shared" si="257"/>
        <v>1</v>
      </c>
      <c r="J972" s="71" t="str">
        <f t="shared" si="257"/>
        <v>Lavandula</v>
      </c>
      <c r="K972" s="71" t="str">
        <f t="shared" si="257"/>
        <v>stoechas</v>
      </c>
      <c r="L972" s="66">
        <f t="shared" si="257"/>
        <v>2</v>
      </c>
      <c r="M972" s="66">
        <f t="shared" si="257"/>
        <v>13</v>
      </c>
      <c r="N972" s="66">
        <f t="shared" si="257"/>
        <v>0</v>
      </c>
      <c r="O972" s="42"/>
      <c r="P972" s="43" t="e">
        <f>TEXT(IF(#REF!=1,D972,""),"00")</f>
        <v>#REF!</v>
      </c>
      <c r="Q972" s="44"/>
      <c r="R972" s="45"/>
      <c r="S972" s="46" t="e">
        <f>IF(O972=0,TEXT(TIME(P972,Q972,R972)-TIME(D972,E972,RIGHT(F972,2))+TIME(0,LEFT(#REF!,2),RIGHT(#REF!,2)),"mm:ss"),TEXT(TIME(P972,Q972,R972)-TIME(D972,E972,RIGHT(F972,2))+TIME(0,LEFT(#REF!,2),RIGHT(#REF!,2))-TIME(0,($G$10*O972),0),"mm:ss"))</f>
        <v>#REF!</v>
      </c>
      <c r="T972" s="47"/>
      <c r="U972" s="43" t="e">
        <f>INDEX(VISITORS[INSECT ORDER], MATCH(T972,VISITORS[NAME USED],0))</f>
        <v>#N/A</v>
      </c>
      <c r="V972" s="43" t="e">
        <f t="shared" ref="V972:V1035" si="264">IF(U972&lt;&gt;0,"NA","")</f>
        <v>#N/A</v>
      </c>
      <c r="W972" s="48" t="e">
        <f>IF(SUM(AB972,AD972,AF972,AH972,AJ972,AL972)=#REF!,,"")</f>
        <v>#REF!</v>
      </c>
      <c r="X972" s="49" t="e">
        <f>IF(#REF!=1,1,"")</f>
        <v>#REF!</v>
      </c>
      <c r="Y972" s="49"/>
      <c r="Z972" s="49"/>
      <c r="AA972" s="50" t="str">
        <f t="shared" ref="AA972:AA1035" si="265">IF(OR(T972="Something small"),1,"")</f>
        <v/>
      </c>
      <c r="AB972" s="51" t="str">
        <f>IF(AA972=1,#REF!,"")</f>
        <v/>
      </c>
      <c r="AC972" s="50"/>
      <c r="AD972" s="51" t="str">
        <f>IF(AC972=1,#REF!,"")</f>
        <v/>
      </c>
      <c r="AE972" s="50"/>
      <c r="AF972" s="51" t="str">
        <f>IF(AE972=1,#REF!,"")</f>
        <v/>
      </c>
      <c r="AG972" s="50"/>
      <c r="AH972" s="51" t="str">
        <f>IF(AG972=1,#REF!,"")</f>
        <v/>
      </c>
      <c r="AI972" s="50"/>
      <c r="AJ972" s="51" t="str">
        <f>IF(AI972=1,#REF!,"")</f>
        <v/>
      </c>
      <c r="AK972" s="50"/>
      <c r="AL972" s="51" t="str">
        <f>IF(AK972=1,#REF!,"")</f>
        <v/>
      </c>
      <c r="AM972" s="52"/>
      <c r="AN972" s="53"/>
      <c r="AO972" s="53"/>
      <c r="AP972" s="54"/>
      <c r="AQ972" s="55" t="e">
        <f>IF(#REF!=1,0,"")</f>
        <v>#REF!</v>
      </c>
      <c r="AR972" s="56" t="e">
        <f t="shared" si="258"/>
        <v>#REF!</v>
      </c>
      <c r="AS972" s="55" t="e">
        <f>IF(#REF!=1,0,"")</f>
        <v>#REF!</v>
      </c>
      <c r="AT972" s="56" t="e">
        <f t="shared" si="259"/>
        <v>#REF!</v>
      </c>
    </row>
    <row r="973" spans="1:46" s="3" customFormat="1" x14ac:dyDescent="0.25">
      <c r="A973" s="67">
        <f t="shared" si="260"/>
        <v>2022</v>
      </c>
      <c r="B973" s="67" t="str">
        <f t="shared" si="261"/>
        <v>May</v>
      </c>
      <c r="C973" s="68">
        <f t="shared" ref="C973:C1036" si="266">IF(AND(D973=0, E973=0), IF(TEXT(C972,"dd")=TEXT(EOMONTH(DATE(A972,MONTH(DATEVALUE(B972&amp;"1")),C972),0), "dd"), 1, C972+1), C972)</f>
        <v>25</v>
      </c>
      <c r="D973" s="69">
        <f t="shared" si="262"/>
        <v>0</v>
      </c>
      <c r="E973" s="70">
        <f t="shared" si="263"/>
        <v>45</v>
      </c>
      <c r="F973" s="74"/>
      <c r="G973" s="77"/>
      <c r="H973" s="63" t="e">
        <f t="shared" ref="H973:H1036" si="267">IF(AND(OR(E972=$G$3,E972=$G$4,E972=$G$5,E972=$G$6,E972=$G$7,E972=$G$8),E972&lt;&gt;RIGHT(H972,2)),CONCATENATE(LEFT(J973,3),LEFT(K973,3),L973,"_",A973,TEXT(MONTH(DATEVALUE(B973&amp;"1")),"00"),TEXT(C973,"00"),"_",TEXT(D973,"00"),"_",TEXT(E972,"00")),IF(AND(OR(E973=$G$3,E973=$G$4,E973=$G$5,E973=$G$6,E973=$G$7,E973=$G$8),OR(F973="",F973&gt;$G$9-1)),CONCATENATE(LEFT(J973,3),LEFT(K973,3),L973,"_",A973,TEXT(MONTH(DATEVALUE(B973&amp;"1")),"00"),TEXT(C973,"00"),"_",TEXT(D973,"00"),"_",TEXT(E973,"00")),H972))</f>
        <v>#VALUE!</v>
      </c>
      <c r="I973" s="64">
        <f t="shared" ref="I973:N988" si="268">I972</f>
        <v>1</v>
      </c>
      <c r="J973" s="71" t="str">
        <f t="shared" si="268"/>
        <v>Lavandula</v>
      </c>
      <c r="K973" s="71" t="str">
        <f t="shared" si="268"/>
        <v>stoechas</v>
      </c>
      <c r="L973" s="72">
        <f t="shared" si="268"/>
        <v>2</v>
      </c>
      <c r="M973" s="72">
        <f t="shared" si="268"/>
        <v>13</v>
      </c>
      <c r="N973" s="66">
        <f t="shared" si="268"/>
        <v>0</v>
      </c>
      <c r="O973" s="42"/>
      <c r="P973" s="43" t="e">
        <f>TEXT(IF(#REF!=1,D973,""),"00")</f>
        <v>#REF!</v>
      </c>
      <c r="Q973" s="44"/>
      <c r="R973" s="45"/>
      <c r="S973" s="46" t="e">
        <f>IF(O973=0,TEXT(TIME(P973,Q973,R973)-TIME(D973,E973,RIGHT(F973,2))+TIME(0,LEFT(#REF!,2),RIGHT(#REF!,2)),"mm:ss"),TEXT(TIME(P973,Q973,R973)-TIME(D973,E973,RIGHT(F973,2))+TIME(0,LEFT(#REF!,2),RIGHT(#REF!,2))-TIME(0,($G$10*O973),0),"mm:ss"))</f>
        <v>#REF!</v>
      </c>
      <c r="T973" s="47"/>
      <c r="U973" s="43" t="e">
        <f>INDEX(VISITORS[INSECT ORDER], MATCH(T973,VISITORS[NAME USED],0))</f>
        <v>#N/A</v>
      </c>
      <c r="V973" s="43" t="e">
        <f t="shared" si="264"/>
        <v>#N/A</v>
      </c>
      <c r="W973" s="48" t="e">
        <f>IF(SUM(AB973,AD973,AF973,AH973,AJ973,AL973)=#REF!,,"")</f>
        <v>#REF!</v>
      </c>
      <c r="X973" s="49" t="e">
        <f>IF(#REF!=1,1,"")</f>
        <v>#REF!</v>
      </c>
      <c r="Y973" s="49"/>
      <c r="Z973" s="49"/>
      <c r="AA973" s="50" t="str">
        <f t="shared" si="265"/>
        <v/>
      </c>
      <c r="AB973" s="51" t="str">
        <f>IF(AA973=1,#REF!,"")</f>
        <v/>
      </c>
      <c r="AC973" s="50"/>
      <c r="AD973" s="51" t="str">
        <f>IF(AC973=1,#REF!,"")</f>
        <v/>
      </c>
      <c r="AE973" s="50"/>
      <c r="AF973" s="51" t="str">
        <f>IF(AE973=1,#REF!,"")</f>
        <v/>
      </c>
      <c r="AG973" s="50"/>
      <c r="AH973" s="51" t="str">
        <f>IF(AG973=1,#REF!,"")</f>
        <v/>
      </c>
      <c r="AI973" s="50"/>
      <c r="AJ973" s="51" t="str">
        <f>IF(AI973=1,#REF!,"")</f>
        <v/>
      </c>
      <c r="AK973" s="50"/>
      <c r="AL973" s="51" t="str">
        <f>IF(AK973=1,#REF!,"")</f>
        <v/>
      </c>
      <c r="AM973" s="52"/>
      <c r="AN973" s="53"/>
      <c r="AO973" s="53"/>
      <c r="AP973" s="54"/>
      <c r="AQ973" s="55" t="e">
        <f>IF(#REF!=1,0,"")</f>
        <v>#REF!</v>
      </c>
      <c r="AR973" s="56" t="e">
        <f t="shared" si="258"/>
        <v>#REF!</v>
      </c>
      <c r="AS973" s="55" t="e">
        <f>IF(#REF!=1,0,"")</f>
        <v>#REF!</v>
      </c>
      <c r="AT973" s="56" t="e">
        <f t="shared" si="259"/>
        <v>#REF!</v>
      </c>
    </row>
    <row r="974" spans="1:46" s="3" customFormat="1" x14ac:dyDescent="0.25">
      <c r="A974" s="67">
        <f t="shared" si="260"/>
        <v>2022</v>
      </c>
      <c r="B974" s="67" t="str">
        <f t="shared" si="261"/>
        <v>May</v>
      </c>
      <c r="C974" s="68">
        <f t="shared" si="266"/>
        <v>25</v>
      </c>
      <c r="D974" s="69">
        <f t="shared" si="262"/>
        <v>0</v>
      </c>
      <c r="E974" s="70">
        <f t="shared" si="263"/>
        <v>46</v>
      </c>
      <c r="F974" s="74"/>
      <c r="G974" s="77"/>
      <c r="H974" s="63" t="e">
        <f t="shared" si="267"/>
        <v>#VALUE!</v>
      </c>
      <c r="I974" s="64">
        <f t="shared" si="268"/>
        <v>1</v>
      </c>
      <c r="J974" s="71" t="str">
        <f t="shared" si="268"/>
        <v>Lavandula</v>
      </c>
      <c r="K974" s="71" t="str">
        <f t="shared" si="268"/>
        <v>stoechas</v>
      </c>
      <c r="L974" s="72">
        <f t="shared" si="268"/>
        <v>2</v>
      </c>
      <c r="M974" s="72">
        <f t="shared" si="268"/>
        <v>13</v>
      </c>
      <c r="N974" s="66">
        <f t="shared" si="268"/>
        <v>0</v>
      </c>
      <c r="O974" s="42"/>
      <c r="P974" s="43" t="e">
        <f>TEXT(IF(#REF!=1,D974,""),"00")</f>
        <v>#REF!</v>
      </c>
      <c r="Q974" s="44"/>
      <c r="R974" s="45"/>
      <c r="S974" s="46" t="e">
        <f>IF(O974=0,TEXT(TIME(P974,Q974,R974)-TIME(D974,E974,RIGHT(F974,2))+TIME(0,LEFT(#REF!,2),RIGHT(#REF!,2)),"mm:ss"),TEXT(TIME(P974,Q974,R974)-TIME(D974,E974,RIGHT(F974,2))+TIME(0,LEFT(#REF!,2),RIGHT(#REF!,2))-TIME(0,($G$10*O974),0),"mm:ss"))</f>
        <v>#REF!</v>
      </c>
      <c r="T974" s="47"/>
      <c r="U974" s="43" t="e">
        <f>INDEX(VISITORS[INSECT ORDER], MATCH(T974,VISITORS[NAME USED],0))</f>
        <v>#N/A</v>
      </c>
      <c r="V974" s="43" t="e">
        <f t="shared" si="264"/>
        <v>#N/A</v>
      </c>
      <c r="W974" s="48" t="e">
        <f>IF(SUM(AB974,AD974,AF974,AH974,AJ974,AL974)=#REF!,,"")</f>
        <v>#REF!</v>
      </c>
      <c r="X974" s="49" t="e">
        <f>IF(#REF!=1,1,"")</f>
        <v>#REF!</v>
      </c>
      <c r="Y974" s="49"/>
      <c r="Z974" s="49"/>
      <c r="AA974" s="50" t="str">
        <f t="shared" si="265"/>
        <v/>
      </c>
      <c r="AB974" s="51" t="str">
        <f>IF(AA974=1,#REF!,"")</f>
        <v/>
      </c>
      <c r="AC974" s="50"/>
      <c r="AD974" s="51" t="str">
        <f>IF(AC974=1,#REF!,"")</f>
        <v/>
      </c>
      <c r="AE974" s="50"/>
      <c r="AF974" s="51" t="str">
        <f>IF(AE974=1,#REF!,"")</f>
        <v/>
      </c>
      <c r="AG974" s="50"/>
      <c r="AH974" s="51" t="str">
        <f>IF(AG974=1,#REF!,"")</f>
        <v/>
      </c>
      <c r="AI974" s="50"/>
      <c r="AJ974" s="51" t="str">
        <f>IF(AI974=1,#REF!,"")</f>
        <v/>
      </c>
      <c r="AK974" s="50"/>
      <c r="AL974" s="51" t="str">
        <f>IF(AK974=1,#REF!,"")</f>
        <v/>
      </c>
      <c r="AM974" s="52"/>
      <c r="AN974" s="53"/>
      <c r="AO974" s="53"/>
      <c r="AP974" s="54"/>
      <c r="AQ974" s="55" t="e">
        <f>IF(#REF!=1,0,"")</f>
        <v>#REF!</v>
      </c>
      <c r="AR974" s="56" t="e">
        <f t="shared" si="258"/>
        <v>#REF!</v>
      </c>
      <c r="AS974" s="55" t="e">
        <f>IF(#REF!=1,0,"")</f>
        <v>#REF!</v>
      </c>
      <c r="AT974" s="56" t="e">
        <f t="shared" si="259"/>
        <v>#REF!</v>
      </c>
    </row>
    <row r="975" spans="1:46" s="3" customFormat="1" x14ac:dyDescent="0.25">
      <c r="A975" s="67">
        <f t="shared" si="260"/>
        <v>2022</v>
      </c>
      <c r="B975" s="67" t="str">
        <f t="shared" si="261"/>
        <v>May</v>
      </c>
      <c r="C975" s="68">
        <f t="shared" si="266"/>
        <v>25</v>
      </c>
      <c r="D975" s="69">
        <f t="shared" si="262"/>
        <v>0</v>
      </c>
      <c r="E975" s="70">
        <f t="shared" si="263"/>
        <v>47</v>
      </c>
      <c r="F975" s="74"/>
      <c r="G975" s="77"/>
      <c r="H975" s="63" t="e">
        <f t="shared" si="267"/>
        <v>#VALUE!</v>
      </c>
      <c r="I975" s="64">
        <f t="shared" si="268"/>
        <v>1</v>
      </c>
      <c r="J975" s="71" t="str">
        <f t="shared" si="268"/>
        <v>Lavandula</v>
      </c>
      <c r="K975" s="71" t="str">
        <f t="shared" si="268"/>
        <v>stoechas</v>
      </c>
      <c r="L975" s="72">
        <f t="shared" si="268"/>
        <v>2</v>
      </c>
      <c r="M975" s="72">
        <f t="shared" si="268"/>
        <v>13</v>
      </c>
      <c r="N975" s="66">
        <f t="shared" si="268"/>
        <v>0</v>
      </c>
      <c r="O975" s="42"/>
      <c r="P975" s="43" t="e">
        <f>TEXT(IF(#REF!=1,D975,""),"00")</f>
        <v>#REF!</v>
      </c>
      <c r="Q975" s="44"/>
      <c r="R975" s="45"/>
      <c r="S975" s="46" t="e">
        <f>IF(O975=0,TEXT(TIME(P975,Q975,R975)-TIME(D975,E975,RIGHT(F975,2))+TIME(0,LEFT(#REF!,2),RIGHT(#REF!,2)),"mm:ss"),TEXT(TIME(P975,Q975,R975)-TIME(D975,E975,RIGHT(F975,2))+TIME(0,LEFT(#REF!,2),RIGHT(#REF!,2))-TIME(0,($G$10*O975),0),"mm:ss"))</f>
        <v>#REF!</v>
      </c>
      <c r="T975" s="47"/>
      <c r="U975" s="43" t="e">
        <f>INDEX(VISITORS[INSECT ORDER], MATCH(T975,VISITORS[NAME USED],0))</f>
        <v>#N/A</v>
      </c>
      <c r="V975" s="43" t="e">
        <f t="shared" si="264"/>
        <v>#N/A</v>
      </c>
      <c r="W975" s="48" t="e">
        <f>IF(SUM(AB975,AD975,AF975,AH975,AJ975,AL975)=#REF!,,"")</f>
        <v>#REF!</v>
      </c>
      <c r="X975" s="49" t="e">
        <f>IF(#REF!=1,1,"")</f>
        <v>#REF!</v>
      </c>
      <c r="Y975" s="49"/>
      <c r="Z975" s="49"/>
      <c r="AA975" s="50" t="str">
        <f t="shared" si="265"/>
        <v/>
      </c>
      <c r="AB975" s="51" t="str">
        <f>IF(AA975=1,#REF!,"")</f>
        <v/>
      </c>
      <c r="AC975" s="50"/>
      <c r="AD975" s="51" t="str">
        <f>IF(AC975=1,#REF!,"")</f>
        <v/>
      </c>
      <c r="AE975" s="50"/>
      <c r="AF975" s="51" t="str">
        <f>IF(AE975=1,#REF!,"")</f>
        <v/>
      </c>
      <c r="AG975" s="50"/>
      <c r="AH975" s="51" t="str">
        <f>IF(AG975=1,#REF!,"")</f>
        <v/>
      </c>
      <c r="AI975" s="50"/>
      <c r="AJ975" s="51" t="str">
        <f>IF(AI975=1,#REF!,"")</f>
        <v/>
      </c>
      <c r="AK975" s="50"/>
      <c r="AL975" s="51" t="str">
        <f>IF(AK975=1,#REF!,"")</f>
        <v/>
      </c>
      <c r="AM975" s="52"/>
      <c r="AN975" s="53"/>
      <c r="AO975" s="53"/>
      <c r="AP975" s="54"/>
      <c r="AQ975" s="55" t="e">
        <f>IF(#REF!=1,0,"")</f>
        <v>#REF!</v>
      </c>
      <c r="AR975" s="56" t="e">
        <f t="shared" si="258"/>
        <v>#REF!</v>
      </c>
      <c r="AS975" s="55" t="e">
        <f>IF(#REF!=1,0,"")</f>
        <v>#REF!</v>
      </c>
      <c r="AT975" s="56" t="e">
        <f t="shared" si="259"/>
        <v>#REF!</v>
      </c>
    </row>
    <row r="976" spans="1:46" s="3" customFormat="1" x14ac:dyDescent="0.25">
      <c r="A976" s="67">
        <f t="shared" si="260"/>
        <v>2022</v>
      </c>
      <c r="B976" s="67" t="str">
        <f t="shared" si="261"/>
        <v>May</v>
      </c>
      <c r="C976" s="68">
        <f t="shared" si="266"/>
        <v>25</v>
      </c>
      <c r="D976" s="69">
        <f t="shared" si="262"/>
        <v>0</v>
      </c>
      <c r="E976" s="70">
        <f t="shared" si="263"/>
        <v>48</v>
      </c>
      <c r="F976" s="74"/>
      <c r="G976" s="77"/>
      <c r="H976" s="63" t="e">
        <f t="shared" si="267"/>
        <v>#VALUE!</v>
      </c>
      <c r="I976" s="64">
        <f t="shared" si="268"/>
        <v>1</v>
      </c>
      <c r="J976" s="71" t="str">
        <f t="shared" si="268"/>
        <v>Lavandula</v>
      </c>
      <c r="K976" s="71" t="str">
        <f t="shared" si="268"/>
        <v>stoechas</v>
      </c>
      <c r="L976" s="72">
        <f t="shared" si="268"/>
        <v>2</v>
      </c>
      <c r="M976" s="72">
        <f t="shared" si="268"/>
        <v>13</v>
      </c>
      <c r="N976" s="66">
        <f t="shared" si="268"/>
        <v>0</v>
      </c>
      <c r="O976" s="42"/>
      <c r="P976" s="43" t="e">
        <f>TEXT(IF(#REF!=1,D976,""),"00")</f>
        <v>#REF!</v>
      </c>
      <c r="Q976" s="44"/>
      <c r="R976" s="45"/>
      <c r="S976" s="46" t="e">
        <f>IF(O976=0,TEXT(TIME(P976,Q976,R976)-TIME(D976,E976,RIGHT(F976,2))+TIME(0,LEFT(#REF!,2),RIGHT(#REF!,2)),"mm:ss"),TEXT(TIME(P976,Q976,R976)-TIME(D976,E976,RIGHT(F976,2))+TIME(0,LEFT(#REF!,2),RIGHT(#REF!,2))-TIME(0,($G$10*O976),0),"mm:ss"))</f>
        <v>#REF!</v>
      </c>
      <c r="T976" s="47"/>
      <c r="U976" s="43" t="e">
        <f>INDEX(VISITORS[INSECT ORDER], MATCH(T976,VISITORS[NAME USED],0))</f>
        <v>#N/A</v>
      </c>
      <c r="V976" s="43" t="e">
        <f t="shared" si="264"/>
        <v>#N/A</v>
      </c>
      <c r="W976" s="48" t="e">
        <f>IF(SUM(AB976,AD976,AF976,AH976,AJ976,AL976)=#REF!,,"")</f>
        <v>#REF!</v>
      </c>
      <c r="X976" s="49" t="e">
        <f>IF(#REF!=1,1,"")</f>
        <v>#REF!</v>
      </c>
      <c r="Y976" s="49"/>
      <c r="Z976" s="49"/>
      <c r="AA976" s="50" t="str">
        <f t="shared" si="265"/>
        <v/>
      </c>
      <c r="AB976" s="51" t="str">
        <f>IF(AA976=1,#REF!,"")</f>
        <v/>
      </c>
      <c r="AC976" s="50"/>
      <c r="AD976" s="51" t="str">
        <f>IF(AC976=1,#REF!,"")</f>
        <v/>
      </c>
      <c r="AE976" s="50"/>
      <c r="AF976" s="51" t="str">
        <f>IF(AE976=1,#REF!,"")</f>
        <v/>
      </c>
      <c r="AG976" s="50"/>
      <c r="AH976" s="51" t="str">
        <f>IF(AG976=1,#REF!,"")</f>
        <v/>
      </c>
      <c r="AI976" s="50"/>
      <c r="AJ976" s="51" t="str">
        <f>IF(AI976=1,#REF!,"")</f>
        <v/>
      </c>
      <c r="AK976" s="50"/>
      <c r="AL976" s="51" t="str">
        <f>IF(AK976=1,#REF!,"")</f>
        <v/>
      </c>
      <c r="AM976" s="52"/>
      <c r="AN976" s="53"/>
      <c r="AO976" s="53"/>
      <c r="AP976" s="54"/>
      <c r="AQ976" s="55" t="e">
        <f>IF(#REF!=1,0,"")</f>
        <v>#REF!</v>
      </c>
      <c r="AR976" s="56" t="e">
        <f t="shared" si="258"/>
        <v>#REF!</v>
      </c>
      <c r="AS976" s="55" t="e">
        <f>IF(#REF!=1,0,"")</f>
        <v>#REF!</v>
      </c>
      <c r="AT976" s="56" t="e">
        <f t="shared" si="259"/>
        <v>#REF!</v>
      </c>
    </row>
    <row r="977" spans="1:46" s="3" customFormat="1" x14ac:dyDescent="0.25">
      <c r="A977" s="67">
        <f t="shared" si="260"/>
        <v>2022</v>
      </c>
      <c r="B977" s="67" t="str">
        <f t="shared" si="261"/>
        <v>May</v>
      </c>
      <c r="C977" s="68">
        <f t="shared" si="266"/>
        <v>25</v>
      </c>
      <c r="D977" s="69">
        <f t="shared" si="262"/>
        <v>0</v>
      </c>
      <c r="E977" s="60">
        <f t="shared" si="263"/>
        <v>49</v>
      </c>
      <c r="F977" s="74"/>
      <c r="G977" s="77"/>
      <c r="H977" s="63" t="e">
        <f t="shared" si="267"/>
        <v>#VALUE!</v>
      </c>
      <c r="I977" s="64">
        <f t="shared" si="268"/>
        <v>1</v>
      </c>
      <c r="J977" s="71" t="str">
        <f t="shared" si="268"/>
        <v>Lavandula</v>
      </c>
      <c r="K977" s="71" t="str">
        <f t="shared" si="268"/>
        <v>stoechas</v>
      </c>
      <c r="L977" s="72">
        <f t="shared" si="268"/>
        <v>2</v>
      </c>
      <c r="M977" s="66">
        <f t="shared" si="268"/>
        <v>13</v>
      </c>
      <c r="N977" s="66">
        <f t="shared" si="268"/>
        <v>0</v>
      </c>
      <c r="O977" s="42"/>
      <c r="P977" s="43" t="e">
        <f>TEXT(IF(#REF!=1,D977,""),"00")</f>
        <v>#REF!</v>
      </c>
      <c r="Q977" s="44"/>
      <c r="R977" s="45"/>
      <c r="S977" s="46" t="e">
        <f>IF(O977=0,TEXT(TIME(P977,Q977,R977)-TIME(D977,E977,RIGHT(F977,2))+TIME(0,LEFT(#REF!,2),RIGHT(#REF!,2)),"mm:ss"),TEXT(TIME(P977,Q977,R977)-TIME(D977,E977,RIGHT(F977,2))+TIME(0,LEFT(#REF!,2),RIGHT(#REF!,2))-TIME(0,($G$10*O977),0),"mm:ss"))</f>
        <v>#REF!</v>
      </c>
      <c r="T977" s="47"/>
      <c r="U977" s="43" t="e">
        <f>INDEX(VISITORS[INSECT ORDER], MATCH(T977,VISITORS[NAME USED],0))</f>
        <v>#N/A</v>
      </c>
      <c r="V977" s="43" t="e">
        <f t="shared" si="264"/>
        <v>#N/A</v>
      </c>
      <c r="W977" s="48" t="e">
        <f>IF(SUM(AB977,AD977,AF977,AH977,AJ977,AL977)=#REF!,,"")</f>
        <v>#REF!</v>
      </c>
      <c r="X977" s="49" t="e">
        <f>IF(#REF!=1,1,"")</f>
        <v>#REF!</v>
      </c>
      <c r="Y977" s="49"/>
      <c r="Z977" s="49"/>
      <c r="AA977" s="50" t="str">
        <f t="shared" si="265"/>
        <v/>
      </c>
      <c r="AB977" s="51" t="str">
        <f>IF(AA977=1,#REF!,"")</f>
        <v/>
      </c>
      <c r="AC977" s="50"/>
      <c r="AD977" s="51" t="str">
        <f>IF(AC977=1,#REF!,"")</f>
        <v/>
      </c>
      <c r="AE977" s="50"/>
      <c r="AF977" s="51" t="str">
        <f>IF(AE977=1,#REF!,"")</f>
        <v/>
      </c>
      <c r="AG977" s="50"/>
      <c r="AH977" s="51" t="str">
        <f>IF(AG977=1,#REF!,"")</f>
        <v/>
      </c>
      <c r="AI977" s="50"/>
      <c r="AJ977" s="51" t="str">
        <f>IF(AI977=1,#REF!,"")</f>
        <v/>
      </c>
      <c r="AK977" s="50"/>
      <c r="AL977" s="51" t="str">
        <f>IF(AK977=1,#REF!,"")</f>
        <v/>
      </c>
      <c r="AM977" s="52"/>
      <c r="AN977" s="53"/>
      <c r="AO977" s="53"/>
      <c r="AP977" s="54"/>
      <c r="AQ977" s="55" t="e">
        <f>IF(#REF!=1,0,"")</f>
        <v>#REF!</v>
      </c>
      <c r="AR977" s="56" t="e">
        <f t="shared" si="258"/>
        <v>#REF!</v>
      </c>
      <c r="AS977" s="55" t="e">
        <f>IF(#REF!=1,0,"")</f>
        <v>#REF!</v>
      </c>
      <c r="AT977" s="56" t="e">
        <f t="shared" si="259"/>
        <v>#REF!</v>
      </c>
    </row>
    <row r="978" spans="1:46" s="3" customFormat="1" x14ac:dyDescent="0.25">
      <c r="A978" s="67">
        <f t="shared" si="260"/>
        <v>2022</v>
      </c>
      <c r="B978" s="67" t="str">
        <f t="shared" si="261"/>
        <v>May</v>
      </c>
      <c r="C978" s="68">
        <f t="shared" si="266"/>
        <v>25</v>
      </c>
      <c r="D978" s="69">
        <f t="shared" si="262"/>
        <v>0</v>
      </c>
      <c r="E978" s="70">
        <f t="shared" si="263"/>
        <v>50</v>
      </c>
      <c r="F978" s="74"/>
      <c r="G978" s="77"/>
      <c r="H978" s="63" t="e">
        <f t="shared" si="267"/>
        <v>#VALUE!</v>
      </c>
      <c r="I978" s="64">
        <f t="shared" si="268"/>
        <v>1</v>
      </c>
      <c r="J978" s="71" t="str">
        <f t="shared" si="268"/>
        <v>Lavandula</v>
      </c>
      <c r="K978" s="71" t="str">
        <f t="shared" si="268"/>
        <v>stoechas</v>
      </c>
      <c r="L978" s="66">
        <f t="shared" si="268"/>
        <v>2</v>
      </c>
      <c r="M978" s="72">
        <f t="shared" si="268"/>
        <v>13</v>
      </c>
      <c r="N978" s="66">
        <f t="shared" si="268"/>
        <v>0</v>
      </c>
      <c r="O978" s="42"/>
      <c r="P978" s="43" t="e">
        <f>TEXT(IF(#REF!=1,D978,""),"00")</f>
        <v>#REF!</v>
      </c>
      <c r="Q978" s="44"/>
      <c r="R978" s="45"/>
      <c r="S978" s="46" t="e">
        <f>IF(O978=0,TEXT(TIME(P978,Q978,R978)-TIME(D978,E978,RIGHT(F978,2))+TIME(0,LEFT(#REF!,2),RIGHT(#REF!,2)),"mm:ss"),TEXT(TIME(P978,Q978,R978)-TIME(D978,E978,RIGHT(F978,2))+TIME(0,LEFT(#REF!,2),RIGHT(#REF!,2))-TIME(0,($G$10*O978),0),"mm:ss"))</f>
        <v>#REF!</v>
      </c>
      <c r="T978" s="47"/>
      <c r="U978" s="43" t="e">
        <f>INDEX(VISITORS[INSECT ORDER], MATCH(T978,VISITORS[NAME USED],0))</f>
        <v>#N/A</v>
      </c>
      <c r="V978" s="43" t="e">
        <f t="shared" si="264"/>
        <v>#N/A</v>
      </c>
      <c r="W978" s="48" t="e">
        <f>IF(SUM(AB978,AD978,AF978,AH978,AJ978,AL978)=#REF!,,"")</f>
        <v>#REF!</v>
      </c>
      <c r="X978" s="49" t="e">
        <f>IF(#REF!=1,1,"")</f>
        <v>#REF!</v>
      </c>
      <c r="Y978" s="49"/>
      <c r="Z978" s="49"/>
      <c r="AA978" s="50" t="str">
        <f t="shared" si="265"/>
        <v/>
      </c>
      <c r="AB978" s="51" t="str">
        <f>IF(AA978=1,#REF!,"")</f>
        <v/>
      </c>
      <c r="AC978" s="50"/>
      <c r="AD978" s="51" t="str">
        <f>IF(AC978=1,#REF!,"")</f>
        <v/>
      </c>
      <c r="AE978" s="50"/>
      <c r="AF978" s="51" t="str">
        <f>IF(AE978=1,#REF!,"")</f>
        <v/>
      </c>
      <c r="AG978" s="50"/>
      <c r="AH978" s="51" t="str">
        <f>IF(AG978=1,#REF!,"")</f>
        <v/>
      </c>
      <c r="AI978" s="50"/>
      <c r="AJ978" s="51" t="str">
        <f>IF(AI978=1,#REF!,"")</f>
        <v/>
      </c>
      <c r="AK978" s="50"/>
      <c r="AL978" s="51" t="str">
        <f>IF(AK978=1,#REF!,"")</f>
        <v/>
      </c>
      <c r="AM978" s="52"/>
      <c r="AN978" s="53"/>
      <c r="AO978" s="53"/>
      <c r="AP978" s="54"/>
      <c r="AQ978" s="55" t="e">
        <f>IF(#REF!=1,0,"")</f>
        <v>#REF!</v>
      </c>
      <c r="AR978" s="56" t="e">
        <f t="shared" si="258"/>
        <v>#REF!</v>
      </c>
      <c r="AS978" s="55" t="e">
        <f>IF(#REF!=1,0,"")</f>
        <v>#REF!</v>
      </c>
      <c r="AT978" s="56" t="e">
        <f t="shared" si="259"/>
        <v>#REF!</v>
      </c>
    </row>
    <row r="979" spans="1:46" s="3" customFormat="1" x14ac:dyDescent="0.25">
      <c r="A979" s="67">
        <f t="shared" si="260"/>
        <v>2022</v>
      </c>
      <c r="B979" s="67" t="str">
        <f t="shared" si="261"/>
        <v>May</v>
      </c>
      <c r="C979" s="68">
        <f t="shared" si="266"/>
        <v>25</v>
      </c>
      <c r="D979" s="69">
        <f t="shared" si="262"/>
        <v>0</v>
      </c>
      <c r="E979" s="70">
        <f t="shared" si="263"/>
        <v>51</v>
      </c>
      <c r="F979" s="74"/>
      <c r="G979" s="77"/>
      <c r="H979" s="63" t="e">
        <f t="shared" si="267"/>
        <v>#VALUE!</v>
      </c>
      <c r="I979" s="64">
        <f t="shared" si="268"/>
        <v>1</v>
      </c>
      <c r="J979" s="71" t="str">
        <f t="shared" si="268"/>
        <v>Lavandula</v>
      </c>
      <c r="K979" s="71" t="str">
        <f t="shared" si="268"/>
        <v>stoechas</v>
      </c>
      <c r="L979" s="72">
        <f t="shared" si="268"/>
        <v>2</v>
      </c>
      <c r="M979" s="72">
        <f t="shared" si="268"/>
        <v>13</v>
      </c>
      <c r="N979" s="66">
        <f t="shared" si="268"/>
        <v>0</v>
      </c>
      <c r="O979" s="42"/>
      <c r="P979" s="43" t="e">
        <f>TEXT(IF(#REF!=1,D979,""),"00")</f>
        <v>#REF!</v>
      </c>
      <c r="Q979" s="44"/>
      <c r="R979" s="45"/>
      <c r="S979" s="46" t="e">
        <f>IF(O979=0,TEXT(TIME(P979,Q979,R979)-TIME(D979,E979,RIGHT(F979,2))+TIME(0,LEFT(#REF!,2),RIGHT(#REF!,2)),"mm:ss"),TEXT(TIME(P979,Q979,R979)-TIME(D979,E979,RIGHT(F979,2))+TIME(0,LEFT(#REF!,2),RIGHT(#REF!,2))-TIME(0,($G$10*O979),0),"mm:ss"))</f>
        <v>#REF!</v>
      </c>
      <c r="T979" s="47"/>
      <c r="U979" s="43" t="e">
        <f>INDEX(VISITORS[INSECT ORDER], MATCH(T979,VISITORS[NAME USED],0))</f>
        <v>#N/A</v>
      </c>
      <c r="V979" s="43" t="e">
        <f t="shared" si="264"/>
        <v>#N/A</v>
      </c>
      <c r="W979" s="48" t="e">
        <f>IF(SUM(AB979,AD979,AF979,AH979,AJ979,AL979)=#REF!,,"")</f>
        <v>#REF!</v>
      </c>
      <c r="X979" s="49" t="e">
        <f>IF(#REF!=1,1,"")</f>
        <v>#REF!</v>
      </c>
      <c r="Y979" s="49"/>
      <c r="Z979" s="49"/>
      <c r="AA979" s="50" t="str">
        <f t="shared" si="265"/>
        <v/>
      </c>
      <c r="AB979" s="51" t="str">
        <f>IF(AA979=1,#REF!,"")</f>
        <v/>
      </c>
      <c r="AC979" s="50"/>
      <c r="AD979" s="51" t="str">
        <f>IF(AC979=1,#REF!,"")</f>
        <v/>
      </c>
      <c r="AE979" s="50"/>
      <c r="AF979" s="51" t="str">
        <f>IF(AE979=1,#REF!,"")</f>
        <v/>
      </c>
      <c r="AG979" s="50"/>
      <c r="AH979" s="51" t="str">
        <f>IF(AG979=1,#REF!,"")</f>
        <v/>
      </c>
      <c r="AI979" s="50"/>
      <c r="AJ979" s="51" t="str">
        <f>IF(AI979=1,#REF!,"")</f>
        <v/>
      </c>
      <c r="AK979" s="50"/>
      <c r="AL979" s="51" t="str">
        <f>IF(AK979=1,#REF!,"")</f>
        <v/>
      </c>
      <c r="AM979" s="52"/>
      <c r="AN979" s="53"/>
      <c r="AO979" s="53"/>
      <c r="AP979" s="54"/>
      <c r="AQ979" s="55" t="e">
        <f>IF(#REF!=1,0,"")</f>
        <v>#REF!</v>
      </c>
      <c r="AR979" s="56" t="e">
        <f t="shared" si="258"/>
        <v>#REF!</v>
      </c>
      <c r="AS979" s="55" t="e">
        <f>IF(#REF!=1,0,"")</f>
        <v>#REF!</v>
      </c>
      <c r="AT979" s="56" t="e">
        <f t="shared" si="259"/>
        <v>#REF!</v>
      </c>
    </row>
    <row r="980" spans="1:46" s="3" customFormat="1" x14ac:dyDescent="0.25">
      <c r="A980" s="67">
        <f t="shared" si="260"/>
        <v>2022</v>
      </c>
      <c r="B980" s="67" t="str">
        <f t="shared" si="261"/>
        <v>May</v>
      </c>
      <c r="C980" s="68">
        <f t="shared" si="266"/>
        <v>25</v>
      </c>
      <c r="D980" s="69">
        <f t="shared" si="262"/>
        <v>0</v>
      </c>
      <c r="E980" s="70">
        <f t="shared" si="263"/>
        <v>52</v>
      </c>
      <c r="F980" s="74"/>
      <c r="G980" s="77"/>
      <c r="H980" s="63" t="e">
        <f t="shared" si="267"/>
        <v>#VALUE!</v>
      </c>
      <c r="I980" s="64">
        <f t="shared" si="268"/>
        <v>1</v>
      </c>
      <c r="J980" s="71" t="str">
        <f t="shared" si="268"/>
        <v>Lavandula</v>
      </c>
      <c r="K980" s="71" t="str">
        <f t="shared" si="268"/>
        <v>stoechas</v>
      </c>
      <c r="L980" s="72">
        <f t="shared" si="268"/>
        <v>2</v>
      </c>
      <c r="M980" s="72">
        <f t="shared" si="268"/>
        <v>13</v>
      </c>
      <c r="N980" s="66">
        <f t="shared" si="268"/>
        <v>0</v>
      </c>
      <c r="O980" s="42"/>
      <c r="P980" s="43" t="e">
        <f>TEXT(IF(#REF!=1,D980,""),"00")</f>
        <v>#REF!</v>
      </c>
      <c r="Q980" s="44"/>
      <c r="R980" s="45"/>
      <c r="S980" s="46" t="e">
        <f>IF(O980=0,TEXT(TIME(P980,Q980,R980)-TIME(D980,E980,RIGHT(F980,2))+TIME(0,LEFT(#REF!,2),RIGHT(#REF!,2)),"mm:ss"),TEXT(TIME(P980,Q980,R980)-TIME(D980,E980,RIGHT(F980,2))+TIME(0,LEFT(#REF!,2),RIGHT(#REF!,2))-TIME(0,($G$10*O980),0),"mm:ss"))</f>
        <v>#REF!</v>
      </c>
      <c r="T980" s="47"/>
      <c r="U980" s="43" t="e">
        <f>INDEX(VISITORS[INSECT ORDER], MATCH(T980,VISITORS[NAME USED],0))</f>
        <v>#N/A</v>
      </c>
      <c r="V980" s="43" t="e">
        <f t="shared" si="264"/>
        <v>#N/A</v>
      </c>
      <c r="W980" s="48" t="e">
        <f>IF(SUM(AB980,AD980,AF980,AH980,AJ980,AL980)=#REF!,,"")</f>
        <v>#REF!</v>
      </c>
      <c r="X980" s="49" t="e">
        <f>IF(#REF!=1,1,"")</f>
        <v>#REF!</v>
      </c>
      <c r="Y980" s="49"/>
      <c r="Z980" s="49"/>
      <c r="AA980" s="50" t="str">
        <f t="shared" si="265"/>
        <v/>
      </c>
      <c r="AB980" s="51" t="str">
        <f>IF(AA980=1,#REF!,"")</f>
        <v/>
      </c>
      <c r="AC980" s="50"/>
      <c r="AD980" s="51" t="str">
        <f>IF(AC980=1,#REF!,"")</f>
        <v/>
      </c>
      <c r="AE980" s="50"/>
      <c r="AF980" s="51" t="str">
        <f>IF(AE980=1,#REF!,"")</f>
        <v/>
      </c>
      <c r="AG980" s="50"/>
      <c r="AH980" s="51" t="str">
        <f>IF(AG980=1,#REF!,"")</f>
        <v/>
      </c>
      <c r="AI980" s="50"/>
      <c r="AJ980" s="51" t="str">
        <f>IF(AI980=1,#REF!,"")</f>
        <v/>
      </c>
      <c r="AK980" s="50"/>
      <c r="AL980" s="51" t="str">
        <f>IF(AK980=1,#REF!,"")</f>
        <v/>
      </c>
      <c r="AM980" s="52"/>
      <c r="AN980" s="53"/>
      <c r="AO980" s="53"/>
      <c r="AP980" s="54"/>
      <c r="AQ980" s="55" t="e">
        <f>IF(#REF!=1,0,"")</f>
        <v>#REF!</v>
      </c>
      <c r="AR980" s="56" t="e">
        <f t="shared" si="258"/>
        <v>#REF!</v>
      </c>
      <c r="AS980" s="55" t="e">
        <f>IF(#REF!=1,0,"")</f>
        <v>#REF!</v>
      </c>
      <c r="AT980" s="56" t="e">
        <f t="shared" si="259"/>
        <v>#REF!</v>
      </c>
    </row>
    <row r="981" spans="1:46" s="3" customFormat="1" x14ac:dyDescent="0.25">
      <c r="A981" s="67">
        <f t="shared" si="260"/>
        <v>2022</v>
      </c>
      <c r="B981" s="67" t="str">
        <f t="shared" si="261"/>
        <v>May</v>
      </c>
      <c r="C981" s="68">
        <f t="shared" si="266"/>
        <v>25</v>
      </c>
      <c r="D981" s="69">
        <f t="shared" si="262"/>
        <v>0</v>
      </c>
      <c r="E981" s="70">
        <f t="shared" si="263"/>
        <v>53</v>
      </c>
      <c r="F981" s="74"/>
      <c r="G981" s="77"/>
      <c r="H981" s="63" t="e">
        <f t="shared" si="267"/>
        <v>#VALUE!</v>
      </c>
      <c r="I981" s="64">
        <f t="shared" si="268"/>
        <v>1</v>
      </c>
      <c r="J981" s="71" t="str">
        <f t="shared" si="268"/>
        <v>Lavandula</v>
      </c>
      <c r="K981" s="71" t="str">
        <f t="shared" si="268"/>
        <v>stoechas</v>
      </c>
      <c r="L981" s="72">
        <f t="shared" si="268"/>
        <v>2</v>
      </c>
      <c r="M981" s="72">
        <f t="shared" si="268"/>
        <v>13</v>
      </c>
      <c r="N981" s="66">
        <f t="shared" si="268"/>
        <v>0</v>
      </c>
      <c r="O981" s="42"/>
      <c r="P981" s="43" t="e">
        <f>TEXT(IF(#REF!=1,D981,""),"00")</f>
        <v>#REF!</v>
      </c>
      <c r="Q981" s="44"/>
      <c r="R981" s="45"/>
      <c r="S981" s="46" t="e">
        <f>IF(O981=0,TEXT(TIME(P981,Q981,R981)-TIME(D981,E981,RIGHT(F981,2))+TIME(0,LEFT(#REF!,2),RIGHT(#REF!,2)),"mm:ss"),TEXT(TIME(P981,Q981,R981)-TIME(D981,E981,RIGHT(F981,2))+TIME(0,LEFT(#REF!,2),RIGHT(#REF!,2))-TIME(0,($G$10*O981),0),"mm:ss"))</f>
        <v>#REF!</v>
      </c>
      <c r="T981" s="47"/>
      <c r="U981" s="43" t="e">
        <f>INDEX(VISITORS[INSECT ORDER], MATCH(T981,VISITORS[NAME USED],0))</f>
        <v>#N/A</v>
      </c>
      <c r="V981" s="43" t="e">
        <f t="shared" si="264"/>
        <v>#N/A</v>
      </c>
      <c r="W981" s="48" t="e">
        <f>IF(SUM(AB981,AD981,AF981,AH981,AJ981,AL981)=#REF!,,"")</f>
        <v>#REF!</v>
      </c>
      <c r="X981" s="49" t="e">
        <f>IF(#REF!=1,1,"")</f>
        <v>#REF!</v>
      </c>
      <c r="Y981" s="49"/>
      <c r="Z981" s="49"/>
      <c r="AA981" s="50" t="str">
        <f t="shared" si="265"/>
        <v/>
      </c>
      <c r="AB981" s="51" t="str">
        <f>IF(AA981=1,#REF!,"")</f>
        <v/>
      </c>
      <c r="AC981" s="50"/>
      <c r="AD981" s="51" t="str">
        <f>IF(AC981=1,#REF!,"")</f>
        <v/>
      </c>
      <c r="AE981" s="50"/>
      <c r="AF981" s="51" t="str">
        <f>IF(AE981=1,#REF!,"")</f>
        <v/>
      </c>
      <c r="AG981" s="50"/>
      <c r="AH981" s="51" t="str">
        <f>IF(AG981=1,#REF!,"")</f>
        <v/>
      </c>
      <c r="AI981" s="50"/>
      <c r="AJ981" s="51" t="str">
        <f>IF(AI981=1,#REF!,"")</f>
        <v/>
      </c>
      <c r="AK981" s="50"/>
      <c r="AL981" s="51" t="str">
        <f>IF(AK981=1,#REF!,"")</f>
        <v/>
      </c>
      <c r="AM981" s="52"/>
      <c r="AN981" s="53"/>
      <c r="AO981" s="53"/>
      <c r="AP981" s="54"/>
      <c r="AQ981" s="55" t="e">
        <f>IF(#REF!=1,0,"")</f>
        <v>#REF!</v>
      </c>
      <c r="AR981" s="56" t="e">
        <f t="shared" si="258"/>
        <v>#REF!</v>
      </c>
      <c r="AS981" s="55" t="e">
        <f>IF(#REF!=1,0,"")</f>
        <v>#REF!</v>
      </c>
      <c r="AT981" s="56" t="e">
        <f t="shared" si="259"/>
        <v>#REF!</v>
      </c>
    </row>
    <row r="982" spans="1:46" s="3" customFormat="1" x14ac:dyDescent="0.25">
      <c r="A982" s="67">
        <f t="shared" si="260"/>
        <v>2022</v>
      </c>
      <c r="B982" s="67" t="str">
        <f t="shared" si="261"/>
        <v>May</v>
      </c>
      <c r="C982" s="68">
        <f t="shared" si="266"/>
        <v>25</v>
      </c>
      <c r="D982" s="69">
        <f t="shared" si="262"/>
        <v>0</v>
      </c>
      <c r="E982" s="60">
        <f t="shared" si="263"/>
        <v>54</v>
      </c>
      <c r="F982" s="74"/>
      <c r="G982" s="77"/>
      <c r="H982" s="63" t="e">
        <f t="shared" si="267"/>
        <v>#VALUE!</v>
      </c>
      <c r="I982" s="64">
        <f t="shared" si="268"/>
        <v>1</v>
      </c>
      <c r="J982" s="71" t="str">
        <f t="shared" si="268"/>
        <v>Lavandula</v>
      </c>
      <c r="K982" s="71" t="str">
        <f t="shared" si="268"/>
        <v>stoechas</v>
      </c>
      <c r="L982" s="72">
        <f t="shared" si="268"/>
        <v>2</v>
      </c>
      <c r="M982" s="66">
        <f t="shared" si="268"/>
        <v>13</v>
      </c>
      <c r="N982" s="66">
        <f t="shared" si="268"/>
        <v>0</v>
      </c>
      <c r="O982" s="42"/>
      <c r="P982" s="43" t="e">
        <f>TEXT(IF(#REF!=1,D982,""),"00")</f>
        <v>#REF!</v>
      </c>
      <c r="Q982" s="44"/>
      <c r="R982" s="45"/>
      <c r="S982" s="46" t="e">
        <f>IF(O982=0,TEXT(TIME(P982,Q982,R982)-TIME(D982,E982,RIGHT(F982,2))+TIME(0,LEFT(#REF!,2),RIGHT(#REF!,2)),"mm:ss"),TEXT(TIME(P982,Q982,R982)-TIME(D982,E982,RIGHT(F982,2))+TIME(0,LEFT(#REF!,2),RIGHT(#REF!,2))-TIME(0,($G$10*O982),0),"mm:ss"))</f>
        <v>#REF!</v>
      </c>
      <c r="T982" s="47"/>
      <c r="U982" s="43" t="e">
        <f>INDEX(VISITORS[INSECT ORDER], MATCH(T982,VISITORS[NAME USED],0))</f>
        <v>#N/A</v>
      </c>
      <c r="V982" s="43" t="e">
        <f t="shared" si="264"/>
        <v>#N/A</v>
      </c>
      <c r="W982" s="48" t="e">
        <f>IF(SUM(AB982,AD982,AF982,AH982,AJ982,AL982)=#REF!,,"")</f>
        <v>#REF!</v>
      </c>
      <c r="X982" s="49" t="e">
        <f>IF(#REF!=1,1,"")</f>
        <v>#REF!</v>
      </c>
      <c r="Y982" s="49"/>
      <c r="Z982" s="49"/>
      <c r="AA982" s="50" t="str">
        <f t="shared" si="265"/>
        <v/>
      </c>
      <c r="AB982" s="51" t="str">
        <f>IF(AA982=1,#REF!,"")</f>
        <v/>
      </c>
      <c r="AC982" s="50"/>
      <c r="AD982" s="51" t="str">
        <f>IF(AC982=1,#REF!,"")</f>
        <v/>
      </c>
      <c r="AE982" s="50"/>
      <c r="AF982" s="51" t="str">
        <f>IF(AE982=1,#REF!,"")</f>
        <v/>
      </c>
      <c r="AG982" s="50"/>
      <c r="AH982" s="51" t="str">
        <f>IF(AG982=1,#REF!,"")</f>
        <v/>
      </c>
      <c r="AI982" s="50"/>
      <c r="AJ982" s="51" t="str">
        <f>IF(AI982=1,#REF!,"")</f>
        <v/>
      </c>
      <c r="AK982" s="50"/>
      <c r="AL982" s="51" t="str">
        <f>IF(AK982=1,#REF!,"")</f>
        <v/>
      </c>
      <c r="AM982" s="52"/>
      <c r="AN982" s="53"/>
      <c r="AO982" s="53"/>
      <c r="AP982" s="54"/>
      <c r="AQ982" s="55" t="e">
        <f>IF(#REF!=1,0,"")</f>
        <v>#REF!</v>
      </c>
      <c r="AR982" s="56" t="e">
        <f t="shared" si="258"/>
        <v>#REF!</v>
      </c>
      <c r="AS982" s="55" t="e">
        <f>IF(#REF!=1,0,"")</f>
        <v>#REF!</v>
      </c>
      <c r="AT982" s="56" t="e">
        <f t="shared" si="259"/>
        <v>#REF!</v>
      </c>
    </row>
    <row r="983" spans="1:46" s="3" customFormat="1" x14ac:dyDescent="0.25">
      <c r="A983" s="67">
        <f t="shared" si="260"/>
        <v>2022</v>
      </c>
      <c r="B983" s="67" t="str">
        <f t="shared" si="261"/>
        <v>May</v>
      </c>
      <c r="C983" s="68">
        <f t="shared" si="266"/>
        <v>25</v>
      </c>
      <c r="D983" s="69">
        <f t="shared" si="262"/>
        <v>0</v>
      </c>
      <c r="E983" s="70">
        <f t="shared" si="263"/>
        <v>55</v>
      </c>
      <c r="F983" s="74"/>
      <c r="G983" s="77"/>
      <c r="H983" s="63" t="e">
        <f t="shared" si="267"/>
        <v>#VALUE!</v>
      </c>
      <c r="I983" s="64">
        <f t="shared" si="268"/>
        <v>1</v>
      </c>
      <c r="J983" s="71" t="str">
        <f t="shared" si="268"/>
        <v>Lavandula</v>
      </c>
      <c r="K983" s="71" t="str">
        <f t="shared" si="268"/>
        <v>stoechas</v>
      </c>
      <c r="L983" s="72">
        <f t="shared" si="268"/>
        <v>2</v>
      </c>
      <c r="M983" s="72">
        <f t="shared" si="268"/>
        <v>13</v>
      </c>
      <c r="N983" s="66">
        <f t="shared" si="268"/>
        <v>0</v>
      </c>
      <c r="O983" s="42"/>
      <c r="P983" s="43" t="e">
        <f>TEXT(IF(#REF!=1,D983,""),"00")</f>
        <v>#REF!</v>
      </c>
      <c r="Q983" s="44"/>
      <c r="R983" s="45"/>
      <c r="S983" s="46" t="e">
        <f>IF(O983=0,TEXT(TIME(P983,Q983,R983)-TIME(D983,E983,RIGHT(F983,2))+TIME(0,LEFT(#REF!,2),RIGHT(#REF!,2)),"mm:ss"),TEXT(TIME(P983,Q983,R983)-TIME(D983,E983,RIGHT(F983,2))+TIME(0,LEFT(#REF!,2),RIGHT(#REF!,2))-TIME(0,($G$10*O983),0),"mm:ss"))</f>
        <v>#REF!</v>
      </c>
      <c r="T983" s="47"/>
      <c r="U983" s="43" t="e">
        <f>INDEX(VISITORS[INSECT ORDER], MATCH(T983,VISITORS[NAME USED],0))</f>
        <v>#N/A</v>
      </c>
      <c r="V983" s="43" t="e">
        <f t="shared" si="264"/>
        <v>#N/A</v>
      </c>
      <c r="W983" s="48" t="e">
        <f>IF(SUM(AB983,AD983,AF983,AH983,AJ983,AL983)=#REF!,,"")</f>
        <v>#REF!</v>
      </c>
      <c r="X983" s="49" t="e">
        <f>IF(#REF!=1,1,"")</f>
        <v>#REF!</v>
      </c>
      <c r="Y983" s="49"/>
      <c r="Z983" s="49"/>
      <c r="AA983" s="50" t="str">
        <f t="shared" si="265"/>
        <v/>
      </c>
      <c r="AB983" s="51" t="str">
        <f>IF(AA983=1,#REF!,"")</f>
        <v/>
      </c>
      <c r="AC983" s="50"/>
      <c r="AD983" s="51" t="str">
        <f>IF(AC983=1,#REF!,"")</f>
        <v/>
      </c>
      <c r="AE983" s="50"/>
      <c r="AF983" s="51" t="str">
        <f>IF(AE983=1,#REF!,"")</f>
        <v/>
      </c>
      <c r="AG983" s="50"/>
      <c r="AH983" s="51" t="str">
        <f>IF(AG983=1,#REF!,"")</f>
        <v/>
      </c>
      <c r="AI983" s="50"/>
      <c r="AJ983" s="51" t="str">
        <f>IF(AI983=1,#REF!,"")</f>
        <v/>
      </c>
      <c r="AK983" s="50"/>
      <c r="AL983" s="51" t="str">
        <f>IF(AK983=1,#REF!,"")</f>
        <v/>
      </c>
      <c r="AM983" s="52"/>
      <c r="AN983" s="53"/>
      <c r="AO983" s="53"/>
      <c r="AP983" s="54"/>
      <c r="AQ983" s="55" t="e">
        <f>IF(#REF!=1,0,"")</f>
        <v>#REF!</v>
      </c>
      <c r="AR983" s="56" t="e">
        <f t="shared" si="258"/>
        <v>#REF!</v>
      </c>
      <c r="AS983" s="55" t="e">
        <f>IF(#REF!=1,0,"")</f>
        <v>#REF!</v>
      </c>
      <c r="AT983" s="56" t="e">
        <f t="shared" si="259"/>
        <v>#REF!</v>
      </c>
    </row>
    <row r="984" spans="1:46" s="3" customFormat="1" x14ac:dyDescent="0.25">
      <c r="A984" s="67">
        <f t="shared" si="260"/>
        <v>2022</v>
      </c>
      <c r="B984" s="67" t="str">
        <f t="shared" si="261"/>
        <v>May</v>
      </c>
      <c r="C984" s="68">
        <f t="shared" si="266"/>
        <v>25</v>
      </c>
      <c r="D984" s="69">
        <f t="shared" si="262"/>
        <v>0</v>
      </c>
      <c r="E984" s="70">
        <f t="shared" si="263"/>
        <v>56</v>
      </c>
      <c r="F984" s="74"/>
      <c r="G984" s="77"/>
      <c r="H984" s="63" t="e">
        <f t="shared" si="267"/>
        <v>#VALUE!</v>
      </c>
      <c r="I984" s="64">
        <f t="shared" si="268"/>
        <v>1</v>
      </c>
      <c r="J984" s="71" t="str">
        <f t="shared" si="268"/>
        <v>Lavandula</v>
      </c>
      <c r="K984" s="71" t="str">
        <f t="shared" si="268"/>
        <v>stoechas</v>
      </c>
      <c r="L984" s="66">
        <f t="shared" si="268"/>
        <v>2</v>
      </c>
      <c r="M984" s="72">
        <f t="shared" si="268"/>
        <v>13</v>
      </c>
      <c r="N984" s="66">
        <f t="shared" si="268"/>
        <v>0</v>
      </c>
      <c r="O984" s="42"/>
      <c r="P984" s="43" t="e">
        <f>TEXT(IF(#REF!=1,D984,""),"00")</f>
        <v>#REF!</v>
      </c>
      <c r="Q984" s="44"/>
      <c r="R984" s="45"/>
      <c r="S984" s="46" t="e">
        <f>IF(O984=0,TEXT(TIME(P984,Q984,R984)-TIME(D984,E984,RIGHT(F984,2))+TIME(0,LEFT(#REF!,2),RIGHT(#REF!,2)),"mm:ss"),TEXT(TIME(P984,Q984,R984)-TIME(D984,E984,RIGHT(F984,2))+TIME(0,LEFT(#REF!,2),RIGHT(#REF!,2))-TIME(0,($G$10*O984),0),"mm:ss"))</f>
        <v>#REF!</v>
      </c>
      <c r="T984" s="47"/>
      <c r="U984" s="43" t="e">
        <f>INDEX(VISITORS[INSECT ORDER], MATCH(T984,VISITORS[NAME USED],0))</f>
        <v>#N/A</v>
      </c>
      <c r="V984" s="43" t="e">
        <f t="shared" si="264"/>
        <v>#N/A</v>
      </c>
      <c r="W984" s="48" t="e">
        <f>IF(SUM(AB984,AD984,AF984,AH984,AJ984,AL984)=#REF!,,"")</f>
        <v>#REF!</v>
      </c>
      <c r="X984" s="49" t="e">
        <f>IF(#REF!=1,1,"")</f>
        <v>#REF!</v>
      </c>
      <c r="Y984" s="49"/>
      <c r="Z984" s="49"/>
      <c r="AA984" s="50" t="str">
        <f t="shared" si="265"/>
        <v/>
      </c>
      <c r="AB984" s="51" t="str">
        <f>IF(AA984=1,#REF!,"")</f>
        <v/>
      </c>
      <c r="AC984" s="50"/>
      <c r="AD984" s="51" t="str">
        <f>IF(AC984=1,#REF!,"")</f>
        <v/>
      </c>
      <c r="AE984" s="50"/>
      <c r="AF984" s="51" t="str">
        <f>IF(AE984=1,#REF!,"")</f>
        <v/>
      </c>
      <c r="AG984" s="50"/>
      <c r="AH984" s="51" t="str">
        <f>IF(AG984=1,#REF!,"")</f>
        <v/>
      </c>
      <c r="AI984" s="50"/>
      <c r="AJ984" s="51" t="str">
        <f>IF(AI984=1,#REF!,"")</f>
        <v/>
      </c>
      <c r="AK984" s="50"/>
      <c r="AL984" s="51" t="str">
        <f>IF(AK984=1,#REF!,"")</f>
        <v/>
      </c>
      <c r="AM984" s="52"/>
      <c r="AN984" s="53"/>
      <c r="AO984" s="53"/>
      <c r="AP984" s="54"/>
      <c r="AQ984" s="55" t="e">
        <f>IF(#REF!=1,0,"")</f>
        <v>#REF!</v>
      </c>
      <c r="AR984" s="56" t="e">
        <f t="shared" si="258"/>
        <v>#REF!</v>
      </c>
      <c r="AS984" s="55" t="e">
        <f>IF(#REF!=1,0,"")</f>
        <v>#REF!</v>
      </c>
      <c r="AT984" s="56" t="e">
        <f t="shared" si="259"/>
        <v>#REF!</v>
      </c>
    </row>
    <row r="985" spans="1:46" s="3" customFormat="1" x14ac:dyDescent="0.25">
      <c r="A985" s="67">
        <f t="shared" si="260"/>
        <v>2022</v>
      </c>
      <c r="B985" s="67" t="str">
        <f t="shared" si="261"/>
        <v>May</v>
      </c>
      <c r="C985" s="68">
        <f t="shared" si="266"/>
        <v>25</v>
      </c>
      <c r="D985" s="69">
        <f t="shared" si="262"/>
        <v>0</v>
      </c>
      <c r="E985" s="70">
        <f t="shared" si="263"/>
        <v>57</v>
      </c>
      <c r="F985" s="74"/>
      <c r="G985" s="77"/>
      <c r="H985" s="63" t="e">
        <f t="shared" si="267"/>
        <v>#VALUE!</v>
      </c>
      <c r="I985" s="64">
        <f t="shared" si="268"/>
        <v>1</v>
      </c>
      <c r="J985" s="71" t="str">
        <f t="shared" si="268"/>
        <v>Lavandula</v>
      </c>
      <c r="K985" s="71" t="str">
        <f t="shared" si="268"/>
        <v>stoechas</v>
      </c>
      <c r="L985" s="72">
        <f t="shared" si="268"/>
        <v>2</v>
      </c>
      <c r="M985" s="72">
        <f t="shared" si="268"/>
        <v>13</v>
      </c>
      <c r="N985" s="66">
        <f t="shared" si="268"/>
        <v>0</v>
      </c>
      <c r="O985" s="42"/>
      <c r="P985" s="43" t="e">
        <f>TEXT(IF(#REF!=1,D985,""),"00")</f>
        <v>#REF!</v>
      </c>
      <c r="Q985" s="44"/>
      <c r="R985" s="45"/>
      <c r="S985" s="46" t="e">
        <f>IF(O985=0,TEXT(TIME(P985,Q985,R985)-TIME(D985,E985,RIGHT(F985,2))+TIME(0,LEFT(#REF!,2),RIGHT(#REF!,2)),"mm:ss"),TEXT(TIME(P985,Q985,R985)-TIME(D985,E985,RIGHT(F985,2))+TIME(0,LEFT(#REF!,2),RIGHT(#REF!,2))-TIME(0,($G$10*O985),0),"mm:ss"))</f>
        <v>#REF!</v>
      </c>
      <c r="T985" s="47"/>
      <c r="U985" s="43" t="e">
        <f>INDEX(VISITORS[INSECT ORDER], MATCH(T985,VISITORS[NAME USED],0))</f>
        <v>#N/A</v>
      </c>
      <c r="V985" s="43" t="e">
        <f t="shared" si="264"/>
        <v>#N/A</v>
      </c>
      <c r="W985" s="48" t="e">
        <f>IF(SUM(AB985,AD985,AF985,AH985,AJ985,AL985)=#REF!,,"")</f>
        <v>#REF!</v>
      </c>
      <c r="X985" s="49" t="e">
        <f>IF(#REF!=1,1,"")</f>
        <v>#REF!</v>
      </c>
      <c r="Y985" s="49"/>
      <c r="Z985" s="49"/>
      <c r="AA985" s="50" t="str">
        <f t="shared" si="265"/>
        <v/>
      </c>
      <c r="AB985" s="51" t="str">
        <f>IF(AA985=1,#REF!,"")</f>
        <v/>
      </c>
      <c r="AC985" s="50"/>
      <c r="AD985" s="51" t="str">
        <f>IF(AC985=1,#REF!,"")</f>
        <v/>
      </c>
      <c r="AE985" s="50"/>
      <c r="AF985" s="51" t="str">
        <f>IF(AE985=1,#REF!,"")</f>
        <v/>
      </c>
      <c r="AG985" s="50"/>
      <c r="AH985" s="51" t="str">
        <f>IF(AG985=1,#REF!,"")</f>
        <v/>
      </c>
      <c r="AI985" s="50"/>
      <c r="AJ985" s="51" t="str">
        <f>IF(AI985=1,#REF!,"")</f>
        <v/>
      </c>
      <c r="AK985" s="50"/>
      <c r="AL985" s="51" t="str">
        <f>IF(AK985=1,#REF!,"")</f>
        <v/>
      </c>
      <c r="AM985" s="52"/>
      <c r="AN985" s="53"/>
      <c r="AO985" s="53"/>
      <c r="AP985" s="54"/>
      <c r="AQ985" s="55" t="e">
        <f>IF(#REF!=1,0,"")</f>
        <v>#REF!</v>
      </c>
      <c r="AR985" s="56" t="e">
        <f t="shared" si="258"/>
        <v>#REF!</v>
      </c>
      <c r="AS985" s="55" t="e">
        <f>IF(#REF!=1,0,"")</f>
        <v>#REF!</v>
      </c>
      <c r="AT985" s="56" t="e">
        <f t="shared" si="259"/>
        <v>#REF!</v>
      </c>
    </row>
    <row r="986" spans="1:46" s="3" customFormat="1" x14ac:dyDescent="0.25">
      <c r="A986" s="67">
        <f t="shared" si="260"/>
        <v>2022</v>
      </c>
      <c r="B986" s="67" t="str">
        <f t="shared" si="261"/>
        <v>May</v>
      </c>
      <c r="C986" s="68">
        <f t="shared" si="266"/>
        <v>25</v>
      </c>
      <c r="D986" s="69">
        <f t="shared" si="262"/>
        <v>0</v>
      </c>
      <c r="E986" s="70">
        <f t="shared" si="263"/>
        <v>58</v>
      </c>
      <c r="F986" s="74"/>
      <c r="G986" s="77"/>
      <c r="H986" s="63" t="e">
        <f t="shared" si="267"/>
        <v>#VALUE!</v>
      </c>
      <c r="I986" s="64">
        <f t="shared" si="268"/>
        <v>1</v>
      </c>
      <c r="J986" s="71" t="str">
        <f t="shared" si="268"/>
        <v>Lavandula</v>
      </c>
      <c r="K986" s="71" t="str">
        <f t="shared" si="268"/>
        <v>stoechas</v>
      </c>
      <c r="L986" s="72">
        <f t="shared" si="268"/>
        <v>2</v>
      </c>
      <c r="M986" s="72">
        <f t="shared" si="268"/>
        <v>13</v>
      </c>
      <c r="N986" s="66">
        <f t="shared" si="268"/>
        <v>0</v>
      </c>
      <c r="O986" s="42"/>
      <c r="P986" s="43" t="e">
        <f>TEXT(IF(#REF!=1,D986,""),"00")</f>
        <v>#REF!</v>
      </c>
      <c r="Q986" s="44"/>
      <c r="R986" s="45"/>
      <c r="S986" s="46" t="e">
        <f>IF(O986=0,TEXT(TIME(P986,Q986,R986)-TIME(D986,E986,RIGHT(F986,2))+TIME(0,LEFT(#REF!,2),RIGHT(#REF!,2)),"mm:ss"),TEXT(TIME(P986,Q986,R986)-TIME(D986,E986,RIGHT(F986,2))+TIME(0,LEFT(#REF!,2),RIGHT(#REF!,2))-TIME(0,($G$10*O986),0),"mm:ss"))</f>
        <v>#REF!</v>
      </c>
      <c r="T986" s="47"/>
      <c r="U986" s="43" t="e">
        <f>INDEX(VISITORS[INSECT ORDER], MATCH(T986,VISITORS[NAME USED],0))</f>
        <v>#N/A</v>
      </c>
      <c r="V986" s="43" t="e">
        <f t="shared" si="264"/>
        <v>#N/A</v>
      </c>
      <c r="W986" s="48" t="e">
        <f>IF(SUM(AB986,AD986,AF986,AH986,AJ986,AL986)=#REF!,,"")</f>
        <v>#REF!</v>
      </c>
      <c r="X986" s="49" t="e">
        <f>IF(#REF!=1,1,"")</f>
        <v>#REF!</v>
      </c>
      <c r="Y986" s="49"/>
      <c r="Z986" s="49"/>
      <c r="AA986" s="50" t="str">
        <f t="shared" si="265"/>
        <v/>
      </c>
      <c r="AB986" s="51" t="str">
        <f>IF(AA986=1,#REF!,"")</f>
        <v/>
      </c>
      <c r="AC986" s="50"/>
      <c r="AD986" s="51" t="str">
        <f>IF(AC986=1,#REF!,"")</f>
        <v/>
      </c>
      <c r="AE986" s="50"/>
      <c r="AF986" s="51" t="str">
        <f>IF(AE986=1,#REF!,"")</f>
        <v/>
      </c>
      <c r="AG986" s="50"/>
      <c r="AH986" s="51" t="str">
        <f>IF(AG986=1,#REF!,"")</f>
        <v/>
      </c>
      <c r="AI986" s="50"/>
      <c r="AJ986" s="51" t="str">
        <f>IF(AI986=1,#REF!,"")</f>
        <v/>
      </c>
      <c r="AK986" s="50"/>
      <c r="AL986" s="51" t="str">
        <f>IF(AK986=1,#REF!,"")</f>
        <v/>
      </c>
      <c r="AM986" s="52"/>
      <c r="AN986" s="53"/>
      <c r="AO986" s="53"/>
      <c r="AP986" s="54"/>
      <c r="AQ986" s="55" t="e">
        <f>IF(#REF!=1,0,"")</f>
        <v>#REF!</v>
      </c>
      <c r="AR986" s="56" t="e">
        <f t="shared" si="258"/>
        <v>#REF!</v>
      </c>
      <c r="AS986" s="55" t="e">
        <f>IF(#REF!=1,0,"")</f>
        <v>#REF!</v>
      </c>
      <c r="AT986" s="56" t="e">
        <f t="shared" si="259"/>
        <v>#REF!</v>
      </c>
    </row>
    <row r="987" spans="1:46" s="3" customFormat="1" x14ac:dyDescent="0.25">
      <c r="A987" s="67">
        <f t="shared" si="260"/>
        <v>2022</v>
      </c>
      <c r="B987" s="67" t="str">
        <f t="shared" si="261"/>
        <v>May</v>
      </c>
      <c r="C987" s="68">
        <f t="shared" si="266"/>
        <v>25</v>
      </c>
      <c r="D987" s="69">
        <f t="shared" si="262"/>
        <v>0</v>
      </c>
      <c r="E987" s="60">
        <f t="shared" si="263"/>
        <v>59</v>
      </c>
      <c r="F987" s="74"/>
      <c r="G987" s="77"/>
      <c r="H987" s="63" t="e">
        <f t="shared" si="267"/>
        <v>#VALUE!</v>
      </c>
      <c r="I987" s="64">
        <f t="shared" si="268"/>
        <v>1</v>
      </c>
      <c r="J987" s="71" t="str">
        <f t="shared" si="268"/>
        <v>Lavandula</v>
      </c>
      <c r="K987" s="71" t="str">
        <f t="shared" si="268"/>
        <v>stoechas</v>
      </c>
      <c r="L987" s="72">
        <f t="shared" si="268"/>
        <v>2</v>
      </c>
      <c r="M987" s="66">
        <f t="shared" si="268"/>
        <v>13</v>
      </c>
      <c r="N987" s="66">
        <f t="shared" si="268"/>
        <v>0</v>
      </c>
      <c r="O987" s="42"/>
      <c r="P987" s="43" t="e">
        <f>TEXT(IF(#REF!=1,D987,""),"00")</f>
        <v>#REF!</v>
      </c>
      <c r="Q987" s="44"/>
      <c r="R987" s="45"/>
      <c r="S987" s="46" t="e">
        <f>IF(O987=0,TEXT(TIME(P987,Q987,R987)-TIME(D987,E987,RIGHT(F987,2))+TIME(0,LEFT(#REF!,2),RIGHT(#REF!,2)),"mm:ss"),TEXT(TIME(P987,Q987,R987)-TIME(D987,E987,RIGHT(F987,2))+TIME(0,LEFT(#REF!,2),RIGHT(#REF!,2))-TIME(0,($G$10*O987),0),"mm:ss"))</f>
        <v>#REF!</v>
      </c>
      <c r="T987" s="47"/>
      <c r="U987" s="43" t="e">
        <f>INDEX(VISITORS[INSECT ORDER], MATCH(T987,VISITORS[NAME USED],0))</f>
        <v>#N/A</v>
      </c>
      <c r="V987" s="43" t="e">
        <f t="shared" si="264"/>
        <v>#N/A</v>
      </c>
      <c r="W987" s="48" t="e">
        <f>IF(SUM(AB987,AD987,AF987,AH987,AJ987,AL987)=#REF!,,"")</f>
        <v>#REF!</v>
      </c>
      <c r="X987" s="49" t="e">
        <f>IF(#REF!=1,1,"")</f>
        <v>#REF!</v>
      </c>
      <c r="Y987" s="49"/>
      <c r="Z987" s="49"/>
      <c r="AA987" s="50" t="str">
        <f t="shared" si="265"/>
        <v/>
      </c>
      <c r="AB987" s="51" t="str">
        <f>IF(AA987=1,#REF!,"")</f>
        <v/>
      </c>
      <c r="AC987" s="50"/>
      <c r="AD987" s="51" t="str">
        <f>IF(AC987=1,#REF!,"")</f>
        <v/>
      </c>
      <c r="AE987" s="50"/>
      <c r="AF987" s="51" t="str">
        <f>IF(AE987=1,#REF!,"")</f>
        <v/>
      </c>
      <c r="AG987" s="50"/>
      <c r="AH987" s="51" t="str">
        <f>IF(AG987=1,#REF!,"")</f>
        <v/>
      </c>
      <c r="AI987" s="50"/>
      <c r="AJ987" s="51" t="str">
        <f>IF(AI987=1,#REF!,"")</f>
        <v/>
      </c>
      <c r="AK987" s="50"/>
      <c r="AL987" s="51" t="str">
        <f>IF(AK987=1,#REF!,"")</f>
        <v/>
      </c>
      <c r="AM987" s="52"/>
      <c r="AN987" s="53"/>
      <c r="AO987" s="53"/>
      <c r="AP987" s="54"/>
      <c r="AQ987" s="55" t="e">
        <f>IF(#REF!=1,0,"")</f>
        <v>#REF!</v>
      </c>
      <c r="AR987" s="56" t="e">
        <f t="shared" si="258"/>
        <v>#REF!</v>
      </c>
      <c r="AS987" s="55" t="e">
        <f>IF(#REF!=1,0,"")</f>
        <v>#REF!</v>
      </c>
      <c r="AT987" s="56" t="e">
        <f t="shared" si="259"/>
        <v>#REF!</v>
      </c>
    </row>
    <row r="988" spans="1:46" s="3" customFormat="1" x14ac:dyDescent="0.25">
      <c r="A988" s="67">
        <f t="shared" si="260"/>
        <v>2022</v>
      </c>
      <c r="B988" s="67" t="str">
        <f t="shared" si="261"/>
        <v>May</v>
      </c>
      <c r="C988" s="68">
        <f t="shared" si="266"/>
        <v>25</v>
      </c>
      <c r="D988" s="69">
        <f t="shared" si="262"/>
        <v>1</v>
      </c>
      <c r="E988" s="70">
        <f t="shared" si="263"/>
        <v>0</v>
      </c>
      <c r="F988" s="74"/>
      <c r="G988" s="77"/>
      <c r="H988" s="63" t="e">
        <f t="shared" si="267"/>
        <v>#VALUE!</v>
      </c>
      <c r="I988" s="64">
        <f t="shared" si="268"/>
        <v>1</v>
      </c>
      <c r="J988" s="71" t="str">
        <f t="shared" si="268"/>
        <v>Lavandula</v>
      </c>
      <c r="K988" s="71" t="str">
        <f t="shared" si="268"/>
        <v>stoechas</v>
      </c>
      <c r="L988" s="72">
        <f t="shared" si="268"/>
        <v>2</v>
      </c>
      <c r="M988" s="72">
        <f t="shared" si="268"/>
        <v>13</v>
      </c>
      <c r="N988" s="66">
        <f t="shared" si="268"/>
        <v>0</v>
      </c>
      <c r="O988" s="42"/>
      <c r="P988" s="43" t="e">
        <f>TEXT(IF(#REF!=1,D988,""),"00")</f>
        <v>#REF!</v>
      </c>
      <c r="Q988" s="44"/>
      <c r="R988" s="45"/>
      <c r="S988" s="46" t="e">
        <f>IF(O988=0,TEXT(TIME(P988,Q988,R988)-TIME(D988,E988,RIGHT(F988,2))+TIME(0,LEFT(#REF!,2),RIGHT(#REF!,2)),"mm:ss"),TEXT(TIME(P988,Q988,R988)-TIME(D988,E988,RIGHT(F988,2))+TIME(0,LEFT(#REF!,2),RIGHT(#REF!,2))-TIME(0,($G$10*O988),0),"mm:ss"))</f>
        <v>#REF!</v>
      </c>
      <c r="T988" s="47"/>
      <c r="U988" s="43" t="e">
        <f>INDEX(VISITORS[INSECT ORDER], MATCH(T988,VISITORS[NAME USED],0))</f>
        <v>#N/A</v>
      </c>
      <c r="V988" s="43" t="e">
        <f t="shared" si="264"/>
        <v>#N/A</v>
      </c>
      <c r="W988" s="48" t="e">
        <f>IF(SUM(AB988,AD988,AF988,AH988,AJ988,AL988)=#REF!,,"")</f>
        <v>#REF!</v>
      </c>
      <c r="X988" s="49" t="e">
        <f>IF(#REF!=1,1,"")</f>
        <v>#REF!</v>
      </c>
      <c r="Y988" s="49"/>
      <c r="Z988" s="49"/>
      <c r="AA988" s="50" t="str">
        <f t="shared" si="265"/>
        <v/>
      </c>
      <c r="AB988" s="51" t="str">
        <f>IF(AA988=1,#REF!,"")</f>
        <v/>
      </c>
      <c r="AC988" s="50"/>
      <c r="AD988" s="51" t="str">
        <f>IF(AC988=1,#REF!,"")</f>
        <v/>
      </c>
      <c r="AE988" s="50"/>
      <c r="AF988" s="51" t="str">
        <f>IF(AE988=1,#REF!,"")</f>
        <v/>
      </c>
      <c r="AG988" s="50"/>
      <c r="AH988" s="51" t="str">
        <f>IF(AG988=1,#REF!,"")</f>
        <v/>
      </c>
      <c r="AI988" s="50"/>
      <c r="AJ988" s="51" t="str">
        <f>IF(AI988=1,#REF!,"")</f>
        <v/>
      </c>
      <c r="AK988" s="50"/>
      <c r="AL988" s="51" t="str">
        <f>IF(AK988=1,#REF!,"")</f>
        <v/>
      </c>
      <c r="AM988" s="52"/>
      <c r="AN988" s="53"/>
      <c r="AO988" s="53"/>
      <c r="AP988" s="54"/>
      <c r="AQ988" s="55" t="e">
        <f>IF(#REF!=1,0,"")</f>
        <v>#REF!</v>
      </c>
      <c r="AR988" s="56" t="e">
        <f t="shared" si="258"/>
        <v>#REF!</v>
      </c>
      <c r="AS988" s="55" t="e">
        <f>IF(#REF!=1,0,"")</f>
        <v>#REF!</v>
      </c>
      <c r="AT988" s="56" t="e">
        <f t="shared" si="259"/>
        <v>#REF!</v>
      </c>
    </row>
    <row r="989" spans="1:46" s="3" customFormat="1" x14ac:dyDescent="0.25">
      <c r="A989" s="67">
        <f t="shared" si="260"/>
        <v>2022</v>
      </c>
      <c r="B989" s="67" t="str">
        <f t="shared" si="261"/>
        <v>May</v>
      </c>
      <c r="C989" s="68">
        <f t="shared" si="266"/>
        <v>25</v>
      </c>
      <c r="D989" s="69">
        <f t="shared" si="262"/>
        <v>1</v>
      </c>
      <c r="E989" s="70">
        <f t="shared" si="263"/>
        <v>1</v>
      </c>
      <c r="F989" s="74"/>
      <c r="G989" s="77"/>
      <c r="H989" s="63" t="e">
        <f t="shared" si="267"/>
        <v>#VALUE!</v>
      </c>
      <c r="I989" s="64">
        <f t="shared" ref="I989:N1004" si="269">I988</f>
        <v>1</v>
      </c>
      <c r="J989" s="71" t="str">
        <f t="shared" si="269"/>
        <v>Lavandula</v>
      </c>
      <c r="K989" s="71" t="str">
        <f t="shared" si="269"/>
        <v>stoechas</v>
      </c>
      <c r="L989" s="72">
        <f t="shared" si="269"/>
        <v>2</v>
      </c>
      <c r="M989" s="72">
        <f t="shared" si="269"/>
        <v>13</v>
      </c>
      <c r="N989" s="66">
        <f t="shared" si="269"/>
        <v>0</v>
      </c>
      <c r="O989" s="42"/>
      <c r="P989" s="43" t="e">
        <f>TEXT(IF(#REF!=1,D989,""),"00")</f>
        <v>#REF!</v>
      </c>
      <c r="Q989" s="44"/>
      <c r="R989" s="45"/>
      <c r="S989" s="46" t="e">
        <f>IF(O989=0,TEXT(TIME(P989,Q989,R989)-TIME(D989,E989,RIGHT(F989,2))+TIME(0,LEFT(#REF!,2),RIGHT(#REF!,2)),"mm:ss"),TEXT(TIME(P989,Q989,R989)-TIME(D989,E989,RIGHT(F989,2))+TIME(0,LEFT(#REF!,2),RIGHT(#REF!,2))-TIME(0,($G$10*O989),0),"mm:ss"))</f>
        <v>#REF!</v>
      </c>
      <c r="T989" s="47"/>
      <c r="U989" s="43" t="e">
        <f>INDEX(VISITORS[INSECT ORDER], MATCH(T989,VISITORS[NAME USED],0))</f>
        <v>#N/A</v>
      </c>
      <c r="V989" s="43" t="e">
        <f t="shared" si="264"/>
        <v>#N/A</v>
      </c>
      <c r="W989" s="48" t="e">
        <f>IF(SUM(AB989,AD989,AF989,AH989,AJ989,AL989)=#REF!,,"")</f>
        <v>#REF!</v>
      </c>
      <c r="X989" s="49" t="e">
        <f>IF(#REF!=1,1,"")</f>
        <v>#REF!</v>
      </c>
      <c r="Y989" s="49"/>
      <c r="Z989" s="49"/>
      <c r="AA989" s="50" t="str">
        <f t="shared" si="265"/>
        <v/>
      </c>
      <c r="AB989" s="51" t="str">
        <f>IF(AA989=1,#REF!,"")</f>
        <v/>
      </c>
      <c r="AC989" s="50"/>
      <c r="AD989" s="51" t="str">
        <f>IF(AC989=1,#REF!,"")</f>
        <v/>
      </c>
      <c r="AE989" s="50"/>
      <c r="AF989" s="51" t="str">
        <f>IF(AE989=1,#REF!,"")</f>
        <v/>
      </c>
      <c r="AG989" s="50"/>
      <c r="AH989" s="51" t="str">
        <f>IF(AG989=1,#REF!,"")</f>
        <v/>
      </c>
      <c r="AI989" s="50"/>
      <c r="AJ989" s="51" t="str">
        <f>IF(AI989=1,#REF!,"")</f>
        <v/>
      </c>
      <c r="AK989" s="50"/>
      <c r="AL989" s="51" t="str">
        <f>IF(AK989=1,#REF!,"")</f>
        <v/>
      </c>
      <c r="AM989" s="52"/>
      <c r="AN989" s="53"/>
      <c r="AO989" s="53"/>
      <c r="AP989" s="54"/>
      <c r="AQ989" s="55" t="e">
        <f>IF(#REF!=1,0,"")</f>
        <v>#REF!</v>
      </c>
      <c r="AR989" s="56" t="e">
        <f t="shared" si="258"/>
        <v>#REF!</v>
      </c>
      <c r="AS989" s="55" t="e">
        <f>IF(#REF!=1,0,"")</f>
        <v>#REF!</v>
      </c>
      <c r="AT989" s="56" t="e">
        <f t="shared" si="259"/>
        <v>#REF!</v>
      </c>
    </row>
    <row r="990" spans="1:46" s="3" customFormat="1" x14ac:dyDescent="0.25">
      <c r="A990" s="67">
        <f t="shared" si="260"/>
        <v>2022</v>
      </c>
      <c r="B990" s="67" t="str">
        <f t="shared" si="261"/>
        <v>May</v>
      </c>
      <c r="C990" s="68">
        <f t="shared" si="266"/>
        <v>25</v>
      </c>
      <c r="D990" s="69">
        <f t="shared" si="262"/>
        <v>1</v>
      </c>
      <c r="E990" s="70">
        <f t="shared" si="263"/>
        <v>2</v>
      </c>
      <c r="F990" s="74"/>
      <c r="G990" s="77"/>
      <c r="H990" s="63" t="e">
        <f t="shared" si="267"/>
        <v>#VALUE!</v>
      </c>
      <c r="I990" s="64">
        <f t="shared" si="269"/>
        <v>1</v>
      </c>
      <c r="J990" s="71" t="str">
        <f t="shared" si="269"/>
        <v>Lavandula</v>
      </c>
      <c r="K990" s="71" t="str">
        <f t="shared" si="269"/>
        <v>stoechas</v>
      </c>
      <c r="L990" s="66">
        <f t="shared" si="269"/>
        <v>2</v>
      </c>
      <c r="M990" s="72">
        <f t="shared" si="269"/>
        <v>13</v>
      </c>
      <c r="N990" s="66">
        <f t="shared" si="269"/>
        <v>0</v>
      </c>
      <c r="O990" s="42"/>
      <c r="P990" s="43" t="e">
        <f>TEXT(IF(#REF!=1,D990,""),"00")</f>
        <v>#REF!</v>
      </c>
      <c r="Q990" s="44"/>
      <c r="R990" s="45"/>
      <c r="S990" s="46" t="e">
        <f>IF(O990=0,TEXT(TIME(P990,Q990,R990)-TIME(D990,E990,RIGHT(F990,2))+TIME(0,LEFT(#REF!,2),RIGHT(#REF!,2)),"mm:ss"),TEXT(TIME(P990,Q990,R990)-TIME(D990,E990,RIGHT(F990,2))+TIME(0,LEFT(#REF!,2),RIGHT(#REF!,2))-TIME(0,($G$10*O990),0),"mm:ss"))</f>
        <v>#REF!</v>
      </c>
      <c r="T990" s="47"/>
      <c r="U990" s="43" t="e">
        <f>INDEX(VISITORS[INSECT ORDER], MATCH(T990,VISITORS[NAME USED],0))</f>
        <v>#N/A</v>
      </c>
      <c r="V990" s="43" t="e">
        <f t="shared" si="264"/>
        <v>#N/A</v>
      </c>
      <c r="W990" s="48" t="e">
        <f>IF(SUM(AB990,AD990,AF990,AH990,AJ990,AL990)=#REF!,,"")</f>
        <v>#REF!</v>
      </c>
      <c r="X990" s="49" t="e">
        <f>IF(#REF!=1,1,"")</f>
        <v>#REF!</v>
      </c>
      <c r="Y990" s="49"/>
      <c r="Z990" s="49"/>
      <c r="AA990" s="50" t="str">
        <f t="shared" si="265"/>
        <v/>
      </c>
      <c r="AB990" s="51" t="str">
        <f>IF(AA990=1,#REF!,"")</f>
        <v/>
      </c>
      <c r="AC990" s="50"/>
      <c r="AD990" s="51" t="str">
        <f>IF(AC990=1,#REF!,"")</f>
        <v/>
      </c>
      <c r="AE990" s="50"/>
      <c r="AF990" s="51" t="str">
        <f>IF(AE990=1,#REF!,"")</f>
        <v/>
      </c>
      <c r="AG990" s="50"/>
      <c r="AH990" s="51" t="str">
        <f>IF(AG990=1,#REF!,"")</f>
        <v/>
      </c>
      <c r="AI990" s="50"/>
      <c r="AJ990" s="51" t="str">
        <f>IF(AI990=1,#REF!,"")</f>
        <v/>
      </c>
      <c r="AK990" s="50"/>
      <c r="AL990" s="51" t="str">
        <f>IF(AK990=1,#REF!,"")</f>
        <v/>
      </c>
      <c r="AM990" s="52"/>
      <c r="AN990" s="53"/>
      <c r="AO990" s="53"/>
      <c r="AP990" s="54"/>
      <c r="AQ990" s="55" t="e">
        <f>IF(#REF!=1,0,"")</f>
        <v>#REF!</v>
      </c>
      <c r="AR990" s="56" t="e">
        <f t="shared" si="258"/>
        <v>#REF!</v>
      </c>
      <c r="AS990" s="55" t="e">
        <f>IF(#REF!=1,0,"")</f>
        <v>#REF!</v>
      </c>
      <c r="AT990" s="56" t="e">
        <f t="shared" si="259"/>
        <v>#REF!</v>
      </c>
    </row>
    <row r="991" spans="1:46" s="3" customFormat="1" x14ac:dyDescent="0.25">
      <c r="A991" s="67">
        <f t="shared" si="260"/>
        <v>2022</v>
      </c>
      <c r="B991" s="67" t="str">
        <f t="shared" si="261"/>
        <v>May</v>
      </c>
      <c r="C991" s="68">
        <f t="shared" si="266"/>
        <v>25</v>
      </c>
      <c r="D991" s="69">
        <f t="shared" si="262"/>
        <v>1</v>
      </c>
      <c r="E991" s="70">
        <f t="shared" si="263"/>
        <v>3</v>
      </c>
      <c r="F991" s="74"/>
      <c r="G991" s="77"/>
      <c r="H991" s="63" t="e">
        <f t="shared" si="267"/>
        <v>#VALUE!</v>
      </c>
      <c r="I991" s="64">
        <f t="shared" si="269"/>
        <v>1</v>
      </c>
      <c r="J991" s="71" t="str">
        <f t="shared" si="269"/>
        <v>Lavandula</v>
      </c>
      <c r="K991" s="71" t="str">
        <f t="shared" si="269"/>
        <v>stoechas</v>
      </c>
      <c r="L991" s="72">
        <f t="shared" si="269"/>
        <v>2</v>
      </c>
      <c r="M991" s="72">
        <f t="shared" si="269"/>
        <v>13</v>
      </c>
      <c r="N991" s="66">
        <f t="shared" si="269"/>
        <v>0</v>
      </c>
      <c r="O991" s="42"/>
      <c r="P991" s="43" t="e">
        <f>TEXT(IF(#REF!=1,D991,""),"00")</f>
        <v>#REF!</v>
      </c>
      <c r="Q991" s="44"/>
      <c r="R991" s="45"/>
      <c r="S991" s="46" t="e">
        <f>IF(O991=0,TEXT(TIME(P991,Q991,R991)-TIME(D991,E991,RIGHT(F991,2))+TIME(0,LEFT(#REF!,2),RIGHT(#REF!,2)),"mm:ss"),TEXT(TIME(P991,Q991,R991)-TIME(D991,E991,RIGHT(F991,2))+TIME(0,LEFT(#REF!,2),RIGHT(#REF!,2))-TIME(0,($G$10*O991),0),"mm:ss"))</f>
        <v>#REF!</v>
      </c>
      <c r="T991" s="47"/>
      <c r="U991" s="43" t="e">
        <f>INDEX(VISITORS[INSECT ORDER], MATCH(T991,VISITORS[NAME USED],0))</f>
        <v>#N/A</v>
      </c>
      <c r="V991" s="43" t="e">
        <f t="shared" si="264"/>
        <v>#N/A</v>
      </c>
      <c r="W991" s="48" t="e">
        <f>IF(SUM(AB991,AD991,AF991,AH991,AJ991,AL991)=#REF!,,"")</f>
        <v>#REF!</v>
      </c>
      <c r="X991" s="49" t="e">
        <f>IF(#REF!=1,1,"")</f>
        <v>#REF!</v>
      </c>
      <c r="Y991" s="49"/>
      <c r="Z991" s="49"/>
      <c r="AA991" s="50" t="str">
        <f t="shared" si="265"/>
        <v/>
      </c>
      <c r="AB991" s="51" t="str">
        <f>IF(AA991=1,#REF!,"")</f>
        <v/>
      </c>
      <c r="AC991" s="50"/>
      <c r="AD991" s="51" t="str">
        <f>IF(AC991=1,#REF!,"")</f>
        <v/>
      </c>
      <c r="AE991" s="50"/>
      <c r="AF991" s="51" t="str">
        <f>IF(AE991=1,#REF!,"")</f>
        <v/>
      </c>
      <c r="AG991" s="50"/>
      <c r="AH991" s="51" t="str">
        <f>IF(AG991=1,#REF!,"")</f>
        <v/>
      </c>
      <c r="AI991" s="50"/>
      <c r="AJ991" s="51" t="str">
        <f>IF(AI991=1,#REF!,"")</f>
        <v/>
      </c>
      <c r="AK991" s="50"/>
      <c r="AL991" s="51" t="str">
        <f>IF(AK991=1,#REF!,"")</f>
        <v/>
      </c>
      <c r="AM991" s="52"/>
      <c r="AN991" s="53"/>
      <c r="AO991" s="53"/>
      <c r="AP991" s="54"/>
      <c r="AQ991" s="55" t="e">
        <f>IF(#REF!=1,0,"")</f>
        <v>#REF!</v>
      </c>
      <c r="AR991" s="56" t="e">
        <f t="shared" si="258"/>
        <v>#REF!</v>
      </c>
      <c r="AS991" s="55" t="e">
        <f>IF(#REF!=1,0,"")</f>
        <v>#REF!</v>
      </c>
      <c r="AT991" s="56" t="e">
        <f t="shared" si="259"/>
        <v>#REF!</v>
      </c>
    </row>
    <row r="992" spans="1:46" s="3" customFormat="1" x14ac:dyDescent="0.25">
      <c r="A992" s="67">
        <f t="shared" si="260"/>
        <v>2022</v>
      </c>
      <c r="B992" s="67" t="str">
        <f t="shared" si="261"/>
        <v>May</v>
      </c>
      <c r="C992" s="68">
        <f t="shared" si="266"/>
        <v>25</v>
      </c>
      <c r="D992" s="69">
        <f t="shared" si="262"/>
        <v>1</v>
      </c>
      <c r="E992" s="60">
        <f t="shared" si="263"/>
        <v>4</v>
      </c>
      <c r="F992" s="74"/>
      <c r="G992" s="77"/>
      <c r="H992" s="63" t="e">
        <f t="shared" si="267"/>
        <v>#VALUE!</v>
      </c>
      <c r="I992" s="64">
        <f t="shared" si="269"/>
        <v>1</v>
      </c>
      <c r="J992" s="71" t="str">
        <f t="shared" si="269"/>
        <v>Lavandula</v>
      </c>
      <c r="K992" s="71" t="str">
        <f t="shared" si="269"/>
        <v>stoechas</v>
      </c>
      <c r="L992" s="72">
        <f t="shared" si="269"/>
        <v>2</v>
      </c>
      <c r="M992" s="66">
        <f t="shared" si="269"/>
        <v>13</v>
      </c>
      <c r="N992" s="66">
        <f t="shared" si="269"/>
        <v>0</v>
      </c>
      <c r="O992" s="42"/>
      <c r="P992" s="43" t="e">
        <f>TEXT(IF(#REF!=1,D992,""),"00")</f>
        <v>#REF!</v>
      </c>
      <c r="Q992" s="44"/>
      <c r="R992" s="45"/>
      <c r="S992" s="46" t="e">
        <f>IF(O992=0,TEXT(TIME(P992,Q992,R992)-TIME(D992,E992,RIGHT(F992,2))+TIME(0,LEFT(#REF!,2),RIGHT(#REF!,2)),"mm:ss"),TEXT(TIME(P992,Q992,R992)-TIME(D992,E992,RIGHT(F992,2))+TIME(0,LEFT(#REF!,2),RIGHT(#REF!,2))-TIME(0,($G$10*O992),0),"mm:ss"))</f>
        <v>#REF!</v>
      </c>
      <c r="T992" s="47"/>
      <c r="U992" s="43" t="e">
        <f>INDEX(VISITORS[INSECT ORDER], MATCH(T992,VISITORS[NAME USED],0))</f>
        <v>#N/A</v>
      </c>
      <c r="V992" s="43" t="e">
        <f t="shared" si="264"/>
        <v>#N/A</v>
      </c>
      <c r="W992" s="48" t="e">
        <f>IF(SUM(AB992,AD992,AF992,AH992,AJ992,AL992)=#REF!,,"")</f>
        <v>#REF!</v>
      </c>
      <c r="X992" s="49" t="e">
        <f>IF(#REF!=1,1,"")</f>
        <v>#REF!</v>
      </c>
      <c r="Y992" s="49"/>
      <c r="Z992" s="49"/>
      <c r="AA992" s="50" t="str">
        <f t="shared" si="265"/>
        <v/>
      </c>
      <c r="AB992" s="51" t="str">
        <f>IF(AA992=1,#REF!,"")</f>
        <v/>
      </c>
      <c r="AC992" s="50"/>
      <c r="AD992" s="51" t="str">
        <f>IF(AC992=1,#REF!,"")</f>
        <v/>
      </c>
      <c r="AE992" s="50"/>
      <c r="AF992" s="51" t="str">
        <f>IF(AE992=1,#REF!,"")</f>
        <v/>
      </c>
      <c r="AG992" s="50"/>
      <c r="AH992" s="51" t="str">
        <f>IF(AG992=1,#REF!,"")</f>
        <v/>
      </c>
      <c r="AI992" s="50"/>
      <c r="AJ992" s="51" t="str">
        <f>IF(AI992=1,#REF!,"")</f>
        <v/>
      </c>
      <c r="AK992" s="50"/>
      <c r="AL992" s="51" t="str">
        <f>IF(AK992=1,#REF!,"")</f>
        <v/>
      </c>
      <c r="AM992" s="52"/>
      <c r="AN992" s="53"/>
      <c r="AO992" s="53"/>
      <c r="AP992" s="54"/>
      <c r="AQ992" s="55" t="e">
        <f>IF(#REF!=1,0,"")</f>
        <v>#REF!</v>
      </c>
      <c r="AR992" s="56" t="e">
        <f t="shared" si="258"/>
        <v>#REF!</v>
      </c>
      <c r="AS992" s="55" t="e">
        <f>IF(#REF!=1,0,"")</f>
        <v>#REF!</v>
      </c>
      <c r="AT992" s="56" t="e">
        <f t="shared" si="259"/>
        <v>#REF!</v>
      </c>
    </row>
    <row r="993" spans="1:46" s="3" customFormat="1" x14ac:dyDescent="0.25">
      <c r="A993" s="67">
        <f t="shared" si="260"/>
        <v>2022</v>
      </c>
      <c r="B993" s="67" t="str">
        <f t="shared" si="261"/>
        <v>May</v>
      </c>
      <c r="C993" s="68">
        <f t="shared" si="266"/>
        <v>25</v>
      </c>
      <c r="D993" s="69">
        <f t="shared" si="262"/>
        <v>1</v>
      </c>
      <c r="E993" s="70">
        <f t="shared" si="263"/>
        <v>5</v>
      </c>
      <c r="F993" s="74"/>
      <c r="G993" s="77"/>
      <c r="H993" s="63" t="e">
        <f t="shared" si="267"/>
        <v>#VALUE!</v>
      </c>
      <c r="I993" s="64">
        <f t="shared" si="269"/>
        <v>1</v>
      </c>
      <c r="J993" s="71" t="str">
        <f t="shared" si="269"/>
        <v>Lavandula</v>
      </c>
      <c r="K993" s="71" t="str">
        <f t="shared" si="269"/>
        <v>stoechas</v>
      </c>
      <c r="L993" s="72">
        <f t="shared" si="269"/>
        <v>2</v>
      </c>
      <c r="M993" s="72">
        <f t="shared" si="269"/>
        <v>13</v>
      </c>
      <c r="N993" s="66">
        <f t="shared" si="269"/>
        <v>0</v>
      </c>
      <c r="O993" s="42"/>
      <c r="P993" s="43" t="e">
        <f>TEXT(IF(#REF!=1,D993,""),"00")</f>
        <v>#REF!</v>
      </c>
      <c r="Q993" s="44"/>
      <c r="R993" s="45"/>
      <c r="S993" s="46" t="e">
        <f>IF(O993=0,TEXT(TIME(P993,Q993,R993)-TIME(D993,E993,RIGHT(F993,2))+TIME(0,LEFT(#REF!,2),RIGHT(#REF!,2)),"mm:ss"),TEXT(TIME(P993,Q993,R993)-TIME(D993,E993,RIGHT(F993,2))+TIME(0,LEFT(#REF!,2),RIGHT(#REF!,2))-TIME(0,($G$10*O993),0),"mm:ss"))</f>
        <v>#REF!</v>
      </c>
      <c r="T993" s="47"/>
      <c r="U993" s="43" t="e">
        <f>INDEX(VISITORS[INSECT ORDER], MATCH(T993,VISITORS[NAME USED],0))</f>
        <v>#N/A</v>
      </c>
      <c r="V993" s="43" t="e">
        <f t="shared" si="264"/>
        <v>#N/A</v>
      </c>
      <c r="W993" s="48" t="e">
        <f>IF(SUM(AB993,AD993,AF993,AH993,AJ993,AL993)=#REF!,,"")</f>
        <v>#REF!</v>
      </c>
      <c r="X993" s="49" t="e">
        <f>IF(#REF!=1,1,"")</f>
        <v>#REF!</v>
      </c>
      <c r="Y993" s="49"/>
      <c r="Z993" s="49"/>
      <c r="AA993" s="50" t="str">
        <f t="shared" si="265"/>
        <v/>
      </c>
      <c r="AB993" s="51" t="str">
        <f>IF(AA993=1,#REF!,"")</f>
        <v/>
      </c>
      <c r="AC993" s="50"/>
      <c r="AD993" s="51" t="str">
        <f>IF(AC993=1,#REF!,"")</f>
        <v/>
      </c>
      <c r="AE993" s="50"/>
      <c r="AF993" s="51" t="str">
        <f>IF(AE993=1,#REF!,"")</f>
        <v/>
      </c>
      <c r="AG993" s="50"/>
      <c r="AH993" s="51" t="str">
        <f>IF(AG993=1,#REF!,"")</f>
        <v/>
      </c>
      <c r="AI993" s="50"/>
      <c r="AJ993" s="51" t="str">
        <f>IF(AI993=1,#REF!,"")</f>
        <v/>
      </c>
      <c r="AK993" s="50"/>
      <c r="AL993" s="51" t="str">
        <f>IF(AK993=1,#REF!,"")</f>
        <v/>
      </c>
      <c r="AM993" s="52"/>
      <c r="AN993" s="53"/>
      <c r="AO993" s="53"/>
      <c r="AP993" s="54"/>
      <c r="AQ993" s="55" t="e">
        <f>IF(#REF!=1,0,"")</f>
        <v>#REF!</v>
      </c>
      <c r="AR993" s="56" t="e">
        <f t="shared" si="258"/>
        <v>#REF!</v>
      </c>
      <c r="AS993" s="55" t="e">
        <f>IF(#REF!=1,0,"")</f>
        <v>#REF!</v>
      </c>
      <c r="AT993" s="56" t="e">
        <f t="shared" si="259"/>
        <v>#REF!</v>
      </c>
    </row>
    <row r="994" spans="1:46" s="3" customFormat="1" x14ac:dyDescent="0.25">
      <c r="A994" s="67">
        <f t="shared" si="260"/>
        <v>2022</v>
      </c>
      <c r="B994" s="67" t="str">
        <f t="shared" si="261"/>
        <v>May</v>
      </c>
      <c r="C994" s="68">
        <f t="shared" si="266"/>
        <v>25</v>
      </c>
      <c r="D994" s="69">
        <f t="shared" si="262"/>
        <v>1</v>
      </c>
      <c r="E994" s="70">
        <f t="shared" si="263"/>
        <v>6</v>
      </c>
      <c r="F994" s="74"/>
      <c r="G994" s="77"/>
      <c r="H994" s="63" t="e">
        <f t="shared" si="267"/>
        <v>#VALUE!</v>
      </c>
      <c r="I994" s="64">
        <f t="shared" si="269"/>
        <v>1</v>
      </c>
      <c r="J994" s="71" t="str">
        <f t="shared" si="269"/>
        <v>Lavandula</v>
      </c>
      <c r="K994" s="71" t="str">
        <f t="shared" si="269"/>
        <v>stoechas</v>
      </c>
      <c r="L994" s="72">
        <f t="shared" si="269"/>
        <v>2</v>
      </c>
      <c r="M994" s="72">
        <f t="shared" si="269"/>
        <v>13</v>
      </c>
      <c r="N994" s="66">
        <f t="shared" si="269"/>
        <v>0</v>
      </c>
      <c r="O994" s="42"/>
      <c r="P994" s="43" t="e">
        <f>TEXT(IF(#REF!=1,D994,""),"00")</f>
        <v>#REF!</v>
      </c>
      <c r="Q994" s="44"/>
      <c r="R994" s="45"/>
      <c r="S994" s="46" t="e">
        <f>IF(O994=0,TEXT(TIME(P994,Q994,R994)-TIME(D994,E994,RIGHT(F994,2))+TIME(0,LEFT(#REF!,2),RIGHT(#REF!,2)),"mm:ss"),TEXT(TIME(P994,Q994,R994)-TIME(D994,E994,RIGHT(F994,2))+TIME(0,LEFT(#REF!,2),RIGHT(#REF!,2))-TIME(0,($G$10*O994),0),"mm:ss"))</f>
        <v>#REF!</v>
      </c>
      <c r="T994" s="47"/>
      <c r="U994" s="43" t="e">
        <f>INDEX(VISITORS[INSECT ORDER], MATCH(T994,VISITORS[NAME USED],0))</f>
        <v>#N/A</v>
      </c>
      <c r="V994" s="43" t="e">
        <f t="shared" si="264"/>
        <v>#N/A</v>
      </c>
      <c r="W994" s="48" t="e">
        <f>IF(SUM(AB994,AD994,AF994,AH994,AJ994,AL994)=#REF!,,"")</f>
        <v>#REF!</v>
      </c>
      <c r="X994" s="49" t="e">
        <f>IF(#REF!=1,1,"")</f>
        <v>#REF!</v>
      </c>
      <c r="Y994" s="49"/>
      <c r="Z994" s="49"/>
      <c r="AA994" s="50" t="str">
        <f t="shared" si="265"/>
        <v/>
      </c>
      <c r="AB994" s="51" t="str">
        <f>IF(AA994=1,#REF!,"")</f>
        <v/>
      </c>
      <c r="AC994" s="50"/>
      <c r="AD994" s="51" t="str">
        <f>IF(AC994=1,#REF!,"")</f>
        <v/>
      </c>
      <c r="AE994" s="50"/>
      <c r="AF994" s="51" t="str">
        <f>IF(AE994=1,#REF!,"")</f>
        <v/>
      </c>
      <c r="AG994" s="50"/>
      <c r="AH994" s="51" t="str">
        <f>IF(AG994=1,#REF!,"")</f>
        <v/>
      </c>
      <c r="AI994" s="50"/>
      <c r="AJ994" s="51" t="str">
        <f>IF(AI994=1,#REF!,"")</f>
        <v/>
      </c>
      <c r="AK994" s="50"/>
      <c r="AL994" s="51" t="str">
        <f>IF(AK994=1,#REF!,"")</f>
        <v/>
      </c>
      <c r="AM994" s="52"/>
      <c r="AN994" s="53"/>
      <c r="AO994" s="53"/>
      <c r="AP994" s="54"/>
      <c r="AQ994" s="55" t="e">
        <f>IF(#REF!=1,0,"")</f>
        <v>#REF!</v>
      </c>
      <c r="AR994" s="56" t="e">
        <f t="shared" si="258"/>
        <v>#REF!</v>
      </c>
      <c r="AS994" s="55" t="e">
        <f>IF(#REF!=1,0,"")</f>
        <v>#REF!</v>
      </c>
      <c r="AT994" s="56" t="e">
        <f t="shared" si="259"/>
        <v>#REF!</v>
      </c>
    </row>
    <row r="995" spans="1:46" s="3" customFormat="1" x14ac:dyDescent="0.25">
      <c r="A995" s="67">
        <f t="shared" si="260"/>
        <v>2022</v>
      </c>
      <c r="B995" s="67" t="str">
        <f t="shared" si="261"/>
        <v>May</v>
      </c>
      <c r="C995" s="68">
        <f t="shared" si="266"/>
        <v>25</v>
      </c>
      <c r="D995" s="69">
        <f t="shared" si="262"/>
        <v>1</v>
      </c>
      <c r="E995" s="70">
        <f t="shared" si="263"/>
        <v>7</v>
      </c>
      <c r="F995" s="74"/>
      <c r="G995" s="77"/>
      <c r="H995" s="63" t="e">
        <f t="shared" si="267"/>
        <v>#VALUE!</v>
      </c>
      <c r="I995" s="64">
        <f t="shared" si="269"/>
        <v>1</v>
      </c>
      <c r="J995" s="71" t="str">
        <f t="shared" si="269"/>
        <v>Lavandula</v>
      </c>
      <c r="K995" s="71" t="str">
        <f t="shared" si="269"/>
        <v>stoechas</v>
      </c>
      <c r="L995" s="72">
        <f t="shared" si="269"/>
        <v>2</v>
      </c>
      <c r="M995" s="72">
        <f t="shared" si="269"/>
        <v>13</v>
      </c>
      <c r="N995" s="66">
        <f t="shared" si="269"/>
        <v>0</v>
      </c>
      <c r="O995" s="42"/>
      <c r="P995" s="43" t="e">
        <f>TEXT(IF(#REF!=1,D995,""),"00")</f>
        <v>#REF!</v>
      </c>
      <c r="Q995" s="44"/>
      <c r="R995" s="45"/>
      <c r="S995" s="46" t="e">
        <f>IF(O995=0,TEXT(TIME(P995,Q995,R995)-TIME(D995,E995,RIGHT(F995,2))+TIME(0,LEFT(#REF!,2),RIGHT(#REF!,2)),"mm:ss"),TEXT(TIME(P995,Q995,R995)-TIME(D995,E995,RIGHT(F995,2))+TIME(0,LEFT(#REF!,2),RIGHT(#REF!,2))-TIME(0,($G$10*O995),0),"mm:ss"))</f>
        <v>#REF!</v>
      </c>
      <c r="T995" s="47"/>
      <c r="U995" s="43" t="e">
        <f>INDEX(VISITORS[INSECT ORDER], MATCH(T995,VISITORS[NAME USED],0))</f>
        <v>#N/A</v>
      </c>
      <c r="V995" s="43" t="e">
        <f t="shared" si="264"/>
        <v>#N/A</v>
      </c>
      <c r="W995" s="48" t="e">
        <f>IF(SUM(AB995,AD995,AF995,AH995,AJ995,AL995)=#REF!,,"")</f>
        <v>#REF!</v>
      </c>
      <c r="X995" s="49" t="e">
        <f>IF(#REF!=1,1,"")</f>
        <v>#REF!</v>
      </c>
      <c r="Y995" s="49"/>
      <c r="Z995" s="49"/>
      <c r="AA995" s="50" t="str">
        <f t="shared" si="265"/>
        <v/>
      </c>
      <c r="AB995" s="51" t="str">
        <f>IF(AA995=1,#REF!,"")</f>
        <v/>
      </c>
      <c r="AC995" s="50"/>
      <c r="AD995" s="51" t="str">
        <f>IF(AC995=1,#REF!,"")</f>
        <v/>
      </c>
      <c r="AE995" s="50"/>
      <c r="AF995" s="51" t="str">
        <f>IF(AE995=1,#REF!,"")</f>
        <v/>
      </c>
      <c r="AG995" s="50"/>
      <c r="AH995" s="51" t="str">
        <f>IF(AG995=1,#REF!,"")</f>
        <v/>
      </c>
      <c r="AI995" s="50"/>
      <c r="AJ995" s="51" t="str">
        <f>IF(AI995=1,#REF!,"")</f>
        <v/>
      </c>
      <c r="AK995" s="50"/>
      <c r="AL995" s="51" t="str">
        <f>IF(AK995=1,#REF!,"")</f>
        <v/>
      </c>
      <c r="AM995" s="52"/>
      <c r="AN995" s="53"/>
      <c r="AO995" s="53"/>
      <c r="AP995" s="54"/>
      <c r="AQ995" s="55" t="e">
        <f>IF(#REF!=1,0,"")</f>
        <v>#REF!</v>
      </c>
      <c r="AR995" s="56" t="e">
        <f t="shared" si="258"/>
        <v>#REF!</v>
      </c>
      <c r="AS995" s="55" t="e">
        <f>IF(#REF!=1,0,"")</f>
        <v>#REF!</v>
      </c>
      <c r="AT995" s="56" t="e">
        <f t="shared" si="259"/>
        <v>#REF!</v>
      </c>
    </row>
    <row r="996" spans="1:46" s="3" customFormat="1" x14ac:dyDescent="0.25">
      <c r="A996" s="67">
        <f t="shared" si="260"/>
        <v>2022</v>
      </c>
      <c r="B996" s="67" t="str">
        <f t="shared" si="261"/>
        <v>May</v>
      </c>
      <c r="C996" s="68">
        <f t="shared" si="266"/>
        <v>25</v>
      </c>
      <c r="D996" s="69">
        <f t="shared" si="262"/>
        <v>1</v>
      </c>
      <c r="E996" s="70">
        <f t="shared" si="263"/>
        <v>8</v>
      </c>
      <c r="F996" s="74"/>
      <c r="G996" s="77"/>
      <c r="H996" s="63" t="e">
        <f t="shared" si="267"/>
        <v>#VALUE!</v>
      </c>
      <c r="I996" s="64">
        <f t="shared" si="269"/>
        <v>1</v>
      </c>
      <c r="J996" s="71" t="str">
        <f t="shared" si="269"/>
        <v>Lavandula</v>
      </c>
      <c r="K996" s="71" t="str">
        <f t="shared" si="269"/>
        <v>stoechas</v>
      </c>
      <c r="L996" s="66">
        <f t="shared" si="269"/>
        <v>2</v>
      </c>
      <c r="M996" s="72">
        <f t="shared" si="269"/>
        <v>13</v>
      </c>
      <c r="N996" s="66">
        <f t="shared" si="269"/>
        <v>0</v>
      </c>
      <c r="O996" s="42"/>
      <c r="P996" s="43" t="e">
        <f>TEXT(IF(#REF!=1,D996,""),"00")</f>
        <v>#REF!</v>
      </c>
      <c r="Q996" s="44"/>
      <c r="R996" s="45"/>
      <c r="S996" s="46" t="e">
        <f>IF(O996=0,TEXT(TIME(P996,Q996,R996)-TIME(D996,E996,RIGHT(F996,2))+TIME(0,LEFT(#REF!,2),RIGHT(#REF!,2)),"mm:ss"),TEXT(TIME(P996,Q996,R996)-TIME(D996,E996,RIGHT(F996,2))+TIME(0,LEFT(#REF!,2),RIGHT(#REF!,2))-TIME(0,($G$10*O996),0),"mm:ss"))</f>
        <v>#REF!</v>
      </c>
      <c r="T996" s="47"/>
      <c r="U996" s="43" t="e">
        <f>INDEX(VISITORS[INSECT ORDER], MATCH(T996,VISITORS[NAME USED],0))</f>
        <v>#N/A</v>
      </c>
      <c r="V996" s="43" t="e">
        <f t="shared" si="264"/>
        <v>#N/A</v>
      </c>
      <c r="W996" s="48" t="e">
        <f>IF(SUM(AB996,AD996,AF996,AH996,AJ996,AL996)=#REF!,,"")</f>
        <v>#REF!</v>
      </c>
      <c r="X996" s="49" t="e">
        <f>IF(#REF!=1,1,"")</f>
        <v>#REF!</v>
      </c>
      <c r="Y996" s="49"/>
      <c r="Z996" s="49"/>
      <c r="AA996" s="50" t="str">
        <f t="shared" si="265"/>
        <v/>
      </c>
      <c r="AB996" s="51" t="str">
        <f>IF(AA996=1,#REF!,"")</f>
        <v/>
      </c>
      <c r="AC996" s="50"/>
      <c r="AD996" s="51" t="str">
        <f>IF(AC996=1,#REF!,"")</f>
        <v/>
      </c>
      <c r="AE996" s="50"/>
      <c r="AF996" s="51" t="str">
        <f>IF(AE996=1,#REF!,"")</f>
        <v/>
      </c>
      <c r="AG996" s="50"/>
      <c r="AH996" s="51" t="str">
        <f>IF(AG996=1,#REF!,"")</f>
        <v/>
      </c>
      <c r="AI996" s="50"/>
      <c r="AJ996" s="51" t="str">
        <f>IF(AI996=1,#REF!,"")</f>
        <v/>
      </c>
      <c r="AK996" s="50"/>
      <c r="AL996" s="51" t="str">
        <f>IF(AK996=1,#REF!,"")</f>
        <v/>
      </c>
      <c r="AM996" s="52"/>
      <c r="AN996" s="53"/>
      <c r="AO996" s="53"/>
      <c r="AP996" s="54"/>
      <c r="AQ996" s="55" t="e">
        <f>IF(#REF!=1,0,"")</f>
        <v>#REF!</v>
      </c>
      <c r="AR996" s="56" t="e">
        <f t="shared" si="258"/>
        <v>#REF!</v>
      </c>
      <c r="AS996" s="55" t="e">
        <f>IF(#REF!=1,0,"")</f>
        <v>#REF!</v>
      </c>
      <c r="AT996" s="56" t="e">
        <f t="shared" si="259"/>
        <v>#REF!</v>
      </c>
    </row>
    <row r="997" spans="1:46" s="3" customFormat="1" x14ac:dyDescent="0.25">
      <c r="A997" s="67">
        <f t="shared" si="260"/>
        <v>2022</v>
      </c>
      <c r="B997" s="67" t="str">
        <f t="shared" si="261"/>
        <v>May</v>
      </c>
      <c r="C997" s="68">
        <f t="shared" si="266"/>
        <v>25</v>
      </c>
      <c r="D997" s="69">
        <f t="shared" si="262"/>
        <v>1</v>
      </c>
      <c r="E997" s="60">
        <f t="shared" si="263"/>
        <v>9</v>
      </c>
      <c r="F997" s="74"/>
      <c r="G997" s="77"/>
      <c r="H997" s="63" t="e">
        <f t="shared" si="267"/>
        <v>#VALUE!</v>
      </c>
      <c r="I997" s="64">
        <f t="shared" si="269"/>
        <v>1</v>
      </c>
      <c r="J997" s="71" t="str">
        <f t="shared" si="269"/>
        <v>Lavandula</v>
      </c>
      <c r="K997" s="71" t="str">
        <f t="shared" si="269"/>
        <v>stoechas</v>
      </c>
      <c r="L997" s="72">
        <f t="shared" si="269"/>
        <v>2</v>
      </c>
      <c r="M997" s="66">
        <f t="shared" si="269"/>
        <v>13</v>
      </c>
      <c r="N997" s="66">
        <f t="shared" si="269"/>
        <v>0</v>
      </c>
      <c r="O997" s="42"/>
      <c r="P997" s="43" t="e">
        <f>TEXT(IF(#REF!=1,D997,""),"00")</f>
        <v>#REF!</v>
      </c>
      <c r="Q997" s="44"/>
      <c r="R997" s="45"/>
      <c r="S997" s="46" t="e">
        <f>IF(O997=0,TEXT(TIME(P997,Q997,R997)-TIME(D997,E997,RIGHT(F997,2))+TIME(0,LEFT(#REF!,2),RIGHT(#REF!,2)),"mm:ss"),TEXT(TIME(P997,Q997,R997)-TIME(D997,E997,RIGHT(F997,2))+TIME(0,LEFT(#REF!,2),RIGHT(#REF!,2))-TIME(0,($G$10*O997),0),"mm:ss"))</f>
        <v>#REF!</v>
      </c>
      <c r="T997" s="47"/>
      <c r="U997" s="43" t="e">
        <f>INDEX(VISITORS[INSECT ORDER], MATCH(T997,VISITORS[NAME USED],0))</f>
        <v>#N/A</v>
      </c>
      <c r="V997" s="43" t="e">
        <f t="shared" si="264"/>
        <v>#N/A</v>
      </c>
      <c r="W997" s="48" t="e">
        <f>IF(SUM(AB997,AD997,AF997,AH997,AJ997,AL997)=#REF!,,"")</f>
        <v>#REF!</v>
      </c>
      <c r="X997" s="49" t="e">
        <f>IF(#REF!=1,1,"")</f>
        <v>#REF!</v>
      </c>
      <c r="Y997" s="49"/>
      <c r="Z997" s="49"/>
      <c r="AA997" s="50" t="str">
        <f t="shared" si="265"/>
        <v/>
      </c>
      <c r="AB997" s="51" t="str">
        <f>IF(AA997=1,#REF!,"")</f>
        <v/>
      </c>
      <c r="AC997" s="50"/>
      <c r="AD997" s="51" t="str">
        <f>IF(AC997=1,#REF!,"")</f>
        <v/>
      </c>
      <c r="AE997" s="50"/>
      <c r="AF997" s="51" t="str">
        <f>IF(AE997=1,#REF!,"")</f>
        <v/>
      </c>
      <c r="AG997" s="50"/>
      <c r="AH997" s="51" t="str">
        <f>IF(AG997=1,#REF!,"")</f>
        <v/>
      </c>
      <c r="AI997" s="50"/>
      <c r="AJ997" s="51" t="str">
        <f>IF(AI997=1,#REF!,"")</f>
        <v/>
      </c>
      <c r="AK997" s="50"/>
      <c r="AL997" s="51" t="str">
        <f>IF(AK997=1,#REF!,"")</f>
        <v/>
      </c>
      <c r="AM997" s="52"/>
      <c r="AN997" s="53"/>
      <c r="AO997" s="53"/>
      <c r="AP997" s="54"/>
      <c r="AQ997" s="55" t="e">
        <f>IF(#REF!=1,0,"")</f>
        <v>#REF!</v>
      </c>
      <c r="AR997" s="56" t="e">
        <f t="shared" si="258"/>
        <v>#REF!</v>
      </c>
      <c r="AS997" s="55" t="e">
        <f>IF(#REF!=1,0,"")</f>
        <v>#REF!</v>
      </c>
      <c r="AT997" s="56" t="e">
        <f t="shared" si="259"/>
        <v>#REF!</v>
      </c>
    </row>
    <row r="998" spans="1:46" s="3" customFormat="1" x14ac:dyDescent="0.25">
      <c r="A998" s="67">
        <f t="shared" si="260"/>
        <v>2022</v>
      </c>
      <c r="B998" s="67" t="str">
        <f t="shared" si="261"/>
        <v>May</v>
      </c>
      <c r="C998" s="68">
        <f t="shared" si="266"/>
        <v>25</v>
      </c>
      <c r="D998" s="69">
        <f t="shared" si="262"/>
        <v>1</v>
      </c>
      <c r="E998" s="70">
        <f t="shared" si="263"/>
        <v>10</v>
      </c>
      <c r="F998" s="74"/>
      <c r="G998" s="77"/>
      <c r="H998" s="63" t="e">
        <f t="shared" si="267"/>
        <v>#VALUE!</v>
      </c>
      <c r="I998" s="64">
        <f t="shared" si="269"/>
        <v>1</v>
      </c>
      <c r="J998" s="71" t="str">
        <f t="shared" si="269"/>
        <v>Lavandula</v>
      </c>
      <c r="K998" s="71" t="str">
        <f t="shared" si="269"/>
        <v>stoechas</v>
      </c>
      <c r="L998" s="72">
        <f t="shared" si="269"/>
        <v>2</v>
      </c>
      <c r="M998" s="72">
        <f t="shared" si="269"/>
        <v>13</v>
      </c>
      <c r="N998" s="66">
        <f t="shared" si="269"/>
        <v>0</v>
      </c>
      <c r="O998" s="42"/>
      <c r="P998" s="43" t="e">
        <f>TEXT(IF(#REF!=1,D998,""),"00")</f>
        <v>#REF!</v>
      </c>
      <c r="Q998" s="44"/>
      <c r="R998" s="45"/>
      <c r="S998" s="46" t="e">
        <f>IF(O998=0,TEXT(TIME(P998,Q998,R998)-TIME(D998,E998,RIGHT(F998,2))+TIME(0,LEFT(#REF!,2),RIGHT(#REF!,2)),"mm:ss"),TEXT(TIME(P998,Q998,R998)-TIME(D998,E998,RIGHT(F998,2))+TIME(0,LEFT(#REF!,2),RIGHT(#REF!,2))-TIME(0,($G$10*O998),0),"mm:ss"))</f>
        <v>#REF!</v>
      </c>
      <c r="T998" s="47"/>
      <c r="U998" s="43" t="e">
        <f>INDEX(VISITORS[INSECT ORDER], MATCH(T998,VISITORS[NAME USED],0))</f>
        <v>#N/A</v>
      </c>
      <c r="V998" s="43" t="e">
        <f t="shared" si="264"/>
        <v>#N/A</v>
      </c>
      <c r="W998" s="48" t="e">
        <f>IF(SUM(AB998,AD998,AF998,AH998,AJ998,AL998)=#REF!,,"")</f>
        <v>#REF!</v>
      </c>
      <c r="X998" s="49" t="e">
        <f>IF(#REF!=1,1,"")</f>
        <v>#REF!</v>
      </c>
      <c r="Y998" s="49"/>
      <c r="Z998" s="49"/>
      <c r="AA998" s="50" t="str">
        <f t="shared" si="265"/>
        <v/>
      </c>
      <c r="AB998" s="51" t="str">
        <f>IF(AA998=1,#REF!,"")</f>
        <v/>
      </c>
      <c r="AC998" s="50"/>
      <c r="AD998" s="51" t="str">
        <f>IF(AC998=1,#REF!,"")</f>
        <v/>
      </c>
      <c r="AE998" s="50"/>
      <c r="AF998" s="51" t="str">
        <f>IF(AE998=1,#REF!,"")</f>
        <v/>
      </c>
      <c r="AG998" s="50"/>
      <c r="AH998" s="51" t="str">
        <f>IF(AG998=1,#REF!,"")</f>
        <v/>
      </c>
      <c r="AI998" s="50"/>
      <c r="AJ998" s="51" t="str">
        <f>IF(AI998=1,#REF!,"")</f>
        <v/>
      </c>
      <c r="AK998" s="50"/>
      <c r="AL998" s="51" t="str">
        <f>IF(AK998=1,#REF!,"")</f>
        <v/>
      </c>
      <c r="AM998" s="52"/>
      <c r="AN998" s="53"/>
      <c r="AO998" s="53"/>
      <c r="AP998" s="54"/>
      <c r="AQ998" s="55" t="e">
        <f>IF(#REF!=1,0,"")</f>
        <v>#REF!</v>
      </c>
      <c r="AR998" s="56" t="e">
        <f t="shared" si="258"/>
        <v>#REF!</v>
      </c>
      <c r="AS998" s="55" t="e">
        <f>IF(#REF!=1,0,"")</f>
        <v>#REF!</v>
      </c>
      <c r="AT998" s="56" t="e">
        <f t="shared" si="259"/>
        <v>#REF!</v>
      </c>
    </row>
    <row r="999" spans="1:46" s="3" customFormat="1" x14ac:dyDescent="0.25">
      <c r="A999" s="67">
        <f t="shared" si="260"/>
        <v>2022</v>
      </c>
      <c r="B999" s="67" t="str">
        <f t="shared" si="261"/>
        <v>May</v>
      </c>
      <c r="C999" s="68">
        <f t="shared" si="266"/>
        <v>25</v>
      </c>
      <c r="D999" s="69">
        <f t="shared" si="262"/>
        <v>1</v>
      </c>
      <c r="E999" s="70">
        <f t="shared" si="263"/>
        <v>11</v>
      </c>
      <c r="F999" s="74"/>
      <c r="G999" s="77"/>
      <c r="H999" s="63" t="e">
        <f t="shared" si="267"/>
        <v>#VALUE!</v>
      </c>
      <c r="I999" s="64">
        <f t="shared" si="269"/>
        <v>1</v>
      </c>
      <c r="J999" s="71" t="str">
        <f t="shared" si="269"/>
        <v>Lavandula</v>
      </c>
      <c r="K999" s="71" t="str">
        <f t="shared" si="269"/>
        <v>stoechas</v>
      </c>
      <c r="L999" s="72">
        <f t="shared" si="269"/>
        <v>2</v>
      </c>
      <c r="M999" s="72">
        <f t="shared" si="269"/>
        <v>13</v>
      </c>
      <c r="N999" s="66">
        <f t="shared" si="269"/>
        <v>0</v>
      </c>
      <c r="O999" s="42"/>
      <c r="P999" s="43" t="e">
        <f>TEXT(IF(#REF!=1,D999,""),"00")</f>
        <v>#REF!</v>
      </c>
      <c r="Q999" s="44"/>
      <c r="R999" s="45"/>
      <c r="S999" s="46" t="e">
        <f>IF(O999=0,TEXT(TIME(P999,Q999,R999)-TIME(D999,E999,RIGHT(F999,2))+TIME(0,LEFT(#REF!,2),RIGHT(#REF!,2)),"mm:ss"),TEXT(TIME(P999,Q999,R999)-TIME(D999,E999,RIGHT(F999,2))+TIME(0,LEFT(#REF!,2),RIGHT(#REF!,2))-TIME(0,($G$10*O999),0),"mm:ss"))</f>
        <v>#REF!</v>
      </c>
      <c r="T999" s="47"/>
      <c r="U999" s="43" t="e">
        <f>INDEX(VISITORS[INSECT ORDER], MATCH(T999,VISITORS[NAME USED],0))</f>
        <v>#N/A</v>
      </c>
      <c r="V999" s="43" t="e">
        <f t="shared" si="264"/>
        <v>#N/A</v>
      </c>
      <c r="W999" s="48" t="e">
        <f>IF(SUM(AB999,AD999,AF999,AH999,AJ999,AL999)=#REF!,,"")</f>
        <v>#REF!</v>
      </c>
      <c r="X999" s="49" t="e">
        <f>IF(#REF!=1,1,"")</f>
        <v>#REF!</v>
      </c>
      <c r="Y999" s="49"/>
      <c r="Z999" s="49"/>
      <c r="AA999" s="50" t="str">
        <f t="shared" si="265"/>
        <v/>
      </c>
      <c r="AB999" s="51" t="str">
        <f>IF(AA999=1,#REF!,"")</f>
        <v/>
      </c>
      <c r="AC999" s="50"/>
      <c r="AD999" s="51" t="str">
        <f>IF(AC999=1,#REF!,"")</f>
        <v/>
      </c>
      <c r="AE999" s="50"/>
      <c r="AF999" s="51" t="str">
        <f>IF(AE999=1,#REF!,"")</f>
        <v/>
      </c>
      <c r="AG999" s="50"/>
      <c r="AH999" s="51" t="str">
        <f>IF(AG999=1,#REF!,"")</f>
        <v/>
      </c>
      <c r="AI999" s="50"/>
      <c r="AJ999" s="51" t="str">
        <f>IF(AI999=1,#REF!,"")</f>
        <v/>
      </c>
      <c r="AK999" s="50"/>
      <c r="AL999" s="51" t="str">
        <f>IF(AK999=1,#REF!,"")</f>
        <v/>
      </c>
      <c r="AM999" s="52"/>
      <c r="AN999" s="53"/>
      <c r="AO999" s="53"/>
      <c r="AP999" s="54"/>
      <c r="AQ999" s="55" t="e">
        <f>IF(#REF!=1,0,"")</f>
        <v>#REF!</v>
      </c>
      <c r="AR999" s="56" t="e">
        <f t="shared" si="258"/>
        <v>#REF!</v>
      </c>
      <c r="AS999" s="55" t="e">
        <f>IF(#REF!=1,0,"")</f>
        <v>#REF!</v>
      </c>
      <c r="AT999" s="56" t="e">
        <f t="shared" si="259"/>
        <v>#REF!</v>
      </c>
    </row>
    <row r="1000" spans="1:46" s="3" customFormat="1" x14ac:dyDescent="0.25">
      <c r="A1000" s="67">
        <f t="shared" si="260"/>
        <v>2022</v>
      </c>
      <c r="B1000" s="67" t="str">
        <f t="shared" si="261"/>
        <v>May</v>
      </c>
      <c r="C1000" s="68">
        <f t="shared" si="266"/>
        <v>25</v>
      </c>
      <c r="D1000" s="69">
        <f t="shared" si="262"/>
        <v>1</v>
      </c>
      <c r="E1000" s="70">
        <f t="shared" si="263"/>
        <v>12</v>
      </c>
      <c r="F1000" s="74"/>
      <c r="G1000" s="77"/>
      <c r="H1000" s="63" t="e">
        <f t="shared" si="267"/>
        <v>#VALUE!</v>
      </c>
      <c r="I1000" s="64">
        <f t="shared" si="269"/>
        <v>1</v>
      </c>
      <c r="J1000" s="71" t="str">
        <f t="shared" si="269"/>
        <v>Lavandula</v>
      </c>
      <c r="K1000" s="71" t="str">
        <f t="shared" si="269"/>
        <v>stoechas</v>
      </c>
      <c r="L1000" s="72">
        <f t="shared" si="269"/>
        <v>2</v>
      </c>
      <c r="M1000" s="72">
        <f t="shared" si="269"/>
        <v>13</v>
      </c>
      <c r="N1000" s="66">
        <f t="shared" si="269"/>
        <v>0</v>
      </c>
      <c r="O1000" s="42"/>
      <c r="P1000" s="43" t="e">
        <f>TEXT(IF(#REF!=1,D1000,""),"00")</f>
        <v>#REF!</v>
      </c>
      <c r="Q1000" s="44"/>
      <c r="R1000" s="45"/>
      <c r="S1000" s="46" t="e">
        <f>IF(O1000=0,TEXT(TIME(P1000,Q1000,R1000)-TIME(D1000,E1000,RIGHT(F1000,2))+TIME(0,LEFT(#REF!,2),RIGHT(#REF!,2)),"mm:ss"),TEXT(TIME(P1000,Q1000,R1000)-TIME(D1000,E1000,RIGHT(F1000,2))+TIME(0,LEFT(#REF!,2),RIGHT(#REF!,2))-TIME(0,($G$10*O1000),0),"mm:ss"))</f>
        <v>#REF!</v>
      </c>
      <c r="T1000" s="47"/>
      <c r="U1000" s="43" t="e">
        <f>INDEX(VISITORS[INSECT ORDER], MATCH(T1000,VISITORS[NAME USED],0))</f>
        <v>#N/A</v>
      </c>
      <c r="V1000" s="43" t="e">
        <f t="shared" si="264"/>
        <v>#N/A</v>
      </c>
      <c r="W1000" s="48" t="e">
        <f>IF(SUM(AB1000,AD1000,AF1000,AH1000,AJ1000,AL1000)=#REF!,,"")</f>
        <v>#REF!</v>
      </c>
      <c r="X1000" s="49" t="e">
        <f>IF(#REF!=1,1,"")</f>
        <v>#REF!</v>
      </c>
      <c r="Y1000" s="49"/>
      <c r="Z1000" s="49"/>
      <c r="AA1000" s="50" t="str">
        <f t="shared" si="265"/>
        <v/>
      </c>
      <c r="AB1000" s="51" t="str">
        <f>IF(AA1000=1,#REF!,"")</f>
        <v/>
      </c>
      <c r="AC1000" s="50"/>
      <c r="AD1000" s="51" t="str">
        <f>IF(AC1000=1,#REF!,"")</f>
        <v/>
      </c>
      <c r="AE1000" s="50"/>
      <c r="AF1000" s="51" t="str">
        <f>IF(AE1000=1,#REF!,"")</f>
        <v/>
      </c>
      <c r="AG1000" s="50"/>
      <c r="AH1000" s="51" t="str">
        <f>IF(AG1000=1,#REF!,"")</f>
        <v/>
      </c>
      <c r="AI1000" s="50"/>
      <c r="AJ1000" s="51" t="str">
        <f>IF(AI1000=1,#REF!,"")</f>
        <v/>
      </c>
      <c r="AK1000" s="50"/>
      <c r="AL1000" s="51" t="str">
        <f>IF(AK1000=1,#REF!,"")</f>
        <v/>
      </c>
      <c r="AM1000" s="52"/>
      <c r="AN1000" s="53"/>
      <c r="AO1000" s="53"/>
      <c r="AP1000" s="54"/>
      <c r="AQ1000" s="55" t="e">
        <f>IF(#REF!=1,0,"")</f>
        <v>#REF!</v>
      </c>
      <c r="AR1000" s="56" t="e">
        <f t="shared" si="258"/>
        <v>#REF!</v>
      </c>
      <c r="AS1000" s="55" t="e">
        <f>IF(#REF!=1,0,"")</f>
        <v>#REF!</v>
      </c>
      <c r="AT1000" s="56" t="e">
        <f t="shared" si="259"/>
        <v>#REF!</v>
      </c>
    </row>
    <row r="1001" spans="1:46" s="3" customFormat="1" x14ac:dyDescent="0.25">
      <c r="A1001" s="67">
        <f t="shared" si="260"/>
        <v>2022</v>
      </c>
      <c r="B1001" s="67" t="str">
        <f t="shared" si="261"/>
        <v>May</v>
      </c>
      <c r="C1001" s="68">
        <f t="shared" si="266"/>
        <v>25</v>
      </c>
      <c r="D1001" s="69">
        <f t="shared" si="262"/>
        <v>1</v>
      </c>
      <c r="E1001" s="70">
        <f t="shared" si="263"/>
        <v>13</v>
      </c>
      <c r="F1001" s="74"/>
      <c r="G1001" s="77"/>
      <c r="H1001" s="63" t="e">
        <f t="shared" si="267"/>
        <v>#VALUE!</v>
      </c>
      <c r="I1001" s="64">
        <f t="shared" si="269"/>
        <v>1</v>
      </c>
      <c r="J1001" s="71" t="str">
        <f t="shared" si="269"/>
        <v>Lavandula</v>
      </c>
      <c r="K1001" s="71" t="str">
        <f t="shared" si="269"/>
        <v>stoechas</v>
      </c>
      <c r="L1001" s="72">
        <f t="shared" si="269"/>
        <v>2</v>
      </c>
      <c r="M1001" s="72">
        <f t="shared" si="269"/>
        <v>13</v>
      </c>
      <c r="N1001" s="66">
        <f t="shared" si="269"/>
        <v>0</v>
      </c>
      <c r="O1001" s="42"/>
      <c r="P1001" s="43" t="e">
        <f>TEXT(IF(#REF!=1,D1001,""),"00")</f>
        <v>#REF!</v>
      </c>
      <c r="Q1001" s="44"/>
      <c r="R1001" s="45"/>
      <c r="S1001" s="46" t="e">
        <f>IF(O1001=0,TEXT(TIME(P1001,Q1001,R1001)-TIME(D1001,E1001,RIGHT(F1001,2))+TIME(0,LEFT(#REF!,2),RIGHT(#REF!,2)),"mm:ss"),TEXT(TIME(P1001,Q1001,R1001)-TIME(D1001,E1001,RIGHT(F1001,2))+TIME(0,LEFT(#REF!,2),RIGHT(#REF!,2))-TIME(0,($G$10*O1001),0),"mm:ss"))</f>
        <v>#REF!</v>
      </c>
      <c r="T1001" s="47"/>
      <c r="U1001" s="43" t="e">
        <f>INDEX(VISITORS[INSECT ORDER], MATCH(T1001,VISITORS[NAME USED],0))</f>
        <v>#N/A</v>
      </c>
      <c r="V1001" s="43" t="e">
        <f t="shared" si="264"/>
        <v>#N/A</v>
      </c>
      <c r="W1001" s="48" t="e">
        <f>IF(SUM(AB1001,AD1001,AF1001,AH1001,AJ1001,AL1001)=#REF!,,"")</f>
        <v>#REF!</v>
      </c>
      <c r="X1001" s="49" t="e">
        <f>IF(#REF!=1,1,"")</f>
        <v>#REF!</v>
      </c>
      <c r="Y1001" s="49"/>
      <c r="Z1001" s="49"/>
      <c r="AA1001" s="50" t="str">
        <f t="shared" si="265"/>
        <v/>
      </c>
      <c r="AB1001" s="51" t="str">
        <f>IF(AA1001=1,#REF!,"")</f>
        <v/>
      </c>
      <c r="AC1001" s="50"/>
      <c r="AD1001" s="51" t="str">
        <f>IF(AC1001=1,#REF!,"")</f>
        <v/>
      </c>
      <c r="AE1001" s="50"/>
      <c r="AF1001" s="51" t="str">
        <f>IF(AE1001=1,#REF!,"")</f>
        <v/>
      </c>
      <c r="AG1001" s="50"/>
      <c r="AH1001" s="51" t="str">
        <f>IF(AG1001=1,#REF!,"")</f>
        <v/>
      </c>
      <c r="AI1001" s="50"/>
      <c r="AJ1001" s="51" t="str">
        <f>IF(AI1001=1,#REF!,"")</f>
        <v/>
      </c>
      <c r="AK1001" s="50"/>
      <c r="AL1001" s="51" t="str">
        <f>IF(AK1001=1,#REF!,"")</f>
        <v/>
      </c>
      <c r="AM1001" s="52"/>
      <c r="AN1001" s="53"/>
      <c r="AO1001" s="53"/>
      <c r="AP1001" s="54"/>
      <c r="AQ1001" s="55" t="e">
        <f>IF(#REF!=1,0,"")</f>
        <v>#REF!</v>
      </c>
      <c r="AR1001" s="56" t="e">
        <f t="shared" si="258"/>
        <v>#REF!</v>
      </c>
      <c r="AS1001" s="55" t="e">
        <f>IF(#REF!=1,0,"")</f>
        <v>#REF!</v>
      </c>
      <c r="AT1001" s="56" t="e">
        <f t="shared" si="259"/>
        <v>#REF!</v>
      </c>
    </row>
    <row r="1002" spans="1:46" s="3" customFormat="1" x14ac:dyDescent="0.25">
      <c r="A1002" s="67">
        <f t="shared" si="260"/>
        <v>2022</v>
      </c>
      <c r="B1002" s="67" t="str">
        <f t="shared" si="261"/>
        <v>May</v>
      </c>
      <c r="C1002" s="68">
        <f t="shared" si="266"/>
        <v>25</v>
      </c>
      <c r="D1002" s="69">
        <f t="shared" si="262"/>
        <v>1</v>
      </c>
      <c r="E1002" s="60">
        <f t="shared" si="263"/>
        <v>14</v>
      </c>
      <c r="F1002" s="74"/>
      <c r="G1002" s="77"/>
      <c r="H1002" s="63" t="e">
        <f t="shared" si="267"/>
        <v>#VALUE!</v>
      </c>
      <c r="I1002" s="64">
        <f t="shared" si="269"/>
        <v>1</v>
      </c>
      <c r="J1002" s="71" t="str">
        <f t="shared" si="269"/>
        <v>Lavandula</v>
      </c>
      <c r="K1002" s="71" t="str">
        <f t="shared" si="269"/>
        <v>stoechas</v>
      </c>
      <c r="L1002" s="66">
        <f t="shared" si="269"/>
        <v>2</v>
      </c>
      <c r="M1002" s="66">
        <f t="shared" si="269"/>
        <v>13</v>
      </c>
      <c r="N1002" s="66">
        <f t="shared" si="269"/>
        <v>0</v>
      </c>
      <c r="O1002" s="42"/>
      <c r="P1002" s="43" t="e">
        <f>TEXT(IF(#REF!=1,D1002,""),"00")</f>
        <v>#REF!</v>
      </c>
      <c r="Q1002" s="44"/>
      <c r="R1002" s="45"/>
      <c r="S1002" s="46" t="e">
        <f>IF(O1002=0,TEXT(TIME(P1002,Q1002,R1002)-TIME(D1002,E1002,RIGHT(F1002,2))+TIME(0,LEFT(#REF!,2),RIGHT(#REF!,2)),"mm:ss"),TEXT(TIME(P1002,Q1002,R1002)-TIME(D1002,E1002,RIGHT(F1002,2))+TIME(0,LEFT(#REF!,2),RIGHT(#REF!,2))-TIME(0,($G$10*O1002),0),"mm:ss"))</f>
        <v>#REF!</v>
      </c>
      <c r="T1002" s="47"/>
      <c r="U1002" s="43" t="e">
        <f>INDEX(VISITORS[INSECT ORDER], MATCH(T1002,VISITORS[NAME USED],0))</f>
        <v>#N/A</v>
      </c>
      <c r="V1002" s="43" t="e">
        <f t="shared" si="264"/>
        <v>#N/A</v>
      </c>
      <c r="W1002" s="48" t="e">
        <f>IF(SUM(AB1002,AD1002,AF1002,AH1002,AJ1002,AL1002)=#REF!,,"")</f>
        <v>#REF!</v>
      </c>
      <c r="X1002" s="49" t="e">
        <f>IF(#REF!=1,1,"")</f>
        <v>#REF!</v>
      </c>
      <c r="Y1002" s="49"/>
      <c r="Z1002" s="49"/>
      <c r="AA1002" s="50" t="str">
        <f t="shared" si="265"/>
        <v/>
      </c>
      <c r="AB1002" s="51" t="str">
        <f>IF(AA1002=1,#REF!,"")</f>
        <v/>
      </c>
      <c r="AC1002" s="50"/>
      <c r="AD1002" s="51" t="str">
        <f>IF(AC1002=1,#REF!,"")</f>
        <v/>
      </c>
      <c r="AE1002" s="50"/>
      <c r="AF1002" s="51" t="str">
        <f>IF(AE1002=1,#REF!,"")</f>
        <v/>
      </c>
      <c r="AG1002" s="50"/>
      <c r="AH1002" s="51" t="str">
        <f>IF(AG1002=1,#REF!,"")</f>
        <v/>
      </c>
      <c r="AI1002" s="50"/>
      <c r="AJ1002" s="51" t="str">
        <f>IF(AI1002=1,#REF!,"")</f>
        <v/>
      </c>
      <c r="AK1002" s="50"/>
      <c r="AL1002" s="51" t="str">
        <f>IF(AK1002=1,#REF!,"")</f>
        <v/>
      </c>
      <c r="AM1002" s="52"/>
      <c r="AN1002" s="53"/>
      <c r="AO1002" s="53"/>
      <c r="AP1002" s="54"/>
      <c r="AQ1002" s="55" t="e">
        <f>IF(#REF!=1,0,"")</f>
        <v>#REF!</v>
      </c>
      <c r="AR1002" s="56" t="e">
        <f t="shared" si="258"/>
        <v>#REF!</v>
      </c>
      <c r="AS1002" s="55" t="e">
        <f>IF(#REF!=1,0,"")</f>
        <v>#REF!</v>
      </c>
      <c r="AT1002" s="56" t="e">
        <f t="shared" si="259"/>
        <v>#REF!</v>
      </c>
    </row>
    <row r="1003" spans="1:46" s="3" customFormat="1" x14ac:dyDescent="0.25">
      <c r="A1003" s="67">
        <f t="shared" si="260"/>
        <v>2022</v>
      </c>
      <c r="B1003" s="67" t="str">
        <f t="shared" si="261"/>
        <v>May</v>
      </c>
      <c r="C1003" s="68">
        <f t="shared" si="266"/>
        <v>25</v>
      </c>
      <c r="D1003" s="69">
        <f t="shared" si="262"/>
        <v>1</v>
      </c>
      <c r="E1003" s="70">
        <f t="shared" si="263"/>
        <v>15</v>
      </c>
      <c r="F1003" s="74"/>
      <c r="G1003" s="77"/>
      <c r="H1003" s="63" t="e">
        <f t="shared" si="267"/>
        <v>#VALUE!</v>
      </c>
      <c r="I1003" s="64">
        <f t="shared" si="269"/>
        <v>1</v>
      </c>
      <c r="J1003" s="71" t="str">
        <f t="shared" si="269"/>
        <v>Lavandula</v>
      </c>
      <c r="K1003" s="71" t="str">
        <f t="shared" si="269"/>
        <v>stoechas</v>
      </c>
      <c r="L1003" s="72">
        <f t="shared" si="269"/>
        <v>2</v>
      </c>
      <c r="M1003" s="72">
        <f t="shared" si="269"/>
        <v>13</v>
      </c>
      <c r="N1003" s="66">
        <f t="shared" si="269"/>
        <v>0</v>
      </c>
      <c r="O1003" s="42"/>
      <c r="P1003" s="43" t="e">
        <f>TEXT(IF(#REF!=1,D1003,""),"00")</f>
        <v>#REF!</v>
      </c>
      <c r="Q1003" s="44"/>
      <c r="R1003" s="45"/>
      <c r="S1003" s="46" t="e">
        <f>IF(O1003=0,TEXT(TIME(P1003,Q1003,R1003)-TIME(D1003,E1003,RIGHT(F1003,2))+TIME(0,LEFT(#REF!,2),RIGHT(#REF!,2)),"mm:ss"),TEXT(TIME(P1003,Q1003,R1003)-TIME(D1003,E1003,RIGHT(F1003,2))+TIME(0,LEFT(#REF!,2),RIGHT(#REF!,2))-TIME(0,($G$10*O1003),0),"mm:ss"))</f>
        <v>#REF!</v>
      </c>
      <c r="T1003" s="47"/>
      <c r="U1003" s="43" t="e">
        <f>INDEX(VISITORS[INSECT ORDER], MATCH(T1003,VISITORS[NAME USED],0))</f>
        <v>#N/A</v>
      </c>
      <c r="V1003" s="43" t="e">
        <f t="shared" si="264"/>
        <v>#N/A</v>
      </c>
      <c r="W1003" s="48" t="e">
        <f>IF(SUM(AB1003,AD1003,AF1003,AH1003,AJ1003,AL1003)=#REF!,,"")</f>
        <v>#REF!</v>
      </c>
      <c r="X1003" s="49" t="e">
        <f>IF(#REF!=1,1,"")</f>
        <v>#REF!</v>
      </c>
      <c r="Y1003" s="49"/>
      <c r="Z1003" s="49"/>
      <c r="AA1003" s="50" t="str">
        <f t="shared" si="265"/>
        <v/>
      </c>
      <c r="AB1003" s="51" t="str">
        <f>IF(AA1003=1,#REF!,"")</f>
        <v/>
      </c>
      <c r="AC1003" s="50"/>
      <c r="AD1003" s="51" t="str">
        <f>IF(AC1003=1,#REF!,"")</f>
        <v/>
      </c>
      <c r="AE1003" s="50"/>
      <c r="AF1003" s="51" t="str">
        <f>IF(AE1003=1,#REF!,"")</f>
        <v/>
      </c>
      <c r="AG1003" s="50"/>
      <c r="AH1003" s="51" t="str">
        <f>IF(AG1003=1,#REF!,"")</f>
        <v/>
      </c>
      <c r="AI1003" s="50"/>
      <c r="AJ1003" s="51" t="str">
        <f>IF(AI1003=1,#REF!,"")</f>
        <v/>
      </c>
      <c r="AK1003" s="50"/>
      <c r="AL1003" s="51" t="str">
        <f>IF(AK1003=1,#REF!,"")</f>
        <v/>
      </c>
      <c r="AM1003" s="52"/>
      <c r="AN1003" s="53"/>
      <c r="AO1003" s="53"/>
      <c r="AP1003" s="54"/>
      <c r="AQ1003" s="55" t="e">
        <f>IF(#REF!=1,0,"")</f>
        <v>#REF!</v>
      </c>
      <c r="AR1003" s="56" t="e">
        <f t="shared" si="258"/>
        <v>#REF!</v>
      </c>
      <c r="AS1003" s="55" t="e">
        <f>IF(#REF!=1,0,"")</f>
        <v>#REF!</v>
      </c>
      <c r="AT1003" s="56" t="e">
        <f t="shared" si="259"/>
        <v>#REF!</v>
      </c>
    </row>
    <row r="1004" spans="1:46" s="3" customFormat="1" x14ac:dyDescent="0.25">
      <c r="A1004" s="67">
        <f t="shared" si="260"/>
        <v>2022</v>
      </c>
      <c r="B1004" s="67" t="str">
        <f t="shared" si="261"/>
        <v>May</v>
      </c>
      <c r="C1004" s="68">
        <f t="shared" si="266"/>
        <v>25</v>
      </c>
      <c r="D1004" s="69">
        <f t="shared" si="262"/>
        <v>1</v>
      </c>
      <c r="E1004" s="70">
        <f t="shared" si="263"/>
        <v>16</v>
      </c>
      <c r="F1004" s="74"/>
      <c r="G1004" s="77"/>
      <c r="H1004" s="63" t="e">
        <f t="shared" si="267"/>
        <v>#VALUE!</v>
      </c>
      <c r="I1004" s="64">
        <f t="shared" si="269"/>
        <v>1</v>
      </c>
      <c r="J1004" s="71" t="str">
        <f t="shared" si="269"/>
        <v>Lavandula</v>
      </c>
      <c r="K1004" s="71" t="str">
        <f t="shared" si="269"/>
        <v>stoechas</v>
      </c>
      <c r="L1004" s="72">
        <f t="shared" si="269"/>
        <v>2</v>
      </c>
      <c r="M1004" s="72">
        <f t="shared" si="269"/>
        <v>13</v>
      </c>
      <c r="N1004" s="66">
        <f t="shared" si="269"/>
        <v>0</v>
      </c>
      <c r="O1004" s="42"/>
      <c r="P1004" s="43" t="e">
        <f>TEXT(IF(#REF!=1,D1004,""),"00")</f>
        <v>#REF!</v>
      </c>
      <c r="Q1004" s="44"/>
      <c r="R1004" s="45"/>
      <c r="S1004" s="46" t="e">
        <f>IF(O1004=0,TEXT(TIME(P1004,Q1004,R1004)-TIME(D1004,E1004,RIGHT(F1004,2))+TIME(0,LEFT(#REF!,2),RIGHT(#REF!,2)),"mm:ss"),TEXT(TIME(P1004,Q1004,R1004)-TIME(D1004,E1004,RIGHT(F1004,2))+TIME(0,LEFT(#REF!,2),RIGHT(#REF!,2))-TIME(0,($G$10*O1004),0),"mm:ss"))</f>
        <v>#REF!</v>
      </c>
      <c r="T1004" s="47"/>
      <c r="U1004" s="43" t="e">
        <f>INDEX(VISITORS[INSECT ORDER], MATCH(T1004,VISITORS[NAME USED],0))</f>
        <v>#N/A</v>
      </c>
      <c r="V1004" s="43" t="e">
        <f t="shared" si="264"/>
        <v>#N/A</v>
      </c>
      <c r="W1004" s="48" t="e">
        <f>IF(SUM(AB1004,AD1004,AF1004,AH1004,AJ1004,AL1004)=#REF!,,"")</f>
        <v>#REF!</v>
      </c>
      <c r="X1004" s="49" t="e">
        <f>IF(#REF!=1,1,"")</f>
        <v>#REF!</v>
      </c>
      <c r="Y1004" s="49"/>
      <c r="Z1004" s="49"/>
      <c r="AA1004" s="50" t="str">
        <f t="shared" si="265"/>
        <v/>
      </c>
      <c r="AB1004" s="51" t="str">
        <f>IF(AA1004=1,#REF!,"")</f>
        <v/>
      </c>
      <c r="AC1004" s="50"/>
      <c r="AD1004" s="51" t="str">
        <f>IF(AC1004=1,#REF!,"")</f>
        <v/>
      </c>
      <c r="AE1004" s="50"/>
      <c r="AF1004" s="51" t="str">
        <f>IF(AE1004=1,#REF!,"")</f>
        <v/>
      </c>
      <c r="AG1004" s="50"/>
      <c r="AH1004" s="51" t="str">
        <f>IF(AG1004=1,#REF!,"")</f>
        <v/>
      </c>
      <c r="AI1004" s="50"/>
      <c r="AJ1004" s="51" t="str">
        <f>IF(AI1004=1,#REF!,"")</f>
        <v/>
      </c>
      <c r="AK1004" s="50"/>
      <c r="AL1004" s="51" t="str">
        <f>IF(AK1004=1,#REF!,"")</f>
        <v/>
      </c>
      <c r="AM1004" s="52"/>
      <c r="AN1004" s="53"/>
      <c r="AO1004" s="53"/>
      <c r="AP1004" s="54"/>
      <c r="AQ1004" s="55" t="e">
        <f>IF(#REF!=1,0,"")</f>
        <v>#REF!</v>
      </c>
      <c r="AR1004" s="56" t="e">
        <f t="shared" si="258"/>
        <v>#REF!</v>
      </c>
      <c r="AS1004" s="55" t="e">
        <f>IF(#REF!=1,0,"")</f>
        <v>#REF!</v>
      </c>
      <c r="AT1004" s="56" t="e">
        <f t="shared" si="259"/>
        <v>#REF!</v>
      </c>
    </row>
    <row r="1005" spans="1:46" s="3" customFormat="1" x14ac:dyDescent="0.25">
      <c r="A1005" s="67">
        <f t="shared" si="260"/>
        <v>2022</v>
      </c>
      <c r="B1005" s="67" t="str">
        <f t="shared" si="261"/>
        <v>May</v>
      </c>
      <c r="C1005" s="68">
        <f t="shared" si="266"/>
        <v>25</v>
      </c>
      <c r="D1005" s="69">
        <f t="shared" si="262"/>
        <v>1</v>
      </c>
      <c r="E1005" s="70">
        <f t="shared" si="263"/>
        <v>17</v>
      </c>
      <c r="F1005" s="74"/>
      <c r="G1005" s="77"/>
      <c r="H1005" s="63" t="e">
        <f t="shared" si="267"/>
        <v>#VALUE!</v>
      </c>
      <c r="I1005" s="64">
        <f t="shared" ref="I1005:N1020" si="270">I1004</f>
        <v>1</v>
      </c>
      <c r="J1005" s="71" t="str">
        <f t="shared" si="270"/>
        <v>Lavandula</v>
      </c>
      <c r="K1005" s="71" t="str">
        <f t="shared" si="270"/>
        <v>stoechas</v>
      </c>
      <c r="L1005" s="72">
        <f t="shared" si="270"/>
        <v>2</v>
      </c>
      <c r="M1005" s="72">
        <f t="shared" si="270"/>
        <v>13</v>
      </c>
      <c r="N1005" s="66">
        <f t="shared" si="270"/>
        <v>0</v>
      </c>
      <c r="O1005" s="42"/>
      <c r="P1005" s="43" t="e">
        <f>TEXT(IF(#REF!=1,D1005,""),"00")</f>
        <v>#REF!</v>
      </c>
      <c r="Q1005" s="44"/>
      <c r="R1005" s="45"/>
      <c r="S1005" s="46" t="e">
        <f>IF(O1005=0,TEXT(TIME(P1005,Q1005,R1005)-TIME(D1005,E1005,RIGHT(F1005,2))+TIME(0,LEFT(#REF!,2),RIGHT(#REF!,2)),"mm:ss"),TEXT(TIME(P1005,Q1005,R1005)-TIME(D1005,E1005,RIGHT(F1005,2))+TIME(0,LEFT(#REF!,2),RIGHT(#REF!,2))-TIME(0,($G$10*O1005),0),"mm:ss"))</f>
        <v>#REF!</v>
      </c>
      <c r="T1005" s="47"/>
      <c r="U1005" s="43" t="e">
        <f>INDEX(VISITORS[INSECT ORDER], MATCH(T1005,VISITORS[NAME USED],0))</f>
        <v>#N/A</v>
      </c>
      <c r="V1005" s="43" t="e">
        <f t="shared" si="264"/>
        <v>#N/A</v>
      </c>
      <c r="W1005" s="48" t="e">
        <f>IF(SUM(AB1005,AD1005,AF1005,AH1005,AJ1005,AL1005)=#REF!,,"")</f>
        <v>#REF!</v>
      </c>
      <c r="X1005" s="49" t="e">
        <f>IF(#REF!=1,1,"")</f>
        <v>#REF!</v>
      </c>
      <c r="Y1005" s="49"/>
      <c r="Z1005" s="49"/>
      <c r="AA1005" s="50" t="str">
        <f t="shared" si="265"/>
        <v/>
      </c>
      <c r="AB1005" s="51" t="str">
        <f>IF(AA1005=1,#REF!,"")</f>
        <v/>
      </c>
      <c r="AC1005" s="50"/>
      <c r="AD1005" s="51" t="str">
        <f>IF(AC1005=1,#REF!,"")</f>
        <v/>
      </c>
      <c r="AE1005" s="50"/>
      <c r="AF1005" s="51" t="str">
        <f>IF(AE1005=1,#REF!,"")</f>
        <v/>
      </c>
      <c r="AG1005" s="50"/>
      <c r="AH1005" s="51" t="str">
        <f>IF(AG1005=1,#REF!,"")</f>
        <v/>
      </c>
      <c r="AI1005" s="50"/>
      <c r="AJ1005" s="51" t="str">
        <f>IF(AI1005=1,#REF!,"")</f>
        <v/>
      </c>
      <c r="AK1005" s="50"/>
      <c r="AL1005" s="51" t="str">
        <f>IF(AK1005=1,#REF!,"")</f>
        <v/>
      </c>
      <c r="AM1005" s="52"/>
      <c r="AN1005" s="53"/>
      <c r="AO1005" s="53"/>
      <c r="AP1005" s="54"/>
      <c r="AQ1005" s="55" t="e">
        <f>IF(#REF!=1,0,"")</f>
        <v>#REF!</v>
      </c>
      <c r="AR1005" s="56" t="e">
        <f t="shared" si="258"/>
        <v>#REF!</v>
      </c>
      <c r="AS1005" s="55" t="e">
        <f>IF(#REF!=1,0,"")</f>
        <v>#REF!</v>
      </c>
      <c r="AT1005" s="56" t="e">
        <f t="shared" si="259"/>
        <v>#REF!</v>
      </c>
    </row>
    <row r="1006" spans="1:46" s="3" customFormat="1" x14ac:dyDescent="0.25">
      <c r="A1006" s="67">
        <f t="shared" si="260"/>
        <v>2022</v>
      </c>
      <c r="B1006" s="67" t="str">
        <f t="shared" si="261"/>
        <v>May</v>
      </c>
      <c r="C1006" s="68">
        <f t="shared" si="266"/>
        <v>25</v>
      </c>
      <c r="D1006" s="69">
        <f t="shared" si="262"/>
        <v>1</v>
      </c>
      <c r="E1006" s="70">
        <f t="shared" si="263"/>
        <v>18</v>
      </c>
      <c r="F1006" s="74"/>
      <c r="G1006" s="77"/>
      <c r="H1006" s="63" t="e">
        <f t="shared" si="267"/>
        <v>#VALUE!</v>
      </c>
      <c r="I1006" s="64">
        <f t="shared" si="270"/>
        <v>1</v>
      </c>
      <c r="J1006" s="71" t="str">
        <f t="shared" si="270"/>
        <v>Lavandula</v>
      </c>
      <c r="K1006" s="71" t="str">
        <f t="shared" si="270"/>
        <v>stoechas</v>
      </c>
      <c r="L1006" s="72">
        <f t="shared" si="270"/>
        <v>2</v>
      </c>
      <c r="M1006" s="72">
        <f t="shared" si="270"/>
        <v>13</v>
      </c>
      <c r="N1006" s="66">
        <f t="shared" si="270"/>
        <v>0</v>
      </c>
      <c r="O1006" s="42"/>
      <c r="P1006" s="43" t="e">
        <f>TEXT(IF(#REF!=1,D1006,""),"00")</f>
        <v>#REF!</v>
      </c>
      <c r="Q1006" s="44"/>
      <c r="R1006" s="45"/>
      <c r="S1006" s="46" t="e">
        <f>IF(O1006=0,TEXT(TIME(P1006,Q1006,R1006)-TIME(D1006,E1006,RIGHT(F1006,2))+TIME(0,LEFT(#REF!,2),RIGHT(#REF!,2)),"mm:ss"),TEXT(TIME(P1006,Q1006,R1006)-TIME(D1006,E1006,RIGHT(F1006,2))+TIME(0,LEFT(#REF!,2),RIGHT(#REF!,2))-TIME(0,($G$10*O1006),0),"mm:ss"))</f>
        <v>#REF!</v>
      </c>
      <c r="T1006" s="47"/>
      <c r="U1006" s="43" t="e">
        <f>INDEX(VISITORS[INSECT ORDER], MATCH(T1006,VISITORS[NAME USED],0))</f>
        <v>#N/A</v>
      </c>
      <c r="V1006" s="43" t="e">
        <f t="shared" si="264"/>
        <v>#N/A</v>
      </c>
      <c r="W1006" s="48" t="e">
        <f>IF(SUM(AB1006,AD1006,AF1006,AH1006,AJ1006,AL1006)=#REF!,,"")</f>
        <v>#REF!</v>
      </c>
      <c r="X1006" s="49" t="e">
        <f>IF(#REF!=1,1,"")</f>
        <v>#REF!</v>
      </c>
      <c r="Y1006" s="49"/>
      <c r="Z1006" s="49"/>
      <c r="AA1006" s="50" t="str">
        <f t="shared" si="265"/>
        <v/>
      </c>
      <c r="AB1006" s="51" t="str">
        <f>IF(AA1006=1,#REF!,"")</f>
        <v/>
      </c>
      <c r="AC1006" s="50"/>
      <c r="AD1006" s="51" t="str">
        <f>IF(AC1006=1,#REF!,"")</f>
        <v/>
      </c>
      <c r="AE1006" s="50"/>
      <c r="AF1006" s="51" t="str">
        <f>IF(AE1006=1,#REF!,"")</f>
        <v/>
      </c>
      <c r="AG1006" s="50"/>
      <c r="AH1006" s="51" t="str">
        <f>IF(AG1006=1,#REF!,"")</f>
        <v/>
      </c>
      <c r="AI1006" s="50"/>
      <c r="AJ1006" s="51" t="str">
        <f>IF(AI1006=1,#REF!,"")</f>
        <v/>
      </c>
      <c r="AK1006" s="50"/>
      <c r="AL1006" s="51" t="str">
        <f>IF(AK1006=1,#REF!,"")</f>
        <v/>
      </c>
      <c r="AM1006" s="52"/>
      <c r="AN1006" s="53"/>
      <c r="AO1006" s="53"/>
      <c r="AP1006" s="54"/>
      <c r="AQ1006" s="55" t="e">
        <f>IF(#REF!=1,0,"")</f>
        <v>#REF!</v>
      </c>
      <c r="AR1006" s="56" t="e">
        <f t="shared" si="258"/>
        <v>#REF!</v>
      </c>
      <c r="AS1006" s="55" t="e">
        <f>IF(#REF!=1,0,"")</f>
        <v>#REF!</v>
      </c>
      <c r="AT1006" s="56" t="e">
        <f t="shared" si="259"/>
        <v>#REF!</v>
      </c>
    </row>
    <row r="1007" spans="1:46" s="3" customFormat="1" x14ac:dyDescent="0.25">
      <c r="A1007" s="67">
        <f t="shared" si="260"/>
        <v>2022</v>
      </c>
      <c r="B1007" s="67" t="str">
        <f t="shared" si="261"/>
        <v>May</v>
      </c>
      <c r="C1007" s="68">
        <f t="shared" si="266"/>
        <v>25</v>
      </c>
      <c r="D1007" s="69">
        <f t="shared" si="262"/>
        <v>1</v>
      </c>
      <c r="E1007" s="60">
        <f t="shared" si="263"/>
        <v>19</v>
      </c>
      <c r="F1007" s="74"/>
      <c r="G1007" s="77"/>
      <c r="H1007" s="63" t="e">
        <f t="shared" si="267"/>
        <v>#VALUE!</v>
      </c>
      <c r="I1007" s="64">
        <f t="shared" si="270"/>
        <v>1</v>
      </c>
      <c r="J1007" s="71" t="str">
        <f t="shared" si="270"/>
        <v>Lavandula</v>
      </c>
      <c r="K1007" s="71" t="str">
        <f t="shared" si="270"/>
        <v>stoechas</v>
      </c>
      <c r="L1007" s="72">
        <f t="shared" si="270"/>
        <v>2</v>
      </c>
      <c r="M1007" s="66">
        <f t="shared" si="270"/>
        <v>13</v>
      </c>
      <c r="N1007" s="66">
        <f t="shared" si="270"/>
        <v>0</v>
      </c>
      <c r="O1007" s="42"/>
      <c r="P1007" s="43" t="e">
        <f>TEXT(IF(#REF!=1,D1007,""),"00")</f>
        <v>#REF!</v>
      </c>
      <c r="Q1007" s="44"/>
      <c r="R1007" s="45"/>
      <c r="S1007" s="46" t="e">
        <f>IF(O1007=0,TEXT(TIME(P1007,Q1007,R1007)-TIME(D1007,E1007,RIGHT(F1007,2))+TIME(0,LEFT(#REF!,2),RIGHT(#REF!,2)),"mm:ss"),TEXT(TIME(P1007,Q1007,R1007)-TIME(D1007,E1007,RIGHT(F1007,2))+TIME(0,LEFT(#REF!,2),RIGHT(#REF!,2))-TIME(0,($G$10*O1007),0),"mm:ss"))</f>
        <v>#REF!</v>
      </c>
      <c r="T1007" s="47"/>
      <c r="U1007" s="43" t="e">
        <f>INDEX(VISITORS[INSECT ORDER], MATCH(T1007,VISITORS[NAME USED],0))</f>
        <v>#N/A</v>
      </c>
      <c r="V1007" s="43" t="e">
        <f t="shared" si="264"/>
        <v>#N/A</v>
      </c>
      <c r="W1007" s="48" t="e">
        <f>IF(SUM(AB1007,AD1007,AF1007,AH1007,AJ1007,AL1007)=#REF!,,"")</f>
        <v>#REF!</v>
      </c>
      <c r="X1007" s="49" t="e">
        <f>IF(#REF!=1,1,"")</f>
        <v>#REF!</v>
      </c>
      <c r="Y1007" s="49"/>
      <c r="Z1007" s="49"/>
      <c r="AA1007" s="50" t="str">
        <f t="shared" si="265"/>
        <v/>
      </c>
      <c r="AB1007" s="51" t="str">
        <f>IF(AA1007=1,#REF!,"")</f>
        <v/>
      </c>
      <c r="AC1007" s="50"/>
      <c r="AD1007" s="51" t="str">
        <f>IF(AC1007=1,#REF!,"")</f>
        <v/>
      </c>
      <c r="AE1007" s="50"/>
      <c r="AF1007" s="51" t="str">
        <f>IF(AE1007=1,#REF!,"")</f>
        <v/>
      </c>
      <c r="AG1007" s="50"/>
      <c r="AH1007" s="51" t="str">
        <f>IF(AG1007=1,#REF!,"")</f>
        <v/>
      </c>
      <c r="AI1007" s="50"/>
      <c r="AJ1007" s="51" t="str">
        <f>IF(AI1007=1,#REF!,"")</f>
        <v/>
      </c>
      <c r="AK1007" s="50"/>
      <c r="AL1007" s="51" t="str">
        <f>IF(AK1007=1,#REF!,"")</f>
        <v/>
      </c>
      <c r="AM1007" s="52"/>
      <c r="AN1007" s="53"/>
      <c r="AO1007" s="53"/>
      <c r="AP1007" s="54"/>
      <c r="AQ1007" s="55" t="e">
        <f>IF(#REF!=1,0,"")</f>
        <v>#REF!</v>
      </c>
      <c r="AR1007" s="56" t="e">
        <f t="shared" si="258"/>
        <v>#REF!</v>
      </c>
      <c r="AS1007" s="55" t="e">
        <f>IF(#REF!=1,0,"")</f>
        <v>#REF!</v>
      </c>
      <c r="AT1007" s="56" t="e">
        <f t="shared" si="259"/>
        <v>#REF!</v>
      </c>
    </row>
    <row r="1008" spans="1:46" s="3" customFormat="1" x14ac:dyDescent="0.25">
      <c r="A1008" s="67">
        <f t="shared" si="260"/>
        <v>2022</v>
      </c>
      <c r="B1008" s="67" t="str">
        <f t="shared" si="261"/>
        <v>May</v>
      </c>
      <c r="C1008" s="68">
        <f t="shared" si="266"/>
        <v>25</v>
      </c>
      <c r="D1008" s="69">
        <f t="shared" si="262"/>
        <v>1</v>
      </c>
      <c r="E1008" s="70">
        <f t="shared" si="263"/>
        <v>20</v>
      </c>
      <c r="F1008" s="74"/>
      <c r="G1008" s="77"/>
      <c r="H1008" s="63" t="e">
        <f t="shared" si="267"/>
        <v>#VALUE!</v>
      </c>
      <c r="I1008" s="64">
        <f t="shared" si="270"/>
        <v>1</v>
      </c>
      <c r="J1008" s="71" t="str">
        <f t="shared" si="270"/>
        <v>Lavandula</v>
      </c>
      <c r="K1008" s="71" t="str">
        <f t="shared" si="270"/>
        <v>stoechas</v>
      </c>
      <c r="L1008" s="66">
        <f t="shared" si="270"/>
        <v>2</v>
      </c>
      <c r="M1008" s="72">
        <f t="shared" si="270"/>
        <v>13</v>
      </c>
      <c r="N1008" s="66">
        <f t="shared" si="270"/>
        <v>0</v>
      </c>
      <c r="O1008" s="42"/>
      <c r="P1008" s="43" t="e">
        <f>TEXT(IF(#REF!=1,D1008,""),"00")</f>
        <v>#REF!</v>
      </c>
      <c r="Q1008" s="44"/>
      <c r="R1008" s="45"/>
      <c r="S1008" s="46" t="e">
        <f>IF(O1008=0,TEXT(TIME(P1008,Q1008,R1008)-TIME(D1008,E1008,RIGHT(F1008,2))+TIME(0,LEFT(#REF!,2),RIGHT(#REF!,2)),"mm:ss"),TEXT(TIME(P1008,Q1008,R1008)-TIME(D1008,E1008,RIGHT(F1008,2))+TIME(0,LEFT(#REF!,2),RIGHT(#REF!,2))-TIME(0,($G$10*O1008),0),"mm:ss"))</f>
        <v>#REF!</v>
      </c>
      <c r="T1008" s="47"/>
      <c r="U1008" s="43" t="e">
        <f>INDEX(VISITORS[INSECT ORDER], MATCH(T1008,VISITORS[NAME USED],0))</f>
        <v>#N/A</v>
      </c>
      <c r="V1008" s="43" t="e">
        <f t="shared" si="264"/>
        <v>#N/A</v>
      </c>
      <c r="W1008" s="48" t="e">
        <f>IF(SUM(AB1008,AD1008,AF1008,AH1008,AJ1008,AL1008)=#REF!,,"")</f>
        <v>#REF!</v>
      </c>
      <c r="X1008" s="49" t="e">
        <f>IF(#REF!=1,1,"")</f>
        <v>#REF!</v>
      </c>
      <c r="Y1008" s="49"/>
      <c r="Z1008" s="49"/>
      <c r="AA1008" s="50" t="str">
        <f t="shared" si="265"/>
        <v/>
      </c>
      <c r="AB1008" s="51" t="str">
        <f>IF(AA1008=1,#REF!,"")</f>
        <v/>
      </c>
      <c r="AC1008" s="50"/>
      <c r="AD1008" s="51" t="str">
        <f>IF(AC1008=1,#REF!,"")</f>
        <v/>
      </c>
      <c r="AE1008" s="50"/>
      <c r="AF1008" s="51" t="str">
        <f>IF(AE1008=1,#REF!,"")</f>
        <v/>
      </c>
      <c r="AG1008" s="50"/>
      <c r="AH1008" s="51" t="str">
        <f>IF(AG1008=1,#REF!,"")</f>
        <v/>
      </c>
      <c r="AI1008" s="50"/>
      <c r="AJ1008" s="51" t="str">
        <f>IF(AI1008=1,#REF!,"")</f>
        <v/>
      </c>
      <c r="AK1008" s="50"/>
      <c r="AL1008" s="51" t="str">
        <f>IF(AK1008=1,#REF!,"")</f>
        <v/>
      </c>
      <c r="AM1008" s="52"/>
      <c r="AN1008" s="53"/>
      <c r="AO1008" s="53"/>
      <c r="AP1008" s="54"/>
      <c r="AQ1008" s="55" t="e">
        <f>IF(#REF!=1,0,"")</f>
        <v>#REF!</v>
      </c>
      <c r="AR1008" s="56" t="e">
        <f t="shared" si="258"/>
        <v>#REF!</v>
      </c>
      <c r="AS1008" s="55" t="e">
        <f>IF(#REF!=1,0,"")</f>
        <v>#REF!</v>
      </c>
      <c r="AT1008" s="56" t="e">
        <f t="shared" si="259"/>
        <v>#REF!</v>
      </c>
    </row>
    <row r="1009" spans="1:46" s="3" customFormat="1" x14ac:dyDescent="0.25">
      <c r="A1009" s="67">
        <f t="shared" si="260"/>
        <v>2022</v>
      </c>
      <c r="B1009" s="67" t="str">
        <f t="shared" si="261"/>
        <v>May</v>
      </c>
      <c r="C1009" s="68">
        <f t="shared" si="266"/>
        <v>25</v>
      </c>
      <c r="D1009" s="69">
        <f t="shared" si="262"/>
        <v>1</v>
      </c>
      <c r="E1009" s="70">
        <f t="shared" si="263"/>
        <v>21</v>
      </c>
      <c r="F1009" s="74"/>
      <c r="G1009" s="77"/>
      <c r="H1009" s="63" t="e">
        <f t="shared" si="267"/>
        <v>#VALUE!</v>
      </c>
      <c r="I1009" s="64">
        <f t="shared" si="270"/>
        <v>1</v>
      </c>
      <c r="J1009" s="71" t="str">
        <f t="shared" si="270"/>
        <v>Lavandula</v>
      </c>
      <c r="K1009" s="71" t="str">
        <f t="shared" si="270"/>
        <v>stoechas</v>
      </c>
      <c r="L1009" s="72">
        <f t="shared" si="270"/>
        <v>2</v>
      </c>
      <c r="M1009" s="72">
        <f t="shared" si="270"/>
        <v>13</v>
      </c>
      <c r="N1009" s="66">
        <f t="shared" si="270"/>
        <v>0</v>
      </c>
      <c r="O1009" s="42"/>
      <c r="P1009" s="43" t="e">
        <f>TEXT(IF(#REF!=1,D1009,""),"00")</f>
        <v>#REF!</v>
      </c>
      <c r="Q1009" s="44"/>
      <c r="R1009" s="45"/>
      <c r="S1009" s="46" t="e">
        <f>IF(O1009=0,TEXT(TIME(P1009,Q1009,R1009)-TIME(D1009,E1009,RIGHT(F1009,2))+TIME(0,LEFT(#REF!,2),RIGHT(#REF!,2)),"mm:ss"),TEXT(TIME(P1009,Q1009,R1009)-TIME(D1009,E1009,RIGHT(F1009,2))+TIME(0,LEFT(#REF!,2),RIGHT(#REF!,2))-TIME(0,($G$10*O1009),0),"mm:ss"))</f>
        <v>#REF!</v>
      </c>
      <c r="T1009" s="47"/>
      <c r="U1009" s="43" t="e">
        <f>INDEX(VISITORS[INSECT ORDER], MATCH(T1009,VISITORS[NAME USED],0))</f>
        <v>#N/A</v>
      </c>
      <c r="V1009" s="43" t="e">
        <f t="shared" si="264"/>
        <v>#N/A</v>
      </c>
      <c r="W1009" s="48" t="e">
        <f>IF(SUM(AB1009,AD1009,AF1009,AH1009,AJ1009,AL1009)=#REF!,,"")</f>
        <v>#REF!</v>
      </c>
      <c r="X1009" s="49" t="e">
        <f>IF(#REF!=1,1,"")</f>
        <v>#REF!</v>
      </c>
      <c r="Y1009" s="49"/>
      <c r="Z1009" s="49"/>
      <c r="AA1009" s="50" t="str">
        <f t="shared" si="265"/>
        <v/>
      </c>
      <c r="AB1009" s="51" t="str">
        <f>IF(AA1009=1,#REF!,"")</f>
        <v/>
      </c>
      <c r="AC1009" s="50"/>
      <c r="AD1009" s="51" t="str">
        <f>IF(AC1009=1,#REF!,"")</f>
        <v/>
      </c>
      <c r="AE1009" s="50"/>
      <c r="AF1009" s="51" t="str">
        <f>IF(AE1009=1,#REF!,"")</f>
        <v/>
      </c>
      <c r="AG1009" s="50"/>
      <c r="AH1009" s="51" t="str">
        <f>IF(AG1009=1,#REF!,"")</f>
        <v/>
      </c>
      <c r="AI1009" s="50"/>
      <c r="AJ1009" s="51" t="str">
        <f>IF(AI1009=1,#REF!,"")</f>
        <v/>
      </c>
      <c r="AK1009" s="50"/>
      <c r="AL1009" s="51" t="str">
        <f>IF(AK1009=1,#REF!,"")</f>
        <v/>
      </c>
      <c r="AM1009" s="52"/>
      <c r="AN1009" s="53"/>
      <c r="AO1009" s="53"/>
      <c r="AP1009" s="54"/>
      <c r="AQ1009" s="55" t="e">
        <f>IF(#REF!=1,0,"")</f>
        <v>#REF!</v>
      </c>
      <c r="AR1009" s="56" t="e">
        <f t="shared" si="258"/>
        <v>#REF!</v>
      </c>
      <c r="AS1009" s="55" t="e">
        <f>IF(#REF!=1,0,"")</f>
        <v>#REF!</v>
      </c>
      <c r="AT1009" s="56" t="e">
        <f t="shared" si="259"/>
        <v>#REF!</v>
      </c>
    </row>
    <row r="1010" spans="1:46" s="3" customFormat="1" x14ac:dyDescent="0.25">
      <c r="A1010" s="67">
        <f t="shared" si="260"/>
        <v>2022</v>
      </c>
      <c r="B1010" s="67" t="str">
        <f t="shared" si="261"/>
        <v>May</v>
      </c>
      <c r="C1010" s="68">
        <f t="shared" si="266"/>
        <v>25</v>
      </c>
      <c r="D1010" s="69">
        <f t="shared" si="262"/>
        <v>1</v>
      </c>
      <c r="E1010" s="70">
        <f t="shared" si="263"/>
        <v>22</v>
      </c>
      <c r="F1010" s="74"/>
      <c r="G1010" s="77"/>
      <c r="H1010" s="63" t="e">
        <f t="shared" si="267"/>
        <v>#VALUE!</v>
      </c>
      <c r="I1010" s="64">
        <f t="shared" si="270"/>
        <v>1</v>
      </c>
      <c r="J1010" s="71" t="str">
        <f t="shared" si="270"/>
        <v>Lavandula</v>
      </c>
      <c r="K1010" s="71" t="str">
        <f t="shared" si="270"/>
        <v>stoechas</v>
      </c>
      <c r="L1010" s="72">
        <f t="shared" si="270"/>
        <v>2</v>
      </c>
      <c r="M1010" s="72">
        <f t="shared" si="270"/>
        <v>13</v>
      </c>
      <c r="N1010" s="66">
        <f t="shared" si="270"/>
        <v>0</v>
      </c>
      <c r="O1010" s="42"/>
      <c r="P1010" s="43" t="e">
        <f>TEXT(IF(#REF!=1,D1010,""),"00")</f>
        <v>#REF!</v>
      </c>
      <c r="Q1010" s="44"/>
      <c r="R1010" s="45"/>
      <c r="S1010" s="46" t="e">
        <f>IF(O1010=0,TEXT(TIME(P1010,Q1010,R1010)-TIME(D1010,E1010,RIGHT(F1010,2))+TIME(0,LEFT(#REF!,2),RIGHT(#REF!,2)),"mm:ss"),TEXT(TIME(P1010,Q1010,R1010)-TIME(D1010,E1010,RIGHT(F1010,2))+TIME(0,LEFT(#REF!,2),RIGHT(#REF!,2))-TIME(0,($G$10*O1010),0),"mm:ss"))</f>
        <v>#REF!</v>
      </c>
      <c r="T1010" s="47"/>
      <c r="U1010" s="43" t="e">
        <f>INDEX(VISITORS[INSECT ORDER], MATCH(T1010,VISITORS[NAME USED],0))</f>
        <v>#N/A</v>
      </c>
      <c r="V1010" s="43" t="e">
        <f t="shared" si="264"/>
        <v>#N/A</v>
      </c>
      <c r="W1010" s="48" t="e">
        <f>IF(SUM(AB1010,AD1010,AF1010,AH1010,AJ1010,AL1010)=#REF!,,"")</f>
        <v>#REF!</v>
      </c>
      <c r="X1010" s="49" t="e">
        <f>IF(#REF!=1,1,"")</f>
        <v>#REF!</v>
      </c>
      <c r="Y1010" s="49"/>
      <c r="Z1010" s="49"/>
      <c r="AA1010" s="50" t="str">
        <f t="shared" si="265"/>
        <v/>
      </c>
      <c r="AB1010" s="51" t="str">
        <f>IF(AA1010=1,#REF!,"")</f>
        <v/>
      </c>
      <c r="AC1010" s="50"/>
      <c r="AD1010" s="51" t="str">
        <f>IF(AC1010=1,#REF!,"")</f>
        <v/>
      </c>
      <c r="AE1010" s="50"/>
      <c r="AF1010" s="51" t="str">
        <f>IF(AE1010=1,#REF!,"")</f>
        <v/>
      </c>
      <c r="AG1010" s="50"/>
      <c r="AH1010" s="51" t="str">
        <f>IF(AG1010=1,#REF!,"")</f>
        <v/>
      </c>
      <c r="AI1010" s="50"/>
      <c r="AJ1010" s="51" t="str">
        <f>IF(AI1010=1,#REF!,"")</f>
        <v/>
      </c>
      <c r="AK1010" s="50"/>
      <c r="AL1010" s="51" t="str">
        <f>IF(AK1010=1,#REF!,"")</f>
        <v/>
      </c>
      <c r="AM1010" s="52"/>
      <c r="AN1010" s="53"/>
      <c r="AO1010" s="53"/>
      <c r="AP1010" s="54"/>
      <c r="AQ1010" s="55" t="e">
        <f>IF(#REF!=1,0,"")</f>
        <v>#REF!</v>
      </c>
      <c r="AR1010" s="56" t="e">
        <f t="shared" si="258"/>
        <v>#REF!</v>
      </c>
      <c r="AS1010" s="55" t="e">
        <f>IF(#REF!=1,0,"")</f>
        <v>#REF!</v>
      </c>
      <c r="AT1010" s="56" t="e">
        <f t="shared" si="259"/>
        <v>#REF!</v>
      </c>
    </row>
    <row r="1011" spans="1:46" s="3" customFormat="1" x14ac:dyDescent="0.25">
      <c r="A1011" s="67">
        <f t="shared" si="260"/>
        <v>2022</v>
      </c>
      <c r="B1011" s="67" t="str">
        <f t="shared" si="261"/>
        <v>May</v>
      </c>
      <c r="C1011" s="68">
        <f t="shared" si="266"/>
        <v>25</v>
      </c>
      <c r="D1011" s="69">
        <f t="shared" si="262"/>
        <v>1</v>
      </c>
      <c r="E1011" s="70">
        <f t="shared" si="263"/>
        <v>23</v>
      </c>
      <c r="F1011" s="74"/>
      <c r="G1011" s="77"/>
      <c r="H1011" s="63" t="e">
        <f t="shared" si="267"/>
        <v>#VALUE!</v>
      </c>
      <c r="I1011" s="64">
        <f t="shared" si="270"/>
        <v>1</v>
      </c>
      <c r="J1011" s="71" t="str">
        <f t="shared" si="270"/>
        <v>Lavandula</v>
      </c>
      <c r="K1011" s="71" t="str">
        <f t="shared" si="270"/>
        <v>stoechas</v>
      </c>
      <c r="L1011" s="72">
        <f t="shared" si="270"/>
        <v>2</v>
      </c>
      <c r="M1011" s="72">
        <f t="shared" si="270"/>
        <v>13</v>
      </c>
      <c r="N1011" s="66">
        <f t="shared" si="270"/>
        <v>0</v>
      </c>
      <c r="O1011" s="42"/>
      <c r="P1011" s="43" t="e">
        <f>TEXT(IF(#REF!=1,D1011,""),"00")</f>
        <v>#REF!</v>
      </c>
      <c r="Q1011" s="44"/>
      <c r="R1011" s="45"/>
      <c r="S1011" s="46" t="e">
        <f>IF(O1011=0,TEXT(TIME(P1011,Q1011,R1011)-TIME(D1011,E1011,RIGHT(F1011,2))+TIME(0,LEFT(#REF!,2),RIGHT(#REF!,2)),"mm:ss"),TEXT(TIME(P1011,Q1011,R1011)-TIME(D1011,E1011,RIGHT(F1011,2))+TIME(0,LEFT(#REF!,2),RIGHT(#REF!,2))-TIME(0,($G$10*O1011),0),"mm:ss"))</f>
        <v>#REF!</v>
      </c>
      <c r="T1011" s="47"/>
      <c r="U1011" s="43" t="e">
        <f>INDEX(VISITORS[INSECT ORDER], MATCH(T1011,VISITORS[NAME USED],0))</f>
        <v>#N/A</v>
      </c>
      <c r="V1011" s="43" t="e">
        <f t="shared" si="264"/>
        <v>#N/A</v>
      </c>
      <c r="W1011" s="48" t="e">
        <f>IF(SUM(AB1011,AD1011,AF1011,AH1011,AJ1011,AL1011)=#REF!,,"")</f>
        <v>#REF!</v>
      </c>
      <c r="X1011" s="49" t="e">
        <f>IF(#REF!=1,1,"")</f>
        <v>#REF!</v>
      </c>
      <c r="Y1011" s="49"/>
      <c r="Z1011" s="49"/>
      <c r="AA1011" s="50" t="str">
        <f t="shared" si="265"/>
        <v/>
      </c>
      <c r="AB1011" s="51" t="str">
        <f>IF(AA1011=1,#REF!,"")</f>
        <v/>
      </c>
      <c r="AC1011" s="50"/>
      <c r="AD1011" s="51" t="str">
        <f>IF(AC1011=1,#REF!,"")</f>
        <v/>
      </c>
      <c r="AE1011" s="50"/>
      <c r="AF1011" s="51" t="str">
        <f>IF(AE1011=1,#REF!,"")</f>
        <v/>
      </c>
      <c r="AG1011" s="50"/>
      <c r="AH1011" s="51" t="str">
        <f>IF(AG1011=1,#REF!,"")</f>
        <v/>
      </c>
      <c r="AI1011" s="50"/>
      <c r="AJ1011" s="51" t="str">
        <f>IF(AI1011=1,#REF!,"")</f>
        <v/>
      </c>
      <c r="AK1011" s="50"/>
      <c r="AL1011" s="51" t="str">
        <f>IF(AK1011=1,#REF!,"")</f>
        <v/>
      </c>
      <c r="AM1011" s="52"/>
      <c r="AN1011" s="53"/>
      <c r="AO1011" s="53"/>
      <c r="AP1011" s="54"/>
      <c r="AQ1011" s="55" t="e">
        <f>IF(#REF!=1,0,"")</f>
        <v>#REF!</v>
      </c>
      <c r="AR1011" s="56" t="e">
        <f t="shared" si="258"/>
        <v>#REF!</v>
      </c>
      <c r="AS1011" s="55" t="e">
        <f>IF(#REF!=1,0,"")</f>
        <v>#REF!</v>
      </c>
      <c r="AT1011" s="56" t="e">
        <f t="shared" si="259"/>
        <v>#REF!</v>
      </c>
    </row>
    <row r="1012" spans="1:46" s="3" customFormat="1" x14ac:dyDescent="0.25">
      <c r="A1012" s="67">
        <f t="shared" si="260"/>
        <v>2022</v>
      </c>
      <c r="B1012" s="67" t="str">
        <f t="shared" si="261"/>
        <v>May</v>
      </c>
      <c r="C1012" s="68">
        <f t="shared" si="266"/>
        <v>25</v>
      </c>
      <c r="D1012" s="69">
        <f t="shared" si="262"/>
        <v>1</v>
      </c>
      <c r="E1012" s="60">
        <f t="shared" si="263"/>
        <v>24</v>
      </c>
      <c r="F1012" s="74"/>
      <c r="G1012" s="77"/>
      <c r="H1012" s="63" t="e">
        <f t="shared" si="267"/>
        <v>#VALUE!</v>
      </c>
      <c r="I1012" s="64">
        <f t="shared" si="270"/>
        <v>1</v>
      </c>
      <c r="J1012" s="71" t="str">
        <f t="shared" si="270"/>
        <v>Lavandula</v>
      </c>
      <c r="K1012" s="71" t="str">
        <f t="shared" si="270"/>
        <v>stoechas</v>
      </c>
      <c r="L1012" s="72">
        <f t="shared" si="270"/>
        <v>2</v>
      </c>
      <c r="M1012" s="66">
        <f t="shared" si="270"/>
        <v>13</v>
      </c>
      <c r="N1012" s="66">
        <f t="shared" si="270"/>
        <v>0</v>
      </c>
      <c r="O1012" s="42"/>
      <c r="P1012" s="43" t="e">
        <f>TEXT(IF(#REF!=1,D1012,""),"00")</f>
        <v>#REF!</v>
      </c>
      <c r="Q1012" s="44"/>
      <c r="R1012" s="45"/>
      <c r="S1012" s="46" t="e">
        <f>IF(O1012=0,TEXT(TIME(P1012,Q1012,R1012)-TIME(D1012,E1012,RIGHT(F1012,2))+TIME(0,LEFT(#REF!,2),RIGHT(#REF!,2)),"mm:ss"),TEXT(TIME(P1012,Q1012,R1012)-TIME(D1012,E1012,RIGHT(F1012,2))+TIME(0,LEFT(#REF!,2),RIGHT(#REF!,2))-TIME(0,($G$10*O1012),0),"mm:ss"))</f>
        <v>#REF!</v>
      </c>
      <c r="T1012" s="47"/>
      <c r="U1012" s="43" t="e">
        <f>INDEX(VISITORS[INSECT ORDER], MATCH(T1012,VISITORS[NAME USED],0))</f>
        <v>#N/A</v>
      </c>
      <c r="V1012" s="43" t="e">
        <f t="shared" si="264"/>
        <v>#N/A</v>
      </c>
      <c r="W1012" s="48" t="e">
        <f>IF(SUM(AB1012,AD1012,AF1012,AH1012,AJ1012,AL1012)=#REF!,,"")</f>
        <v>#REF!</v>
      </c>
      <c r="X1012" s="49" t="e">
        <f>IF(#REF!=1,1,"")</f>
        <v>#REF!</v>
      </c>
      <c r="Y1012" s="49"/>
      <c r="Z1012" s="49"/>
      <c r="AA1012" s="50" t="str">
        <f t="shared" si="265"/>
        <v/>
      </c>
      <c r="AB1012" s="51" t="str">
        <f>IF(AA1012=1,#REF!,"")</f>
        <v/>
      </c>
      <c r="AC1012" s="50"/>
      <c r="AD1012" s="51" t="str">
        <f>IF(AC1012=1,#REF!,"")</f>
        <v/>
      </c>
      <c r="AE1012" s="50"/>
      <c r="AF1012" s="51" t="str">
        <f>IF(AE1012=1,#REF!,"")</f>
        <v/>
      </c>
      <c r="AG1012" s="50"/>
      <c r="AH1012" s="51" t="str">
        <f>IF(AG1012=1,#REF!,"")</f>
        <v/>
      </c>
      <c r="AI1012" s="50"/>
      <c r="AJ1012" s="51" t="str">
        <f>IF(AI1012=1,#REF!,"")</f>
        <v/>
      </c>
      <c r="AK1012" s="50"/>
      <c r="AL1012" s="51" t="str">
        <f>IF(AK1012=1,#REF!,"")</f>
        <v/>
      </c>
      <c r="AM1012" s="52"/>
      <c r="AN1012" s="53"/>
      <c r="AO1012" s="53"/>
      <c r="AP1012" s="54"/>
      <c r="AQ1012" s="55" t="e">
        <f>IF(#REF!=1,0,"")</f>
        <v>#REF!</v>
      </c>
      <c r="AR1012" s="56" t="e">
        <f t="shared" si="258"/>
        <v>#REF!</v>
      </c>
      <c r="AS1012" s="55" t="e">
        <f>IF(#REF!=1,0,"")</f>
        <v>#REF!</v>
      </c>
      <c r="AT1012" s="56" t="e">
        <f t="shared" si="259"/>
        <v>#REF!</v>
      </c>
    </row>
    <row r="1013" spans="1:46" s="3" customFormat="1" x14ac:dyDescent="0.25">
      <c r="A1013" s="67">
        <f t="shared" si="260"/>
        <v>2022</v>
      </c>
      <c r="B1013" s="67" t="str">
        <f t="shared" si="261"/>
        <v>May</v>
      </c>
      <c r="C1013" s="68">
        <f t="shared" si="266"/>
        <v>25</v>
      </c>
      <c r="D1013" s="69">
        <f t="shared" si="262"/>
        <v>1</v>
      </c>
      <c r="E1013" s="70">
        <f t="shared" si="263"/>
        <v>25</v>
      </c>
      <c r="F1013" s="74"/>
      <c r="G1013" s="77"/>
      <c r="H1013" s="63" t="e">
        <f t="shared" si="267"/>
        <v>#VALUE!</v>
      </c>
      <c r="I1013" s="64">
        <f t="shared" si="270"/>
        <v>1</v>
      </c>
      <c r="J1013" s="71" t="str">
        <f t="shared" si="270"/>
        <v>Lavandula</v>
      </c>
      <c r="K1013" s="71" t="str">
        <f t="shared" si="270"/>
        <v>stoechas</v>
      </c>
      <c r="L1013" s="72">
        <f t="shared" si="270"/>
        <v>2</v>
      </c>
      <c r="M1013" s="72">
        <f t="shared" si="270"/>
        <v>13</v>
      </c>
      <c r="N1013" s="66">
        <f t="shared" si="270"/>
        <v>0</v>
      </c>
      <c r="O1013" s="42"/>
      <c r="P1013" s="43" t="e">
        <f>TEXT(IF(#REF!=1,D1013,""),"00")</f>
        <v>#REF!</v>
      </c>
      <c r="Q1013" s="44"/>
      <c r="R1013" s="45"/>
      <c r="S1013" s="46" t="e">
        <f>IF(O1013=0,TEXT(TIME(P1013,Q1013,R1013)-TIME(D1013,E1013,RIGHT(F1013,2))+TIME(0,LEFT(#REF!,2),RIGHT(#REF!,2)),"mm:ss"),TEXT(TIME(P1013,Q1013,R1013)-TIME(D1013,E1013,RIGHT(F1013,2))+TIME(0,LEFT(#REF!,2),RIGHT(#REF!,2))-TIME(0,($G$10*O1013),0),"mm:ss"))</f>
        <v>#REF!</v>
      </c>
      <c r="T1013" s="47"/>
      <c r="U1013" s="43" t="e">
        <f>INDEX(VISITORS[INSECT ORDER], MATCH(T1013,VISITORS[NAME USED],0))</f>
        <v>#N/A</v>
      </c>
      <c r="V1013" s="43" t="e">
        <f t="shared" si="264"/>
        <v>#N/A</v>
      </c>
      <c r="W1013" s="48" t="e">
        <f>IF(SUM(AB1013,AD1013,AF1013,AH1013,AJ1013,AL1013)=#REF!,,"")</f>
        <v>#REF!</v>
      </c>
      <c r="X1013" s="49" t="e">
        <f>IF(#REF!=1,1,"")</f>
        <v>#REF!</v>
      </c>
      <c r="Y1013" s="49"/>
      <c r="Z1013" s="49"/>
      <c r="AA1013" s="50" t="str">
        <f t="shared" si="265"/>
        <v/>
      </c>
      <c r="AB1013" s="51" t="str">
        <f>IF(AA1013=1,#REF!,"")</f>
        <v/>
      </c>
      <c r="AC1013" s="50"/>
      <c r="AD1013" s="51" t="str">
        <f>IF(AC1013=1,#REF!,"")</f>
        <v/>
      </c>
      <c r="AE1013" s="50"/>
      <c r="AF1013" s="51" t="str">
        <f>IF(AE1013=1,#REF!,"")</f>
        <v/>
      </c>
      <c r="AG1013" s="50"/>
      <c r="AH1013" s="51" t="str">
        <f>IF(AG1013=1,#REF!,"")</f>
        <v/>
      </c>
      <c r="AI1013" s="50"/>
      <c r="AJ1013" s="51" t="str">
        <f>IF(AI1013=1,#REF!,"")</f>
        <v/>
      </c>
      <c r="AK1013" s="50"/>
      <c r="AL1013" s="51" t="str">
        <f>IF(AK1013=1,#REF!,"")</f>
        <v/>
      </c>
      <c r="AM1013" s="52"/>
      <c r="AN1013" s="53"/>
      <c r="AO1013" s="53"/>
      <c r="AP1013" s="54"/>
      <c r="AQ1013" s="55" t="e">
        <f>IF(#REF!=1,0,"")</f>
        <v>#REF!</v>
      </c>
      <c r="AR1013" s="56" t="e">
        <f t="shared" si="258"/>
        <v>#REF!</v>
      </c>
      <c r="AS1013" s="55" t="e">
        <f>IF(#REF!=1,0,"")</f>
        <v>#REF!</v>
      </c>
      <c r="AT1013" s="56" t="e">
        <f t="shared" si="259"/>
        <v>#REF!</v>
      </c>
    </row>
    <row r="1014" spans="1:46" s="3" customFormat="1" x14ac:dyDescent="0.25">
      <c r="A1014" s="67">
        <f t="shared" si="260"/>
        <v>2022</v>
      </c>
      <c r="B1014" s="67" t="str">
        <f t="shared" si="261"/>
        <v>May</v>
      </c>
      <c r="C1014" s="68">
        <f t="shared" si="266"/>
        <v>25</v>
      </c>
      <c r="D1014" s="69">
        <f t="shared" si="262"/>
        <v>1</v>
      </c>
      <c r="E1014" s="70">
        <f t="shared" si="263"/>
        <v>26</v>
      </c>
      <c r="F1014" s="74"/>
      <c r="G1014" s="77"/>
      <c r="H1014" s="63" t="e">
        <f t="shared" si="267"/>
        <v>#VALUE!</v>
      </c>
      <c r="I1014" s="64">
        <f t="shared" si="270"/>
        <v>1</v>
      </c>
      <c r="J1014" s="71" t="str">
        <f t="shared" si="270"/>
        <v>Lavandula</v>
      </c>
      <c r="K1014" s="71" t="str">
        <f t="shared" si="270"/>
        <v>stoechas</v>
      </c>
      <c r="L1014" s="66">
        <f t="shared" si="270"/>
        <v>2</v>
      </c>
      <c r="M1014" s="72">
        <f t="shared" si="270"/>
        <v>13</v>
      </c>
      <c r="N1014" s="66">
        <f t="shared" si="270"/>
        <v>0</v>
      </c>
      <c r="O1014" s="42"/>
      <c r="P1014" s="43" t="e">
        <f>TEXT(IF(#REF!=1,D1014,""),"00")</f>
        <v>#REF!</v>
      </c>
      <c r="Q1014" s="44"/>
      <c r="R1014" s="45"/>
      <c r="S1014" s="46" t="e">
        <f>IF(O1014=0,TEXT(TIME(P1014,Q1014,R1014)-TIME(D1014,E1014,RIGHT(F1014,2))+TIME(0,LEFT(#REF!,2),RIGHT(#REF!,2)),"mm:ss"),TEXT(TIME(P1014,Q1014,R1014)-TIME(D1014,E1014,RIGHT(F1014,2))+TIME(0,LEFT(#REF!,2),RIGHT(#REF!,2))-TIME(0,($G$10*O1014),0),"mm:ss"))</f>
        <v>#REF!</v>
      </c>
      <c r="T1014" s="47"/>
      <c r="U1014" s="43" t="e">
        <f>INDEX(VISITORS[INSECT ORDER], MATCH(T1014,VISITORS[NAME USED],0))</f>
        <v>#N/A</v>
      </c>
      <c r="V1014" s="43" t="e">
        <f t="shared" si="264"/>
        <v>#N/A</v>
      </c>
      <c r="W1014" s="48" t="e">
        <f>IF(SUM(AB1014,AD1014,AF1014,AH1014,AJ1014,AL1014)=#REF!,,"")</f>
        <v>#REF!</v>
      </c>
      <c r="X1014" s="49" t="e">
        <f>IF(#REF!=1,1,"")</f>
        <v>#REF!</v>
      </c>
      <c r="Y1014" s="49"/>
      <c r="Z1014" s="49"/>
      <c r="AA1014" s="50" t="str">
        <f t="shared" si="265"/>
        <v/>
      </c>
      <c r="AB1014" s="51" t="str">
        <f>IF(AA1014=1,#REF!,"")</f>
        <v/>
      </c>
      <c r="AC1014" s="50"/>
      <c r="AD1014" s="51" t="str">
        <f>IF(AC1014=1,#REF!,"")</f>
        <v/>
      </c>
      <c r="AE1014" s="50"/>
      <c r="AF1014" s="51" t="str">
        <f>IF(AE1014=1,#REF!,"")</f>
        <v/>
      </c>
      <c r="AG1014" s="50"/>
      <c r="AH1014" s="51" t="str">
        <f>IF(AG1014=1,#REF!,"")</f>
        <v/>
      </c>
      <c r="AI1014" s="50"/>
      <c r="AJ1014" s="51" t="str">
        <f>IF(AI1014=1,#REF!,"")</f>
        <v/>
      </c>
      <c r="AK1014" s="50"/>
      <c r="AL1014" s="51" t="str">
        <f>IF(AK1014=1,#REF!,"")</f>
        <v/>
      </c>
      <c r="AM1014" s="52"/>
      <c r="AN1014" s="53"/>
      <c r="AO1014" s="53"/>
      <c r="AP1014" s="54"/>
      <c r="AQ1014" s="55" t="e">
        <f>IF(#REF!=1,0,"")</f>
        <v>#REF!</v>
      </c>
      <c r="AR1014" s="56" t="e">
        <f t="shared" si="258"/>
        <v>#REF!</v>
      </c>
      <c r="AS1014" s="55" t="e">
        <f>IF(#REF!=1,0,"")</f>
        <v>#REF!</v>
      </c>
      <c r="AT1014" s="56" t="e">
        <f t="shared" si="259"/>
        <v>#REF!</v>
      </c>
    </row>
    <row r="1015" spans="1:46" s="3" customFormat="1" x14ac:dyDescent="0.25">
      <c r="A1015" s="67">
        <f t="shared" si="260"/>
        <v>2022</v>
      </c>
      <c r="B1015" s="67" t="str">
        <f t="shared" si="261"/>
        <v>May</v>
      </c>
      <c r="C1015" s="68">
        <f t="shared" si="266"/>
        <v>25</v>
      </c>
      <c r="D1015" s="69">
        <f t="shared" si="262"/>
        <v>1</v>
      </c>
      <c r="E1015" s="70">
        <f t="shared" si="263"/>
        <v>27</v>
      </c>
      <c r="F1015" s="74"/>
      <c r="G1015" s="77"/>
      <c r="H1015" s="63" t="e">
        <f t="shared" si="267"/>
        <v>#VALUE!</v>
      </c>
      <c r="I1015" s="64">
        <f t="shared" si="270"/>
        <v>1</v>
      </c>
      <c r="J1015" s="71" t="str">
        <f t="shared" si="270"/>
        <v>Lavandula</v>
      </c>
      <c r="K1015" s="71" t="str">
        <f t="shared" si="270"/>
        <v>stoechas</v>
      </c>
      <c r="L1015" s="72">
        <f t="shared" si="270"/>
        <v>2</v>
      </c>
      <c r="M1015" s="72">
        <f t="shared" si="270"/>
        <v>13</v>
      </c>
      <c r="N1015" s="66">
        <f t="shared" si="270"/>
        <v>0</v>
      </c>
      <c r="O1015" s="42"/>
      <c r="P1015" s="43" t="e">
        <f>TEXT(IF(#REF!=1,D1015,""),"00")</f>
        <v>#REF!</v>
      </c>
      <c r="Q1015" s="44"/>
      <c r="R1015" s="45"/>
      <c r="S1015" s="46" t="e">
        <f>IF(O1015=0,TEXT(TIME(P1015,Q1015,R1015)-TIME(D1015,E1015,RIGHT(F1015,2))+TIME(0,LEFT(#REF!,2),RIGHT(#REF!,2)),"mm:ss"),TEXT(TIME(P1015,Q1015,R1015)-TIME(D1015,E1015,RIGHT(F1015,2))+TIME(0,LEFT(#REF!,2),RIGHT(#REF!,2))-TIME(0,($G$10*O1015),0),"mm:ss"))</f>
        <v>#REF!</v>
      </c>
      <c r="T1015" s="47"/>
      <c r="U1015" s="43" t="e">
        <f>INDEX(VISITORS[INSECT ORDER], MATCH(T1015,VISITORS[NAME USED],0))</f>
        <v>#N/A</v>
      </c>
      <c r="V1015" s="43" t="e">
        <f t="shared" si="264"/>
        <v>#N/A</v>
      </c>
      <c r="W1015" s="48" t="e">
        <f>IF(SUM(AB1015,AD1015,AF1015,AH1015,AJ1015,AL1015)=#REF!,,"")</f>
        <v>#REF!</v>
      </c>
      <c r="X1015" s="49" t="e">
        <f>IF(#REF!=1,1,"")</f>
        <v>#REF!</v>
      </c>
      <c r="Y1015" s="49"/>
      <c r="Z1015" s="49"/>
      <c r="AA1015" s="50" t="str">
        <f t="shared" si="265"/>
        <v/>
      </c>
      <c r="AB1015" s="51" t="str">
        <f>IF(AA1015=1,#REF!,"")</f>
        <v/>
      </c>
      <c r="AC1015" s="50"/>
      <c r="AD1015" s="51" t="str">
        <f>IF(AC1015=1,#REF!,"")</f>
        <v/>
      </c>
      <c r="AE1015" s="50"/>
      <c r="AF1015" s="51" t="str">
        <f>IF(AE1015=1,#REF!,"")</f>
        <v/>
      </c>
      <c r="AG1015" s="50"/>
      <c r="AH1015" s="51" t="str">
        <f>IF(AG1015=1,#REF!,"")</f>
        <v/>
      </c>
      <c r="AI1015" s="50"/>
      <c r="AJ1015" s="51" t="str">
        <f>IF(AI1015=1,#REF!,"")</f>
        <v/>
      </c>
      <c r="AK1015" s="50"/>
      <c r="AL1015" s="51" t="str">
        <f>IF(AK1015=1,#REF!,"")</f>
        <v/>
      </c>
      <c r="AM1015" s="52"/>
      <c r="AN1015" s="53"/>
      <c r="AO1015" s="53"/>
      <c r="AP1015" s="54"/>
      <c r="AQ1015" s="55" t="e">
        <f>IF(#REF!=1,0,"")</f>
        <v>#REF!</v>
      </c>
      <c r="AR1015" s="56" t="e">
        <f t="shared" si="258"/>
        <v>#REF!</v>
      </c>
      <c r="AS1015" s="55" t="e">
        <f>IF(#REF!=1,0,"")</f>
        <v>#REF!</v>
      </c>
      <c r="AT1015" s="56" t="e">
        <f t="shared" si="259"/>
        <v>#REF!</v>
      </c>
    </row>
    <row r="1016" spans="1:46" s="3" customFormat="1" x14ac:dyDescent="0.25">
      <c r="A1016" s="67">
        <f t="shared" si="260"/>
        <v>2022</v>
      </c>
      <c r="B1016" s="67" t="str">
        <f t="shared" si="261"/>
        <v>May</v>
      </c>
      <c r="C1016" s="68">
        <f t="shared" si="266"/>
        <v>25</v>
      </c>
      <c r="D1016" s="69">
        <f t="shared" si="262"/>
        <v>1</v>
      </c>
      <c r="E1016" s="70">
        <f t="shared" si="263"/>
        <v>28</v>
      </c>
      <c r="F1016" s="74"/>
      <c r="G1016" s="77"/>
      <c r="H1016" s="63" t="e">
        <f t="shared" si="267"/>
        <v>#VALUE!</v>
      </c>
      <c r="I1016" s="64">
        <f t="shared" si="270"/>
        <v>1</v>
      </c>
      <c r="J1016" s="71" t="str">
        <f t="shared" si="270"/>
        <v>Lavandula</v>
      </c>
      <c r="K1016" s="71" t="str">
        <f t="shared" si="270"/>
        <v>stoechas</v>
      </c>
      <c r="L1016" s="72">
        <f t="shared" si="270"/>
        <v>2</v>
      </c>
      <c r="M1016" s="72">
        <f t="shared" si="270"/>
        <v>13</v>
      </c>
      <c r="N1016" s="66">
        <f t="shared" si="270"/>
        <v>0</v>
      </c>
      <c r="O1016" s="42"/>
      <c r="P1016" s="43" t="e">
        <f>TEXT(IF(#REF!=1,D1016,""),"00")</f>
        <v>#REF!</v>
      </c>
      <c r="Q1016" s="44"/>
      <c r="R1016" s="45"/>
      <c r="S1016" s="46" t="e">
        <f>IF(O1016=0,TEXT(TIME(P1016,Q1016,R1016)-TIME(D1016,E1016,RIGHT(F1016,2))+TIME(0,LEFT(#REF!,2),RIGHT(#REF!,2)),"mm:ss"),TEXT(TIME(P1016,Q1016,R1016)-TIME(D1016,E1016,RIGHT(F1016,2))+TIME(0,LEFT(#REF!,2),RIGHT(#REF!,2))-TIME(0,($G$10*O1016),0),"mm:ss"))</f>
        <v>#REF!</v>
      </c>
      <c r="T1016" s="47"/>
      <c r="U1016" s="43" t="e">
        <f>INDEX(VISITORS[INSECT ORDER], MATCH(T1016,VISITORS[NAME USED],0))</f>
        <v>#N/A</v>
      </c>
      <c r="V1016" s="43" t="e">
        <f t="shared" si="264"/>
        <v>#N/A</v>
      </c>
      <c r="W1016" s="48" t="e">
        <f>IF(SUM(AB1016,AD1016,AF1016,AH1016,AJ1016,AL1016)=#REF!,,"")</f>
        <v>#REF!</v>
      </c>
      <c r="X1016" s="49" t="e">
        <f>IF(#REF!=1,1,"")</f>
        <v>#REF!</v>
      </c>
      <c r="Y1016" s="49"/>
      <c r="Z1016" s="49"/>
      <c r="AA1016" s="50" t="str">
        <f t="shared" si="265"/>
        <v/>
      </c>
      <c r="AB1016" s="51" t="str">
        <f>IF(AA1016=1,#REF!,"")</f>
        <v/>
      </c>
      <c r="AC1016" s="50"/>
      <c r="AD1016" s="51" t="str">
        <f>IF(AC1016=1,#REF!,"")</f>
        <v/>
      </c>
      <c r="AE1016" s="50"/>
      <c r="AF1016" s="51" t="str">
        <f>IF(AE1016=1,#REF!,"")</f>
        <v/>
      </c>
      <c r="AG1016" s="50"/>
      <c r="AH1016" s="51" t="str">
        <f>IF(AG1016=1,#REF!,"")</f>
        <v/>
      </c>
      <c r="AI1016" s="50"/>
      <c r="AJ1016" s="51" t="str">
        <f>IF(AI1016=1,#REF!,"")</f>
        <v/>
      </c>
      <c r="AK1016" s="50"/>
      <c r="AL1016" s="51" t="str">
        <f>IF(AK1016=1,#REF!,"")</f>
        <v/>
      </c>
      <c r="AM1016" s="52"/>
      <c r="AN1016" s="53"/>
      <c r="AO1016" s="53"/>
      <c r="AP1016" s="54"/>
      <c r="AQ1016" s="55" t="e">
        <f>IF(#REF!=1,0,"")</f>
        <v>#REF!</v>
      </c>
      <c r="AR1016" s="56" t="e">
        <f t="shared" si="258"/>
        <v>#REF!</v>
      </c>
      <c r="AS1016" s="55" t="e">
        <f>IF(#REF!=1,0,"")</f>
        <v>#REF!</v>
      </c>
      <c r="AT1016" s="56" t="e">
        <f t="shared" si="259"/>
        <v>#REF!</v>
      </c>
    </row>
    <row r="1017" spans="1:46" s="3" customFormat="1" x14ac:dyDescent="0.25">
      <c r="A1017" s="67">
        <f t="shared" si="260"/>
        <v>2022</v>
      </c>
      <c r="B1017" s="67" t="str">
        <f t="shared" si="261"/>
        <v>May</v>
      </c>
      <c r="C1017" s="68">
        <f t="shared" si="266"/>
        <v>25</v>
      </c>
      <c r="D1017" s="69">
        <f t="shared" si="262"/>
        <v>1</v>
      </c>
      <c r="E1017" s="60">
        <f t="shared" si="263"/>
        <v>29</v>
      </c>
      <c r="F1017" s="74"/>
      <c r="G1017" s="77"/>
      <c r="H1017" s="63" t="e">
        <f t="shared" si="267"/>
        <v>#VALUE!</v>
      </c>
      <c r="I1017" s="64">
        <f t="shared" si="270"/>
        <v>1</v>
      </c>
      <c r="J1017" s="71" t="str">
        <f t="shared" si="270"/>
        <v>Lavandula</v>
      </c>
      <c r="K1017" s="71" t="str">
        <f t="shared" si="270"/>
        <v>stoechas</v>
      </c>
      <c r="L1017" s="72">
        <f t="shared" si="270"/>
        <v>2</v>
      </c>
      <c r="M1017" s="66">
        <f t="shared" si="270"/>
        <v>13</v>
      </c>
      <c r="N1017" s="66">
        <f t="shared" si="270"/>
        <v>0</v>
      </c>
      <c r="O1017" s="42"/>
      <c r="P1017" s="43" t="e">
        <f>TEXT(IF(#REF!=1,D1017,""),"00")</f>
        <v>#REF!</v>
      </c>
      <c r="Q1017" s="44"/>
      <c r="R1017" s="45"/>
      <c r="S1017" s="46" t="e">
        <f>IF(O1017=0,TEXT(TIME(P1017,Q1017,R1017)-TIME(D1017,E1017,RIGHT(F1017,2))+TIME(0,LEFT(#REF!,2),RIGHT(#REF!,2)),"mm:ss"),TEXT(TIME(P1017,Q1017,R1017)-TIME(D1017,E1017,RIGHT(F1017,2))+TIME(0,LEFT(#REF!,2),RIGHT(#REF!,2))-TIME(0,($G$10*O1017),0),"mm:ss"))</f>
        <v>#REF!</v>
      </c>
      <c r="T1017" s="47"/>
      <c r="U1017" s="43" t="e">
        <f>INDEX(VISITORS[INSECT ORDER], MATCH(T1017,VISITORS[NAME USED],0))</f>
        <v>#N/A</v>
      </c>
      <c r="V1017" s="43" t="e">
        <f t="shared" si="264"/>
        <v>#N/A</v>
      </c>
      <c r="W1017" s="48" t="e">
        <f>IF(SUM(AB1017,AD1017,AF1017,AH1017,AJ1017,AL1017)=#REF!,,"")</f>
        <v>#REF!</v>
      </c>
      <c r="X1017" s="49" t="e">
        <f>IF(#REF!=1,1,"")</f>
        <v>#REF!</v>
      </c>
      <c r="Y1017" s="49"/>
      <c r="Z1017" s="49"/>
      <c r="AA1017" s="50" t="str">
        <f t="shared" si="265"/>
        <v/>
      </c>
      <c r="AB1017" s="51" t="str">
        <f>IF(AA1017=1,#REF!,"")</f>
        <v/>
      </c>
      <c r="AC1017" s="50"/>
      <c r="AD1017" s="51" t="str">
        <f>IF(AC1017=1,#REF!,"")</f>
        <v/>
      </c>
      <c r="AE1017" s="50"/>
      <c r="AF1017" s="51" t="str">
        <f>IF(AE1017=1,#REF!,"")</f>
        <v/>
      </c>
      <c r="AG1017" s="50"/>
      <c r="AH1017" s="51" t="str">
        <f>IF(AG1017=1,#REF!,"")</f>
        <v/>
      </c>
      <c r="AI1017" s="50"/>
      <c r="AJ1017" s="51" t="str">
        <f>IF(AI1017=1,#REF!,"")</f>
        <v/>
      </c>
      <c r="AK1017" s="50"/>
      <c r="AL1017" s="51" t="str">
        <f>IF(AK1017=1,#REF!,"")</f>
        <v/>
      </c>
      <c r="AM1017" s="52"/>
      <c r="AN1017" s="53"/>
      <c r="AO1017" s="53"/>
      <c r="AP1017" s="54"/>
      <c r="AQ1017" s="55" t="e">
        <f>IF(#REF!=1,0,"")</f>
        <v>#REF!</v>
      </c>
      <c r="AR1017" s="56" t="e">
        <f t="shared" si="258"/>
        <v>#REF!</v>
      </c>
      <c r="AS1017" s="55" t="e">
        <f>IF(#REF!=1,0,"")</f>
        <v>#REF!</v>
      </c>
      <c r="AT1017" s="56" t="e">
        <f t="shared" si="259"/>
        <v>#REF!</v>
      </c>
    </row>
    <row r="1018" spans="1:46" s="3" customFormat="1" x14ac:dyDescent="0.25">
      <c r="A1018" s="67">
        <f t="shared" si="260"/>
        <v>2022</v>
      </c>
      <c r="B1018" s="67" t="str">
        <f t="shared" si="261"/>
        <v>May</v>
      </c>
      <c r="C1018" s="68">
        <f t="shared" si="266"/>
        <v>25</v>
      </c>
      <c r="D1018" s="69">
        <f t="shared" si="262"/>
        <v>1</v>
      </c>
      <c r="E1018" s="70">
        <f t="shared" si="263"/>
        <v>30</v>
      </c>
      <c r="F1018" s="74"/>
      <c r="G1018" s="77"/>
      <c r="H1018" s="63" t="e">
        <f t="shared" si="267"/>
        <v>#VALUE!</v>
      </c>
      <c r="I1018" s="64">
        <f t="shared" si="270"/>
        <v>1</v>
      </c>
      <c r="J1018" s="71" t="str">
        <f t="shared" si="270"/>
        <v>Lavandula</v>
      </c>
      <c r="K1018" s="71" t="str">
        <f t="shared" si="270"/>
        <v>stoechas</v>
      </c>
      <c r="L1018" s="72">
        <f t="shared" si="270"/>
        <v>2</v>
      </c>
      <c r="M1018" s="72">
        <f t="shared" si="270"/>
        <v>13</v>
      </c>
      <c r="N1018" s="66">
        <f t="shared" si="270"/>
        <v>0</v>
      </c>
      <c r="O1018" s="42"/>
      <c r="P1018" s="43" t="e">
        <f>TEXT(IF(#REF!=1,D1018,""),"00")</f>
        <v>#REF!</v>
      </c>
      <c r="Q1018" s="44"/>
      <c r="R1018" s="45"/>
      <c r="S1018" s="46" t="e">
        <f>IF(O1018=0,TEXT(TIME(P1018,Q1018,R1018)-TIME(D1018,E1018,RIGHT(F1018,2))+TIME(0,LEFT(#REF!,2),RIGHT(#REF!,2)),"mm:ss"),TEXT(TIME(P1018,Q1018,R1018)-TIME(D1018,E1018,RIGHT(F1018,2))+TIME(0,LEFT(#REF!,2),RIGHT(#REF!,2))-TIME(0,($G$10*O1018),0),"mm:ss"))</f>
        <v>#REF!</v>
      </c>
      <c r="T1018" s="47"/>
      <c r="U1018" s="43" t="e">
        <f>INDEX(VISITORS[INSECT ORDER], MATCH(T1018,VISITORS[NAME USED],0))</f>
        <v>#N/A</v>
      </c>
      <c r="V1018" s="43" t="e">
        <f t="shared" si="264"/>
        <v>#N/A</v>
      </c>
      <c r="W1018" s="48" t="e">
        <f>IF(SUM(AB1018,AD1018,AF1018,AH1018,AJ1018,AL1018)=#REF!,,"")</f>
        <v>#REF!</v>
      </c>
      <c r="X1018" s="49" t="e">
        <f>IF(#REF!=1,1,"")</f>
        <v>#REF!</v>
      </c>
      <c r="Y1018" s="49"/>
      <c r="Z1018" s="49"/>
      <c r="AA1018" s="50" t="str">
        <f t="shared" si="265"/>
        <v/>
      </c>
      <c r="AB1018" s="51" t="str">
        <f>IF(AA1018=1,#REF!,"")</f>
        <v/>
      </c>
      <c r="AC1018" s="50"/>
      <c r="AD1018" s="51" t="str">
        <f>IF(AC1018=1,#REF!,"")</f>
        <v/>
      </c>
      <c r="AE1018" s="50"/>
      <c r="AF1018" s="51" t="str">
        <f>IF(AE1018=1,#REF!,"")</f>
        <v/>
      </c>
      <c r="AG1018" s="50"/>
      <c r="AH1018" s="51" t="str">
        <f>IF(AG1018=1,#REF!,"")</f>
        <v/>
      </c>
      <c r="AI1018" s="50"/>
      <c r="AJ1018" s="51" t="str">
        <f>IF(AI1018=1,#REF!,"")</f>
        <v/>
      </c>
      <c r="AK1018" s="50"/>
      <c r="AL1018" s="51" t="str">
        <f>IF(AK1018=1,#REF!,"")</f>
        <v/>
      </c>
      <c r="AM1018" s="52"/>
      <c r="AN1018" s="53"/>
      <c r="AO1018" s="53"/>
      <c r="AP1018" s="54"/>
      <c r="AQ1018" s="55" t="e">
        <f>IF(#REF!=1,0,"")</f>
        <v>#REF!</v>
      </c>
      <c r="AR1018" s="56" t="e">
        <f t="shared" si="258"/>
        <v>#REF!</v>
      </c>
      <c r="AS1018" s="55" t="e">
        <f>IF(#REF!=1,0,"")</f>
        <v>#REF!</v>
      </c>
      <c r="AT1018" s="56" t="e">
        <f t="shared" si="259"/>
        <v>#REF!</v>
      </c>
    </row>
    <row r="1019" spans="1:46" s="3" customFormat="1" x14ac:dyDescent="0.25">
      <c r="A1019" s="67">
        <f t="shared" si="260"/>
        <v>2022</v>
      </c>
      <c r="B1019" s="67" t="str">
        <f t="shared" si="261"/>
        <v>May</v>
      </c>
      <c r="C1019" s="68">
        <f t="shared" si="266"/>
        <v>25</v>
      </c>
      <c r="D1019" s="69">
        <f t="shared" si="262"/>
        <v>1</v>
      </c>
      <c r="E1019" s="70">
        <f t="shared" si="263"/>
        <v>31</v>
      </c>
      <c r="F1019" s="74"/>
      <c r="G1019" s="77"/>
      <c r="H1019" s="63" t="e">
        <f t="shared" si="267"/>
        <v>#VALUE!</v>
      </c>
      <c r="I1019" s="64">
        <f t="shared" si="270"/>
        <v>1</v>
      </c>
      <c r="J1019" s="71" t="str">
        <f t="shared" si="270"/>
        <v>Lavandula</v>
      </c>
      <c r="K1019" s="71" t="str">
        <f t="shared" si="270"/>
        <v>stoechas</v>
      </c>
      <c r="L1019" s="72">
        <f t="shared" si="270"/>
        <v>2</v>
      </c>
      <c r="M1019" s="72">
        <f t="shared" si="270"/>
        <v>13</v>
      </c>
      <c r="N1019" s="66">
        <f t="shared" si="270"/>
        <v>0</v>
      </c>
      <c r="O1019" s="42"/>
      <c r="P1019" s="43" t="e">
        <f>TEXT(IF(#REF!=1,D1019,""),"00")</f>
        <v>#REF!</v>
      </c>
      <c r="Q1019" s="44"/>
      <c r="R1019" s="45"/>
      <c r="S1019" s="46" t="e">
        <f>IF(O1019=0,TEXT(TIME(P1019,Q1019,R1019)-TIME(D1019,E1019,RIGHT(F1019,2))+TIME(0,LEFT(#REF!,2),RIGHT(#REF!,2)),"mm:ss"),TEXT(TIME(P1019,Q1019,R1019)-TIME(D1019,E1019,RIGHT(F1019,2))+TIME(0,LEFT(#REF!,2),RIGHT(#REF!,2))-TIME(0,($G$10*O1019),0),"mm:ss"))</f>
        <v>#REF!</v>
      </c>
      <c r="T1019" s="47"/>
      <c r="U1019" s="43" t="e">
        <f>INDEX(VISITORS[INSECT ORDER], MATCH(T1019,VISITORS[NAME USED],0))</f>
        <v>#N/A</v>
      </c>
      <c r="V1019" s="43" t="e">
        <f t="shared" si="264"/>
        <v>#N/A</v>
      </c>
      <c r="W1019" s="48" t="e">
        <f>IF(SUM(AB1019,AD1019,AF1019,AH1019,AJ1019,AL1019)=#REF!,,"")</f>
        <v>#REF!</v>
      </c>
      <c r="X1019" s="49" t="e">
        <f>IF(#REF!=1,1,"")</f>
        <v>#REF!</v>
      </c>
      <c r="Y1019" s="49"/>
      <c r="Z1019" s="49"/>
      <c r="AA1019" s="50" t="str">
        <f t="shared" si="265"/>
        <v/>
      </c>
      <c r="AB1019" s="51" t="str">
        <f>IF(AA1019=1,#REF!,"")</f>
        <v/>
      </c>
      <c r="AC1019" s="50"/>
      <c r="AD1019" s="51" t="str">
        <f>IF(AC1019=1,#REF!,"")</f>
        <v/>
      </c>
      <c r="AE1019" s="50"/>
      <c r="AF1019" s="51" t="str">
        <f>IF(AE1019=1,#REF!,"")</f>
        <v/>
      </c>
      <c r="AG1019" s="50"/>
      <c r="AH1019" s="51" t="str">
        <f>IF(AG1019=1,#REF!,"")</f>
        <v/>
      </c>
      <c r="AI1019" s="50"/>
      <c r="AJ1019" s="51" t="str">
        <f>IF(AI1019=1,#REF!,"")</f>
        <v/>
      </c>
      <c r="AK1019" s="50"/>
      <c r="AL1019" s="51" t="str">
        <f>IF(AK1019=1,#REF!,"")</f>
        <v/>
      </c>
      <c r="AM1019" s="52"/>
      <c r="AN1019" s="53"/>
      <c r="AO1019" s="53"/>
      <c r="AP1019" s="54"/>
      <c r="AQ1019" s="55" t="e">
        <f>IF(#REF!=1,0,"")</f>
        <v>#REF!</v>
      </c>
      <c r="AR1019" s="56" t="e">
        <f t="shared" si="258"/>
        <v>#REF!</v>
      </c>
      <c r="AS1019" s="55" t="e">
        <f>IF(#REF!=1,0,"")</f>
        <v>#REF!</v>
      </c>
      <c r="AT1019" s="56" t="e">
        <f t="shared" si="259"/>
        <v>#REF!</v>
      </c>
    </row>
    <row r="1020" spans="1:46" s="3" customFormat="1" x14ac:dyDescent="0.25">
      <c r="A1020" s="67">
        <f t="shared" si="260"/>
        <v>2022</v>
      </c>
      <c r="B1020" s="67" t="str">
        <f t="shared" si="261"/>
        <v>May</v>
      </c>
      <c r="C1020" s="68">
        <f t="shared" si="266"/>
        <v>25</v>
      </c>
      <c r="D1020" s="69">
        <f t="shared" si="262"/>
        <v>1</v>
      </c>
      <c r="E1020" s="70">
        <f t="shared" si="263"/>
        <v>32</v>
      </c>
      <c r="F1020" s="74"/>
      <c r="G1020" s="77"/>
      <c r="H1020" s="63" t="e">
        <f t="shared" si="267"/>
        <v>#VALUE!</v>
      </c>
      <c r="I1020" s="64">
        <f t="shared" si="270"/>
        <v>1</v>
      </c>
      <c r="J1020" s="71" t="str">
        <f t="shared" si="270"/>
        <v>Lavandula</v>
      </c>
      <c r="K1020" s="71" t="str">
        <f t="shared" si="270"/>
        <v>stoechas</v>
      </c>
      <c r="L1020" s="66">
        <f t="shared" si="270"/>
        <v>2</v>
      </c>
      <c r="M1020" s="72">
        <f t="shared" si="270"/>
        <v>13</v>
      </c>
      <c r="N1020" s="66">
        <f t="shared" si="270"/>
        <v>0</v>
      </c>
      <c r="O1020" s="42"/>
      <c r="P1020" s="43" t="e">
        <f>TEXT(IF(#REF!=1,D1020,""),"00")</f>
        <v>#REF!</v>
      </c>
      <c r="Q1020" s="44"/>
      <c r="R1020" s="45"/>
      <c r="S1020" s="46" t="e">
        <f>IF(O1020=0,TEXT(TIME(P1020,Q1020,R1020)-TIME(D1020,E1020,RIGHT(F1020,2))+TIME(0,LEFT(#REF!,2),RIGHT(#REF!,2)),"mm:ss"),TEXT(TIME(P1020,Q1020,R1020)-TIME(D1020,E1020,RIGHT(F1020,2))+TIME(0,LEFT(#REF!,2),RIGHT(#REF!,2))-TIME(0,($G$10*O1020),0),"mm:ss"))</f>
        <v>#REF!</v>
      </c>
      <c r="T1020" s="47"/>
      <c r="U1020" s="43" t="e">
        <f>INDEX(VISITORS[INSECT ORDER], MATCH(T1020,VISITORS[NAME USED],0))</f>
        <v>#N/A</v>
      </c>
      <c r="V1020" s="43" t="e">
        <f t="shared" si="264"/>
        <v>#N/A</v>
      </c>
      <c r="W1020" s="48" t="e">
        <f>IF(SUM(AB1020,AD1020,AF1020,AH1020,AJ1020,AL1020)=#REF!,,"")</f>
        <v>#REF!</v>
      </c>
      <c r="X1020" s="49" t="e">
        <f>IF(#REF!=1,1,"")</f>
        <v>#REF!</v>
      </c>
      <c r="Y1020" s="49"/>
      <c r="Z1020" s="49"/>
      <c r="AA1020" s="50" t="str">
        <f t="shared" si="265"/>
        <v/>
      </c>
      <c r="AB1020" s="51" t="str">
        <f>IF(AA1020=1,#REF!,"")</f>
        <v/>
      </c>
      <c r="AC1020" s="50"/>
      <c r="AD1020" s="51" t="str">
        <f>IF(AC1020=1,#REF!,"")</f>
        <v/>
      </c>
      <c r="AE1020" s="50"/>
      <c r="AF1020" s="51" t="str">
        <f>IF(AE1020=1,#REF!,"")</f>
        <v/>
      </c>
      <c r="AG1020" s="50"/>
      <c r="AH1020" s="51" t="str">
        <f>IF(AG1020=1,#REF!,"")</f>
        <v/>
      </c>
      <c r="AI1020" s="50"/>
      <c r="AJ1020" s="51" t="str">
        <f>IF(AI1020=1,#REF!,"")</f>
        <v/>
      </c>
      <c r="AK1020" s="50"/>
      <c r="AL1020" s="51" t="str">
        <f>IF(AK1020=1,#REF!,"")</f>
        <v/>
      </c>
      <c r="AM1020" s="52"/>
      <c r="AN1020" s="53"/>
      <c r="AO1020" s="53"/>
      <c r="AP1020" s="54"/>
      <c r="AQ1020" s="55" t="e">
        <f>IF(#REF!=1,0,"")</f>
        <v>#REF!</v>
      </c>
      <c r="AR1020" s="56" t="e">
        <f t="shared" si="258"/>
        <v>#REF!</v>
      </c>
      <c r="AS1020" s="55" t="e">
        <f>IF(#REF!=1,0,"")</f>
        <v>#REF!</v>
      </c>
      <c r="AT1020" s="56" t="e">
        <f t="shared" si="259"/>
        <v>#REF!</v>
      </c>
    </row>
    <row r="1021" spans="1:46" s="3" customFormat="1" x14ac:dyDescent="0.25">
      <c r="A1021" s="67">
        <f t="shared" si="260"/>
        <v>2022</v>
      </c>
      <c r="B1021" s="67" t="str">
        <f t="shared" si="261"/>
        <v>May</v>
      </c>
      <c r="C1021" s="68">
        <f t="shared" si="266"/>
        <v>25</v>
      </c>
      <c r="D1021" s="69">
        <f t="shared" si="262"/>
        <v>1</v>
      </c>
      <c r="E1021" s="70">
        <f t="shared" si="263"/>
        <v>33</v>
      </c>
      <c r="F1021" s="74"/>
      <c r="G1021" s="77"/>
      <c r="H1021" s="63" t="e">
        <f t="shared" si="267"/>
        <v>#VALUE!</v>
      </c>
      <c r="I1021" s="64">
        <f t="shared" ref="I1021:N1036" si="271">I1020</f>
        <v>1</v>
      </c>
      <c r="J1021" s="71" t="str">
        <f t="shared" si="271"/>
        <v>Lavandula</v>
      </c>
      <c r="K1021" s="71" t="str">
        <f t="shared" si="271"/>
        <v>stoechas</v>
      </c>
      <c r="L1021" s="72">
        <f t="shared" si="271"/>
        <v>2</v>
      </c>
      <c r="M1021" s="72">
        <f t="shared" si="271"/>
        <v>13</v>
      </c>
      <c r="N1021" s="66">
        <f t="shared" si="271"/>
        <v>0</v>
      </c>
      <c r="O1021" s="42"/>
      <c r="P1021" s="43" t="e">
        <f>TEXT(IF(#REF!=1,D1021,""),"00")</f>
        <v>#REF!</v>
      </c>
      <c r="Q1021" s="44"/>
      <c r="R1021" s="45"/>
      <c r="S1021" s="46" t="e">
        <f>IF(O1021=0,TEXT(TIME(P1021,Q1021,R1021)-TIME(D1021,E1021,RIGHT(F1021,2))+TIME(0,LEFT(#REF!,2),RIGHT(#REF!,2)),"mm:ss"),TEXT(TIME(P1021,Q1021,R1021)-TIME(D1021,E1021,RIGHT(F1021,2))+TIME(0,LEFT(#REF!,2),RIGHT(#REF!,2))-TIME(0,($G$10*O1021),0),"mm:ss"))</f>
        <v>#REF!</v>
      </c>
      <c r="T1021" s="47"/>
      <c r="U1021" s="43" t="e">
        <f>INDEX(VISITORS[INSECT ORDER], MATCH(T1021,VISITORS[NAME USED],0))</f>
        <v>#N/A</v>
      </c>
      <c r="V1021" s="43" t="e">
        <f t="shared" si="264"/>
        <v>#N/A</v>
      </c>
      <c r="W1021" s="48" t="e">
        <f>IF(SUM(AB1021,AD1021,AF1021,AH1021,AJ1021,AL1021)=#REF!,,"")</f>
        <v>#REF!</v>
      </c>
      <c r="X1021" s="49" t="e">
        <f>IF(#REF!=1,1,"")</f>
        <v>#REF!</v>
      </c>
      <c r="Y1021" s="49"/>
      <c r="Z1021" s="49"/>
      <c r="AA1021" s="50" t="str">
        <f t="shared" si="265"/>
        <v/>
      </c>
      <c r="AB1021" s="51" t="str">
        <f>IF(AA1021=1,#REF!,"")</f>
        <v/>
      </c>
      <c r="AC1021" s="50"/>
      <c r="AD1021" s="51" t="str">
        <f>IF(AC1021=1,#REF!,"")</f>
        <v/>
      </c>
      <c r="AE1021" s="50"/>
      <c r="AF1021" s="51" t="str">
        <f>IF(AE1021=1,#REF!,"")</f>
        <v/>
      </c>
      <c r="AG1021" s="50"/>
      <c r="AH1021" s="51" t="str">
        <f>IF(AG1021=1,#REF!,"")</f>
        <v/>
      </c>
      <c r="AI1021" s="50"/>
      <c r="AJ1021" s="51" t="str">
        <f>IF(AI1021=1,#REF!,"")</f>
        <v/>
      </c>
      <c r="AK1021" s="50"/>
      <c r="AL1021" s="51" t="str">
        <f>IF(AK1021=1,#REF!,"")</f>
        <v/>
      </c>
      <c r="AM1021" s="52"/>
      <c r="AN1021" s="53"/>
      <c r="AO1021" s="53"/>
      <c r="AP1021" s="54"/>
      <c r="AQ1021" s="55" t="e">
        <f>IF(#REF!=1,0,"")</f>
        <v>#REF!</v>
      </c>
      <c r="AR1021" s="56" t="e">
        <f t="shared" si="258"/>
        <v>#REF!</v>
      </c>
      <c r="AS1021" s="55" t="e">
        <f>IF(#REF!=1,0,"")</f>
        <v>#REF!</v>
      </c>
      <c r="AT1021" s="56" t="e">
        <f t="shared" si="259"/>
        <v>#REF!</v>
      </c>
    </row>
    <row r="1022" spans="1:46" s="3" customFormat="1" x14ac:dyDescent="0.25">
      <c r="A1022" s="67">
        <f t="shared" si="260"/>
        <v>2022</v>
      </c>
      <c r="B1022" s="67" t="str">
        <f t="shared" si="261"/>
        <v>May</v>
      </c>
      <c r="C1022" s="68">
        <f t="shared" si="266"/>
        <v>25</v>
      </c>
      <c r="D1022" s="69">
        <f t="shared" si="262"/>
        <v>1</v>
      </c>
      <c r="E1022" s="60">
        <f t="shared" si="263"/>
        <v>34</v>
      </c>
      <c r="F1022" s="74"/>
      <c r="G1022" s="77"/>
      <c r="H1022" s="63" t="e">
        <f t="shared" si="267"/>
        <v>#VALUE!</v>
      </c>
      <c r="I1022" s="64">
        <f t="shared" si="271"/>
        <v>1</v>
      </c>
      <c r="J1022" s="71" t="str">
        <f t="shared" si="271"/>
        <v>Lavandula</v>
      </c>
      <c r="K1022" s="71" t="str">
        <f t="shared" si="271"/>
        <v>stoechas</v>
      </c>
      <c r="L1022" s="72">
        <f t="shared" si="271"/>
        <v>2</v>
      </c>
      <c r="M1022" s="66">
        <f t="shared" si="271"/>
        <v>13</v>
      </c>
      <c r="N1022" s="66">
        <f t="shared" si="271"/>
        <v>0</v>
      </c>
      <c r="O1022" s="42"/>
      <c r="P1022" s="43" t="e">
        <f>TEXT(IF(#REF!=1,D1022,""),"00")</f>
        <v>#REF!</v>
      </c>
      <c r="Q1022" s="44"/>
      <c r="R1022" s="45"/>
      <c r="S1022" s="46" t="e">
        <f>IF(O1022=0,TEXT(TIME(P1022,Q1022,R1022)-TIME(D1022,E1022,RIGHT(F1022,2))+TIME(0,LEFT(#REF!,2),RIGHT(#REF!,2)),"mm:ss"),TEXT(TIME(P1022,Q1022,R1022)-TIME(D1022,E1022,RIGHT(F1022,2))+TIME(0,LEFT(#REF!,2),RIGHT(#REF!,2))-TIME(0,($G$10*O1022),0),"mm:ss"))</f>
        <v>#REF!</v>
      </c>
      <c r="T1022" s="47"/>
      <c r="U1022" s="43" t="e">
        <f>INDEX(VISITORS[INSECT ORDER], MATCH(T1022,VISITORS[NAME USED],0))</f>
        <v>#N/A</v>
      </c>
      <c r="V1022" s="43" t="e">
        <f t="shared" si="264"/>
        <v>#N/A</v>
      </c>
      <c r="W1022" s="48" t="e">
        <f>IF(SUM(AB1022,AD1022,AF1022,AH1022,AJ1022,AL1022)=#REF!,,"")</f>
        <v>#REF!</v>
      </c>
      <c r="X1022" s="49" t="e">
        <f>IF(#REF!=1,1,"")</f>
        <v>#REF!</v>
      </c>
      <c r="Y1022" s="49"/>
      <c r="Z1022" s="49"/>
      <c r="AA1022" s="50" t="str">
        <f t="shared" si="265"/>
        <v/>
      </c>
      <c r="AB1022" s="51" t="str">
        <f>IF(AA1022=1,#REF!,"")</f>
        <v/>
      </c>
      <c r="AC1022" s="50"/>
      <c r="AD1022" s="51" t="str">
        <f>IF(AC1022=1,#REF!,"")</f>
        <v/>
      </c>
      <c r="AE1022" s="50"/>
      <c r="AF1022" s="51" t="str">
        <f>IF(AE1022=1,#REF!,"")</f>
        <v/>
      </c>
      <c r="AG1022" s="50"/>
      <c r="AH1022" s="51" t="str">
        <f>IF(AG1022=1,#REF!,"")</f>
        <v/>
      </c>
      <c r="AI1022" s="50"/>
      <c r="AJ1022" s="51" t="str">
        <f>IF(AI1022=1,#REF!,"")</f>
        <v/>
      </c>
      <c r="AK1022" s="50"/>
      <c r="AL1022" s="51" t="str">
        <f>IF(AK1022=1,#REF!,"")</f>
        <v/>
      </c>
      <c r="AM1022" s="52"/>
      <c r="AN1022" s="53"/>
      <c r="AO1022" s="53"/>
      <c r="AP1022" s="54"/>
      <c r="AQ1022" s="55" t="e">
        <f>IF(#REF!=1,0,"")</f>
        <v>#REF!</v>
      </c>
      <c r="AR1022" s="56" t="e">
        <f t="shared" si="258"/>
        <v>#REF!</v>
      </c>
      <c r="AS1022" s="55" t="e">
        <f>IF(#REF!=1,0,"")</f>
        <v>#REF!</v>
      </c>
      <c r="AT1022" s="56" t="e">
        <f t="shared" si="259"/>
        <v>#REF!</v>
      </c>
    </row>
    <row r="1023" spans="1:46" s="3" customFormat="1" x14ac:dyDescent="0.25">
      <c r="A1023" s="67">
        <f t="shared" si="260"/>
        <v>2022</v>
      </c>
      <c r="B1023" s="67" t="str">
        <f t="shared" si="261"/>
        <v>May</v>
      </c>
      <c r="C1023" s="68">
        <f t="shared" si="266"/>
        <v>25</v>
      </c>
      <c r="D1023" s="69">
        <f t="shared" si="262"/>
        <v>1</v>
      </c>
      <c r="E1023" s="70">
        <f t="shared" si="263"/>
        <v>35</v>
      </c>
      <c r="F1023" s="74"/>
      <c r="G1023" s="77"/>
      <c r="H1023" s="63" t="e">
        <f t="shared" si="267"/>
        <v>#VALUE!</v>
      </c>
      <c r="I1023" s="64">
        <f t="shared" si="271"/>
        <v>1</v>
      </c>
      <c r="J1023" s="71" t="str">
        <f t="shared" si="271"/>
        <v>Lavandula</v>
      </c>
      <c r="K1023" s="71" t="str">
        <f t="shared" si="271"/>
        <v>stoechas</v>
      </c>
      <c r="L1023" s="72">
        <f t="shared" si="271"/>
        <v>2</v>
      </c>
      <c r="M1023" s="72">
        <f t="shared" si="271"/>
        <v>13</v>
      </c>
      <c r="N1023" s="66">
        <f t="shared" si="271"/>
        <v>0</v>
      </c>
      <c r="O1023" s="42"/>
      <c r="P1023" s="43" t="e">
        <f>TEXT(IF(#REF!=1,D1023,""),"00")</f>
        <v>#REF!</v>
      </c>
      <c r="Q1023" s="44"/>
      <c r="R1023" s="45"/>
      <c r="S1023" s="46" t="e">
        <f>IF(O1023=0,TEXT(TIME(P1023,Q1023,R1023)-TIME(D1023,E1023,RIGHT(F1023,2))+TIME(0,LEFT(#REF!,2),RIGHT(#REF!,2)),"mm:ss"),TEXT(TIME(P1023,Q1023,R1023)-TIME(D1023,E1023,RIGHT(F1023,2))+TIME(0,LEFT(#REF!,2),RIGHT(#REF!,2))-TIME(0,($G$10*O1023),0),"mm:ss"))</f>
        <v>#REF!</v>
      </c>
      <c r="T1023" s="47"/>
      <c r="U1023" s="43" t="e">
        <f>INDEX(VISITORS[INSECT ORDER], MATCH(T1023,VISITORS[NAME USED],0))</f>
        <v>#N/A</v>
      </c>
      <c r="V1023" s="43" t="e">
        <f t="shared" si="264"/>
        <v>#N/A</v>
      </c>
      <c r="W1023" s="48" t="e">
        <f>IF(SUM(AB1023,AD1023,AF1023,AH1023,AJ1023,AL1023)=#REF!,,"")</f>
        <v>#REF!</v>
      </c>
      <c r="X1023" s="49" t="e">
        <f>IF(#REF!=1,1,"")</f>
        <v>#REF!</v>
      </c>
      <c r="Y1023" s="49"/>
      <c r="Z1023" s="49"/>
      <c r="AA1023" s="50" t="str">
        <f t="shared" si="265"/>
        <v/>
      </c>
      <c r="AB1023" s="51" t="str">
        <f>IF(AA1023=1,#REF!,"")</f>
        <v/>
      </c>
      <c r="AC1023" s="50"/>
      <c r="AD1023" s="51" t="str">
        <f>IF(AC1023=1,#REF!,"")</f>
        <v/>
      </c>
      <c r="AE1023" s="50"/>
      <c r="AF1023" s="51" t="str">
        <f>IF(AE1023=1,#REF!,"")</f>
        <v/>
      </c>
      <c r="AG1023" s="50"/>
      <c r="AH1023" s="51" t="str">
        <f>IF(AG1023=1,#REF!,"")</f>
        <v/>
      </c>
      <c r="AI1023" s="50"/>
      <c r="AJ1023" s="51" t="str">
        <f>IF(AI1023=1,#REF!,"")</f>
        <v/>
      </c>
      <c r="AK1023" s="50"/>
      <c r="AL1023" s="51" t="str">
        <f>IF(AK1023=1,#REF!,"")</f>
        <v/>
      </c>
      <c r="AM1023" s="52"/>
      <c r="AN1023" s="53"/>
      <c r="AO1023" s="53"/>
      <c r="AP1023" s="54"/>
      <c r="AQ1023" s="55" t="e">
        <f>IF(#REF!=1,0,"")</f>
        <v>#REF!</v>
      </c>
      <c r="AR1023" s="56" t="e">
        <f t="shared" si="258"/>
        <v>#REF!</v>
      </c>
      <c r="AS1023" s="55" t="e">
        <f>IF(#REF!=1,0,"")</f>
        <v>#REF!</v>
      </c>
      <c r="AT1023" s="56" t="e">
        <f t="shared" si="259"/>
        <v>#REF!</v>
      </c>
    </row>
    <row r="1024" spans="1:46" s="3" customFormat="1" x14ac:dyDescent="0.25">
      <c r="A1024" s="67">
        <f t="shared" si="260"/>
        <v>2022</v>
      </c>
      <c r="B1024" s="67" t="str">
        <f t="shared" si="261"/>
        <v>May</v>
      </c>
      <c r="C1024" s="68">
        <f t="shared" si="266"/>
        <v>25</v>
      </c>
      <c r="D1024" s="69">
        <f t="shared" si="262"/>
        <v>1</v>
      </c>
      <c r="E1024" s="70">
        <f t="shared" si="263"/>
        <v>36</v>
      </c>
      <c r="F1024" s="74"/>
      <c r="G1024" s="77"/>
      <c r="H1024" s="63" t="e">
        <f t="shared" si="267"/>
        <v>#VALUE!</v>
      </c>
      <c r="I1024" s="64">
        <f t="shared" si="271"/>
        <v>1</v>
      </c>
      <c r="J1024" s="71" t="str">
        <f t="shared" si="271"/>
        <v>Lavandula</v>
      </c>
      <c r="K1024" s="71" t="str">
        <f t="shared" si="271"/>
        <v>stoechas</v>
      </c>
      <c r="L1024" s="72">
        <f t="shared" si="271"/>
        <v>2</v>
      </c>
      <c r="M1024" s="72">
        <f t="shared" si="271"/>
        <v>13</v>
      </c>
      <c r="N1024" s="66">
        <f t="shared" si="271"/>
        <v>0</v>
      </c>
      <c r="O1024" s="42"/>
      <c r="P1024" s="43" t="e">
        <f>TEXT(IF(#REF!=1,D1024,""),"00")</f>
        <v>#REF!</v>
      </c>
      <c r="Q1024" s="44"/>
      <c r="R1024" s="45"/>
      <c r="S1024" s="46" t="e">
        <f>IF(O1024=0,TEXT(TIME(P1024,Q1024,R1024)-TIME(D1024,E1024,RIGHT(F1024,2))+TIME(0,LEFT(#REF!,2),RIGHT(#REF!,2)),"mm:ss"),TEXT(TIME(P1024,Q1024,R1024)-TIME(D1024,E1024,RIGHT(F1024,2))+TIME(0,LEFT(#REF!,2),RIGHT(#REF!,2))-TIME(0,($G$10*O1024),0),"mm:ss"))</f>
        <v>#REF!</v>
      </c>
      <c r="T1024" s="47"/>
      <c r="U1024" s="43" t="e">
        <f>INDEX(VISITORS[INSECT ORDER], MATCH(T1024,VISITORS[NAME USED],0))</f>
        <v>#N/A</v>
      </c>
      <c r="V1024" s="43" t="e">
        <f t="shared" si="264"/>
        <v>#N/A</v>
      </c>
      <c r="W1024" s="48" t="e">
        <f>IF(SUM(AB1024,AD1024,AF1024,AH1024,AJ1024,AL1024)=#REF!,,"")</f>
        <v>#REF!</v>
      </c>
      <c r="X1024" s="49" t="e">
        <f>IF(#REF!=1,1,"")</f>
        <v>#REF!</v>
      </c>
      <c r="Y1024" s="49"/>
      <c r="Z1024" s="49"/>
      <c r="AA1024" s="50" t="str">
        <f t="shared" si="265"/>
        <v/>
      </c>
      <c r="AB1024" s="51" t="str">
        <f>IF(AA1024=1,#REF!,"")</f>
        <v/>
      </c>
      <c r="AC1024" s="50"/>
      <c r="AD1024" s="51" t="str">
        <f>IF(AC1024=1,#REF!,"")</f>
        <v/>
      </c>
      <c r="AE1024" s="50"/>
      <c r="AF1024" s="51" t="str">
        <f>IF(AE1024=1,#REF!,"")</f>
        <v/>
      </c>
      <c r="AG1024" s="50"/>
      <c r="AH1024" s="51" t="str">
        <f>IF(AG1024=1,#REF!,"")</f>
        <v/>
      </c>
      <c r="AI1024" s="50"/>
      <c r="AJ1024" s="51" t="str">
        <f>IF(AI1024=1,#REF!,"")</f>
        <v/>
      </c>
      <c r="AK1024" s="50"/>
      <c r="AL1024" s="51" t="str">
        <f>IF(AK1024=1,#REF!,"")</f>
        <v/>
      </c>
      <c r="AM1024" s="52"/>
      <c r="AN1024" s="53"/>
      <c r="AO1024" s="53"/>
      <c r="AP1024" s="54"/>
      <c r="AQ1024" s="55" t="e">
        <f>IF(#REF!=1,0,"")</f>
        <v>#REF!</v>
      </c>
      <c r="AR1024" s="56" t="e">
        <f t="shared" si="258"/>
        <v>#REF!</v>
      </c>
      <c r="AS1024" s="55" t="e">
        <f>IF(#REF!=1,0,"")</f>
        <v>#REF!</v>
      </c>
      <c r="AT1024" s="56" t="e">
        <f t="shared" si="259"/>
        <v>#REF!</v>
      </c>
    </row>
    <row r="1025" spans="1:46" s="3" customFormat="1" x14ac:dyDescent="0.25">
      <c r="A1025" s="67">
        <f t="shared" si="260"/>
        <v>2022</v>
      </c>
      <c r="B1025" s="67" t="str">
        <f t="shared" si="261"/>
        <v>May</v>
      </c>
      <c r="C1025" s="68">
        <f t="shared" si="266"/>
        <v>25</v>
      </c>
      <c r="D1025" s="69">
        <f t="shared" si="262"/>
        <v>1</v>
      </c>
      <c r="E1025" s="70">
        <f t="shared" si="263"/>
        <v>37</v>
      </c>
      <c r="F1025" s="74"/>
      <c r="G1025" s="77"/>
      <c r="H1025" s="63" t="e">
        <f t="shared" si="267"/>
        <v>#VALUE!</v>
      </c>
      <c r="I1025" s="64">
        <f t="shared" si="271"/>
        <v>1</v>
      </c>
      <c r="J1025" s="71" t="str">
        <f t="shared" si="271"/>
        <v>Lavandula</v>
      </c>
      <c r="K1025" s="71" t="str">
        <f t="shared" si="271"/>
        <v>stoechas</v>
      </c>
      <c r="L1025" s="72">
        <f t="shared" si="271"/>
        <v>2</v>
      </c>
      <c r="M1025" s="72">
        <f t="shared" si="271"/>
        <v>13</v>
      </c>
      <c r="N1025" s="66">
        <f t="shared" si="271"/>
        <v>0</v>
      </c>
      <c r="O1025" s="42"/>
      <c r="P1025" s="43" t="e">
        <f>TEXT(IF(#REF!=1,D1025,""),"00")</f>
        <v>#REF!</v>
      </c>
      <c r="Q1025" s="44"/>
      <c r="R1025" s="45"/>
      <c r="S1025" s="46" t="e">
        <f>IF(O1025=0,TEXT(TIME(P1025,Q1025,R1025)-TIME(D1025,E1025,RIGHT(F1025,2))+TIME(0,LEFT(#REF!,2),RIGHT(#REF!,2)),"mm:ss"),TEXT(TIME(P1025,Q1025,R1025)-TIME(D1025,E1025,RIGHT(F1025,2))+TIME(0,LEFT(#REF!,2),RIGHT(#REF!,2))-TIME(0,($G$10*O1025),0),"mm:ss"))</f>
        <v>#REF!</v>
      </c>
      <c r="T1025" s="47"/>
      <c r="U1025" s="43" t="e">
        <f>INDEX(VISITORS[INSECT ORDER], MATCH(T1025,VISITORS[NAME USED],0))</f>
        <v>#N/A</v>
      </c>
      <c r="V1025" s="43" t="e">
        <f t="shared" si="264"/>
        <v>#N/A</v>
      </c>
      <c r="W1025" s="48" t="e">
        <f>IF(SUM(AB1025,AD1025,AF1025,AH1025,AJ1025,AL1025)=#REF!,,"")</f>
        <v>#REF!</v>
      </c>
      <c r="X1025" s="49" t="e">
        <f>IF(#REF!=1,1,"")</f>
        <v>#REF!</v>
      </c>
      <c r="Y1025" s="49"/>
      <c r="Z1025" s="49"/>
      <c r="AA1025" s="50" t="str">
        <f t="shared" si="265"/>
        <v/>
      </c>
      <c r="AB1025" s="51" t="str">
        <f>IF(AA1025=1,#REF!,"")</f>
        <v/>
      </c>
      <c r="AC1025" s="50"/>
      <c r="AD1025" s="51" t="str">
        <f>IF(AC1025=1,#REF!,"")</f>
        <v/>
      </c>
      <c r="AE1025" s="50"/>
      <c r="AF1025" s="51" t="str">
        <f>IF(AE1025=1,#REF!,"")</f>
        <v/>
      </c>
      <c r="AG1025" s="50"/>
      <c r="AH1025" s="51" t="str">
        <f>IF(AG1025=1,#REF!,"")</f>
        <v/>
      </c>
      <c r="AI1025" s="50"/>
      <c r="AJ1025" s="51" t="str">
        <f>IF(AI1025=1,#REF!,"")</f>
        <v/>
      </c>
      <c r="AK1025" s="50"/>
      <c r="AL1025" s="51" t="str">
        <f>IF(AK1025=1,#REF!,"")</f>
        <v/>
      </c>
      <c r="AM1025" s="52"/>
      <c r="AN1025" s="53"/>
      <c r="AO1025" s="53"/>
      <c r="AP1025" s="54"/>
      <c r="AQ1025" s="55" t="e">
        <f>IF(#REF!=1,0,"")</f>
        <v>#REF!</v>
      </c>
      <c r="AR1025" s="56" t="e">
        <f t="shared" si="258"/>
        <v>#REF!</v>
      </c>
      <c r="AS1025" s="55" t="e">
        <f>IF(#REF!=1,0,"")</f>
        <v>#REF!</v>
      </c>
      <c r="AT1025" s="56" t="e">
        <f t="shared" si="259"/>
        <v>#REF!</v>
      </c>
    </row>
    <row r="1026" spans="1:46" s="3" customFormat="1" x14ac:dyDescent="0.25">
      <c r="A1026" s="67">
        <f t="shared" si="260"/>
        <v>2022</v>
      </c>
      <c r="B1026" s="67" t="str">
        <f t="shared" si="261"/>
        <v>May</v>
      </c>
      <c r="C1026" s="68">
        <f t="shared" si="266"/>
        <v>25</v>
      </c>
      <c r="D1026" s="69">
        <f t="shared" si="262"/>
        <v>1</v>
      </c>
      <c r="E1026" s="70">
        <f t="shared" si="263"/>
        <v>38</v>
      </c>
      <c r="F1026" s="74"/>
      <c r="G1026" s="77"/>
      <c r="H1026" s="63" t="e">
        <f t="shared" si="267"/>
        <v>#VALUE!</v>
      </c>
      <c r="I1026" s="64">
        <f t="shared" si="271"/>
        <v>1</v>
      </c>
      <c r="J1026" s="71" t="str">
        <f t="shared" si="271"/>
        <v>Lavandula</v>
      </c>
      <c r="K1026" s="71" t="str">
        <f t="shared" si="271"/>
        <v>stoechas</v>
      </c>
      <c r="L1026" s="66">
        <f t="shared" si="271"/>
        <v>2</v>
      </c>
      <c r="M1026" s="72">
        <f t="shared" si="271"/>
        <v>13</v>
      </c>
      <c r="N1026" s="66">
        <f t="shared" si="271"/>
        <v>0</v>
      </c>
      <c r="O1026" s="42"/>
      <c r="P1026" s="43" t="e">
        <f>TEXT(IF(#REF!=1,D1026,""),"00")</f>
        <v>#REF!</v>
      </c>
      <c r="Q1026" s="44"/>
      <c r="R1026" s="45"/>
      <c r="S1026" s="46" t="e">
        <f>IF(O1026=0,TEXT(TIME(P1026,Q1026,R1026)-TIME(D1026,E1026,RIGHT(F1026,2))+TIME(0,LEFT(#REF!,2),RIGHT(#REF!,2)),"mm:ss"),TEXT(TIME(P1026,Q1026,R1026)-TIME(D1026,E1026,RIGHT(F1026,2))+TIME(0,LEFT(#REF!,2),RIGHT(#REF!,2))-TIME(0,($G$10*O1026),0),"mm:ss"))</f>
        <v>#REF!</v>
      </c>
      <c r="T1026" s="47"/>
      <c r="U1026" s="43" t="e">
        <f>INDEX(VISITORS[INSECT ORDER], MATCH(T1026,VISITORS[NAME USED],0))</f>
        <v>#N/A</v>
      </c>
      <c r="V1026" s="43" t="e">
        <f t="shared" si="264"/>
        <v>#N/A</v>
      </c>
      <c r="W1026" s="48" t="e">
        <f>IF(SUM(AB1026,AD1026,AF1026,AH1026,AJ1026,AL1026)=#REF!,,"")</f>
        <v>#REF!</v>
      </c>
      <c r="X1026" s="49" t="e">
        <f>IF(#REF!=1,1,"")</f>
        <v>#REF!</v>
      </c>
      <c r="Y1026" s="49"/>
      <c r="Z1026" s="49"/>
      <c r="AA1026" s="50" t="str">
        <f t="shared" si="265"/>
        <v/>
      </c>
      <c r="AB1026" s="51" t="str">
        <f>IF(AA1026=1,#REF!,"")</f>
        <v/>
      </c>
      <c r="AC1026" s="50"/>
      <c r="AD1026" s="51" t="str">
        <f>IF(AC1026=1,#REF!,"")</f>
        <v/>
      </c>
      <c r="AE1026" s="50"/>
      <c r="AF1026" s="51" t="str">
        <f>IF(AE1026=1,#REF!,"")</f>
        <v/>
      </c>
      <c r="AG1026" s="50"/>
      <c r="AH1026" s="51" t="str">
        <f>IF(AG1026=1,#REF!,"")</f>
        <v/>
      </c>
      <c r="AI1026" s="50"/>
      <c r="AJ1026" s="51" t="str">
        <f>IF(AI1026=1,#REF!,"")</f>
        <v/>
      </c>
      <c r="AK1026" s="50"/>
      <c r="AL1026" s="51" t="str">
        <f>IF(AK1026=1,#REF!,"")</f>
        <v/>
      </c>
      <c r="AM1026" s="52"/>
      <c r="AN1026" s="53"/>
      <c r="AO1026" s="53"/>
      <c r="AP1026" s="54"/>
      <c r="AQ1026" s="55" t="e">
        <f>IF(#REF!=1,0,"")</f>
        <v>#REF!</v>
      </c>
      <c r="AR1026" s="56" t="e">
        <f t="shared" si="258"/>
        <v>#REF!</v>
      </c>
      <c r="AS1026" s="55" t="e">
        <f>IF(#REF!=1,0,"")</f>
        <v>#REF!</v>
      </c>
      <c r="AT1026" s="56" t="e">
        <f t="shared" si="259"/>
        <v>#REF!</v>
      </c>
    </row>
    <row r="1027" spans="1:46" s="3" customFormat="1" x14ac:dyDescent="0.25">
      <c r="A1027" s="67">
        <f t="shared" si="260"/>
        <v>2022</v>
      </c>
      <c r="B1027" s="67" t="str">
        <f t="shared" si="261"/>
        <v>May</v>
      </c>
      <c r="C1027" s="68">
        <f t="shared" si="266"/>
        <v>25</v>
      </c>
      <c r="D1027" s="69">
        <f t="shared" si="262"/>
        <v>1</v>
      </c>
      <c r="E1027" s="60">
        <f t="shared" si="263"/>
        <v>39</v>
      </c>
      <c r="F1027" s="74"/>
      <c r="G1027" s="77"/>
      <c r="H1027" s="63" t="e">
        <f t="shared" si="267"/>
        <v>#VALUE!</v>
      </c>
      <c r="I1027" s="64">
        <f t="shared" si="271"/>
        <v>1</v>
      </c>
      <c r="J1027" s="71" t="str">
        <f t="shared" si="271"/>
        <v>Lavandula</v>
      </c>
      <c r="K1027" s="71" t="str">
        <f t="shared" si="271"/>
        <v>stoechas</v>
      </c>
      <c r="L1027" s="72">
        <f t="shared" si="271"/>
        <v>2</v>
      </c>
      <c r="M1027" s="66">
        <f t="shared" si="271"/>
        <v>13</v>
      </c>
      <c r="N1027" s="66">
        <f t="shared" si="271"/>
        <v>0</v>
      </c>
      <c r="O1027" s="42"/>
      <c r="P1027" s="43" t="e">
        <f>TEXT(IF(#REF!=1,D1027,""),"00")</f>
        <v>#REF!</v>
      </c>
      <c r="Q1027" s="44"/>
      <c r="R1027" s="45"/>
      <c r="S1027" s="46" t="e">
        <f>IF(O1027=0,TEXT(TIME(P1027,Q1027,R1027)-TIME(D1027,E1027,RIGHT(F1027,2))+TIME(0,LEFT(#REF!,2),RIGHT(#REF!,2)),"mm:ss"),TEXT(TIME(P1027,Q1027,R1027)-TIME(D1027,E1027,RIGHT(F1027,2))+TIME(0,LEFT(#REF!,2),RIGHT(#REF!,2))-TIME(0,($G$10*O1027),0),"mm:ss"))</f>
        <v>#REF!</v>
      </c>
      <c r="T1027" s="47"/>
      <c r="U1027" s="43" t="e">
        <f>INDEX(VISITORS[INSECT ORDER], MATCH(T1027,VISITORS[NAME USED],0))</f>
        <v>#N/A</v>
      </c>
      <c r="V1027" s="43" t="e">
        <f t="shared" si="264"/>
        <v>#N/A</v>
      </c>
      <c r="W1027" s="48" t="e">
        <f>IF(SUM(AB1027,AD1027,AF1027,AH1027,AJ1027,AL1027)=#REF!,,"")</f>
        <v>#REF!</v>
      </c>
      <c r="X1027" s="49" t="e">
        <f>IF(#REF!=1,1,"")</f>
        <v>#REF!</v>
      </c>
      <c r="Y1027" s="49"/>
      <c r="Z1027" s="49"/>
      <c r="AA1027" s="50" t="str">
        <f t="shared" si="265"/>
        <v/>
      </c>
      <c r="AB1027" s="51" t="str">
        <f>IF(AA1027=1,#REF!,"")</f>
        <v/>
      </c>
      <c r="AC1027" s="50"/>
      <c r="AD1027" s="51" t="str">
        <f>IF(AC1027=1,#REF!,"")</f>
        <v/>
      </c>
      <c r="AE1027" s="50"/>
      <c r="AF1027" s="51" t="str">
        <f>IF(AE1027=1,#REF!,"")</f>
        <v/>
      </c>
      <c r="AG1027" s="50"/>
      <c r="AH1027" s="51" t="str">
        <f>IF(AG1027=1,#REF!,"")</f>
        <v/>
      </c>
      <c r="AI1027" s="50"/>
      <c r="AJ1027" s="51" t="str">
        <f>IF(AI1027=1,#REF!,"")</f>
        <v/>
      </c>
      <c r="AK1027" s="50"/>
      <c r="AL1027" s="51" t="str">
        <f>IF(AK1027=1,#REF!,"")</f>
        <v/>
      </c>
      <c r="AM1027" s="52"/>
      <c r="AN1027" s="53"/>
      <c r="AO1027" s="53"/>
      <c r="AP1027" s="54"/>
      <c r="AQ1027" s="55" t="e">
        <f>IF(#REF!=1,0,"")</f>
        <v>#REF!</v>
      </c>
      <c r="AR1027" s="56" t="e">
        <f t="shared" si="258"/>
        <v>#REF!</v>
      </c>
      <c r="AS1027" s="55" t="e">
        <f>IF(#REF!=1,0,"")</f>
        <v>#REF!</v>
      </c>
      <c r="AT1027" s="56" t="e">
        <f t="shared" si="259"/>
        <v>#REF!</v>
      </c>
    </row>
    <row r="1028" spans="1:46" s="3" customFormat="1" x14ac:dyDescent="0.25">
      <c r="A1028" s="67">
        <f t="shared" si="260"/>
        <v>2022</v>
      </c>
      <c r="B1028" s="67" t="str">
        <f t="shared" si="261"/>
        <v>May</v>
      </c>
      <c r="C1028" s="68">
        <f t="shared" si="266"/>
        <v>25</v>
      </c>
      <c r="D1028" s="69">
        <f t="shared" si="262"/>
        <v>1</v>
      </c>
      <c r="E1028" s="70">
        <f t="shared" si="263"/>
        <v>40</v>
      </c>
      <c r="F1028" s="74"/>
      <c r="G1028" s="77"/>
      <c r="H1028" s="63" t="e">
        <f t="shared" si="267"/>
        <v>#VALUE!</v>
      </c>
      <c r="I1028" s="64">
        <f t="shared" si="271"/>
        <v>1</v>
      </c>
      <c r="J1028" s="71" t="str">
        <f t="shared" si="271"/>
        <v>Lavandula</v>
      </c>
      <c r="K1028" s="71" t="str">
        <f t="shared" si="271"/>
        <v>stoechas</v>
      </c>
      <c r="L1028" s="72">
        <f t="shared" si="271"/>
        <v>2</v>
      </c>
      <c r="M1028" s="72">
        <f t="shared" si="271"/>
        <v>13</v>
      </c>
      <c r="N1028" s="66">
        <f t="shared" si="271"/>
        <v>0</v>
      </c>
      <c r="O1028" s="42"/>
      <c r="P1028" s="43" t="e">
        <f>TEXT(IF(#REF!=1,D1028,""),"00")</f>
        <v>#REF!</v>
      </c>
      <c r="Q1028" s="44"/>
      <c r="R1028" s="45"/>
      <c r="S1028" s="46" t="e">
        <f>IF(O1028=0,TEXT(TIME(P1028,Q1028,R1028)-TIME(D1028,E1028,RIGHT(F1028,2))+TIME(0,LEFT(#REF!,2),RIGHT(#REF!,2)),"mm:ss"),TEXT(TIME(P1028,Q1028,R1028)-TIME(D1028,E1028,RIGHT(F1028,2))+TIME(0,LEFT(#REF!,2),RIGHT(#REF!,2))-TIME(0,($G$10*O1028),0),"mm:ss"))</f>
        <v>#REF!</v>
      </c>
      <c r="T1028" s="47"/>
      <c r="U1028" s="43" t="e">
        <f>INDEX(VISITORS[INSECT ORDER], MATCH(T1028,VISITORS[NAME USED],0))</f>
        <v>#N/A</v>
      </c>
      <c r="V1028" s="43" t="e">
        <f t="shared" si="264"/>
        <v>#N/A</v>
      </c>
      <c r="W1028" s="48" t="e">
        <f>IF(SUM(AB1028,AD1028,AF1028,AH1028,AJ1028,AL1028)=#REF!,,"")</f>
        <v>#REF!</v>
      </c>
      <c r="X1028" s="49" t="e">
        <f>IF(#REF!=1,1,"")</f>
        <v>#REF!</v>
      </c>
      <c r="Y1028" s="49"/>
      <c r="Z1028" s="49"/>
      <c r="AA1028" s="50" t="str">
        <f t="shared" si="265"/>
        <v/>
      </c>
      <c r="AB1028" s="51" t="str">
        <f>IF(AA1028=1,#REF!,"")</f>
        <v/>
      </c>
      <c r="AC1028" s="50"/>
      <c r="AD1028" s="51" t="str">
        <f>IF(AC1028=1,#REF!,"")</f>
        <v/>
      </c>
      <c r="AE1028" s="50"/>
      <c r="AF1028" s="51" t="str">
        <f>IF(AE1028=1,#REF!,"")</f>
        <v/>
      </c>
      <c r="AG1028" s="50"/>
      <c r="AH1028" s="51" t="str">
        <f>IF(AG1028=1,#REF!,"")</f>
        <v/>
      </c>
      <c r="AI1028" s="50"/>
      <c r="AJ1028" s="51" t="str">
        <f>IF(AI1028=1,#REF!,"")</f>
        <v/>
      </c>
      <c r="AK1028" s="50"/>
      <c r="AL1028" s="51" t="str">
        <f>IF(AK1028=1,#REF!,"")</f>
        <v/>
      </c>
      <c r="AM1028" s="52"/>
      <c r="AN1028" s="53"/>
      <c r="AO1028" s="53"/>
      <c r="AP1028" s="54"/>
      <c r="AQ1028" s="55" t="e">
        <f>IF(#REF!=1,0,"")</f>
        <v>#REF!</v>
      </c>
      <c r="AR1028" s="56" t="e">
        <f t="shared" si="258"/>
        <v>#REF!</v>
      </c>
      <c r="AS1028" s="55" t="e">
        <f>IF(#REF!=1,0,"")</f>
        <v>#REF!</v>
      </c>
      <c r="AT1028" s="56" t="e">
        <f t="shared" si="259"/>
        <v>#REF!</v>
      </c>
    </row>
    <row r="1029" spans="1:46" s="3" customFormat="1" x14ac:dyDescent="0.25">
      <c r="A1029" s="67">
        <f t="shared" si="260"/>
        <v>2022</v>
      </c>
      <c r="B1029" s="67" t="str">
        <f t="shared" si="261"/>
        <v>May</v>
      </c>
      <c r="C1029" s="68">
        <f t="shared" si="266"/>
        <v>25</v>
      </c>
      <c r="D1029" s="69">
        <f t="shared" si="262"/>
        <v>1</v>
      </c>
      <c r="E1029" s="70">
        <f t="shared" si="263"/>
        <v>41</v>
      </c>
      <c r="F1029" s="74"/>
      <c r="G1029" s="77"/>
      <c r="H1029" s="63" t="e">
        <f t="shared" si="267"/>
        <v>#VALUE!</v>
      </c>
      <c r="I1029" s="64">
        <f t="shared" si="271"/>
        <v>1</v>
      </c>
      <c r="J1029" s="71" t="str">
        <f t="shared" si="271"/>
        <v>Lavandula</v>
      </c>
      <c r="K1029" s="71" t="str">
        <f t="shared" si="271"/>
        <v>stoechas</v>
      </c>
      <c r="L1029" s="72">
        <f t="shared" si="271"/>
        <v>2</v>
      </c>
      <c r="M1029" s="72">
        <f t="shared" si="271"/>
        <v>13</v>
      </c>
      <c r="N1029" s="66">
        <f t="shared" si="271"/>
        <v>0</v>
      </c>
      <c r="O1029" s="42"/>
      <c r="P1029" s="43" t="e">
        <f>TEXT(IF(#REF!=1,D1029,""),"00")</f>
        <v>#REF!</v>
      </c>
      <c r="Q1029" s="44"/>
      <c r="R1029" s="45"/>
      <c r="S1029" s="46" t="e">
        <f>IF(O1029=0,TEXT(TIME(P1029,Q1029,R1029)-TIME(D1029,E1029,RIGHT(F1029,2))+TIME(0,LEFT(#REF!,2),RIGHT(#REF!,2)),"mm:ss"),TEXT(TIME(P1029,Q1029,R1029)-TIME(D1029,E1029,RIGHT(F1029,2))+TIME(0,LEFT(#REF!,2),RIGHT(#REF!,2))-TIME(0,($G$10*O1029),0),"mm:ss"))</f>
        <v>#REF!</v>
      </c>
      <c r="T1029" s="47"/>
      <c r="U1029" s="43" t="e">
        <f>INDEX(VISITORS[INSECT ORDER], MATCH(T1029,VISITORS[NAME USED],0))</f>
        <v>#N/A</v>
      </c>
      <c r="V1029" s="43" t="e">
        <f t="shared" si="264"/>
        <v>#N/A</v>
      </c>
      <c r="W1029" s="48" t="e">
        <f>IF(SUM(AB1029,AD1029,AF1029,AH1029,AJ1029,AL1029)=#REF!,,"")</f>
        <v>#REF!</v>
      </c>
      <c r="X1029" s="49" t="e">
        <f>IF(#REF!=1,1,"")</f>
        <v>#REF!</v>
      </c>
      <c r="Y1029" s="49"/>
      <c r="Z1029" s="49"/>
      <c r="AA1029" s="50" t="str">
        <f t="shared" si="265"/>
        <v/>
      </c>
      <c r="AB1029" s="51" t="str">
        <f>IF(AA1029=1,#REF!,"")</f>
        <v/>
      </c>
      <c r="AC1029" s="50"/>
      <c r="AD1029" s="51" t="str">
        <f>IF(AC1029=1,#REF!,"")</f>
        <v/>
      </c>
      <c r="AE1029" s="50"/>
      <c r="AF1029" s="51" t="str">
        <f>IF(AE1029=1,#REF!,"")</f>
        <v/>
      </c>
      <c r="AG1029" s="50"/>
      <c r="AH1029" s="51" t="str">
        <f>IF(AG1029=1,#REF!,"")</f>
        <v/>
      </c>
      <c r="AI1029" s="50"/>
      <c r="AJ1029" s="51" t="str">
        <f>IF(AI1029=1,#REF!,"")</f>
        <v/>
      </c>
      <c r="AK1029" s="50"/>
      <c r="AL1029" s="51" t="str">
        <f>IF(AK1029=1,#REF!,"")</f>
        <v/>
      </c>
      <c r="AM1029" s="52"/>
      <c r="AN1029" s="53"/>
      <c r="AO1029" s="53"/>
      <c r="AP1029" s="54"/>
      <c r="AQ1029" s="55" t="e">
        <f>IF(#REF!=1,0,"")</f>
        <v>#REF!</v>
      </c>
      <c r="AR1029" s="56" t="e">
        <f t="shared" si="258"/>
        <v>#REF!</v>
      </c>
      <c r="AS1029" s="55" t="e">
        <f>IF(#REF!=1,0,"")</f>
        <v>#REF!</v>
      </c>
      <c r="AT1029" s="56" t="e">
        <f t="shared" si="259"/>
        <v>#REF!</v>
      </c>
    </row>
    <row r="1030" spans="1:46" s="3" customFormat="1" x14ac:dyDescent="0.25">
      <c r="A1030" s="67">
        <f t="shared" si="260"/>
        <v>2022</v>
      </c>
      <c r="B1030" s="67" t="str">
        <f t="shared" si="261"/>
        <v>May</v>
      </c>
      <c r="C1030" s="68">
        <f t="shared" si="266"/>
        <v>25</v>
      </c>
      <c r="D1030" s="69">
        <f t="shared" si="262"/>
        <v>1</v>
      </c>
      <c r="E1030" s="70">
        <f t="shared" si="263"/>
        <v>42</v>
      </c>
      <c r="F1030" s="74"/>
      <c r="G1030" s="77"/>
      <c r="H1030" s="63" t="e">
        <f t="shared" si="267"/>
        <v>#VALUE!</v>
      </c>
      <c r="I1030" s="64">
        <f t="shared" si="271"/>
        <v>1</v>
      </c>
      <c r="J1030" s="71" t="str">
        <f t="shared" si="271"/>
        <v>Lavandula</v>
      </c>
      <c r="K1030" s="71" t="str">
        <f t="shared" si="271"/>
        <v>stoechas</v>
      </c>
      <c r="L1030" s="72">
        <f t="shared" si="271"/>
        <v>2</v>
      </c>
      <c r="M1030" s="72">
        <f t="shared" si="271"/>
        <v>13</v>
      </c>
      <c r="N1030" s="66">
        <f t="shared" si="271"/>
        <v>0</v>
      </c>
      <c r="O1030" s="42"/>
      <c r="P1030" s="43" t="e">
        <f>TEXT(IF(#REF!=1,D1030,""),"00")</f>
        <v>#REF!</v>
      </c>
      <c r="Q1030" s="44"/>
      <c r="R1030" s="45"/>
      <c r="S1030" s="46" t="e">
        <f>IF(O1030=0,TEXT(TIME(P1030,Q1030,R1030)-TIME(D1030,E1030,RIGHT(F1030,2))+TIME(0,LEFT(#REF!,2),RIGHT(#REF!,2)),"mm:ss"),TEXT(TIME(P1030,Q1030,R1030)-TIME(D1030,E1030,RIGHT(F1030,2))+TIME(0,LEFT(#REF!,2),RIGHT(#REF!,2))-TIME(0,($G$10*O1030),0),"mm:ss"))</f>
        <v>#REF!</v>
      </c>
      <c r="T1030" s="47"/>
      <c r="U1030" s="43" t="e">
        <f>INDEX(VISITORS[INSECT ORDER], MATCH(T1030,VISITORS[NAME USED],0))</f>
        <v>#N/A</v>
      </c>
      <c r="V1030" s="43" t="e">
        <f t="shared" si="264"/>
        <v>#N/A</v>
      </c>
      <c r="W1030" s="48" t="e">
        <f>IF(SUM(AB1030,AD1030,AF1030,AH1030,AJ1030,AL1030)=#REF!,,"")</f>
        <v>#REF!</v>
      </c>
      <c r="X1030" s="49" t="e">
        <f>IF(#REF!=1,1,"")</f>
        <v>#REF!</v>
      </c>
      <c r="Y1030" s="49"/>
      <c r="Z1030" s="49"/>
      <c r="AA1030" s="50" t="str">
        <f t="shared" si="265"/>
        <v/>
      </c>
      <c r="AB1030" s="51" t="str">
        <f>IF(AA1030=1,#REF!,"")</f>
        <v/>
      </c>
      <c r="AC1030" s="50"/>
      <c r="AD1030" s="51" t="str">
        <f>IF(AC1030=1,#REF!,"")</f>
        <v/>
      </c>
      <c r="AE1030" s="50"/>
      <c r="AF1030" s="51" t="str">
        <f>IF(AE1030=1,#REF!,"")</f>
        <v/>
      </c>
      <c r="AG1030" s="50"/>
      <c r="AH1030" s="51" t="str">
        <f>IF(AG1030=1,#REF!,"")</f>
        <v/>
      </c>
      <c r="AI1030" s="50"/>
      <c r="AJ1030" s="51" t="str">
        <f>IF(AI1030=1,#REF!,"")</f>
        <v/>
      </c>
      <c r="AK1030" s="50"/>
      <c r="AL1030" s="51" t="str">
        <f>IF(AK1030=1,#REF!,"")</f>
        <v/>
      </c>
      <c r="AM1030" s="52"/>
      <c r="AN1030" s="53"/>
      <c r="AO1030" s="53"/>
      <c r="AP1030" s="54"/>
      <c r="AQ1030" s="55" t="e">
        <f>IF(#REF!=1,0,"")</f>
        <v>#REF!</v>
      </c>
      <c r="AR1030" s="56" t="e">
        <f t="shared" si="258"/>
        <v>#REF!</v>
      </c>
      <c r="AS1030" s="55" t="e">
        <f>IF(#REF!=1,0,"")</f>
        <v>#REF!</v>
      </c>
      <c r="AT1030" s="56" t="e">
        <f t="shared" si="259"/>
        <v>#REF!</v>
      </c>
    </row>
    <row r="1031" spans="1:46" s="3" customFormat="1" x14ac:dyDescent="0.25">
      <c r="A1031" s="67">
        <f t="shared" si="260"/>
        <v>2022</v>
      </c>
      <c r="B1031" s="67" t="str">
        <f t="shared" si="261"/>
        <v>May</v>
      </c>
      <c r="C1031" s="68">
        <f t="shared" si="266"/>
        <v>25</v>
      </c>
      <c r="D1031" s="69">
        <f t="shared" si="262"/>
        <v>1</v>
      </c>
      <c r="E1031" s="70">
        <f t="shared" si="263"/>
        <v>43</v>
      </c>
      <c r="F1031" s="74"/>
      <c r="G1031" s="77"/>
      <c r="H1031" s="63" t="e">
        <f t="shared" si="267"/>
        <v>#VALUE!</v>
      </c>
      <c r="I1031" s="64">
        <f t="shared" si="271"/>
        <v>1</v>
      </c>
      <c r="J1031" s="71" t="str">
        <f t="shared" si="271"/>
        <v>Lavandula</v>
      </c>
      <c r="K1031" s="71" t="str">
        <f t="shared" si="271"/>
        <v>stoechas</v>
      </c>
      <c r="L1031" s="72">
        <f t="shared" si="271"/>
        <v>2</v>
      </c>
      <c r="M1031" s="72">
        <f t="shared" si="271"/>
        <v>13</v>
      </c>
      <c r="N1031" s="66">
        <f t="shared" si="271"/>
        <v>0</v>
      </c>
      <c r="O1031" s="42"/>
      <c r="P1031" s="43" t="e">
        <f>TEXT(IF(#REF!=1,D1031,""),"00")</f>
        <v>#REF!</v>
      </c>
      <c r="Q1031" s="44"/>
      <c r="R1031" s="45"/>
      <c r="S1031" s="46" t="e">
        <f>IF(O1031=0,TEXT(TIME(P1031,Q1031,R1031)-TIME(D1031,E1031,RIGHT(F1031,2))+TIME(0,LEFT(#REF!,2),RIGHT(#REF!,2)),"mm:ss"),TEXT(TIME(P1031,Q1031,R1031)-TIME(D1031,E1031,RIGHT(F1031,2))+TIME(0,LEFT(#REF!,2),RIGHT(#REF!,2))-TIME(0,($G$10*O1031),0),"mm:ss"))</f>
        <v>#REF!</v>
      </c>
      <c r="T1031" s="47"/>
      <c r="U1031" s="43" t="e">
        <f>INDEX(VISITORS[INSECT ORDER], MATCH(T1031,VISITORS[NAME USED],0))</f>
        <v>#N/A</v>
      </c>
      <c r="V1031" s="43" t="e">
        <f t="shared" si="264"/>
        <v>#N/A</v>
      </c>
      <c r="W1031" s="48" t="e">
        <f>IF(SUM(AB1031,AD1031,AF1031,AH1031,AJ1031,AL1031)=#REF!,,"")</f>
        <v>#REF!</v>
      </c>
      <c r="X1031" s="49" t="e">
        <f>IF(#REF!=1,1,"")</f>
        <v>#REF!</v>
      </c>
      <c r="Y1031" s="49"/>
      <c r="Z1031" s="49"/>
      <c r="AA1031" s="50" t="str">
        <f t="shared" si="265"/>
        <v/>
      </c>
      <c r="AB1031" s="51" t="str">
        <f>IF(AA1031=1,#REF!,"")</f>
        <v/>
      </c>
      <c r="AC1031" s="50"/>
      <c r="AD1031" s="51" t="str">
        <f>IF(AC1031=1,#REF!,"")</f>
        <v/>
      </c>
      <c r="AE1031" s="50"/>
      <c r="AF1031" s="51" t="str">
        <f>IF(AE1031=1,#REF!,"")</f>
        <v/>
      </c>
      <c r="AG1031" s="50"/>
      <c r="AH1031" s="51" t="str">
        <f>IF(AG1031=1,#REF!,"")</f>
        <v/>
      </c>
      <c r="AI1031" s="50"/>
      <c r="AJ1031" s="51" t="str">
        <f>IF(AI1031=1,#REF!,"")</f>
        <v/>
      </c>
      <c r="AK1031" s="50"/>
      <c r="AL1031" s="51" t="str">
        <f>IF(AK1031=1,#REF!,"")</f>
        <v/>
      </c>
      <c r="AM1031" s="52"/>
      <c r="AN1031" s="53"/>
      <c r="AO1031" s="53"/>
      <c r="AP1031" s="54"/>
      <c r="AQ1031" s="55" t="e">
        <f>IF(#REF!=1,0,"")</f>
        <v>#REF!</v>
      </c>
      <c r="AR1031" s="56" t="e">
        <f t="shared" si="258"/>
        <v>#REF!</v>
      </c>
      <c r="AS1031" s="55" t="e">
        <f>IF(#REF!=1,0,"")</f>
        <v>#REF!</v>
      </c>
      <c r="AT1031" s="56" t="e">
        <f t="shared" si="259"/>
        <v>#REF!</v>
      </c>
    </row>
    <row r="1032" spans="1:46" s="3" customFormat="1" x14ac:dyDescent="0.25">
      <c r="A1032" s="67">
        <f t="shared" si="260"/>
        <v>2022</v>
      </c>
      <c r="B1032" s="67" t="str">
        <f t="shared" si="261"/>
        <v>May</v>
      </c>
      <c r="C1032" s="68">
        <f t="shared" si="266"/>
        <v>25</v>
      </c>
      <c r="D1032" s="69">
        <f t="shared" si="262"/>
        <v>1</v>
      </c>
      <c r="E1032" s="60">
        <f t="shared" si="263"/>
        <v>44</v>
      </c>
      <c r="F1032" s="74"/>
      <c r="G1032" s="77"/>
      <c r="H1032" s="63" t="e">
        <f t="shared" si="267"/>
        <v>#VALUE!</v>
      </c>
      <c r="I1032" s="64">
        <f t="shared" si="271"/>
        <v>1</v>
      </c>
      <c r="J1032" s="71" t="str">
        <f t="shared" si="271"/>
        <v>Lavandula</v>
      </c>
      <c r="K1032" s="71" t="str">
        <f t="shared" si="271"/>
        <v>stoechas</v>
      </c>
      <c r="L1032" s="66">
        <f t="shared" si="271"/>
        <v>2</v>
      </c>
      <c r="M1032" s="66">
        <f t="shared" si="271"/>
        <v>13</v>
      </c>
      <c r="N1032" s="66">
        <f t="shared" si="271"/>
        <v>0</v>
      </c>
      <c r="O1032" s="42"/>
      <c r="P1032" s="43" t="e">
        <f>TEXT(IF(#REF!=1,D1032,""),"00")</f>
        <v>#REF!</v>
      </c>
      <c r="Q1032" s="44"/>
      <c r="R1032" s="45"/>
      <c r="S1032" s="46" t="e">
        <f>IF(O1032=0,TEXT(TIME(P1032,Q1032,R1032)-TIME(D1032,E1032,RIGHT(F1032,2))+TIME(0,LEFT(#REF!,2),RIGHT(#REF!,2)),"mm:ss"),TEXT(TIME(P1032,Q1032,R1032)-TIME(D1032,E1032,RIGHT(F1032,2))+TIME(0,LEFT(#REF!,2),RIGHT(#REF!,2))-TIME(0,($G$10*O1032),0),"mm:ss"))</f>
        <v>#REF!</v>
      </c>
      <c r="T1032" s="47"/>
      <c r="U1032" s="43" t="e">
        <f>INDEX(VISITORS[INSECT ORDER], MATCH(T1032,VISITORS[NAME USED],0))</f>
        <v>#N/A</v>
      </c>
      <c r="V1032" s="43" t="e">
        <f t="shared" si="264"/>
        <v>#N/A</v>
      </c>
      <c r="W1032" s="48" t="e">
        <f>IF(SUM(AB1032,AD1032,AF1032,AH1032,AJ1032,AL1032)=#REF!,,"")</f>
        <v>#REF!</v>
      </c>
      <c r="X1032" s="49" t="e">
        <f>IF(#REF!=1,1,"")</f>
        <v>#REF!</v>
      </c>
      <c r="Y1032" s="49"/>
      <c r="Z1032" s="49"/>
      <c r="AA1032" s="50" t="str">
        <f t="shared" si="265"/>
        <v/>
      </c>
      <c r="AB1032" s="51" t="str">
        <f>IF(AA1032=1,#REF!,"")</f>
        <v/>
      </c>
      <c r="AC1032" s="50"/>
      <c r="AD1032" s="51" t="str">
        <f>IF(AC1032=1,#REF!,"")</f>
        <v/>
      </c>
      <c r="AE1032" s="50"/>
      <c r="AF1032" s="51" t="str">
        <f>IF(AE1032=1,#REF!,"")</f>
        <v/>
      </c>
      <c r="AG1032" s="50"/>
      <c r="AH1032" s="51" t="str">
        <f>IF(AG1032=1,#REF!,"")</f>
        <v/>
      </c>
      <c r="AI1032" s="50"/>
      <c r="AJ1032" s="51" t="str">
        <f>IF(AI1032=1,#REF!,"")</f>
        <v/>
      </c>
      <c r="AK1032" s="50"/>
      <c r="AL1032" s="51" t="str">
        <f>IF(AK1032=1,#REF!,"")</f>
        <v/>
      </c>
      <c r="AM1032" s="52"/>
      <c r="AN1032" s="53"/>
      <c r="AO1032" s="53"/>
      <c r="AP1032" s="54"/>
      <c r="AQ1032" s="55" t="e">
        <f>IF(#REF!=1,0,"")</f>
        <v>#REF!</v>
      </c>
      <c r="AR1032" s="56" t="e">
        <f t="shared" si="258"/>
        <v>#REF!</v>
      </c>
      <c r="AS1032" s="55" t="e">
        <f>IF(#REF!=1,0,"")</f>
        <v>#REF!</v>
      </c>
      <c r="AT1032" s="56" t="e">
        <f t="shared" si="259"/>
        <v>#REF!</v>
      </c>
    </row>
    <row r="1033" spans="1:46" s="3" customFormat="1" x14ac:dyDescent="0.25">
      <c r="A1033" s="67">
        <f t="shared" si="260"/>
        <v>2022</v>
      </c>
      <c r="B1033" s="67" t="str">
        <f t="shared" si="261"/>
        <v>May</v>
      </c>
      <c r="C1033" s="68">
        <f t="shared" si="266"/>
        <v>25</v>
      </c>
      <c r="D1033" s="69">
        <f t="shared" si="262"/>
        <v>1</v>
      </c>
      <c r="E1033" s="70">
        <f t="shared" si="263"/>
        <v>45</v>
      </c>
      <c r="F1033" s="74"/>
      <c r="G1033" s="77"/>
      <c r="H1033" s="63" t="e">
        <f t="shared" si="267"/>
        <v>#VALUE!</v>
      </c>
      <c r="I1033" s="64">
        <f t="shared" si="271"/>
        <v>1</v>
      </c>
      <c r="J1033" s="71" t="str">
        <f t="shared" si="271"/>
        <v>Lavandula</v>
      </c>
      <c r="K1033" s="71" t="str">
        <f t="shared" si="271"/>
        <v>stoechas</v>
      </c>
      <c r="L1033" s="72">
        <f t="shared" si="271"/>
        <v>2</v>
      </c>
      <c r="M1033" s="72">
        <f t="shared" si="271"/>
        <v>13</v>
      </c>
      <c r="N1033" s="66">
        <f t="shared" si="271"/>
        <v>0</v>
      </c>
      <c r="O1033" s="42"/>
      <c r="P1033" s="43" t="e">
        <f>TEXT(IF(#REF!=1,D1033,""),"00")</f>
        <v>#REF!</v>
      </c>
      <c r="Q1033" s="44"/>
      <c r="R1033" s="45"/>
      <c r="S1033" s="46" t="e">
        <f>IF(O1033=0,TEXT(TIME(P1033,Q1033,R1033)-TIME(D1033,E1033,RIGHT(F1033,2))+TIME(0,LEFT(#REF!,2),RIGHT(#REF!,2)),"mm:ss"),TEXT(TIME(P1033,Q1033,R1033)-TIME(D1033,E1033,RIGHT(F1033,2))+TIME(0,LEFT(#REF!,2),RIGHT(#REF!,2))-TIME(0,($G$10*O1033),0),"mm:ss"))</f>
        <v>#REF!</v>
      </c>
      <c r="T1033" s="47"/>
      <c r="U1033" s="43" t="e">
        <f>INDEX(VISITORS[INSECT ORDER], MATCH(T1033,VISITORS[NAME USED],0))</f>
        <v>#N/A</v>
      </c>
      <c r="V1033" s="43" t="e">
        <f t="shared" si="264"/>
        <v>#N/A</v>
      </c>
      <c r="W1033" s="48" t="e">
        <f>IF(SUM(AB1033,AD1033,AF1033,AH1033,AJ1033,AL1033)=#REF!,,"")</f>
        <v>#REF!</v>
      </c>
      <c r="X1033" s="49" t="e">
        <f>IF(#REF!=1,1,"")</f>
        <v>#REF!</v>
      </c>
      <c r="Y1033" s="49"/>
      <c r="Z1033" s="49"/>
      <c r="AA1033" s="50" t="str">
        <f t="shared" si="265"/>
        <v/>
      </c>
      <c r="AB1033" s="51" t="str">
        <f>IF(AA1033=1,#REF!,"")</f>
        <v/>
      </c>
      <c r="AC1033" s="50"/>
      <c r="AD1033" s="51" t="str">
        <f>IF(AC1033=1,#REF!,"")</f>
        <v/>
      </c>
      <c r="AE1033" s="50"/>
      <c r="AF1033" s="51" t="str">
        <f>IF(AE1033=1,#REF!,"")</f>
        <v/>
      </c>
      <c r="AG1033" s="50"/>
      <c r="AH1033" s="51" t="str">
        <f>IF(AG1033=1,#REF!,"")</f>
        <v/>
      </c>
      <c r="AI1033" s="50"/>
      <c r="AJ1033" s="51" t="str">
        <f>IF(AI1033=1,#REF!,"")</f>
        <v/>
      </c>
      <c r="AK1033" s="50"/>
      <c r="AL1033" s="51" t="str">
        <f>IF(AK1033=1,#REF!,"")</f>
        <v/>
      </c>
      <c r="AM1033" s="52"/>
      <c r="AN1033" s="53"/>
      <c r="AO1033" s="53"/>
      <c r="AP1033" s="54"/>
      <c r="AQ1033" s="55" t="e">
        <f>IF(#REF!=1,0,"")</f>
        <v>#REF!</v>
      </c>
      <c r="AR1033" s="56" t="e">
        <f t="shared" si="258"/>
        <v>#REF!</v>
      </c>
      <c r="AS1033" s="55" t="e">
        <f>IF(#REF!=1,0,"")</f>
        <v>#REF!</v>
      </c>
      <c r="AT1033" s="56" t="e">
        <f t="shared" si="259"/>
        <v>#REF!</v>
      </c>
    </row>
    <row r="1034" spans="1:46" s="3" customFormat="1" x14ac:dyDescent="0.25">
      <c r="A1034" s="67">
        <f t="shared" si="260"/>
        <v>2022</v>
      </c>
      <c r="B1034" s="67" t="str">
        <f t="shared" si="261"/>
        <v>May</v>
      </c>
      <c r="C1034" s="68">
        <f t="shared" si="266"/>
        <v>25</v>
      </c>
      <c r="D1034" s="69">
        <f t="shared" si="262"/>
        <v>1</v>
      </c>
      <c r="E1034" s="70">
        <f t="shared" si="263"/>
        <v>46</v>
      </c>
      <c r="F1034" s="74"/>
      <c r="G1034" s="77"/>
      <c r="H1034" s="63" t="e">
        <f t="shared" si="267"/>
        <v>#VALUE!</v>
      </c>
      <c r="I1034" s="64">
        <f t="shared" si="271"/>
        <v>1</v>
      </c>
      <c r="J1034" s="71" t="str">
        <f t="shared" si="271"/>
        <v>Lavandula</v>
      </c>
      <c r="K1034" s="71" t="str">
        <f t="shared" si="271"/>
        <v>stoechas</v>
      </c>
      <c r="L1034" s="72">
        <f t="shared" si="271"/>
        <v>2</v>
      </c>
      <c r="M1034" s="72">
        <f t="shared" si="271"/>
        <v>13</v>
      </c>
      <c r="N1034" s="66">
        <f t="shared" si="271"/>
        <v>0</v>
      </c>
      <c r="O1034" s="42"/>
      <c r="P1034" s="43" t="e">
        <f>TEXT(IF(#REF!=1,D1034,""),"00")</f>
        <v>#REF!</v>
      </c>
      <c r="Q1034" s="44"/>
      <c r="R1034" s="45"/>
      <c r="S1034" s="46" t="e">
        <f>IF(O1034=0,TEXT(TIME(P1034,Q1034,R1034)-TIME(D1034,E1034,RIGHT(F1034,2))+TIME(0,LEFT(#REF!,2),RIGHT(#REF!,2)),"mm:ss"),TEXT(TIME(P1034,Q1034,R1034)-TIME(D1034,E1034,RIGHT(F1034,2))+TIME(0,LEFT(#REF!,2),RIGHT(#REF!,2))-TIME(0,($G$10*O1034),0),"mm:ss"))</f>
        <v>#REF!</v>
      </c>
      <c r="T1034" s="47"/>
      <c r="U1034" s="43" t="e">
        <f>INDEX(VISITORS[INSECT ORDER], MATCH(T1034,VISITORS[NAME USED],0))</f>
        <v>#N/A</v>
      </c>
      <c r="V1034" s="43" t="e">
        <f t="shared" si="264"/>
        <v>#N/A</v>
      </c>
      <c r="W1034" s="48" t="e">
        <f>IF(SUM(AB1034,AD1034,AF1034,AH1034,AJ1034,AL1034)=#REF!,,"")</f>
        <v>#REF!</v>
      </c>
      <c r="X1034" s="49" t="e">
        <f>IF(#REF!=1,1,"")</f>
        <v>#REF!</v>
      </c>
      <c r="Y1034" s="49"/>
      <c r="Z1034" s="49"/>
      <c r="AA1034" s="50" t="str">
        <f t="shared" si="265"/>
        <v/>
      </c>
      <c r="AB1034" s="51" t="str">
        <f>IF(AA1034=1,#REF!,"")</f>
        <v/>
      </c>
      <c r="AC1034" s="50"/>
      <c r="AD1034" s="51" t="str">
        <f>IF(AC1034=1,#REF!,"")</f>
        <v/>
      </c>
      <c r="AE1034" s="50"/>
      <c r="AF1034" s="51" t="str">
        <f>IF(AE1034=1,#REF!,"")</f>
        <v/>
      </c>
      <c r="AG1034" s="50"/>
      <c r="AH1034" s="51" t="str">
        <f>IF(AG1034=1,#REF!,"")</f>
        <v/>
      </c>
      <c r="AI1034" s="50"/>
      <c r="AJ1034" s="51" t="str">
        <f>IF(AI1034=1,#REF!,"")</f>
        <v/>
      </c>
      <c r="AK1034" s="50"/>
      <c r="AL1034" s="51" t="str">
        <f>IF(AK1034=1,#REF!,"")</f>
        <v/>
      </c>
      <c r="AM1034" s="52"/>
      <c r="AN1034" s="53"/>
      <c r="AO1034" s="53"/>
      <c r="AP1034" s="54"/>
      <c r="AQ1034" s="55" t="e">
        <f>IF(#REF!=1,0,"")</f>
        <v>#REF!</v>
      </c>
      <c r="AR1034" s="56" t="e">
        <f t="shared" si="258"/>
        <v>#REF!</v>
      </c>
      <c r="AS1034" s="55" t="e">
        <f>IF(#REF!=1,0,"")</f>
        <v>#REF!</v>
      </c>
      <c r="AT1034" s="56" t="e">
        <f t="shared" si="259"/>
        <v>#REF!</v>
      </c>
    </row>
    <row r="1035" spans="1:46" s="3" customFormat="1" x14ac:dyDescent="0.25">
      <c r="A1035" s="67">
        <f t="shared" si="260"/>
        <v>2022</v>
      </c>
      <c r="B1035" s="67" t="str">
        <f t="shared" si="261"/>
        <v>May</v>
      </c>
      <c r="C1035" s="68">
        <f t="shared" si="266"/>
        <v>25</v>
      </c>
      <c r="D1035" s="69">
        <f t="shared" si="262"/>
        <v>1</v>
      </c>
      <c r="E1035" s="70">
        <f t="shared" si="263"/>
        <v>47</v>
      </c>
      <c r="F1035" s="74"/>
      <c r="G1035" s="77"/>
      <c r="H1035" s="63" t="e">
        <f t="shared" si="267"/>
        <v>#VALUE!</v>
      </c>
      <c r="I1035" s="64">
        <f t="shared" si="271"/>
        <v>1</v>
      </c>
      <c r="J1035" s="71" t="str">
        <f t="shared" si="271"/>
        <v>Lavandula</v>
      </c>
      <c r="K1035" s="71" t="str">
        <f t="shared" si="271"/>
        <v>stoechas</v>
      </c>
      <c r="L1035" s="72">
        <f t="shared" si="271"/>
        <v>2</v>
      </c>
      <c r="M1035" s="72">
        <f t="shared" si="271"/>
        <v>13</v>
      </c>
      <c r="N1035" s="66">
        <f t="shared" si="271"/>
        <v>0</v>
      </c>
      <c r="O1035" s="42"/>
      <c r="P1035" s="43" t="e">
        <f>TEXT(IF(#REF!=1,D1035,""),"00")</f>
        <v>#REF!</v>
      </c>
      <c r="Q1035" s="44"/>
      <c r="R1035" s="45"/>
      <c r="S1035" s="46" t="e">
        <f>IF(O1035=0,TEXT(TIME(P1035,Q1035,R1035)-TIME(D1035,E1035,RIGHT(F1035,2))+TIME(0,LEFT(#REF!,2),RIGHT(#REF!,2)),"mm:ss"),TEXT(TIME(P1035,Q1035,R1035)-TIME(D1035,E1035,RIGHT(F1035,2))+TIME(0,LEFT(#REF!,2),RIGHT(#REF!,2))-TIME(0,($G$10*O1035),0),"mm:ss"))</f>
        <v>#REF!</v>
      </c>
      <c r="T1035" s="47"/>
      <c r="U1035" s="43" t="e">
        <f>INDEX(VISITORS[INSECT ORDER], MATCH(T1035,VISITORS[NAME USED],0))</f>
        <v>#N/A</v>
      </c>
      <c r="V1035" s="43" t="e">
        <f t="shared" si="264"/>
        <v>#N/A</v>
      </c>
      <c r="W1035" s="48" t="e">
        <f>IF(SUM(AB1035,AD1035,AF1035,AH1035,AJ1035,AL1035)=#REF!,,"")</f>
        <v>#REF!</v>
      </c>
      <c r="X1035" s="49" t="e">
        <f>IF(#REF!=1,1,"")</f>
        <v>#REF!</v>
      </c>
      <c r="Y1035" s="49"/>
      <c r="Z1035" s="49"/>
      <c r="AA1035" s="50" t="str">
        <f t="shared" si="265"/>
        <v/>
      </c>
      <c r="AB1035" s="51" t="str">
        <f>IF(AA1035=1,#REF!,"")</f>
        <v/>
      </c>
      <c r="AC1035" s="50"/>
      <c r="AD1035" s="51" t="str">
        <f>IF(AC1035=1,#REF!,"")</f>
        <v/>
      </c>
      <c r="AE1035" s="50"/>
      <c r="AF1035" s="51" t="str">
        <f>IF(AE1035=1,#REF!,"")</f>
        <v/>
      </c>
      <c r="AG1035" s="50"/>
      <c r="AH1035" s="51" t="str">
        <f>IF(AG1035=1,#REF!,"")</f>
        <v/>
      </c>
      <c r="AI1035" s="50"/>
      <c r="AJ1035" s="51" t="str">
        <f>IF(AI1035=1,#REF!,"")</f>
        <v/>
      </c>
      <c r="AK1035" s="50"/>
      <c r="AL1035" s="51" t="str">
        <f>IF(AK1035=1,#REF!,"")</f>
        <v/>
      </c>
      <c r="AM1035" s="52"/>
      <c r="AN1035" s="53"/>
      <c r="AO1035" s="53"/>
      <c r="AP1035" s="54"/>
      <c r="AQ1035" s="55" t="e">
        <f>IF(#REF!=1,0,"")</f>
        <v>#REF!</v>
      </c>
      <c r="AR1035" s="56" t="e">
        <f t="shared" ref="AR1035:AR1098" si="272">IF(AQ1035=1,X1035,"")</f>
        <v>#REF!</v>
      </c>
      <c r="AS1035" s="55" t="e">
        <f>IF(#REF!=1,0,"")</f>
        <v>#REF!</v>
      </c>
      <c r="AT1035" s="56" t="e">
        <f t="shared" ref="AT1035:AT1098" si="273">IF(AS1035=1,X1035,"")</f>
        <v>#REF!</v>
      </c>
    </row>
    <row r="1036" spans="1:46" s="3" customFormat="1" x14ac:dyDescent="0.25">
      <c r="A1036" s="67">
        <f t="shared" ref="A1036:A1099" si="274">A1035</f>
        <v>2022</v>
      </c>
      <c r="B1036" s="67" t="str">
        <f t="shared" ref="B1036:B1099" si="275">IF(C1035-C1036&gt;0, TEXT(DATE(2016,(MONTH(DATEVALUE(B1035&amp;"1"))+1),1),"mmm"), B1035)</f>
        <v>May</v>
      </c>
      <c r="C1036" s="68">
        <f t="shared" si="266"/>
        <v>25</v>
      </c>
      <c r="D1036" s="69">
        <f t="shared" ref="D1036:D1099" si="276">IF(IF(E1035=59,D1035+1,D1035)=24,0,IF(E1035=59,D1035+1,D1035))</f>
        <v>1</v>
      </c>
      <c r="E1036" s="70">
        <f t="shared" ref="E1036:E1099" si="277">IF(E1035&lt;59,E1035+1,0)</f>
        <v>48</v>
      </c>
      <c r="F1036" s="74"/>
      <c r="G1036" s="77"/>
      <c r="H1036" s="63" t="e">
        <f t="shared" si="267"/>
        <v>#VALUE!</v>
      </c>
      <c r="I1036" s="64">
        <f t="shared" si="271"/>
        <v>1</v>
      </c>
      <c r="J1036" s="71" t="str">
        <f t="shared" si="271"/>
        <v>Lavandula</v>
      </c>
      <c r="K1036" s="71" t="str">
        <f t="shared" si="271"/>
        <v>stoechas</v>
      </c>
      <c r="L1036" s="72">
        <f t="shared" si="271"/>
        <v>2</v>
      </c>
      <c r="M1036" s="72">
        <f t="shared" si="271"/>
        <v>13</v>
      </c>
      <c r="N1036" s="66">
        <f t="shared" si="271"/>
        <v>0</v>
      </c>
      <c r="O1036" s="42"/>
      <c r="P1036" s="43" t="e">
        <f>TEXT(IF(#REF!=1,D1036,""),"00")</f>
        <v>#REF!</v>
      </c>
      <c r="Q1036" s="44"/>
      <c r="R1036" s="45"/>
      <c r="S1036" s="46" t="e">
        <f>IF(O1036=0,TEXT(TIME(P1036,Q1036,R1036)-TIME(D1036,E1036,RIGHT(F1036,2))+TIME(0,LEFT(#REF!,2),RIGHT(#REF!,2)),"mm:ss"),TEXT(TIME(P1036,Q1036,R1036)-TIME(D1036,E1036,RIGHT(F1036,2))+TIME(0,LEFT(#REF!,2),RIGHT(#REF!,2))-TIME(0,($G$10*O1036),0),"mm:ss"))</f>
        <v>#REF!</v>
      </c>
      <c r="T1036" s="47"/>
      <c r="U1036" s="43" t="e">
        <f>INDEX(VISITORS[INSECT ORDER], MATCH(T1036,VISITORS[NAME USED],0))</f>
        <v>#N/A</v>
      </c>
      <c r="V1036" s="43" t="e">
        <f t="shared" ref="V1036:V1099" si="278">IF(U1036&lt;&gt;0,"NA","")</f>
        <v>#N/A</v>
      </c>
      <c r="W1036" s="48" t="e">
        <f>IF(SUM(AB1036,AD1036,AF1036,AH1036,AJ1036,AL1036)=#REF!,,"")</f>
        <v>#REF!</v>
      </c>
      <c r="X1036" s="49" t="e">
        <f>IF(#REF!=1,1,"")</f>
        <v>#REF!</v>
      </c>
      <c r="Y1036" s="49"/>
      <c r="Z1036" s="49"/>
      <c r="AA1036" s="50" t="str">
        <f t="shared" ref="AA1036:AA1099" si="279">IF(OR(T1036="Something small"),1,"")</f>
        <v/>
      </c>
      <c r="AB1036" s="51" t="str">
        <f>IF(AA1036=1,#REF!,"")</f>
        <v/>
      </c>
      <c r="AC1036" s="50"/>
      <c r="AD1036" s="51" t="str">
        <f>IF(AC1036=1,#REF!,"")</f>
        <v/>
      </c>
      <c r="AE1036" s="50"/>
      <c r="AF1036" s="51" t="str">
        <f>IF(AE1036=1,#REF!,"")</f>
        <v/>
      </c>
      <c r="AG1036" s="50"/>
      <c r="AH1036" s="51" t="str">
        <f>IF(AG1036=1,#REF!,"")</f>
        <v/>
      </c>
      <c r="AI1036" s="50"/>
      <c r="AJ1036" s="51" t="str">
        <f>IF(AI1036=1,#REF!,"")</f>
        <v/>
      </c>
      <c r="AK1036" s="50"/>
      <c r="AL1036" s="51" t="str">
        <f>IF(AK1036=1,#REF!,"")</f>
        <v/>
      </c>
      <c r="AM1036" s="52"/>
      <c r="AN1036" s="53"/>
      <c r="AO1036" s="53"/>
      <c r="AP1036" s="54"/>
      <c r="AQ1036" s="55" t="e">
        <f>IF(#REF!=1,0,"")</f>
        <v>#REF!</v>
      </c>
      <c r="AR1036" s="56" t="e">
        <f t="shared" si="272"/>
        <v>#REF!</v>
      </c>
      <c r="AS1036" s="55" t="e">
        <f>IF(#REF!=1,0,"")</f>
        <v>#REF!</v>
      </c>
      <c r="AT1036" s="56" t="e">
        <f t="shared" si="273"/>
        <v>#REF!</v>
      </c>
    </row>
    <row r="1037" spans="1:46" s="3" customFormat="1" x14ac:dyDescent="0.25">
      <c r="A1037" s="67">
        <f t="shared" si="274"/>
        <v>2022</v>
      </c>
      <c r="B1037" s="67" t="str">
        <f t="shared" si="275"/>
        <v>May</v>
      </c>
      <c r="C1037" s="68">
        <f t="shared" ref="C1037:C1100" si="280">IF(AND(D1037=0, E1037=0), IF(TEXT(C1036,"dd")=TEXT(EOMONTH(DATE(A1036,MONTH(DATEVALUE(B1036&amp;"1")),C1036),0), "dd"), 1, C1036+1), C1036)</f>
        <v>25</v>
      </c>
      <c r="D1037" s="69">
        <f t="shared" si="276"/>
        <v>1</v>
      </c>
      <c r="E1037" s="60">
        <f t="shared" si="277"/>
        <v>49</v>
      </c>
      <c r="F1037" s="74"/>
      <c r="G1037" s="77"/>
      <c r="H1037" s="63" t="e">
        <f t="shared" ref="H1037:H1100" si="281">IF(AND(OR(E1036=$G$3,E1036=$G$4,E1036=$G$5,E1036=$G$6,E1036=$G$7,E1036=$G$8),E1036&lt;&gt;RIGHT(H1036,2)),CONCATENATE(LEFT(J1037,3),LEFT(K1037,3),L1037,"_",A1037,TEXT(MONTH(DATEVALUE(B1037&amp;"1")),"00"),TEXT(C1037,"00"),"_",TEXT(D1037,"00"),"_",TEXT(E1036,"00")),IF(AND(OR(E1037=$G$3,E1037=$G$4,E1037=$G$5,E1037=$G$6,E1037=$G$7,E1037=$G$8),OR(F1037="",F1037&gt;$G$9-1)),CONCATENATE(LEFT(J1037,3),LEFT(K1037,3),L1037,"_",A1037,TEXT(MONTH(DATEVALUE(B1037&amp;"1")),"00"),TEXT(C1037,"00"),"_",TEXT(D1037,"00"),"_",TEXT(E1037,"00")),H1036))</f>
        <v>#VALUE!</v>
      </c>
      <c r="I1037" s="64">
        <f t="shared" ref="I1037:N1052" si="282">I1036</f>
        <v>1</v>
      </c>
      <c r="J1037" s="71" t="str">
        <f t="shared" si="282"/>
        <v>Lavandula</v>
      </c>
      <c r="K1037" s="71" t="str">
        <f t="shared" si="282"/>
        <v>stoechas</v>
      </c>
      <c r="L1037" s="72">
        <f t="shared" si="282"/>
        <v>2</v>
      </c>
      <c r="M1037" s="66">
        <f t="shared" si="282"/>
        <v>13</v>
      </c>
      <c r="N1037" s="66">
        <f t="shared" si="282"/>
        <v>0</v>
      </c>
      <c r="O1037" s="42"/>
      <c r="P1037" s="43" t="e">
        <f>TEXT(IF(#REF!=1,D1037,""),"00")</f>
        <v>#REF!</v>
      </c>
      <c r="Q1037" s="44"/>
      <c r="R1037" s="45"/>
      <c r="S1037" s="46" t="e">
        <f>IF(O1037=0,TEXT(TIME(P1037,Q1037,R1037)-TIME(D1037,E1037,RIGHT(F1037,2))+TIME(0,LEFT(#REF!,2),RIGHT(#REF!,2)),"mm:ss"),TEXT(TIME(P1037,Q1037,R1037)-TIME(D1037,E1037,RIGHT(F1037,2))+TIME(0,LEFT(#REF!,2),RIGHT(#REF!,2))-TIME(0,($G$10*O1037),0),"mm:ss"))</f>
        <v>#REF!</v>
      </c>
      <c r="T1037" s="47"/>
      <c r="U1037" s="43" t="e">
        <f>INDEX(VISITORS[INSECT ORDER], MATCH(T1037,VISITORS[NAME USED],0))</f>
        <v>#N/A</v>
      </c>
      <c r="V1037" s="43" t="e">
        <f t="shared" si="278"/>
        <v>#N/A</v>
      </c>
      <c r="W1037" s="48" t="e">
        <f>IF(SUM(AB1037,AD1037,AF1037,AH1037,AJ1037,AL1037)=#REF!,,"")</f>
        <v>#REF!</v>
      </c>
      <c r="X1037" s="49" t="e">
        <f>IF(#REF!=1,1,"")</f>
        <v>#REF!</v>
      </c>
      <c r="Y1037" s="49"/>
      <c r="Z1037" s="49"/>
      <c r="AA1037" s="50" t="str">
        <f t="shared" si="279"/>
        <v/>
      </c>
      <c r="AB1037" s="51" t="str">
        <f>IF(AA1037=1,#REF!,"")</f>
        <v/>
      </c>
      <c r="AC1037" s="50"/>
      <c r="AD1037" s="51" t="str">
        <f>IF(AC1037=1,#REF!,"")</f>
        <v/>
      </c>
      <c r="AE1037" s="50"/>
      <c r="AF1037" s="51" t="str">
        <f>IF(AE1037=1,#REF!,"")</f>
        <v/>
      </c>
      <c r="AG1037" s="50"/>
      <c r="AH1037" s="51" t="str">
        <f>IF(AG1037=1,#REF!,"")</f>
        <v/>
      </c>
      <c r="AI1037" s="50"/>
      <c r="AJ1037" s="51" t="str">
        <f>IF(AI1037=1,#REF!,"")</f>
        <v/>
      </c>
      <c r="AK1037" s="50"/>
      <c r="AL1037" s="51" t="str">
        <f>IF(AK1037=1,#REF!,"")</f>
        <v/>
      </c>
      <c r="AM1037" s="52"/>
      <c r="AN1037" s="53"/>
      <c r="AO1037" s="53"/>
      <c r="AP1037" s="54"/>
      <c r="AQ1037" s="55" t="e">
        <f>IF(#REF!=1,0,"")</f>
        <v>#REF!</v>
      </c>
      <c r="AR1037" s="56" t="e">
        <f t="shared" si="272"/>
        <v>#REF!</v>
      </c>
      <c r="AS1037" s="55" t="e">
        <f>IF(#REF!=1,0,"")</f>
        <v>#REF!</v>
      </c>
      <c r="AT1037" s="56" t="e">
        <f t="shared" si="273"/>
        <v>#REF!</v>
      </c>
    </row>
    <row r="1038" spans="1:46" s="3" customFormat="1" x14ac:dyDescent="0.25">
      <c r="A1038" s="67">
        <f t="shared" si="274"/>
        <v>2022</v>
      </c>
      <c r="B1038" s="67" t="str">
        <f t="shared" si="275"/>
        <v>May</v>
      </c>
      <c r="C1038" s="68">
        <f t="shared" si="280"/>
        <v>25</v>
      </c>
      <c r="D1038" s="69">
        <f t="shared" si="276"/>
        <v>1</v>
      </c>
      <c r="E1038" s="70">
        <f t="shared" si="277"/>
        <v>50</v>
      </c>
      <c r="F1038" s="74"/>
      <c r="G1038" s="77"/>
      <c r="H1038" s="63" t="e">
        <f t="shared" si="281"/>
        <v>#VALUE!</v>
      </c>
      <c r="I1038" s="64">
        <f t="shared" si="282"/>
        <v>1</v>
      </c>
      <c r="J1038" s="71" t="str">
        <f t="shared" si="282"/>
        <v>Lavandula</v>
      </c>
      <c r="K1038" s="71" t="str">
        <f t="shared" si="282"/>
        <v>stoechas</v>
      </c>
      <c r="L1038" s="66">
        <f t="shared" si="282"/>
        <v>2</v>
      </c>
      <c r="M1038" s="72">
        <f t="shared" si="282"/>
        <v>13</v>
      </c>
      <c r="N1038" s="66">
        <f t="shared" si="282"/>
        <v>0</v>
      </c>
      <c r="O1038" s="42"/>
      <c r="P1038" s="43" t="e">
        <f>TEXT(IF(#REF!=1,D1038,""),"00")</f>
        <v>#REF!</v>
      </c>
      <c r="Q1038" s="44"/>
      <c r="R1038" s="45"/>
      <c r="S1038" s="46" t="e">
        <f>IF(O1038=0,TEXT(TIME(P1038,Q1038,R1038)-TIME(D1038,E1038,RIGHT(F1038,2))+TIME(0,LEFT(#REF!,2),RIGHT(#REF!,2)),"mm:ss"),TEXT(TIME(P1038,Q1038,R1038)-TIME(D1038,E1038,RIGHT(F1038,2))+TIME(0,LEFT(#REF!,2),RIGHT(#REF!,2))-TIME(0,($G$10*O1038),0),"mm:ss"))</f>
        <v>#REF!</v>
      </c>
      <c r="T1038" s="47"/>
      <c r="U1038" s="43" t="e">
        <f>INDEX(VISITORS[INSECT ORDER], MATCH(T1038,VISITORS[NAME USED],0))</f>
        <v>#N/A</v>
      </c>
      <c r="V1038" s="43" t="e">
        <f t="shared" si="278"/>
        <v>#N/A</v>
      </c>
      <c r="W1038" s="48" t="e">
        <f>IF(SUM(AB1038,AD1038,AF1038,AH1038,AJ1038,AL1038)=#REF!,,"")</f>
        <v>#REF!</v>
      </c>
      <c r="X1038" s="49" t="e">
        <f>IF(#REF!=1,1,"")</f>
        <v>#REF!</v>
      </c>
      <c r="Y1038" s="49"/>
      <c r="Z1038" s="49"/>
      <c r="AA1038" s="50" t="str">
        <f t="shared" si="279"/>
        <v/>
      </c>
      <c r="AB1038" s="51" t="str">
        <f>IF(AA1038=1,#REF!,"")</f>
        <v/>
      </c>
      <c r="AC1038" s="50"/>
      <c r="AD1038" s="51" t="str">
        <f>IF(AC1038=1,#REF!,"")</f>
        <v/>
      </c>
      <c r="AE1038" s="50"/>
      <c r="AF1038" s="51" t="str">
        <f>IF(AE1038=1,#REF!,"")</f>
        <v/>
      </c>
      <c r="AG1038" s="50"/>
      <c r="AH1038" s="51" t="str">
        <f>IF(AG1038=1,#REF!,"")</f>
        <v/>
      </c>
      <c r="AI1038" s="50"/>
      <c r="AJ1038" s="51" t="str">
        <f>IF(AI1038=1,#REF!,"")</f>
        <v/>
      </c>
      <c r="AK1038" s="50"/>
      <c r="AL1038" s="51" t="str">
        <f>IF(AK1038=1,#REF!,"")</f>
        <v/>
      </c>
      <c r="AM1038" s="52"/>
      <c r="AN1038" s="53"/>
      <c r="AO1038" s="53"/>
      <c r="AP1038" s="54"/>
      <c r="AQ1038" s="55" t="e">
        <f>IF(#REF!=1,0,"")</f>
        <v>#REF!</v>
      </c>
      <c r="AR1038" s="56" t="e">
        <f t="shared" si="272"/>
        <v>#REF!</v>
      </c>
      <c r="AS1038" s="55" t="e">
        <f>IF(#REF!=1,0,"")</f>
        <v>#REF!</v>
      </c>
      <c r="AT1038" s="56" t="e">
        <f t="shared" si="273"/>
        <v>#REF!</v>
      </c>
    </row>
    <row r="1039" spans="1:46" s="3" customFormat="1" x14ac:dyDescent="0.25">
      <c r="A1039" s="67">
        <f t="shared" si="274"/>
        <v>2022</v>
      </c>
      <c r="B1039" s="67" t="str">
        <f t="shared" si="275"/>
        <v>May</v>
      </c>
      <c r="C1039" s="68">
        <f t="shared" si="280"/>
        <v>25</v>
      </c>
      <c r="D1039" s="69">
        <f t="shared" si="276"/>
        <v>1</v>
      </c>
      <c r="E1039" s="70">
        <f t="shared" si="277"/>
        <v>51</v>
      </c>
      <c r="F1039" s="74"/>
      <c r="G1039" s="77"/>
      <c r="H1039" s="63" t="e">
        <f t="shared" si="281"/>
        <v>#VALUE!</v>
      </c>
      <c r="I1039" s="64">
        <f t="shared" si="282"/>
        <v>1</v>
      </c>
      <c r="J1039" s="71" t="str">
        <f t="shared" si="282"/>
        <v>Lavandula</v>
      </c>
      <c r="K1039" s="71" t="str">
        <f t="shared" si="282"/>
        <v>stoechas</v>
      </c>
      <c r="L1039" s="72">
        <f t="shared" si="282"/>
        <v>2</v>
      </c>
      <c r="M1039" s="72">
        <f t="shared" si="282"/>
        <v>13</v>
      </c>
      <c r="N1039" s="66">
        <f t="shared" si="282"/>
        <v>0</v>
      </c>
      <c r="O1039" s="42"/>
      <c r="P1039" s="43" t="e">
        <f>TEXT(IF(#REF!=1,D1039,""),"00")</f>
        <v>#REF!</v>
      </c>
      <c r="Q1039" s="44"/>
      <c r="R1039" s="45"/>
      <c r="S1039" s="46" t="e">
        <f>IF(O1039=0,TEXT(TIME(P1039,Q1039,R1039)-TIME(D1039,E1039,RIGHT(F1039,2))+TIME(0,LEFT(#REF!,2),RIGHT(#REF!,2)),"mm:ss"),TEXT(TIME(P1039,Q1039,R1039)-TIME(D1039,E1039,RIGHT(F1039,2))+TIME(0,LEFT(#REF!,2),RIGHT(#REF!,2))-TIME(0,($G$10*O1039),0),"mm:ss"))</f>
        <v>#REF!</v>
      </c>
      <c r="T1039" s="47"/>
      <c r="U1039" s="43" t="e">
        <f>INDEX(VISITORS[INSECT ORDER], MATCH(T1039,VISITORS[NAME USED],0))</f>
        <v>#N/A</v>
      </c>
      <c r="V1039" s="43" t="e">
        <f t="shared" si="278"/>
        <v>#N/A</v>
      </c>
      <c r="W1039" s="48" t="e">
        <f>IF(SUM(AB1039,AD1039,AF1039,AH1039,AJ1039,AL1039)=#REF!,,"")</f>
        <v>#REF!</v>
      </c>
      <c r="X1039" s="49" t="e">
        <f>IF(#REF!=1,1,"")</f>
        <v>#REF!</v>
      </c>
      <c r="Y1039" s="49"/>
      <c r="Z1039" s="49"/>
      <c r="AA1039" s="50" t="str">
        <f t="shared" si="279"/>
        <v/>
      </c>
      <c r="AB1039" s="51" t="str">
        <f>IF(AA1039=1,#REF!,"")</f>
        <v/>
      </c>
      <c r="AC1039" s="50"/>
      <c r="AD1039" s="51" t="str">
        <f>IF(AC1039=1,#REF!,"")</f>
        <v/>
      </c>
      <c r="AE1039" s="50"/>
      <c r="AF1039" s="51" t="str">
        <f>IF(AE1039=1,#REF!,"")</f>
        <v/>
      </c>
      <c r="AG1039" s="50"/>
      <c r="AH1039" s="51" t="str">
        <f>IF(AG1039=1,#REF!,"")</f>
        <v/>
      </c>
      <c r="AI1039" s="50"/>
      <c r="AJ1039" s="51" t="str">
        <f>IF(AI1039=1,#REF!,"")</f>
        <v/>
      </c>
      <c r="AK1039" s="50"/>
      <c r="AL1039" s="51" t="str">
        <f>IF(AK1039=1,#REF!,"")</f>
        <v/>
      </c>
      <c r="AM1039" s="52"/>
      <c r="AN1039" s="53"/>
      <c r="AO1039" s="53"/>
      <c r="AP1039" s="54"/>
      <c r="AQ1039" s="55" t="e">
        <f>IF(#REF!=1,0,"")</f>
        <v>#REF!</v>
      </c>
      <c r="AR1039" s="56" t="e">
        <f t="shared" si="272"/>
        <v>#REF!</v>
      </c>
      <c r="AS1039" s="55" t="e">
        <f>IF(#REF!=1,0,"")</f>
        <v>#REF!</v>
      </c>
      <c r="AT1039" s="56" t="e">
        <f t="shared" si="273"/>
        <v>#REF!</v>
      </c>
    </row>
    <row r="1040" spans="1:46" s="3" customFormat="1" x14ac:dyDescent="0.25">
      <c r="A1040" s="67">
        <f t="shared" si="274"/>
        <v>2022</v>
      </c>
      <c r="B1040" s="67" t="str">
        <f t="shared" si="275"/>
        <v>May</v>
      </c>
      <c r="C1040" s="68">
        <f t="shared" si="280"/>
        <v>25</v>
      </c>
      <c r="D1040" s="69">
        <f t="shared" si="276"/>
        <v>1</v>
      </c>
      <c r="E1040" s="70">
        <f t="shared" si="277"/>
        <v>52</v>
      </c>
      <c r="F1040" s="74"/>
      <c r="G1040" s="77"/>
      <c r="H1040" s="63" t="e">
        <f t="shared" si="281"/>
        <v>#VALUE!</v>
      </c>
      <c r="I1040" s="64">
        <f t="shared" si="282"/>
        <v>1</v>
      </c>
      <c r="J1040" s="71" t="str">
        <f t="shared" si="282"/>
        <v>Lavandula</v>
      </c>
      <c r="K1040" s="71" t="str">
        <f t="shared" si="282"/>
        <v>stoechas</v>
      </c>
      <c r="L1040" s="72">
        <f t="shared" si="282"/>
        <v>2</v>
      </c>
      <c r="M1040" s="72">
        <f t="shared" si="282"/>
        <v>13</v>
      </c>
      <c r="N1040" s="66">
        <f t="shared" si="282"/>
        <v>0</v>
      </c>
      <c r="O1040" s="42"/>
      <c r="P1040" s="43" t="e">
        <f>TEXT(IF(#REF!=1,D1040,""),"00")</f>
        <v>#REF!</v>
      </c>
      <c r="Q1040" s="44"/>
      <c r="R1040" s="45"/>
      <c r="S1040" s="46" t="e">
        <f>IF(O1040=0,TEXT(TIME(P1040,Q1040,R1040)-TIME(D1040,E1040,RIGHT(F1040,2))+TIME(0,LEFT(#REF!,2),RIGHT(#REF!,2)),"mm:ss"),TEXT(TIME(P1040,Q1040,R1040)-TIME(D1040,E1040,RIGHT(F1040,2))+TIME(0,LEFT(#REF!,2),RIGHT(#REF!,2))-TIME(0,($G$10*O1040),0),"mm:ss"))</f>
        <v>#REF!</v>
      </c>
      <c r="T1040" s="47"/>
      <c r="U1040" s="43" t="e">
        <f>INDEX(VISITORS[INSECT ORDER], MATCH(T1040,VISITORS[NAME USED],0))</f>
        <v>#N/A</v>
      </c>
      <c r="V1040" s="43" t="e">
        <f t="shared" si="278"/>
        <v>#N/A</v>
      </c>
      <c r="W1040" s="48" t="e">
        <f>IF(SUM(AB1040,AD1040,AF1040,AH1040,AJ1040,AL1040)=#REF!,,"")</f>
        <v>#REF!</v>
      </c>
      <c r="X1040" s="49" t="e">
        <f>IF(#REF!=1,1,"")</f>
        <v>#REF!</v>
      </c>
      <c r="Y1040" s="49"/>
      <c r="Z1040" s="49"/>
      <c r="AA1040" s="50" t="str">
        <f t="shared" si="279"/>
        <v/>
      </c>
      <c r="AB1040" s="51" t="str">
        <f>IF(AA1040=1,#REF!,"")</f>
        <v/>
      </c>
      <c r="AC1040" s="50"/>
      <c r="AD1040" s="51" t="str">
        <f>IF(AC1040=1,#REF!,"")</f>
        <v/>
      </c>
      <c r="AE1040" s="50"/>
      <c r="AF1040" s="51" t="str">
        <f>IF(AE1040=1,#REF!,"")</f>
        <v/>
      </c>
      <c r="AG1040" s="50"/>
      <c r="AH1040" s="51" t="str">
        <f>IF(AG1040=1,#REF!,"")</f>
        <v/>
      </c>
      <c r="AI1040" s="50"/>
      <c r="AJ1040" s="51" t="str">
        <f>IF(AI1040=1,#REF!,"")</f>
        <v/>
      </c>
      <c r="AK1040" s="50"/>
      <c r="AL1040" s="51" t="str">
        <f>IF(AK1040=1,#REF!,"")</f>
        <v/>
      </c>
      <c r="AM1040" s="52"/>
      <c r="AN1040" s="53"/>
      <c r="AO1040" s="53"/>
      <c r="AP1040" s="54"/>
      <c r="AQ1040" s="55" t="e">
        <f>IF(#REF!=1,0,"")</f>
        <v>#REF!</v>
      </c>
      <c r="AR1040" s="56" t="e">
        <f t="shared" si="272"/>
        <v>#REF!</v>
      </c>
      <c r="AS1040" s="55" t="e">
        <f>IF(#REF!=1,0,"")</f>
        <v>#REF!</v>
      </c>
      <c r="AT1040" s="56" t="e">
        <f t="shared" si="273"/>
        <v>#REF!</v>
      </c>
    </row>
    <row r="1041" spans="1:46" s="3" customFormat="1" x14ac:dyDescent="0.25">
      <c r="A1041" s="67">
        <f t="shared" si="274"/>
        <v>2022</v>
      </c>
      <c r="B1041" s="67" t="str">
        <f t="shared" si="275"/>
        <v>May</v>
      </c>
      <c r="C1041" s="68">
        <f t="shared" si="280"/>
        <v>25</v>
      </c>
      <c r="D1041" s="69">
        <f t="shared" si="276"/>
        <v>1</v>
      </c>
      <c r="E1041" s="70">
        <f t="shared" si="277"/>
        <v>53</v>
      </c>
      <c r="F1041" s="74"/>
      <c r="G1041" s="77"/>
      <c r="H1041" s="63" t="e">
        <f t="shared" si="281"/>
        <v>#VALUE!</v>
      </c>
      <c r="I1041" s="64">
        <f t="shared" si="282"/>
        <v>1</v>
      </c>
      <c r="J1041" s="71" t="str">
        <f t="shared" si="282"/>
        <v>Lavandula</v>
      </c>
      <c r="K1041" s="71" t="str">
        <f t="shared" si="282"/>
        <v>stoechas</v>
      </c>
      <c r="L1041" s="72">
        <f t="shared" si="282"/>
        <v>2</v>
      </c>
      <c r="M1041" s="72">
        <f t="shared" si="282"/>
        <v>13</v>
      </c>
      <c r="N1041" s="66">
        <f t="shared" si="282"/>
        <v>0</v>
      </c>
      <c r="O1041" s="42"/>
      <c r="P1041" s="43" t="e">
        <f>TEXT(IF(#REF!=1,D1041,""),"00")</f>
        <v>#REF!</v>
      </c>
      <c r="Q1041" s="44"/>
      <c r="R1041" s="45"/>
      <c r="S1041" s="46" t="e">
        <f>IF(O1041=0,TEXT(TIME(P1041,Q1041,R1041)-TIME(D1041,E1041,RIGHT(F1041,2))+TIME(0,LEFT(#REF!,2),RIGHT(#REF!,2)),"mm:ss"),TEXT(TIME(P1041,Q1041,R1041)-TIME(D1041,E1041,RIGHT(F1041,2))+TIME(0,LEFT(#REF!,2),RIGHT(#REF!,2))-TIME(0,($G$10*O1041),0),"mm:ss"))</f>
        <v>#REF!</v>
      </c>
      <c r="T1041" s="47"/>
      <c r="U1041" s="43" t="e">
        <f>INDEX(VISITORS[INSECT ORDER], MATCH(T1041,VISITORS[NAME USED],0))</f>
        <v>#N/A</v>
      </c>
      <c r="V1041" s="43" t="e">
        <f t="shared" si="278"/>
        <v>#N/A</v>
      </c>
      <c r="W1041" s="48" t="e">
        <f>IF(SUM(AB1041,AD1041,AF1041,AH1041,AJ1041,AL1041)=#REF!,,"")</f>
        <v>#REF!</v>
      </c>
      <c r="X1041" s="49" t="e">
        <f>IF(#REF!=1,1,"")</f>
        <v>#REF!</v>
      </c>
      <c r="Y1041" s="49"/>
      <c r="Z1041" s="49"/>
      <c r="AA1041" s="50" t="str">
        <f t="shared" si="279"/>
        <v/>
      </c>
      <c r="AB1041" s="51" t="str">
        <f>IF(AA1041=1,#REF!,"")</f>
        <v/>
      </c>
      <c r="AC1041" s="50"/>
      <c r="AD1041" s="51" t="str">
        <f>IF(AC1041=1,#REF!,"")</f>
        <v/>
      </c>
      <c r="AE1041" s="50"/>
      <c r="AF1041" s="51" t="str">
        <f>IF(AE1041=1,#REF!,"")</f>
        <v/>
      </c>
      <c r="AG1041" s="50"/>
      <c r="AH1041" s="51" t="str">
        <f>IF(AG1041=1,#REF!,"")</f>
        <v/>
      </c>
      <c r="AI1041" s="50"/>
      <c r="AJ1041" s="51" t="str">
        <f>IF(AI1041=1,#REF!,"")</f>
        <v/>
      </c>
      <c r="AK1041" s="50"/>
      <c r="AL1041" s="51" t="str">
        <f>IF(AK1041=1,#REF!,"")</f>
        <v/>
      </c>
      <c r="AM1041" s="52"/>
      <c r="AN1041" s="53"/>
      <c r="AO1041" s="53"/>
      <c r="AP1041" s="54"/>
      <c r="AQ1041" s="55" t="e">
        <f>IF(#REF!=1,0,"")</f>
        <v>#REF!</v>
      </c>
      <c r="AR1041" s="56" t="e">
        <f t="shared" si="272"/>
        <v>#REF!</v>
      </c>
      <c r="AS1041" s="55" t="e">
        <f>IF(#REF!=1,0,"")</f>
        <v>#REF!</v>
      </c>
      <c r="AT1041" s="56" t="e">
        <f t="shared" si="273"/>
        <v>#REF!</v>
      </c>
    </row>
    <row r="1042" spans="1:46" s="3" customFormat="1" x14ac:dyDescent="0.25">
      <c r="A1042" s="67">
        <f t="shared" si="274"/>
        <v>2022</v>
      </c>
      <c r="B1042" s="67" t="str">
        <f t="shared" si="275"/>
        <v>May</v>
      </c>
      <c r="C1042" s="68">
        <f t="shared" si="280"/>
        <v>25</v>
      </c>
      <c r="D1042" s="69">
        <f t="shared" si="276"/>
        <v>1</v>
      </c>
      <c r="E1042" s="60">
        <f t="shared" si="277"/>
        <v>54</v>
      </c>
      <c r="F1042" s="74"/>
      <c r="G1042" s="77"/>
      <c r="H1042" s="63" t="e">
        <f t="shared" si="281"/>
        <v>#VALUE!</v>
      </c>
      <c r="I1042" s="64">
        <f t="shared" si="282"/>
        <v>1</v>
      </c>
      <c r="J1042" s="71" t="str">
        <f t="shared" si="282"/>
        <v>Lavandula</v>
      </c>
      <c r="K1042" s="71" t="str">
        <f t="shared" si="282"/>
        <v>stoechas</v>
      </c>
      <c r="L1042" s="72">
        <f t="shared" si="282"/>
        <v>2</v>
      </c>
      <c r="M1042" s="66">
        <f t="shared" si="282"/>
        <v>13</v>
      </c>
      <c r="N1042" s="66">
        <f t="shared" si="282"/>
        <v>0</v>
      </c>
      <c r="O1042" s="42"/>
      <c r="P1042" s="43" t="e">
        <f>TEXT(IF(#REF!=1,D1042,""),"00")</f>
        <v>#REF!</v>
      </c>
      <c r="Q1042" s="44"/>
      <c r="R1042" s="45"/>
      <c r="S1042" s="46" t="e">
        <f>IF(O1042=0,TEXT(TIME(P1042,Q1042,R1042)-TIME(D1042,E1042,RIGHT(F1042,2))+TIME(0,LEFT(#REF!,2),RIGHT(#REF!,2)),"mm:ss"),TEXT(TIME(P1042,Q1042,R1042)-TIME(D1042,E1042,RIGHT(F1042,2))+TIME(0,LEFT(#REF!,2),RIGHT(#REF!,2))-TIME(0,($G$10*O1042),0),"mm:ss"))</f>
        <v>#REF!</v>
      </c>
      <c r="T1042" s="47"/>
      <c r="U1042" s="43" t="e">
        <f>INDEX(VISITORS[INSECT ORDER], MATCH(T1042,VISITORS[NAME USED],0))</f>
        <v>#N/A</v>
      </c>
      <c r="V1042" s="43" t="e">
        <f t="shared" si="278"/>
        <v>#N/A</v>
      </c>
      <c r="W1042" s="48" t="e">
        <f>IF(SUM(AB1042,AD1042,AF1042,AH1042,AJ1042,AL1042)=#REF!,,"")</f>
        <v>#REF!</v>
      </c>
      <c r="X1042" s="49" t="e">
        <f>IF(#REF!=1,1,"")</f>
        <v>#REF!</v>
      </c>
      <c r="Y1042" s="49"/>
      <c r="Z1042" s="49"/>
      <c r="AA1042" s="50" t="str">
        <f t="shared" si="279"/>
        <v/>
      </c>
      <c r="AB1042" s="51" t="str">
        <f>IF(AA1042=1,#REF!,"")</f>
        <v/>
      </c>
      <c r="AC1042" s="50"/>
      <c r="AD1042" s="51" t="str">
        <f>IF(AC1042=1,#REF!,"")</f>
        <v/>
      </c>
      <c r="AE1042" s="50"/>
      <c r="AF1042" s="51" t="str">
        <f>IF(AE1042=1,#REF!,"")</f>
        <v/>
      </c>
      <c r="AG1042" s="50"/>
      <c r="AH1042" s="51" t="str">
        <f>IF(AG1042=1,#REF!,"")</f>
        <v/>
      </c>
      <c r="AI1042" s="50"/>
      <c r="AJ1042" s="51" t="str">
        <f>IF(AI1042=1,#REF!,"")</f>
        <v/>
      </c>
      <c r="AK1042" s="50"/>
      <c r="AL1042" s="51" t="str">
        <f>IF(AK1042=1,#REF!,"")</f>
        <v/>
      </c>
      <c r="AM1042" s="52"/>
      <c r="AN1042" s="53"/>
      <c r="AO1042" s="53"/>
      <c r="AP1042" s="54"/>
      <c r="AQ1042" s="55" t="e">
        <f>IF(#REF!=1,0,"")</f>
        <v>#REF!</v>
      </c>
      <c r="AR1042" s="56" t="e">
        <f t="shared" si="272"/>
        <v>#REF!</v>
      </c>
      <c r="AS1042" s="55" t="e">
        <f>IF(#REF!=1,0,"")</f>
        <v>#REF!</v>
      </c>
      <c r="AT1042" s="56" t="e">
        <f t="shared" si="273"/>
        <v>#REF!</v>
      </c>
    </row>
    <row r="1043" spans="1:46" s="3" customFormat="1" x14ac:dyDescent="0.25">
      <c r="A1043" s="67">
        <f t="shared" si="274"/>
        <v>2022</v>
      </c>
      <c r="B1043" s="67" t="str">
        <f t="shared" si="275"/>
        <v>May</v>
      </c>
      <c r="C1043" s="68">
        <f t="shared" si="280"/>
        <v>25</v>
      </c>
      <c r="D1043" s="69">
        <f t="shared" si="276"/>
        <v>1</v>
      </c>
      <c r="E1043" s="70">
        <f t="shared" si="277"/>
        <v>55</v>
      </c>
      <c r="F1043" s="74"/>
      <c r="G1043" s="77"/>
      <c r="H1043" s="63" t="e">
        <f t="shared" si="281"/>
        <v>#VALUE!</v>
      </c>
      <c r="I1043" s="64">
        <f t="shared" si="282"/>
        <v>1</v>
      </c>
      <c r="J1043" s="71" t="str">
        <f t="shared" si="282"/>
        <v>Lavandula</v>
      </c>
      <c r="K1043" s="71" t="str">
        <f t="shared" si="282"/>
        <v>stoechas</v>
      </c>
      <c r="L1043" s="72">
        <f t="shared" si="282"/>
        <v>2</v>
      </c>
      <c r="M1043" s="72">
        <f t="shared" si="282"/>
        <v>13</v>
      </c>
      <c r="N1043" s="66">
        <f t="shared" si="282"/>
        <v>0</v>
      </c>
      <c r="O1043" s="42"/>
      <c r="P1043" s="43" t="e">
        <f>TEXT(IF(#REF!=1,D1043,""),"00")</f>
        <v>#REF!</v>
      </c>
      <c r="Q1043" s="44"/>
      <c r="R1043" s="45"/>
      <c r="S1043" s="46" t="e">
        <f>IF(O1043=0,TEXT(TIME(P1043,Q1043,R1043)-TIME(D1043,E1043,RIGHT(F1043,2))+TIME(0,LEFT(#REF!,2),RIGHT(#REF!,2)),"mm:ss"),TEXT(TIME(P1043,Q1043,R1043)-TIME(D1043,E1043,RIGHT(F1043,2))+TIME(0,LEFT(#REF!,2),RIGHT(#REF!,2))-TIME(0,($G$10*O1043),0),"mm:ss"))</f>
        <v>#REF!</v>
      </c>
      <c r="T1043" s="47"/>
      <c r="U1043" s="43" t="e">
        <f>INDEX(VISITORS[INSECT ORDER], MATCH(T1043,VISITORS[NAME USED],0))</f>
        <v>#N/A</v>
      </c>
      <c r="V1043" s="43" t="e">
        <f t="shared" si="278"/>
        <v>#N/A</v>
      </c>
      <c r="W1043" s="48" t="e">
        <f>IF(SUM(AB1043,AD1043,AF1043,AH1043,AJ1043,AL1043)=#REF!,,"")</f>
        <v>#REF!</v>
      </c>
      <c r="X1043" s="49" t="e">
        <f>IF(#REF!=1,1,"")</f>
        <v>#REF!</v>
      </c>
      <c r="Y1043" s="49"/>
      <c r="Z1043" s="49"/>
      <c r="AA1043" s="50" t="str">
        <f t="shared" si="279"/>
        <v/>
      </c>
      <c r="AB1043" s="51" t="str">
        <f>IF(AA1043=1,#REF!,"")</f>
        <v/>
      </c>
      <c r="AC1043" s="50"/>
      <c r="AD1043" s="51" t="str">
        <f>IF(AC1043=1,#REF!,"")</f>
        <v/>
      </c>
      <c r="AE1043" s="50"/>
      <c r="AF1043" s="51" t="str">
        <f>IF(AE1043=1,#REF!,"")</f>
        <v/>
      </c>
      <c r="AG1043" s="50"/>
      <c r="AH1043" s="51" t="str">
        <f>IF(AG1043=1,#REF!,"")</f>
        <v/>
      </c>
      <c r="AI1043" s="50"/>
      <c r="AJ1043" s="51" t="str">
        <f>IF(AI1043=1,#REF!,"")</f>
        <v/>
      </c>
      <c r="AK1043" s="50"/>
      <c r="AL1043" s="51" t="str">
        <f>IF(AK1043=1,#REF!,"")</f>
        <v/>
      </c>
      <c r="AM1043" s="52"/>
      <c r="AN1043" s="53"/>
      <c r="AO1043" s="53"/>
      <c r="AP1043" s="54"/>
      <c r="AQ1043" s="55" t="e">
        <f>IF(#REF!=1,0,"")</f>
        <v>#REF!</v>
      </c>
      <c r="AR1043" s="56" t="e">
        <f t="shared" si="272"/>
        <v>#REF!</v>
      </c>
      <c r="AS1043" s="55" t="e">
        <f>IF(#REF!=1,0,"")</f>
        <v>#REF!</v>
      </c>
      <c r="AT1043" s="56" t="e">
        <f t="shared" si="273"/>
        <v>#REF!</v>
      </c>
    </row>
    <row r="1044" spans="1:46" s="3" customFormat="1" x14ac:dyDescent="0.25">
      <c r="A1044" s="67">
        <f t="shared" si="274"/>
        <v>2022</v>
      </c>
      <c r="B1044" s="67" t="str">
        <f t="shared" si="275"/>
        <v>May</v>
      </c>
      <c r="C1044" s="68">
        <f t="shared" si="280"/>
        <v>25</v>
      </c>
      <c r="D1044" s="69">
        <f t="shared" si="276"/>
        <v>1</v>
      </c>
      <c r="E1044" s="70">
        <f t="shared" si="277"/>
        <v>56</v>
      </c>
      <c r="F1044" s="74"/>
      <c r="G1044" s="77"/>
      <c r="H1044" s="63" t="e">
        <f t="shared" si="281"/>
        <v>#VALUE!</v>
      </c>
      <c r="I1044" s="64">
        <f t="shared" si="282"/>
        <v>1</v>
      </c>
      <c r="J1044" s="71" t="str">
        <f t="shared" si="282"/>
        <v>Lavandula</v>
      </c>
      <c r="K1044" s="71" t="str">
        <f t="shared" si="282"/>
        <v>stoechas</v>
      </c>
      <c r="L1044" s="66">
        <f t="shared" si="282"/>
        <v>2</v>
      </c>
      <c r="M1044" s="72">
        <f t="shared" si="282"/>
        <v>13</v>
      </c>
      <c r="N1044" s="66">
        <f t="shared" si="282"/>
        <v>0</v>
      </c>
      <c r="O1044" s="42"/>
      <c r="P1044" s="43" t="e">
        <f>TEXT(IF(#REF!=1,D1044,""),"00")</f>
        <v>#REF!</v>
      </c>
      <c r="Q1044" s="44"/>
      <c r="R1044" s="45"/>
      <c r="S1044" s="46" t="e">
        <f>IF(O1044=0,TEXT(TIME(P1044,Q1044,R1044)-TIME(D1044,E1044,RIGHT(F1044,2))+TIME(0,LEFT(#REF!,2),RIGHT(#REF!,2)),"mm:ss"),TEXT(TIME(P1044,Q1044,R1044)-TIME(D1044,E1044,RIGHT(F1044,2))+TIME(0,LEFT(#REF!,2),RIGHT(#REF!,2))-TIME(0,($G$10*O1044),0),"mm:ss"))</f>
        <v>#REF!</v>
      </c>
      <c r="T1044" s="47"/>
      <c r="U1044" s="43" t="e">
        <f>INDEX(VISITORS[INSECT ORDER], MATCH(T1044,VISITORS[NAME USED],0))</f>
        <v>#N/A</v>
      </c>
      <c r="V1044" s="43" t="e">
        <f t="shared" si="278"/>
        <v>#N/A</v>
      </c>
      <c r="W1044" s="48" t="e">
        <f>IF(SUM(AB1044,AD1044,AF1044,AH1044,AJ1044,AL1044)=#REF!,,"")</f>
        <v>#REF!</v>
      </c>
      <c r="X1044" s="49" t="e">
        <f>IF(#REF!=1,1,"")</f>
        <v>#REF!</v>
      </c>
      <c r="Y1044" s="49"/>
      <c r="Z1044" s="49"/>
      <c r="AA1044" s="50" t="str">
        <f t="shared" si="279"/>
        <v/>
      </c>
      <c r="AB1044" s="51" t="str">
        <f>IF(AA1044=1,#REF!,"")</f>
        <v/>
      </c>
      <c r="AC1044" s="50"/>
      <c r="AD1044" s="51" t="str">
        <f>IF(AC1044=1,#REF!,"")</f>
        <v/>
      </c>
      <c r="AE1044" s="50"/>
      <c r="AF1044" s="51" t="str">
        <f>IF(AE1044=1,#REF!,"")</f>
        <v/>
      </c>
      <c r="AG1044" s="50"/>
      <c r="AH1044" s="51" t="str">
        <f>IF(AG1044=1,#REF!,"")</f>
        <v/>
      </c>
      <c r="AI1044" s="50"/>
      <c r="AJ1044" s="51" t="str">
        <f>IF(AI1044=1,#REF!,"")</f>
        <v/>
      </c>
      <c r="AK1044" s="50"/>
      <c r="AL1044" s="51" t="str">
        <f>IF(AK1044=1,#REF!,"")</f>
        <v/>
      </c>
      <c r="AM1044" s="52"/>
      <c r="AN1044" s="53"/>
      <c r="AO1044" s="53"/>
      <c r="AP1044" s="54"/>
      <c r="AQ1044" s="55" t="e">
        <f>IF(#REF!=1,0,"")</f>
        <v>#REF!</v>
      </c>
      <c r="AR1044" s="56" t="e">
        <f t="shared" si="272"/>
        <v>#REF!</v>
      </c>
      <c r="AS1044" s="55" t="e">
        <f>IF(#REF!=1,0,"")</f>
        <v>#REF!</v>
      </c>
      <c r="AT1044" s="56" t="e">
        <f t="shared" si="273"/>
        <v>#REF!</v>
      </c>
    </row>
    <row r="1045" spans="1:46" s="3" customFormat="1" x14ac:dyDescent="0.25">
      <c r="A1045" s="67">
        <f t="shared" si="274"/>
        <v>2022</v>
      </c>
      <c r="B1045" s="67" t="str">
        <f t="shared" si="275"/>
        <v>May</v>
      </c>
      <c r="C1045" s="68">
        <f t="shared" si="280"/>
        <v>25</v>
      </c>
      <c r="D1045" s="69">
        <f t="shared" si="276"/>
        <v>1</v>
      </c>
      <c r="E1045" s="70">
        <f t="shared" si="277"/>
        <v>57</v>
      </c>
      <c r="F1045" s="74"/>
      <c r="G1045" s="77"/>
      <c r="H1045" s="63" t="e">
        <f t="shared" si="281"/>
        <v>#VALUE!</v>
      </c>
      <c r="I1045" s="64">
        <f t="shared" si="282"/>
        <v>1</v>
      </c>
      <c r="J1045" s="71" t="str">
        <f t="shared" si="282"/>
        <v>Lavandula</v>
      </c>
      <c r="K1045" s="71" t="str">
        <f t="shared" si="282"/>
        <v>stoechas</v>
      </c>
      <c r="L1045" s="72">
        <f t="shared" si="282"/>
        <v>2</v>
      </c>
      <c r="M1045" s="72">
        <f t="shared" si="282"/>
        <v>13</v>
      </c>
      <c r="N1045" s="66">
        <f t="shared" si="282"/>
        <v>0</v>
      </c>
      <c r="O1045" s="42"/>
      <c r="P1045" s="43" t="e">
        <f>TEXT(IF(#REF!=1,D1045,""),"00")</f>
        <v>#REF!</v>
      </c>
      <c r="Q1045" s="44"/>
      <c r="R1045" s="45"/>
      <c r="S1045" s="46" t="e">
        <f>IF(O1045=0,TEXT(TIME(P1045,Q1045,R1045)-TIME(D1045,E1045,RIGHT(F1045,2))+TIME(0,LEFT(#REF!,2),RIGHT(#REF!,2)),"mm:ss"),TEXT(TIME(P1045,Q1045,R1045)-TIME(D1045,E1045,RIGHT(F1045,2))+TIME(0,LEFT(#REF!,2),RIGHT(#REF!,2))-TIME(0,($G$10*O1045),0),"mm:ss"))</f>
        <v>#REF!</v>
      </c>
      <c r="T1045" s="47"/>
      <c r="U1045" s="43" t="e">
        <f>INDEX(VISITORS[INSECT ORDER], MATCH(T1045,VISITORS[NAME USED],0))</f>
        <v>#N/A</v>
      </c>
      <c r="V1045" s="43" t="e">
        <f t="shared" si="278"/>
        <v>#N/A</v>
      </c>
      <c r="W1045" s="48" t="e">
        <f>IF(SUM(AB1045,AD1045,AF1045,AH1045,AJ1045,AL1045)=#REF!,,"")</f>
        <v>#REF!</v>
      </c>
      <c r="X1045" s="49" t="e">
        <f>IF(#REF!=1,1,"")</f>
        <v>#REF!</v>
      </c>
      <c r="Y1045" s="49"/>
      <c r="Z1045" s="49"/>
      <c r="AA1045" s="50" t="str">
        <f t="shared" si="279"/>
        <v/>
      </c>
      <c r="AB1045" s="51" t="str">
        <f>IF(AA1045=1,#REF!,"")</f>
        <v/>
      </c>
      <c r="AC1045" s="50"/>
      <c r="AD1045" s="51" t="str">
        <f>IF(AC1045=1,#REF!,"")</f>
        <v/>
      </c>
      <c r="AE1045" s="50"/>
      <c r="AF1045" s="51" t="str">
        <f>IF(AE1045=1,#REF!,"")</f>
        <v/>
      </c>
      <c r="AG1045" s="50"/>
      <c r="AH1045" s="51" t="str">
        <f>IF(AG1045=1,#REF!,"")</f>
        <v/>
      </c>
      <c r="AI1045" s="50"/>
      <c r="AJ1045" s="51" t="str">
        <f>IF(AI1045=1,#REF!,"")</f>
        <v/>
      </c>
      <c r="AK1045" s="50"/>
      <c r="AL1045" s="51" t="str">
        <f>IF(AK1045=1,#REF!,"")</f>
        <v/>
      </c>
      <c r="AM1045" s="52"/>
      <c r="AN1045" s="53"/>
      <c r="AO1045" s="53"/>
      <c r="AP1045" s="54"/>
      <c r="AQ1045" s="55" t="e">
        <f>IF(#REF!=1,0,"")</f>
        <v>#REF!</v>
      </c>
      <c r="AR1045" s="56" t="e">
        <f t="shared" si="272"/>
        <v>#REF!</v>
      </c>
      <c r="AS1045" s="55" t="e">
        <f>IF(#REF!=1,0,"")</f>
        <v>#REF!</v>
      </c>
      <c r="AT1045" s="56" t="e">
        <f t="shared" si="273"/>
        <v>#REF!</v>
      </c>
    </row>
    <row r="1046" spans="1:46" s="3" customFormat="1" x14ac:dyDescent="0.25">
      <c r="A1046" s="67">
        <f t="shared" si="274"/>
        <v>2022</v>
      </c>
      <c r="B1046" s="67" t="str">
        <f t="shared" si="275"/>
        <v>May</v>
      </c>
      <c r="C1046" s="68">
        <f t="shared" si="280"/>
        <v>25</v>
      </c>
      <c r="D1046" s="69">
        <f t="shared" si="276"/>
        <v>1</v>
      </c>
      <c r="E1046" s="70">
        <f t="shared" si="277"/>
        <v>58</v>
      </c>
      <c r="F1046" s="74"/>
      <c r="G1046" s="77"/>
      <c r="H1046" s="63" t="e">
        <f t="shared" si="281"/>
        <v>#VALUE!</v>
      </c>
      <c r="I1046" s="64">
        <f t="shared" si="282"/>
        <v>1</v>
      </c>
      <c r="J1046" s="71" t="str">
        <f t="shared" si="282"/>
        <v>Lavandula</v>
      </c>
      <c r="K1046" s="71" t="str">
        <f t="shared" si="282"/>
        <v>stoechas</v>
      </c>
      <c r="L1046" s="72">
        <f t="shared" si="282"/>
        <v>2</v>
      </c>
      <c r="M1046" s="72">
        <f t="shared" si="282"/>
        <v>13</v>
      </c>
      <c r="N1046" s="66">
        <f t="shared" si="282"/>
        <v>0</v>
      </c>
      <c r="O1046" s="42"/>
      <c r="P1046" s="43" t="e">
        <f>TEXT(IF(#REF!=1,D1046,""),"00")</f>
        <v>#REF!</v>
      </c>
      <c r="Q1046" s="44"/>
      <c r="R1046" s="45"/>
      <c r="S1046" s="46" t="e">
        <f>IF(O1046=0,TEXT(TIME(P1046,Q1046,R1046)-TIME(D1046,E1046,RIGHT(F1046,2))+TIME(0,LEFT(#REF!,2),RIGHT(#REF!,2)),"mm:ss"),TEXT(TIME(P1046,Q1046,R1046)-TIME(D1046,E1046,RIGHT(F1046,2))+TIME(0,LEFT(#REF!,2),RIGHT(#REF!,2))-TIME(0,($G$10*O1046),0),"mm:ss"))</f>
        <v>#REF!</v>
      </c>
      <c r="T1046" s="47"/>
      <c r="U1046" s="43" t="e">
        <f>INDEX(VISITORS[INSECT ORDER], MATCH(T1046,VISITORS[NAME USED],0))</f>
        <v>#N/A</v>
      </c>
      <c r="V1046" s="43" t="e">
        <f t="shared" si="278"/>
        <v>#N/A</v>
      </c>
      <c r="W1046" s="48" t="e">
        <f>IF(SUM(AB1046,AD1046,AF1046,AH1046,AJ1046,AL1046)=#REF!,,"")</f>
        <v>#REF!</v>
      </c>
      <c r="X1046" s="49" t="e">
        <f>IF(#REF!=1,1,"")</f>
        <v>#REF!</v>
      </c>
      <c r="Y1046" s="49"/>
      <c r="Z1046" s="49"/>
      <c r="AA1046" s="50" t="str">
        <f t="shared" si="279"/>
        <v/>
      </c>
      <c r="AB1046" s="51" t="str">
        <f>IF(AA1046=1,#REF!,"")</f>
        <v/>
      </c>
      <c r="AC1046" s="50"/>
      <c r="AD1046" s="51" t="str">
        <f>IF(AC1046=1,#REF!,"")</f>
        <v/>
      </c>
      <c r="AE1046" s="50"/>
      <c r="AF1046" s="51" t="str">
        <f>IF(AE1046=1,#REF!,"")</f>
        <v/>
      </c>
      <c r="AG1046" s="50"/>
      <c r="AH1046" s="51" t="str">
        <f>IF(AG1046=1,#REF!,"")</f>
        <v/>
      </c>
      <c r="AI1046" s="50"/>
      <c r="AJ1046" s="51" t="str">
        <f>IF(AI1046=1,#REF!,"")</f>
        <v/>
      </c>
      <c r="AK1046" s="50"/>
      <c r="AL1046" s="51" t="str">
        <f>IF(AK1046=1,#REF!,"")</f>
        <v/>
      </c>
      <c r="AM1046" s="52"/>
      <c r="AN1046" s="53"/>
      <c r="AO1046" s="53"/>
      <c r="AP1046" s="54"/>
      <c r="AQ1046" s="55" t="e">
        <f>IF(#REF!=1,0,"")</f>
        <v>#REF!</v>
      </c>
      <c r="AR1046" s="56" t="e">
        <f t="shared" si="272"/>
        <v>#REF!</v>
      </c>
      <c r="AS1046" s="55" t="e">
        <f>IF(#REF!=1,0,"")</f>
        <v>#REF!</v>
      </c>
      <c r="AT1046" s="56" t="e">
        <f t="shared" si="273"/>
        <v>#REF!</v>
      </c>
    </row>
    <row r="1047" spans="1:46" s="3" customFormat="1" x14ac:dyDescent="0.25">
      <c r="A1047" s="67">
        <f t="shared" si="274"/>
        <v>2022</v>
      </c>
      <c r="B1047" s="67" t="str">
        <f t="shared" si="275"/>
        <v>May</v>
      </c>
      <c r="C1047" s="68">
        <f t="shared" si="280"/>
        <v>25</v>
      </c>
      <c r="D1047" s="69">
        <f t="shared" si="276"/>
        <v>1</v>
      </c>
      <c r="E1047" s="60">
        <f t="shared" si="277"/>
        <v>59</v>
      </c>
      <c r="F1047" s="74"/>
      <c r="G1047" s="77"/>
      <c r="H1047" s="63" t="e">
        <f t="shared" si="281"/>
        <v>#VALUE!</v>
      </c>
      <c r="I1047" s="64">
        <f t="shared" si="282"/>
        <v>1</v>
      </c>
      <c r="J1047" s="71" t="str">
        <f t="shared" si="282"/>
        <v>Lavandula</v>
      </c>
      <c r="K1047" s="71" t="str">
        <f t="shared" si="282"/>
        <v>stoechas</v>
      </c>
      <c r="L1047" s="72">
        <f t="shared" si="282"/>
        <v>2</v>
      </c>
      <c r="M1047" s="66">
        <f t="shared" si="282"/>
        <v>13</v>
      </c>
      <c r="N1047" s="66">
        <f t="shared" si="282"/>
        <v>0</v>
      </c>
      <c r="O1047" s="42"/>
      <c r="P1047" s="43" t="e">
        <f>TEXT(IF(#REF!=1,D1047,""),"00")</f>
        <v>#REF!</v>
      </c>
      <c r="Q1047" s="44"/>
      <c r="R1047" s="45"/>
      <c r="S1047" s="46" t="e">
        <f>IF(O1047=0,TEXT(TIME(P1047,Q1047,R1047)-TIME(D1047,E1047,RIGHT(F1047,2))+TIME(0,LEFT(#REF!,2),RIGHT(#REF!,2)),"mm:ss"),TEXT(TIME(P1047,Q1047,R1047)-TIME(D1047,E1047,RIGHT(F1047,2))+TIME(0,LEFT(#REF!,2),RIGHT(#REF!,2))-TIME(0,($G$10*O1047),0),"mm:ss"))</f>
        <v>#REF!</v>
      </c>
      <c r="T1047" s="47"/>
      <c r="U1047" s="43" t="e">
        <f>INDEX(VISITORS[INSECT ORDER], MATCH(T1047,VISITORS[NAME USED],0))</f>
        <v>#N/A</v>
      </c>
      <c r="V1047" s="43" t="e">
        <f t="shared" si="278"/>
        <v>#N/A</v>
      </c>
      <c r="W1047" s="48" t="e">
        <f>IF(SUM(AB1047,AD1047,AF1047,AH1047,AJ1047,AL1047)=#REF!,,"")</f>
        <v>#REF!</v>
      </c>
      <c r="X1047" s="49" t="e">
        <f>IF(#REF!=1,1,"")</f>
        <v>#REF!</v>
      </c>
      <c r="Y1047" s="49"/>
      <c r="Z1047" s="49"/>
      <c r="AA1047" s="50" t="str">
        <f t="shared" si="279"/>
        <v/>
      </c>
      <c r="AB1047" s="51" t="str">
        <f>IF(AA1047=1,#REF!,"")</f>
        <v/>
      </c>
      <c r="AC1047" s="50"/>
      <c r="AD1047" s="51" t="str">
        <f>IF(AC1047=1,#REF!,"")</f>
        <v/>
      </c>
      <c r="AE1047" s="50"/>
      <c r="AF1047" s="51" t="str">
        <f>IF(AE1047=1,#REF!,"")</f>
        <v/>
      </c>
      <c r="AG1047" s="50"/>
      <c r="AH1047" s="51" t="str">
        <f>IF(AG1047=1,#REF!,"")</f>
        <v/>
      </c>
      <c r="AI1047" s="50"/>
      <c r="AJ1047" s="51" t="str">
        <f>IF(AI1047=1,#REF!,"")</f>
        <v/>
      </c>
      <c r="AK1047" s="50"/>
      <c r="AL1047" s="51" t="str">
        <f>IF(AK1047=1,#REF!,"")</f>
        <v/>
      </c>
      <c r="AM1047" s="52"/>
      <c r="AN1047" s="53"/>
      <c r="AO1047" s="53"/>
      <c r="AP1047" s="54"/>
      <c r="AQ1047" s="55" t="e">
        <f>IF(#REF!=1,0,"")</f>
        <v>#REF!</v>
      </c>
      <c r="AR1047" s="56" t="e">
        <f t="shared" si="272"/>
        <v>#REF!</v>
      </c>
      <c r="AS1047" s="55" t="e">
        <f>IF(#REF!=1,0,"")</f>
        <v>#REF!</v>
      </c>
      <c r="AT1047" s="56" t="e">
        <f t="shared" si="273"/>
        <v>#REF!</v>
      </c>
    </row>
    <row r="1048" spans="1:46" s="3" customFormat="1" x14ac:dyDescent="0.25">
      <c r="A1048" s="67">
        <f t="shared" si="274"/>
        <v>2022</v>
      </c>
      <c r="B1048" s="67" t="str">
        <f t="shared" si="275"/>
        <v>May</v>
      </c>
      <c r="C1048" s="68">
        <f t="shared" si="280"/>
        <v>25</v>
      </c>
      <c r="D1048" s="69">
        <f t="shared" si="276"/>
        <v>2</v>
      </c>
      <c r="E1048" s="70">
        <f t="shared" si="277"/>
        <v>0</v>
      </c>
      <c r="F1048" s="74"/>
      <c r="G1048" s="77"/>
      <c r="H1048" s="63" t="e">
        <f t="shared" si="281"/>
        <v>#VALUE!</v>
      </c>
      <c r="I1048" s="64">
        <f t="shared" si="282"/>
        <v>1</v>
      </c>
      <c r="J1048" s="71" t="str">
        <f t="shared" si="282"/>
        <v>Lavandula</v>
      </c>
      <c r="K1048" s="71" t="str">
        <f t="shared" si="282"/>
        <v>stoechas</v>
      </c>
      <c r="L1048" s="72">
        <f t="shared" si="282"/>
        <v>2</v>
      </c>
      <c r="M1048" s="72">
        <f t="shared" si="282"/>
        <v>13</v>
      </c>
      <c r="N1048" s="66">
        <f t="shared" si="282"/>
        <v>0</v>
      </c>
      <c r="O1048" s="42"/>
      <c r="P1048" s="43" t="e">
        <f>TEXT(IF(#REF!=1,D1048,""),"00")</f>
        <v>#REF!</v>
      </c>
      <c r="Q1048" s="44"/>
      <c r="R1048" s="45"/>
      <c r="S1048" s="46" t="e">
        <f>IF(O1048=0,TEXT(TIME(P1048,Q1048,R1048)-TIME(D1048,E1048,RIGHT(F1048,2))+TIME(0,LEFT(#REF!,2),RIGHT(#REF!,2)),"mm:ss"),TEXT(TIME(P1048,Q1048,R1048)-TIME(D1048,E1048,RIGHT(F1048,2))+TIME(0,LEFT(#REF!,2),RIGHT(#REF!,2))-TIME(0,($G$10*O1048),0),"mm:ss"))</f>
        <v>#REF!</v>
      </c>
      <c r="T1048" s="47"/>
      <c r="U1048" s="43" t="e">
        <f>INDEX(VISITORS[INSECT ORDER], MATCH(T1048,VISITORS[NAME USED],0))</f>
        <v>#N/A</v>
      </c>
      <c r="V1048" s="43" t="e">
        <f t="shared" si="278"/>
        <v>#N/A</v>
      </c>
      <c r="W1048" s="48" t="e">
        <f>IF(SUM(AB1048,AD1048,AF1048,AH1048,AJ1048,AL1048)=#REF!,,"")</f>
        <v>#REF!</v>
      </c>
      <c r="X1048" s="49" t="e">
        <f>IF(#REF!=1,1,"")</f>
        <v>#REF!</v>
      </c>
      <c r="Y1048" s="49"/>
      <c r="Z1048" s="49"/>
      <c r="AA1048" s="50" t="str">
        <f t="shared" si="279"/>
        <v/>
      </c>
      <c r="AB1048" s="51" t="str">
        <f>IF(AA1048=1,#REF!,"")</f>
        <v/>
      </c>
      <c r="AC1048" s="50"/>
      <c r="AD1048" s="51" t="str">
        <f>IF(AC1048=1,#REF!,"")</f>
        <v/>
      </c>
      <c r="AE1048" s="50"/>
      <c r="AF1048" s="51" t="str">
        <f>IF(AE1048=1,#REF!,"")</f>
        <v/>
      </c>
      <c r="AG1048" s="50"/>
      <c r="AH1048" s="51" t="str">
        <f>IF(AG1048=1,#REF!,"")</f>
        <v/>
      </c>
      <c r="AI1048" s="50"/>
      <c r="AJ1048" s="51" t="str">
        <f>IF(AI1048=1,#REF!,"")</f>
        <v/>
      </c>
      <c r="AK1048" s="50"/>
      <c r="AL1048" s="51" t="str">
        <f>IF(AK1048=1,#REF!,"")</f>
        <v/>
      </c>
      <c r="AM1048" s="52"/>
      <c r="AN1048" s="53"/>
      <c r="AO1048" s="53"/>
      <c r="AP1048" s="54"/>
      <c r="AQ1048" s="55" t="e">
        <f>IF(#REF!=1,0,"")</f>
        <v>#REF!</v>
      </c>
      <c r="AR1048" s="56" t="e">
        <f t="shared" si="272"/>
        <v>#REF!</v>
      </c>
      <c r="AS1048" s="55" t="e">
        <f>IF(#REF!=1,0,"")</f>
        <v>#REF!</v>
      </c>
      <c r="AT1048" s="56" t="e">
        <f t="shared" si="273"/>
        <v>#REF!</v>
      </c>
    </row>
    <row r="1049" spans="1:46" s="3" customFormat="1" x14ac:dyDescent="0.25">
      <c r="A1049" s="67">
        <f t="shared" si="274"/>
        <v>2022</v>
      </c>
      <c r="B1049" s="67" t="str">
        <f t="shared" si="275"/>
        <v>May</v>
      </c>
      <c r="C1049" s="68">
        <f t="shared" si="280"/>
        <v>25</v>
      </c>
      <c r="D1049" s="69">
        <f t="shared" si="276"/>
        <v>2</v>
      </c>
      <c r="E1049" s="70">
        <f t="shared" si="277"/>
        <v>1</v>
      </c>
      <c r="F1049" s="74"/>
      <c r="G1049" s="77"/>
      <c r="H1049" s="63" t="e">
        <f t="shared" si="281"/>
        <v>#VALUE!</v>
      </c>
      <c r="I1049" s="64">
        <f t="shared" si="282"/>
        <v>1</v>
      </c>
      <c r="J1049" s="71" t="str">
        <f t="shared" si="282"/>
        <v>Lavandula</v>
      </c>
      <c r="K1049" s="71" t="str">
        <f t="shared" si="282"/>
        <v>stoechas</v>
      </c>
      <c r="L1049" s="72">
        <f t="shared" si="282"/>
        <v>2</v>
      </c>
      <c r="M1049" s="72">
        <f t="shared" si="282"/>
        <v>13</v>
      </c>
      <c r="N1049" s="66">
        <f t="shared" si="282"/>
        <v>0</v>
      </c>
      <c r="O1049" s="42"/>
      <c r="P1049" s="43" t="e">
        <f>TEXT(IF(#REF!=1,D1049,""),"00")</f>
        <v>#REF!</v>
      </c>
      <c r="Q1049" s="44"/>
      <c r="R1049" s="45"/>
      <c r="S1049" s="46" t="e">
        <f>IF(O1049=0,TEXT(TIME(P1049,Q1049,R1049)-TIME(D1049,E1049,RIGHT(F1049,2))+TIME(0,LEFT(#REF!,2),RIGHT(#REF!,2)),"mm:ss"),TEXT(TIME(P1049,Q1049,R1049)-TIME(D1049,E1049,RIGHT(F1049,2))+TIME(0,LEFT(#REF!,2),RIGHT(#REF!,2))-TIME(0,($G$10*O1049),0),"mm:ss"))</f>
        <v>#REF!</v>
      </c>
      <c r="T1049" s="47"/>
      <c r="U1049" s="43" t="e">
        <f>INDEX(VISITORS[INSECT ORDER], MATCH(T1049,VISITORS[NAME USED],0))</f>
        <v>#N/A</v>
      </c>
      <c r="V1049" s="43" t="e">
        <f t="shared" si="278"/>
        <v>#N/A</v>
      </c>
      <c r="W1049" s="48" t="e">
        <f>IF(SUM(AB1049,AD1049,AF1049,AH1049,AJ1049,AL1049)=#REF!,,"")</f>
        <v>#REF!</v>
      </c>
      <c r="X1049" s="49" t="e">
        <f>IF(#REF!=1,1,"")</f>
        <v>#REF!</v>
      </c>
      <c r="Y1049" s="49"/>
      <c r="Z1049" s="49"/>
      <c r="AA1049" s="50" t="str">
        <f t="shared" si="279"/>
        <v/>
      </c>
      <c r="AB1049" s="51" t="str">
        <f>IF(AA1049=1,#REF!,"")</f>
        <v/>
      </c>
      <c r="AC1049" s="50"/>
      <c r="AD1049" s="51" t="str">
        <f>IF(AC1049=1,#REF!,"")</f>
        <v/>
      </c>
      <c r="AE1049" s="50"/>
      <c r="AF1049" s="51" t="str">
        <f>IF(AE1049=1,#REF!,"")</f>
        <v/>
      </c>
      <c r="AG1049" s="50"/>
      <c r="AH1049" s="51" t="str">
        <f>IF(AG1049=1,#REF!,"")</f>
        <v/>
      </c>
      <c r="AI1049" s="50"/>
      <c r="AJ1049" s="51" t="str">
        <f>IF(AI1049=1,#REF!,"")</f>
        <v/>
      </c>
      <c r="AK1049" s="50"/>
      <c r="AL1049" s="51" t="str">
        <f>IF(AK1049=1,#REF!,"")</f>
        <v/>
      </c>
      <c r="AM1049" s="52"/>
      <c r="AN1049" s="53"/>
      <c r="AO1049" s="53"/>
      <c r="AP1049" s="54"/>
      <c r="AQ1049" s="55" t="e">
        <f>IF(#REF!=1,0,"")</f>
        <v>#REF!</v>
      </c>
      <c r="AR1049" s="56" t="e">
        <f t="shared" si="272"/>
        <v>#REF!</v>
      </c>
      <c r="AS1049" s="55" t="e">
        <f>IF(#REF!=1,0,"")</f>
        <v>#REF!</v>
      </c>
      <c r="AT1049" s="56" t="e">
        <f t="shared" si="273"/>
        <v>#REF!</v>
      </c>
    </row>
    <row r="1050" spans="1:46" s="3" customFormat="1" x14ac:dyDescent="0.25">
      <c r="A1050" s="67">
        <f t="shared" si="274"/>
        <v>2022</v>
      </c>
      <c r="B1050" s="67" t="str">
        <f t="shared" si="275"/>
        <v>May</v>
      </c>
      <c r="C1050" s="68">
        <f t="shared" si="280"/>
        <v>25</v>
      </c>
      <c r="D1050" s="69">
        <f t="shared" si="276"/>
        <v>2</v>
      </c>
      <c r="E1050" s="70">
        <f t="shared" si="277"/>
        <v>2</v>
      </c>
      <c r="F1050" s="74"/>
      <c r="G1050" s="77"/>
      <c r="H1050" s="63" t="e">
        <f t="shared" si="281"/>
        <v>#VALUE!</v>
      </c>
      <c r="I1050" s="64">
        <f t="shared" si="282"/>
        <v>1</v>
      </c>
      <c r="J1050" s="71" t="str">
        <f t="shared" si="282"/>
        <v>Lavandula</v>
      </c>
      <c r="K1050" s="71" t="str">
        <f t="shared" si="282"/>
        <v>stoechas</v>
      </c>
      <c r="L1050" s="66">
        <f t="shared" si="282"/>
        <v>2</v>
      </c>
      <c r="M1050" s="72">
        <f t="shared" si="282"/>
        <v>13</v>
      </c>
      <c r="N1050" s="66">
        <f t="shared" si="282"/>
        <v>0</v>
      </c>
      <c r="O1050" s="42"/>
      <c r="P1050" s="43" t="e">
        <f>TEXT(IF(#REF!=1,D1050,""),"00")</f>
        <v>#REF!</v>
      </c>
      <c r="Q1050" s="44"/>
      <c r="R1050" s="45"/>
      <c r="S1050" s="46" t="e">
        <f>IF(O1050=0,TEXT(TIME(P1050,Q1050,R1050)-TIME(D1050,E1050,RIGHT(F1050,2))+TIME(0,LEFT(#REF!,2),RIGHT(#REF!,2)),"mm:ss"),TEXT(TIME(P1050,Q1050,R1050)-TIME(D1050,E1050,RIGHT(F1050,2))+TIME(0,LEFT(#REF!,2),RIGHT(#REF!,2))-TIME(0,($G$10*O1050),0),"mm:ss"))</f>
        <v>#REF!</v>
      </c>
      <c r="T1050" s="47"/>
      <c r="U1050" s="43" t="e">
        <f>INDEX(VISITORS[INSECT ORDER], MATCH(T1050,VISITORS[NAME USED],0))</f>
        <v>#N/A</v>
      </c>
      <c r="V1050" s="43" t="e">
        <f t="shared" si="278"/>
        <v>#N/A</v>
      </c>
      <c r="W1050" s="48" t="e">
        <f>IF(SUM(AB1050,AD1050,AF1050,AH1050,AJ1050,AL1050)=#REF!,,"")</f>
        <v>#REF!</v>
      </c>
      <c r="X1050" s="49" t="e">
        <f>IF(#REF!=1,1,"")</f>
        <v>#REF!</v>
      </c>
      <c r="Y1050" s="49"/>
      <c r="Z1050" s="49"/>
      <c r="AA1050" s="50" t="str">
        <f t="shared" si="279"/>
        <v/>
      </c>
      <c r="AB1050" s="51" t="str">
        <f>IF(AA1050=1,#REF!,"")</f>
        <v/>
      </c>
      <c r="AC1050" s="50"/>
      <c r="AD1050" s="51" t="str">
        <f>IF(AC1050=1,#REF!,"")</f>
        <v/>
      </c>
      <c r="AE1050" s="50"/>
      <c r="AF1050" s="51" t="str">
        <f>IF(AE1050=1,#REF!,"")</f>
        <v/>
      </c>
      <c r="AG1050" s="50"/>
      <c r="AH1050" s="51" t="str">
        <f>IF(AG1050=1,#REF!,"")</f>
        <v/>
      </c>
      <c r="AI1050" s="50"/>
      <c r="AJ1050" s="51" t="str">
        <f>IF(AI1050=1,#REF!,"")</f>
        <v/>
      </c>
      <c r="AK1050" s="50"/>
      <c r="AL1050" s="51" t="str">
        <f>IF(AK1050=1,#REF!,"")</f>
        <v/>
      </c>
      <c r="AM1050" s="52"/>
      <c r="AN1050" s="53"/>
      <c r="AO1050" s="53"/>
      <c r="AP1050" s="54"/>
      <c r="AQ1050" s="55" t="e">
        <f>IF(#REF!=1,0,"")</f>
        <v>#REF!</v>
      </c>
      <c r="AR1050" s="56" t="e">
        <f t="shared" si="272"/>
        <v>#REF!</v>
      </c>
      <c r="AS1050" s="55" t="e">
        <f>IF(#REF!=1,0,"")</f>
        <v>#REF!</v>
      </c>
      <c r="AT1050" s="56" t="e">
        <f t="shared" si="273"/>
        <v>#REF!</v>
      </c>
    </row>
    <row r="1051" spans="1:46" s="3" customFormat="1" x14ac:dyDescent="0.25">
      <c r="A1051" s="67">
        <f t="shared" si="274"/>
        <v>2022</v>
      </c>
      <c r="B1051" s="67" t="str">
        <f t="shared" si="275"/>
        <v>May</v>
      </c>
      <c r="C1051" s="68">
        <f t="shared" si="280"/>
        <v>25</v>
      </c>
      <c r="D1051" s="69">
        <f t="shared" si="276"/>
        <v>2</v>
      </c>
      <c r="E1051" s="70">
        <f t="shared" si="277"/>
        <v>3</v>
      </c>
      <c r="F1051" s="74"/>
      <c r="G1051" s="77"/>
      <c r="H1051" s="63" t="e">
        <f t="shared" si="281"/>
        <v>#VALUE!</v>
      </c>
      <c r="I1051" s="64">
        <f t="shared" si="282"/>
        <v>1</v>
      </c>
      <c r="J1051" s="71" t="str">
        <f t="shared" si="282"/>
        <v>Lavandula</v>
      </c>
      <c r="K1051" s="71" t="str">
        <f t="shared" si="282"/>
        <v>stoechas</v>
      </c>
      <c r="L1051" s="72">
        <f t="shared" si="282"/>
        <v>2</v>
      </c>
      <c r="M1051" s="72">
        <f t="shared" si="282"/>
        <v>13</v>
      </c>
      <c r="N1051" s="66">
        <f t="shared" si="282"/>
        <v>0</v>
      </c>
      <c r="O1051" s="42"/>
      <c r="P1051" s="43" t="e">
        <f>TEXT(IF(#REF!=1,D1051,""),"00")</f>
        <v>#REF!</v>
      </c>
      <c r="Q1051" s="44"/>
      <c r="R1051" s="45"/>
      <c r="S1051" s="46" t="e">
        <f>IF(O1051=0,TEXT(TIME(P1051,Q1051,R1051)-TIME(D1051,E1051,RIGHT(F1051,2))+TIME(0,LEFT(#REF!,2),RIGHT(#REF!,2)),"mm:ss"),TEXT(TIME(P1051,Q1051,R1051)-TIME(D1051,E1051,RIGHT(F1051,2))+TIME(0,LEFT(#REF!,2),RIGHT(#REF!,2))-TIME(0,($G$10*O1051),0),"mm:ss"))</f>
        <v>#REF!</v>
      </c>
      <c r="T1051" s="47"/>
      <c r="U1051" s="43" t="e">
        <f>INDEX(VISITORS[INSECT ORDER], MATCH(T1051,VISITORS[NAME USED],0))</f>
        <v>#N/A</v>
      </c>
      <c r="V1051" s="43" t="e">
        <f t="shared" si="278"/>
        <v>#N/A</v>
      </c>
      <c r="W1051" s="48" t="e">
        <f>IF(SUM(AB1051,AD1051,AF1051,AH1051,AJ1051,AL1051)=#REF!,,"")</f>
        <v>#REF!</v>
      </c>
      <c r="X1051" s="49" t="e">
        <f>IF(#REF!=1,1,"")</f>
        <v>#REF!</v>
      </c>
      <c r="Y1051" s="49"/>
      <c r="Z1051" s="49"/>
      <c r="AA1051" s="50" t="str">
        <f t="shared" si="279"/>
        <v/>
      </c>
      <c r="AB1051" s="51" t="str">
        <f>IF(AA1051=1,#REF!,"")</f>
        <v/>
      </c>
      <c r="AC1051" s="50"/>
      <c r="AD1051" s="51" t="str">
        <f>IF(AC1051=1,#REF!,"")</f>
        <v/>
      </c>
      <c r="AE1051" s="50"/>
      <c r="AF1051" s="51" t="str">
        <f>IF(AE1051=1,#REF!,"")</f>
        <v/>
      </c>
      <c r="AG1051" s="50"/>
      <c r="AH1051" s="51" t="str">
        <f>IF(AG1051=1,#REF!,"")</f>
        <v/>
      </c>
      <c r="AI1051" s="50"/>
      <c r="AJ1051" s="51" t="str">
        <f>IF(AI1051=1,#REF!,"")</f>
        <v/>
      </c>
      <c r="AK1051" s="50"/>
      <c r="AL1051" s="51" t="str">
        <f>IF(AK1051=1,#REF!,"")</f>
        <v/>
      </c>
      <c r="AM1051" s="52"/>
      <c r="AN1051" s="53"/>
      <c r="AO1051" s="53"/>
      <c r="AP1051" s="54"/>
      <c r="AQ1051" s="55" t="e">
        <f>IF(#REF!=1,0,"")</f>
        <v>#REF!</v>
      </c>
      <c r="AR1051" s="56" t="e">
        <f t="shared" si="272"/>
        <v>#REF!</v>
      </c>
      <c r="AS1051" s="55" t="e">
        <f>IF(#REF!=1,0,"")</f>
        <v>#REF!</v>
      </c>
      <c r="AT1051" s="56" t="e">
        <f t="shared" si="273"/>
        <v>#REF!</v>
      </c>
    </row>
    <row r="1052" spans="1:46" s="3" customFormat="1" x14ac:dyDescent="0.25">
      <c r="A1052" s="67">
        <f t="shared" si="274"/>
        <v>2022</v>
      </c>
      <c r="B1052" s="67" t="str">
        <f t="shared" si="275"/>
        <v>May</v>
      </c>
      <c r="C1052" s="68">
        <f t="shared" si="280"/>
        <v>25</v>
      </c>
      <c r="D1052" s="69">
        <f t="shared" si="276"/>
        <v>2</v>
      </c>
      <c r="E1052" s="60">
        <f t="shared" si="277"/>
        <v>4</v>
      </c>
      <c r="F1052" s="74"/>
      <c r="G1052" s="77"/>
      <c r="H1052" s="63" t="e">
        <f t="shared" si="281"/>
        <v>#VALUE!</v>
      </c>
      <c r="I1052" s="64">
        <f t="shared" si="282"/>
        <v>1</v>
      </c>
      <c r="J1052" s="71" t="str">
        <f t="shared" si="282"/>
        <v>Lavandula</v>
      </c>
      <c r="K1052" s="71" t="str">
        <f t="shared" si="282"/>
        <v>stoechas</v>
      </c>
      <c r="L1052" s="72">
        <f t="shared" si="282"/>
        <v>2</v>
      </c>
      <c r="M1052" s="66">
        <f t="shared" si="282"/>
        <v>13</v>
      </c>
      <c r="N1052" s="66">
        <f t="shared" si="282"/>
        <v>0</v>
      </c>
      <c r="O1052" s="42"/>
      <c r="P1052" s="43" t="e">
        <f>TEXT(IF(#REF!=1,D1052,""),"00")</f>
        <v>#REF!</v>
      </c>
      <c r="Q1052" s="44"/>
      <c r="R1052" s="45"/>
      <c r="S1052" s="46" t="e">
        <f>IF(O1052=0,TEXT(TIME(P1052,Q1052,R1052)-TIME(D1052,E1052,RIGHT(F1052,2))+TIME(0,LEFT(#REF!,2),RIGHT(#REF!,2)),"mm:ss"),TEXT(TIME(P1052,Q1052,R1052)-TIME(D1052,E1052,RIGHT(F1052,2))+TIME(0,LEFT(#REF!,2),RIGHT(#REF!,2))-TIME(0,($G$10*O1052),0),"mm:ss"))</f>
        <v>#REF!</v>
      </c>
      <c r="T1052" s="47"/>
      <c r="U1052" s="43" t="e">
        <f>INDEX(VISITORS[INSECT ORDER], MATCH(T1052,VISITORS[NAME USED],0))</f>
        <v>#N/A</v>
      </c>
      <c r="V1052" s="43" t="e">
        <f t="shared" si="278"/>
        <v>#N/A</v>
      </c>
      <c r="W1052" s="48" t="e">
        <f>IF(SUM(AB1052,AD1052,AF1052,AH1052,AJ1052,AL1052)=#REF!,,"")</f>
        <v>#REF!</v>
      </c>
      <c r="X1052" s="49" t="e">
        <f>IF(#REF!=1,1,"")</f>
        <v>#REF!</v>
      </c>
      <c r="Y1052" s="49"/>
      <c r="Z1052" s="49"/>
      <c r="AA1052" s="50" t="str">
        <f t="shared" si="279"/>
        <v/>
      </c>
      <c r="AB1052" s="51" t="str">
        <f>IF(AA1052=1,#REF!,"")</f>
        <v/>
      </c>
      <c r="AC1052" s="50"/>
      <c r="AD1052" s="51" t="str">
        <f>IF(AC1052=1,#REF!,"")</f>
        <v/>
      </c>
      <c r="AE1052" s="50"/>
      <c r="AF1052" s="51" t="str">
        <f>IF(AE1052=1,#REF!,"")</f>
        <v/>
      </c>
      <c r="AG1052" s="50"/>
      <c r="AH1052" s="51" t="str">
        <f>IF(AG1052=1,#REF!,"")</f>
        <v/>
      </c>
      <c r="AI1052" s="50"/>
      <c r="AJ1052" s="51" t="str">
        <f>IF(AI1052=1,#REF!,"")</f>
        <v/>
      </c>
      <c r="AK1052" s="50"/>
      <c r="AL1052" s="51" t="str">
        <f>IF(AK1052=1,#REF!,"")</f>
        <v/>
      </c>
      <c r="AM1052" s="52"/>
      <c r="AN1052" s="53"/>
      <c r="AO1052" s="53"/>
      <c r="AP1052" s="54"/>
      <c r="AQ1052" s="55" t="e">
        <f>IF(#REF!=1,0,"")</f>
        <v>#REF!</v>
      </c>
      <c r="AR1052" s="56" t="e">
        <f t="shared" si="272"/>
        <v>#REF!</v>
      </c>
      <c r="AS1052" s="55" t="e">
        <f>IF(#REF!=1,0,"")</f>
        <v>#REF!</v>
      </c>
      <c r="AT1052" s="56" t="e">
        <f t="shared" si="273"/>
        <v>#REF!</v>
      </c>
    </row>
    <row r="1053" spans="1:46" s="3" customFormat="1" x14ac:dyDescent="0.25">
      <c r="A1053" s="67">
        <f t="shared" si="274"/>
        <v>2022</v>
      </c>
      <c r="B1053" s="67" t="str">
        <f t="shared" si="275"/>
        <v>May</v>
      </c>
      <c r="C1053" s="68">
        <f t="shared" si="280"/>
        <v>25</v>
      </c>
      <c r="D1053" s="69">
        <f t="shared" si="276"/>
        <v>2</v>
      </c>
      <c r="E1053" s="70">
        <f t="shared" si="277"/>
        <v>5</v>
      </c>
      <c r="F1053" s="74"/>
      <c r="G1053" s="77"/>
      <c r="H1053" s="63" t="e">
        <f t="shared" si="281"/>
        <v>#VALUE!</v>
      </c>
      <c r="I1053" s="64">
        <f t="shared" ref="I1053:N1068" si="283">I1052</f>
        <v>1</v>
      </c>
      <c r="J1053" s="71" t="str">
        <f t="shared" si="283"/>
        <v>Lavandula</v>
      </c>
      <c r="K1053" s="71" t="str">
        <f t="shared" si="283"/>
        <v>stoechas</v>
      </c>
      <c r="L1053" s="72">
        <f t="shared" si="283"/>
        <v>2</v>
      </c>
      <c r="M1053" s="72">
        <f t="shared" si="283"/>
        <v>13</v>
      </c>
      <c r="N1053" s="66">
        <f t="shared" si="283"/>
        <v>0</v>
      </c>
      <c r="O1053" s="42"/>
      <c r="P1053" s="43" t="e">
        <f>TEXT(IF(#REF!=1,D1053,""),"00")</f>
        <v>#REF!</v>
      </c>
      <c r="Q1053" s="44"/>
      <c r="R1053" s="45"/>
      <c r="S1053" s="46" t="e">
        <f>IF(O1053=0,TEXT(TIME(P1053,Q1053,R1053)-TIME(D1053,E1053,RIGHT(F1053,2))+TIME(0,LEFT(#REF!,2),RIGHT(#REF!,2)),"mm:ss"),TEXT(TIME(P1053,Q1053,R1053)-TIME(D1053,E1053,RIGHT(F1053,2))+TIME(0,LEFT(#REF!,2),RIGHT(#REF!,2))-TIME(0,($G$10*O1053),0),"mm:ss"))</f>
        <v>#REF!</v>
      </c>
      <c r="T1053" s="47"/>
      <c r="U1053" s="43" t="e">
        <f>INDEX(VISITORS[INSECT ORDER], MATCH(T1053,VISITORS[NAME USED],0))</f>
        <v>#N/A</v>
      </c>
      <c r="V1053" s="43" t="e">
        <f t="shared" si="278"/>
        <v>#N/A</v>
      </c>
      <c r="W1053" s="48" t="e">
        <f>IF(SUM(AB1053,AD1053,AF1053,AH1053,AJ1053,AL1053)=#REF!,,"")</f>
        <v>#REF!</v>
      </c>
      <c r="X1053" s="49" t="e">
        <f>IF(#REF!=1,1,"")</f>
        <v>#REF!</v>
      </c>
      <c r="Y1053" s="49"/>
      <c r="Z1053" s="49"/>
      <c r="AA1053" s="50" t="str">
        <f t="shared" si="279"/>
        <v/>
      </c>
      <c r="AB1053" s="51" t="str">
        <f>IF(AA1053=1,#REF!,"")</f>
        <v/>
      </c>
      <c r="AC1053" s="50"/>
      <c r="AD1053" s="51" t="str">
        <f>IF(AC1053=1,#REF!,"")</f>
        <v/>
      </c>
      <c r="AE1053" s="50"/>
      <c r="AF1053" s="51" t="str">
        <f>IF(AE1053=1,#REF!,"")</f>
        <v/>
      </c>
      <c r="AG1053" s="50"/>
      <c r="AH1053" s="51" t="str">
        <f>IF(AG1053=1,#REF!,"")</f>
        <v/>
      </c>
      <c r="AI1053" s="50"/>
      <c r="AJ1053" s="51" t="str">
        <f>IF(AI1053=1,#REF!,"")</f>
        <v/>
      </c>
      <c r="AK1053" s="50"/>
      <c r="AL1053" s="51" t="str">
        <f>IF(AK1053=1,#REF!,"")</f>
        <v/>
      </c>
      <c r="AM1053" s="52"/>
      <c r="AN1053" s="53"/>
      <c r="AO1053" s="53"/>
      <c r="AP1053" s="54"/>
      <c r="AQ1053" s="55" t="e">
        <f>IF(#REF!=1,0,"")</f>
        <v>#REF!</v>
      </c>
      <c r="AR1053" s="56" t="e">
        <f t="shared" si="272"/>
        <v>#REF!</v>
      </c>
      <c r="AS1053" s="55" t="e">
        <f>IF(#REF!=1,0,"")</f>
        <v>#REF!</v>
      </c>
      <c r="AT1053" s="56" t="e">
        <f t="shared" si="273"/>
        <v>#REF!</v>
      </c>
    </row>
    <row r="1054" spans="1:46" s="3" customFormat="1" x14ac:dyDescent="0.25">
      <c r="A1054" s="67">
        <f t="shared" si="274"/>
        <v>2022</v>
      </c>
      <c r="B1054" s="67" t="str">
        <f t="shared" si="275"/>
        <v>May</v>
      </c>
      <c r="C1054" s="68">
        <f t="shared" si="280"/>
        <v>25</v>
      </c>
      <c r="D1054" s="69">
        <f t="shared" si="276"/>
        <v>2</v>
      </c>
      <c r="E1054" s="70">
        <f t="shared" si="277"/>
        <v>6</v>
      </c>
      <c r="F1054" s="74"/>
      <c r="G1054" s="77"/>
      <c r="H1054" s="63" t="e">
        <f t="shared" si="281"/>
        <v>#VALUE!</v>
      </c>
      <c r="I1054" s="64">
        <f t="shared" si="283"/>
        <v>1</v>
      </c>
      <c r="J1054" s="71" t="str">
        <f t="shared" si="283"/>
        <v>Lavandula</v>
      </c>
      <c r="K1054" s="71" t="str">
        <f t="shared" si="283"/>
        <v>stoechas</v>
      </c>
      <c r="L1054" s="72">
        <f t="shared" si="283"/>
        <v>2</v>
      </c>
      <c r="M1054" s="72">
        <f t="shared" si="283"/>
        <v>13</v>
      </c>
      <c r="N1054" s="66">
        <f t="shared" si="283"/>
        <v>0</v>
      </c>
      <c r="O1054" s="42"/>
      <c r="P1054" s="43" t="e">
        <f>TEXT(IF(#REF!=1,D1054,""),"00")</f>
        <v>#REF!</v>
      </c>
      <c r="Q1054" s="44"/>
      <c r="R1054" s="45"/>
      <c r="S1054" s="46" t="e">
        <f>IF(O1054=0,TEXT(TIME(P1054,Q1054,R1054)-TIME(D1054,E1054,RIGHT(F1054,2))+TIME(0,LEFT(#REF!,2),RIGHT(#REF!,2)),"mm:ss"),TEXT(TIME(P1054,Q1054,R1054)-TIME(D1054,E1054,RIGHT(F1054,2))+TIME(0,LEFT(#REF!,2),RIGHT(#REF!,2))-TIME(0,($G$10*O1054),0),"mm:ss"))</f>
        <v>#REF!</v>
      </c>
      <c r="T1054" s="47"/>
      <c r="U1054" s="43" t="e">
        <f>INDEX(VISITORS[INSECT ORDER], MATCH(T1054,VISITORS[NAME USED],0))</f>
        <v>#N/A</v>
      </c>
      <c r="V1054" s="43" t="e">
        <f t="shared" si="278"/>
        <v>#N/A</v>
      </c>
      <c r="W1054" s="48" t="e">
        <f>IF(SUM(AB1054,AD1054,AF1054,AH1054,AJ1054,AL1054)=#REF!,,"")</f>
        <v>#REF!</v>
      </c>
      <c r="X1054" s="49" t="e">
        <f>IF(#REF!=1,1,"")</f>
        <v>#REF!</v>
      </c>
      <c r="Y1054" s="49"/>
      <c r="Z1054" s="49"/>
      <c r="AA1054" s="50" t="str">
        <f t="shared" si="279"/>
        <v/>
      </c>
      <c r="AB1054" s="51" t="str">
        <f>IF(AA1054=1,#REF!,"")</f>
        <v/>
      </c>
      <c r="AC1054" s="50"/>
      <c r="AD1054" s="51" t="str">
        <f>IF(AC1054=1,#REF!,"")</f>
        <v/>
      </c>
      <c r="AE1054" s="50"/>
      <c r="AF1054" s="51" t="str">
        <f>IF(AE1054=1,#REF!,"")</f>
        <v/>
      </c>
      <c r="AG1054" s="50"/>
      <c r="AH1054" s="51" t="str">
        <f>IF(AG1054=1,#REF!,"")</f>
        <v/>
      </c>
      <c r="AI1054" s="50"/>
      <c r="AJ1054" s="51" t="str">
        <f>IF(AI1054=1,#REF!,"")</f>
        <v/>
      </c>
      <c r="AK1054" s="50"/>
      <c r="AL1054" s="51" t="str">
        <f>IF(AK1054=1,#REF!,"")</f>
        <v/>
      </c>
      <c r="AM1054" s="52"/>
      <c r="AN1054" s="53"/>
      <c r="AO1054" s="53"/>
      <c r="AP1054" s="54"/>
      <c r="AQ1054" s="55" t="e">
        <f>IF(#REF!=1,0,"")</f>
        <v>#REF!</v>
      </c>
      <c r="AR1054" s="56" t="e">
        <f t="shared" si="272"/>
        <v>#REF!</v>
      </c>
      <c r="AS1054" s="55" t="e">
        <f>IF(#REF!=1,0,"")</f>
        <v>#REF!</v>
      </c>
      <c r="AT1054" s="56" t="e">
        <f t="shared" si="273"/>
        <v>#REF!</v>
      </c>
    </row>
    <row r="1055" spans="1:46" s="3" customFormat="1" x14ac:dyDescent="0.25">
      <c r="A1055" s="67">
        <f t="shared" si="274"/>
        <v>2022</v>
      </c>
      <c r="B1055" s="67" t="str">
        <f t="shared" si="275"/>
        <v>May</v>
      </c>
      <c r="C1055" s="68">
        <f t="shared" si="280"/>
        <v>25</v>
      </c>
      <c r="D1055" s="69">
        <f t="shared" si="276"/>
        <v>2</v>
      </c>
      <c r="E1055" s="70">
        <f t="shared" si="277"/>
        <v>7</v>
      </c>
      <c r="F1055" s="74"/>
      <c r="G1055" s="77"/>
      <c r="H1055" s="63" t="e">
        <f t="shared" si="281"/>
        <v>#VALUE!</v>
      </c>
      <c r="I1055" s="64">
        <f t="shared" si="283"/>
        <v>1</v>
      </c>
      <c r="J1055" s="71" t="str">
        <f t="shared" si="283"/>
        <v>Lavandula</v>
      </c>
      <c r="K1055" s="71" t="str">
        <f t="shared" si="283"/>
        <v>stoechas</v>
      </c>
      <c r="L1055" s="72">
        <f t="shared" si="283"/>
        <v>2</v>
      </c>
      <c r="M1055" s="72">
        <f t="shared" si="283"/>
        <v>13</v>
      </c>
      <c r="N1055" s="66">
        <f t="shared" si="283"/>
        <v>0</v>
      </c>
      <c r="O1055" s="42"/>
      <c r="P1055" s="43" t="e">
        <f>TEXT(IF(#REF!=1,D1055,""),"00")</f>
        <v>#REF!</v>
      </c>
      <c r="Q1055" s="44"/>
      <c r="R1055" s="45"/>
      <c r="S1055" s="46" t="e">
        <f>IF(O1055=0,TEXT(TIME(P1055,Q1055,R1055)-TIME(D1055,E1055,RIGHT(F1055,2))+TIME(0,LEFT(#REF!,2),RIGHT(#REF!,2)),"mm:ss"),TEXT(TIME(P1055,Q1055,R1055)-TIME(D1055,E1055,RIGHT(F1055,2))+TIME(0,LEFT(#REF!,2),RIGHT(#REF!,2))-TIME(0,($G$10*O1055),0),"mm:ss"))</f>
        <v>#REF!</v>
      </c>
      <c r="T1055" s="47"/>
      <c r="U1055" s="43" t="e">
        <f>INDEX(VISITORS[INSECT ORDER], MATCH(T1055,VISITORS[NAME USED],0))</f>
        <v>#N/A</v>
      </c>
      <c r="V1055" s="43" t="e">
        <f t="shared" si="278"/>
        <v>#N/A</v>
      </c>
      <c r="W1055" s="48" t="e">
        <f>IF(SUM(AB1055,AD1055,AF1055,AH1055,AJ1055,AL1055)=#REF!,,"")</f>
        <v>#REF!</v>
      </c>
      <c r="X1055" s="49" t="e">
        <f>IF(#REF!=1,1,"")</f>
        <v>#REF!</v>
      </c>
      <c r="Y1055" s="49"/>
      <c r="Z1055" s="49"/>
      <c r="AA1055" s="50" t="str">
        <f t="shared" si="279"/>
        <v/>
      </c>
      <c r="AB1055" s="51" t="str">
        <f>IF(AA1055=1,#REF!,"")</f>
        <v/>
      </c>
      <c r="AC1055" s="50"/>
      <c r="AD1055" s="51" t="str">
        <f>IF(AC1055=1,#REF!,"")</f>
        <v/>
      </c>
      <c r="AE1055" s="50"/>
      <c r="AF1055" s="51" t="str">
        <f>IF(AE1055=1,#REF!,"")</f>
        <v/>
      </c>
      <c r="AG1055" s="50"/>
      <c r="AH1055" s="51" t="str">
        <f>IF(AG1055=1,#REF!,"")</f>
        <v/>
      </c>
      <c r="AI1055" s="50"/>
      <c r="AJ1055" s="51" t="str">
        <f>IF(AI1055=1,#REF!,"")</f>
        <v/>
      </c>
      <c r="AK1055" s="50"/>
      <c r="AL1055" s="51" t="str">
        <f>IF(AK1055=1,#REF!,"")</f>
        <v/>
      </c>
      <c r="AM1055" s="52"/>
      <c r="AN1055" s="53"/>
      <c r="AO1055" s="53"/>
      <c r="AP1055" s="54"/>
      <c r="AQ1055" s="55" t="e">
        <f>IF(#REF!=1,0,"")</f>
        <v>#REF!</v>
      </c>
      <c r="AR1055" s="56" t="e">
        <f t="shared" si="272"/>
        <v>#REF!</v>
      </c>
      <c r="AS1055" s="55" t="e">
        <f>IF(#REF!=1,0,"")</f>
        <v>#REF!</v>
      </c>
      <c r="AT1055" s="56" t="e">
        <f t="shared" si="273"/>
        <v>#REF!</v>
      </c>
    </row>
    <row r="1056" spans="1:46" s="3" customFormat="1" x14ac:dyDescent="0.25">
      <c r="A1056" s="67">
        <f t="shared" si="274"/>
        <v>2022</v>
      </c>
      <c r="B1056" s="67" t="str">
        <f t="shared" si="275"/>
        <v>May</v>
      </c>
      <c r="C1056" s="68">
        <f t="shared" si="280"/>
        <v>25</v>
      </c>
      <c r="D1056" s="69">
        <f t="shared" si="276"/>
        <v>2</v>
      </c>
      <c r="E1056" s="70">
        <f t="shared" si="277"/>
        <v>8</v>
      </c>
      <c r="F1056" s="74"/>
      <c r="G1056" s="77"/>
      <c r="H1056" s="63" t="e">
        <f t="shared" si="281"/>
        <v>#VALUE!</v>
      </c>
      <c r="I1056" s="64">
        <f t="shared" si="283"/>
        <v>1</v>
      </c>
      <c r="J1056" s="71" t="str">
        <f t="shared" si="283"/>
        <v>Lavandula</v>
      </c>
      <c r="K1056" s="71" t="str">
        <f t="shared" si="283"/>
        <v>stoechas</v>
      </c>
      <c r="L1056" s="66">
        <f t="shared" si="283"/>
        <v>2</v>
      </c>
      <c r="M1056" s="72">
        <f t="shared" si="283"/>
        <v>13</v>
      </c>
      <c r="N1056" s="66">
        <f t="shared" si="283"/>
        <v>0</v>
      </c>
      <c r="O1056" s="42"/>
      <c r="P1056" s="43" t="e">
        <f>TEXT(IF(#REF!=1,D1056,""),"00")</f>
        <v>#REF!</v>
      </c>
      <c r="Q1056" s="44"/>
      <c r="R1056" s="45"/>
      <c r="S1056" s="46" t="e">
        <f>IF(O1056=0,TEXT(TIME(P1056,Q1056,R1056)-TIME(D1056,E1056,RIGHT(F1056,2))+TIME(0,LEFT(#REF!,2),RIGHT(#REF!,2)),"mm:ss"),TEXT(TIME(P1056,Q1056,R1056)-TIME(D1056,E1056,RIGHT(F1056,2))+TIME(0,LEFT(#REF!,2),RIGHT(#REF!,2))-TIME(0,($G$10*O1056),0),"mm:ss"))</f>
        <v>#REF!</v>
      </c>
      <c r="T1056" s="47"/>
      <c r="U1056" s="43" t="e">
        <f>INDEX(VISITORS[INSECT ORDER], MATCH(T1056,VISITORS[NAME USED],0))</f>
        <v>#N/A</v>
      </c>
      <c r="V1056" s="43" t="e">
        <f t="shared" si="278"/>
        <v>#N/A</v>
      </c>
      <c r="W1056" s="48" t="e">
        <f>IF(SUM(AB1056,AD1056,AF1056,AH1056,AJ1056,AL1056)=#REF!,,"")</f>
        <v>#REF!</v>
      </c>
      <c r="X1056" s="49" t="e">
        <f>IF(#REF!=1,1,"")</f>
        <v>#REF!</v>
      </c>
      <c r="Y1056" s="49"/>
      <c r="Z1056" s="49"/>
      <c r="AA1056" s="50" t="str">
        <f t="shared" si="279"/>
        <v/>
      </c>
      <c r="AB1056" s="51" t="str">
        <f>IF(AA1056=1,#REF!,"")</f>
        <v/>
      </c>
      <c r="AC1056" s="50"/>
      <c r="AD1056" s="51" t="str">
        <f>IF(AC1056=1,#REF!,"")</f>
        <v/>
      </c>
      <c r="AE1056" s="50"/>
      <c r="AF1056" s="51" t="str">
        <f>IF(AE1056=1,#REF!,"")</f>
        <v/>
      </c>
      <c r="AG1056" s="50"/>
      <c r="AH1056" s="51" t="str">
        <f>IF(AG1056=1,#REF!,"")</f>
        <v/>
      </c>
      <c r="AI1056" s="50"/>
      <c r="AJ1056" s="51" t="str">
        <f>IF(AI1056=1,#REF!,"")</f>
        <v/>
      </c>
      <c r="AK1056" s="50"/>
      <c r="AL1056" s="51" t="str">
        <f>IF(AK1056=1,#REF!,"")</f>
        <v/>
      </c>
      <c r="AM1056" s="52"/>
      <c r="AN1056" s="53"/>
      <c r="AO1056" s="53"/>
      <c r="AP1056" s="54"/>
      <c r="AQ1056" s="55" t="e">
        <f>IF(#REF!=1,0,"")</f>
        <v>#REF!</v>
      </c>
      <c r="AR1056" s="56" t="e">
        <f t="shared" si="272"/>
        <v>#REF!</v>
      </c>
      <c r="AS1056" s="55" t="e">
        <f>IF(#REF!=1,0,"")</f>
        <v>#REF!</v>
      </c>
      <c r="AT1056" s="56" t="e">
        <f t="shared" si="273"/>
        <v>#REF!</v>
      </c>
    </row>
    <row r="1057" spans="1:46" s="3" customFormat="1" x14ac:dyDescent="0.25">
      <c r="A1057" s="67">
        <f t="shared" si="274"/>
        <v>2022</v>
      </c>
      <c r="B1057" s="67" t="str">
        <f t="shared" si="275"/>
        <v>May</v>
      </c>
      <c r="C1057" s="68">
        <f t="shared" si="280"/>
        <v>25</v>
      </c>
      <c r="D1057" s="69">
        <f t="shared" si="276"/>
        <v>2</v>
      </c>
      <c r="E1057" s="60">
        <f t="shared" si="277"/>
        <v>9</v>
      </c>
      <c r="F1057" s="74"/>
      <c r="G1057" s="77"/>
      <c r="H1057" s="63" t="e">
        <f t="shared" si="281"/>
        <v>#VALUE!</v>
      </c>
      <c r="I1057" s="64">
        <f t="shared" si="283"/>
        <v>1</v>
      </c>
      <c r="J1057" s="71" t="str">
        <f t="shared" si="283"/>
        <v>Lavandula</v>
      </c>
      <c r="K1057" s="71" t="str">
        <f t="shared" si="283"/>
        <v>stoechas</v>
      </c>
      <c r="L1057" s="72">
        <f t="shared" si="283"/>
        <v>2</v>
      </c>
      <c r="M1057" s="66">
        <f t="shared" si="283"/>
        <v>13</v>
      </c>
      <c r="N1057" s="66">
        <f t="shared" si="283"/>
        <v>0</v>
      </c>
      <c r="O1057" s="42"/>
      <c r="P1057" s="43" t="e">
        <f>TEXT(IF(#REF!=1,D1057,""),"00")</f>
        <v>#REF!</v>
      </c>
      <c r="Q1057" s="44"/>
      <c r="R1057" s="45"/>
      <c r="S1057" s="46" t="e">
        <f>IF(O1057=0,TEXT(TIME(P1057,Q1057,R1057)-TIME(D1057,E1057,RIGHT(F1057,2))+TIME(0,LEFT(#REF!,2),RIGHT(#REF!,2)),"mm:ss"),TEXT(TIME(P1057,Q1057,R1057)-TIME(D1057,E1057,RIGHT(F1057,2))+TIME(0,LEFT(#REF!,2),RIGHT(#REF!,2))-TIME(0,($G$10*O1057),0),"mm:ss"))</f>
        <v>#REF!</v>
      </c>
      <c r="T1057" s="47"/>
      <c r="U1057" s="43" t="e">
        <f>INDEX(VISITORS[INSECT ORDER], MATCH(T1057,VISITORS[NAME USED],0))</f>
        <v>#N/A</v>
      </c>
      <c r="V1057" s="43" t="e">
        <f t="shared" si="278"/>
        <v>#N/A</v>
      </c>
      <c r="W1057" s="48" t="e">
        <f>IF(SUM(AB1057,AD1057,AF1057,AH1057,AJ1057,AL1057)=#REF!,,"")</f>
        <v>#REF!</v>
      </c>
      <c r="X1057" s="49" t="e">
        <f>IF(#REF!=1,1,"")</f>
        <v>#REF!</v>
      </c>
      <c r="Y1057" s="49"/>
      <c r="Z1057" s="49"/>
      <c r="AA1057" s="50" t="str">
        <f t="shared" si="279"/>
        <v/>
      </c>
      <c r="AB1057" s="51" t="str">
        <f>IF(AA1057=1,#REF!,"")</f>
        <v/>
      </c>
      <c r="AC1057" s="50"/>
      <c r="AD1057" s="51" t="str">
        <f>IF(AC1057=1,#REF!,"")</f>
        <v/>
      </c>
      <c r="AE1057" s="50"/>
      <c r="AF1057" s="51" t="str">
        <f>IF(AE1057=1,#REF!,"")</f>
        <v/>
      </c>
      <c r="AG1057" s="50"/>
      <c r="AH1057" s="51" t="str">
        <f>IF(AG1057=1,#REF!,"")</f>
        <v/>
      </c>
      <c r="AI1057" s="50"/>
      <c r="AJ1057" s="51" t="str">
        <f>IF(AI1057=1,#REF!,"")</f>
        <v/>
      </c>
      <c r="AK1057" s="50"/>
      <c r="AL1057" s="51" t="str">
        <f>IF(AK1057=1,#REF!,"")</f>
        <v/>
      </c>
      <c r="AM1057" s="52"/>
      <c r="AN1057" s="53"/>
      <c r="AO1057" s="53"/>
      <c r="AP1057" s="54"/>
      <c r="AQ1057" s="55" t="e">
        <f>IF(#REF!=1,0,"")</f>
        <v>#REF!</v>
      </c>
      <c r="AR1057" s="56" t="e">
        <f t="shared" si="272"/>
        <v>#REF!</v>
      </c>
      <c r="AS1057" s="55" t="e">
        <f>IF(#REF!=1,0,"")</f>
        <v>#REF!</v>
      </c>
      <c r="AT1057" s="56" t="e">
        <f t="shared" si="273"/>
        <v>#REF!</v>
      </c>
    </row>
    <row r="1058" spans="1:46" s="3" customFormat="1" x14ac:dyDescent="0.25">
      <c r="A1058" s="67">
        <f t="shared" si="274"/>
        <v>2022</v>
      </c>
      <c r="B1058" s="67" t="str">
        <f t="shared" si="275"/>
        <v>May</v>
      </c>
      <c r="C1058" s="68">
        <f t="shared" si="280"/>
        <v>25</v>
      </c>
      <c r="D1058" s="69">
        <f t="shared" si="276"/>
        <v>2</v>
      </c>
      <c r="E1058" s="70">
        <f t="shared" si="277"/>
        <v>10</v>
      </c>
      <c r="F1058" s="74"/>
      <c r="G1058" s="77"/>
      <c r="H1058" s="63" t="e">
        <f t="shared" si="281"/>
        <v>#VALUE!</v>
      </c>
      <c r="I1058" s="64">
        <f t="shared" si="283"/>
        <v>1</v>
      </c>
      <c r="J1058" s="71" t="str">
        <f t="shared" si="283"/>
        <v>Lavandula</v>
      </c>
      <c r="K1058" s="71" t="str">
        <f t="shared" si="283"/>
        <v>stoechas</v>
      </c>
      <c r="L1058" s="72">
        <f t="shared" si="283"/>
        <v>2</v>
      </c>
      <c r="M1058" s="72">
        <f t="shared" si="283"/>
        <v>13</v>
      </c>
      <c r="N1058" s="66">
        <f t="shared" si="283"/>
        <v>0</v>
      </c>
      <c r="O1058" s="42"/>
      <c r="P1058" s="43" t="e">
        <f>TEXT(IF(#REF!=1,D1058,""),"00")</f>
        <v>#REF!</v>
      </c>
      <c r="Q1058" s="44"/>
      <c r="R1058" s="45"/>
      <c r="S1058" s="46" t="e">
        <f>IF(O1058=0,TEXT(TIME(P1058,Q1058,R1058)-TIME(D1058,E1058,RIGHT(F1058,2))+TIME(0,LEFT(#REF!,2),RIGHT(#REF!,2)),"mm:ss"),TEXT(TIME(P1058,Q1058,R1058)-TIME(D1058,E1058,RIGHT(F1058,2))+TIME(0,LEFT(#REF!,2),RIGHT(#REF!,2))-TIME(0,($G$10*O1058),0),"mm:ss"))</f>
        <v>#REF!</v>
      </c>
      <c r="T1058" s="47"/>
      <c r="U1058" s="43" t="e">
        <f>INDEX(VISITORS[INSECT ORDER], MATCH(T1058,VISITORS[NAME USED],0))</f>
        <v>#N/A</v>
      </c>
      <c r="V1058" s="43" t="e">
        <f t="shared" si="278"/>
        <v>#N/A</v>
      </c>
      <c r="W1058" s="48" t="e">
        <f>IF(SUM(AB1058,AD1058,AF1058,AH1058,AJ1058,AL1058)=#REF!,,"")</f>
        <v>#REF!</v>
      </c>
      <c r="X1058" s="49" t="e">
        <f>IF(#REF!=1,1,"")</f>
        <v>#REF!</v>
      </c>
      <c r="Y1058" s="49"/>
      <c r="Z1058" s="49"/>
      <c r="AA1058" s="50" t="str">
        <f t="shared" si="279"/>
        <v/>
      </c>
      <c r="AB1058" s="51" t="str">
        <f>IF(AA1058=1,#REF!,"")</f>
        <v/>
      </c>
      <c r="AC1058" s="50"/>
      <c r="AD1058" s="51" t="str">
        <f>IF(AC1058=1,#REF!,"")</f>
        <v/>
      </c>
      <c r="AE1058" s="50"/>
      <c r="AF1058" s="51" t="str">
        <f>IF(AE1058=1,#REF!,"")</f>
        <v/>
      </c>
      <c r="AG1058" s="50"/>
      <c r="AH1058" s="51" t="str">
        <f>IF(AG1058=1,#REF!,"")</f>
        <v/>
      </c>
      <c r="AI1058" s="50"/>
      <c r="AJ1058" s="51" t="str">
        <f>IF(AI1058=1,#REF!,"")</f>
        <v/>
      </c>
      <c r="AK1058" s="50"/>
      <c r="AL1058" s="51" t="str">
        <f>IF(AK1058=1,#REF!,"")</f>
        <v/>
      </c>
      <c r="AM1058" s="52"/>
      <c r="AN1058" s="53"/>
      <c r="AO1058" s="53"/>
      <c r="AP1058" s="54"/>
      <c r="AQ1058" s="55" t="e">
        <f>IF(#REF!=1,0,"")</f>
        <v>#REF!</v>
      </c>
      <c r="AR1058" s="56" t="e">
        <f t="shared" si="272"/>
        <v>#REF!</v>
      </c>
      <c r="AS1058" s="55" t="e">
        <f>IF(#REF!=1,0,"")</f>
        <v>#REF!</v>
      </c>
      <c r="AT1058" s="56" t="e">
        <f t="shared" si="273"/>
        <v>#REF!</v>
      </c>
    </row>
    <row r="1059" spans="1:46" s="3" customFormat="1" x14ac:dyDescent="0.25">
      <c r="A1059" s="67">
        <f t="shared" si="274"/>
        <v>2022</v>
      </c>
      <c r="B1059" s="67" t="str">
        <f t="shared" si="275"/>
        <v>May</v>
      </c>
      <c r="C1059" s="68">
        <f t="shared" si="280"/>
        <v>25</v>
      </c>
      <c r="D1059" s="69">
        <f t="shared" si="276"/>
        <v>2</v>
      </c>
      <c r="E1059" s="70">
        <f t="shared" si="277"/>
        <v>11</v>
      </c>
      <c r="F1059" s="74"/>
      <c r="G1059" s="77"/>
      <c r="H1059" s="63" t="e">
        <f t="shared" si="281"/>
        <v>#VALUE!</v>
      </c>
      <c r="I1059" s="64">
        <f t="shared" si="283"/>
        <v>1</v>
      </c>
      <c r="J1059" s="71" t="str">
        <f t="shared" si="283"/>
        <v>Lavandula</v>
      </c>
      <c r="K1059" s="71" t="str">
        <f t="shared" si="283"/>
        <v>stoechas</v>
      </c>
      <c r="L1059" s="72">
        <f t="shared" si="283"/>
        <v>2</v>
      </c>
      <c r="M1059" s="72">
        <f t="shared" si="283"/>
        <v>13</v>
      </c>
      <c r="N1059" s="66">
        <f t="shared" si="283"/>
        <v>0</v>
      </c>
      <c r="O1059" s="42"/>
      <c r="P1059" s="43" t="e">
        <f>TEXT(IF(#REF!=1,D1059,""),"00")</f>
        <v>#REF!</v>
      </c>
      <c r="Q1059" s="44"/>
      <c r="R1059" s="45"/>
      <c r="S1059" s="46" t="e">
        <f>IF(O1059=0,TEXT(TIME(P1059,Q1059,R1059)-TIME(D1059,E1059,RIGHT(F1059,2))+TIME(0,LEFT(#REF!,2),RIGHT(#REF!,2)),"mm:ss"),TEXT(TIME(P1059,Q1059,R1059)-TIME(D1059,E1059,RIGHT(F1059,2))+TIME(0,LEFT(#REF!,2),RIGHT(#REF!,2))-TIME(0,($G$10*O1059),0),"mm:ss"))</f>
        <v>#REF!</v>
      </c>
      <c r="T1059" s="47"/>
      <c r="U1059" s="43" t="e">
        <f>INDEX(VISITORS[INSECT ORDER], MATCH(T1059,VISITORS[NAME USED],0))</f>
        <v>#N/A</v>
      </c>
      <c r="V1059" s="43" t="e">
        <f t="shared" si="278"/>
        <v>#N/A</v>
      </c>
      <c r="W1059" s="48" t="e">
        <f>IF(SUM(AB1059,AD1059,AF1059,AH1059,AJ1059,AL1059)=#REF!,,"")</f>
        <v>#REF!</v>
      </c>
      <c r="X1059" s="49" t="e">
        <f>IF(#REF!=1,1,"")</f>
        <v>#REF!</v>
      </c>
      <c r="Y1059" s="49"/>
      <c r="Z1059" s="49"/>
      <c r="AA1059" s="50" t="str">
        <f t="shared" si="279"/>
        <v/>
      </c>
      <c r="AB1059" s="51" t="str">
        <f>IF(AA1059=1,#REF!,"")</f>
        <v/>
      </c>
      <c r="AC1059" s="50"/>
      <c r="AD1059" s="51" t="str">
        <f>IF(AC1059=1,#REF!,"")</f>
        <v/>
      </c>
      <c r="AE1059" s="50"/>
      <c r="AF1059" s="51" t="str">
        <f>IF(AE1059=1,#REF!,"")</f>
        <v/>
      </c>
      <c r="AG1059" s="50"/>
      <c r="AH1059" s="51" t="str">
        <f>IF(AG1059=1,#REF!,"")</f>
        <v/>
      </c>
      <c r="AI1059" s="50"/>
      <c r="AJ1059" s="51" t="str">
        <f>IF(AI1059=1,#REF!,"")</f>
        <v/>
      </c>
      <c r="AK1059" s="50"/>
      <c r="AL1059" s="51" t="str">
        <f>IF(AK1059=1,#REF!,"")</f>
        <v/>
      </c>
      <c r="AM1059" s="52"/>
      <c r="AN1059" s="53"/>
      <c r="AO1059" s="53"/>
      <c r="AP1059" s="54"/>
      <c r="AQ1059" s="55" t="e">
        <f>IF(#REF!=1,0,"")</f>
        <v>#REF!</v>
      </c>
      <c r="AR1059" s="56" t="e">
        <f t="shared" si="272"/>
        <v>#REF!</v>
      </c>
      <c r="AS1059" s="55" t="e">
        <f>IF(#REF!=1,0,"")</f>
        <v>#REF!</v>
      </c>
      <c r="AT1059" s="56" t="e">
        <f t="shared" si="273"/>
        <v>#REF!</v>
      </c>
    </row>
    <row r="1060" spans="1:46" s="3" customFormat="1" x14ac:dyDescent="0.25">
      <c r="A1060" s="67">
        <f t="shared" si="274"/>
        <v>2022</v>
      </c>
      <c r="B1060" s="67" t="str">
        <f t="shared" si="275"/>
        <v>May</v>
      </c>
      <c r="C1060" s="68">
        <f t="shared" si="280"/>
        <v>25</v>
      </c>
      <c r="D1060" s="69">
        <f t="shared" si="276"/>
        <v>2</v>
      </c>
      <c r="E1060" s="70">
        <f t="shared" si="277"/>
        <v>12</v>
      </c>
      <c r="F1060" s="74"/>
      <c r="G1060" s="77"/>
      <c r="H1060" s="63" t="e">
        <f t="shared" si="281"/>
        <v>#VALUE!</v>
      </c>
      <c r="I1060" s="64">
        <f t="shared" si="283"/>
        <v>1</v>
      </c>
      <c r="J1060" s="71" t="str">
        <f t="shared" si="283"/>
        <v>Lavandula</v>
      </c>
      <c r="K1060" s="71" t="str">
        <f t="shared" si="283"/>
        <v>stoechas</v>
      </c>
      <c r="L1060" s="72">
        <f t="shared" si="283"/>
        <v>2</v>
      </c>
      <c r="M1060" s="72">
        <f t="shared" si="283"/>
        <v>13</v>
      </c>
      <c r="N1060" s="66">
        <f t="shared" si="283"/>
        <v>0</v>
      </c>
      <c r="O1060" s="42"/>
      <c r="P1060" s="43" t="e">
        <f>TEXT(IF(#REF!=1,D1060,""),"00")</f>
        <v>#REF!</v>
      </c>
      <c r="Q1060" s="44"/>
      <c r="R1060" s="45"/>
      <c r="S1060" s="46" t="e">
        <f>IF(O1060=0,TEXT(TIME(P1060,Q1060,R1060)-TIME(D1060,E1060,RIGHT(F1060,2))+TIME(0,LEFT(#REF!,2),RIGHT(#REF!,2)),"mm:ss"),TEXT(TIME(P1060,Q1060,R1060)-TIME(D1060,E1060,RIGHT(F1060,2))+TIME(0,LEFT(#REF!,2),RIGHT(#REF!,2))-TIME(0,($G$10*O1060),0),"mm:ss"))</f>
        <v>#REF!</v>
      </c>
      <c r="T1060" s="47"/>
      <c r="U1060" s="43" t="e">
        <f>INDEX(VISITORS[INSECT ORDER], MATCH(T1060,VISITORS[NAME USED],0))</f>
        <v>#N/A</v>
      </c>
      <c r="V1060" s="43" t="e">
        <f t="shared" si="278"/>
        <v>#N/A</v>
      </c>
      <c r="W1060" s="48" t="e">
        <f>IF(SUM(AB1060,AD1060,AF1060,AH1060,AJ1060,AL1060)=#REF!,,"")</f>
        <v>#REF!</v>
      </c>
      <c r="X1060" s="49" t="e">
        <f>IF(#REF!=1,1,"")</f>
        <v>#REF!</v>
      </c>
      <c r="Y1060" s="49"/>
      <c r="Z1060" s="49"/>
      <c r="AA1060" s="50" t="str">
        <f t="shared" si="279"/>
        <v/>
      </c>
      <c r="AB1060" s="51" t="str">
        <f>IF(AA1060=1,#REF!,"")</f>
        <v/>
      </c>
      <c r="AC1060" s="50"/>
      <c r="AD1060" s="51" t="str">
        <f>IF(AC1060=1,#REF!,"")</f>
        <v/>
      </c>
      <c r="AE1060" s="50"/>
      <c r="AF1060" s="51" t="str">
        <f>IF(AE1060=1,#REF!,"")</f>
        <v/>
      </c>
      <c r="AG1060" s="50"/>
      <c r="AH1060" s="51" t="str">
        <f>IF(AG1060=1,#REF!,"")</f>
        <v/>
      </c>
      <c r="AI1060" s="50"/>
      <c r="AJ1060" s="51" t="str">
        <f>IF(AI1060=1,#REF!,"")</f>
        <v/>
      </c>
      <c r="AK1060" s="50"/>
      <c r="AL1060" s="51" t="str">
        <f>IF(AK1060=1,#REF!,"")</f>
        <v/>
      </c>
      <c r="AM1060" s="52"/>
      <c r="AN1060" s="53"/>
      <c r="AO1060" s="53"/>
      <c r="AP1060" s="54"/>
      <c r="AQ1060" s="55" t="e">
        <f>IF(#REF!=1,0,"")</f>
        <v>#REF!</v>
      </c>
      <c r="AR1060" s="56" t="e">
        <f t="shared" si="272"/>
        <v>#REF!</v>
      </c>
      <c r="AS1060" s="55" t="e">
        <f>IF(#REF!=1,0,"")</f>
        <v>#REF!</v>
      </c>
      <c r="AT1060" s="56" t="e">
        <f t="shared" si="273"/>
        <v>#REF!</v>
      </c>
    </row>
    <row r="1061" spans="1:46" s="3" customFormat="1" x14ac:dyDescent="0.25">
      <c r="A1061" s="67">
        <f t="shared" si="274"/>
        <v>2022</v>
      </c>
      <c r="B1061" s="67" t="str">
        <f t="shared" si="275"/>
        <v>May</v>
      </c>
      <c r="C1061" s="68">
        <f t="shared" si="280"/>
        <v>25</v>
      </c>
      <c r="D1061" s="69">
        <f t="shared" si="276"/>
        <v>2</v>
      </c>
      <c r="E1061" s="70">
        <f t="shared" si="277"/>
        <v>13</v>
      </c>
      <c r="F1061" s="74"/>
      <c r="G1061" s="77"/>
      <c r="H1061" s="63" t="e">
        <f t="shared" si="281"/>
        <v>#VALUE!</v>
      </c>
      <c r="I1061" s="64">
        <f t="shared" si="283"/>
        <v>1</v>
      </c>
      <c r="J1061" s="71" t="str">
        <f t="shared" si="283"/>
        <v>Lavandula</v>
      </c>
      <c r="K1061" s="71" t="str">
        <f t="shared" si="283"/>
        <v>stoechas</v>
      </c>
      <c r="L1061" s="72">
        <f t="shared" si="283"/>
        <v>2</v>
      </c>
      <c r="M1061" s="72">
        <f t="shared" si="283"/>
        <v>13</v>
      </c>
      <c r="N1061" s="66">
        <f t="shared" si="283"/>
        <v>0</v>
      </c>
      <c r="O1061" s="42"/>
      <c r="P1061" s="43" t="e">
        <f>TEXT(IF(#REF!=1,D1061,""),"00")</f>
        <v>#REF!</v>
      </c>
      <c r="Q1061" s="44"/>
      <c r="R1061" s="45"/>
      <c r="S1061" s="46" t="e">
        <f>IF(O1061=0,TEXT(TIME(P1061,Q1061,R1061)-TIME(D1061,E1061,RIGHT(F1061,2))+TIME(0,LEFT(#REF!,2),RIGHT(#REF!,2)),"mm:ss"),TEXT(TIME(P1061,Q1061,R1061)-TIME(D1061,E1061,RIGHT(F1061,2))+TIME(0,LEFT(#REF!,2),RIGHT(#REF!,2))-TIME(0,($G$10*O1061),0),"mm:ss"))</f>
        <v>#REF!</v>
      </c>
      <c r="T1061" s="47"/>
      <c r="U1061" s="43" t="e">
        <f>INDEX(VISITORS[INSECT ORDER], MATCH(T1061,VISITORS[NAME USED],0))</f>
        <v>#N/A</v>
      </c>
      <c r="V1061" s="43" t="e">
        <f t="shared" si="278"/>
        <v>#N/A</v>
      </c>
      <c r="W1061" s="48" t="e">
        <f>IF(SUM(AB1061,AD1061,AF1061,AH1061,AJ1061,AL1061)=#REF!,,"")</f>
        <v>#REF!</v>
      </c>
      <c r="X1061" s="49" t="e">
        <f>IF(#REF!=1,1,"")</f>
        <v>#REF!</v>
      </c>
      <c r="Y1061" s="49"/>
      <c r="Z1061" s="49"/>
      <c r="AA1061" s="50" t="str">
        <f t="shared" si="279"/>
        <v/>
      </c>
      <c r="AB1061" s="51" t="str">
        <f>IF(AA1061=1,#REF!,"")</f>
        <v/>
      </c>
      <c r="AC1061" s="50"/>
      <c r="AD1061" s="51" t="str">
        <f>IF(AC1061=1,#REF!,"")</f>
        <v/>
      </c>
      <c r="AE1061" s="50"/>
      <c r="AF1061" s="51" t="str">
        <f>IF(AE1061=1,#REF!,"")</f>
        <v/>
      </c>
      <c r="AG1061" s="50"/>
      <c r="AH1061" s="51" t="str">
        <f>IF(AG1061=1,#REF!,"")</f>
        <v/>
      </c>
      <c r="AI1061" s="50"/>
      <c r="AJ1061" s="51" t="str">
        <f>IF(AI1061=1,#REF!,"")</f>
        <v/>
      </c>
      <c r="AK1061" s="50"/>
      <c r="AL1061" s="51" t="str">
        <f>IF(AK1061=1,#REF!,"")</f>
        <v/>
      </c>
      <c r="AM1061" s="52"/>
      <c r="AN1061" s="53"/>
      <c r="AO1061" s="53"/>
      <c r="AP1061" s="54"/>
      <c r="AQ1061" s="55" t="e">
        <f>IF(#REF!=1,0,"")</f>
        <v>#REF!</v>
      </c>
      <c r="AR1061" s="56" t="e">
        <f t="shared" si="272"/>
        <v>#REF!</v>
      </c>
      <c r="AS1061" s="55" t="e">
        <f>IF(#REF!=1,0,"")</f>
        <v>#REF!</v>
      </c>
      <c r="AT1061" s="56" t="e">
        <f t="shared" si="273"/>
        <v>#REF!</v>
      </c>
    </row>
    <row r="1062" spans="1:46" s="3" customFormat="1" x14ac:dyDescent="0.25">
      <c r="A1062" s="67">
        <f t="shared" si="274"/>
        <v>2022</v>
      </c>
      <c r="B1062" s="67" t="str">
        <f t="shared" si="275"/>
        <v>May</v>
      </c>
      <c r="C1062" s="68">
        <f t="shared" si="280"/>
        <v>25</v>
      </c>
      <c r="D1062" s="69">
        <f t="shared" si="276"/>
        <v>2</v>
      </c>
      <c r="E1062" s="60">
        <f t="shared" si="277"/>
        <v>14</v>
      </c>
      <c r="F1062" s="74"/>
      <c r="G1062" s="77"/>
      <c r="H1062" s="63" t="e">
        <f t="shared" si="281"/>
        <v>#VALUE!</v>
      </c>
      <c r="I1062" s="64">
        <f t="shared" si="283"/>
        <v>1</v>
      </c>
      <c r="J1062" s="71" t="str">
        <f t="shared" si="283"/>
        <v>Lavandula</v>
      </c>
      <c r="K1062" s="71" t="str">
        <f t="shared" si="283"/>
        <v>stoechas</v>
      </c>
      <c r="L1062" s="66">
        <f t="shared" si="283"/>
        <v>2</v>
      </c>
      <c r="M1062" s="66">
        <f t="shared" si="283"/>
        <v>13</v>
      </c>
      <c r="N1062" s="66">
        <f t="shared" si="283"/>
        <v>0</v>
      </c>
      <c r="O1062" s="42"/>
      <c r="P1062" s="43" t="e">
        <f>TEXT(IF(#REF!=1,D1062,""),"00")</f>
        <v>#REF!</v>
      </c>
      <c r="Q1062" s="44"/>
      <c r="R1062" s="45"/>
      <c r="S1062" s="46" t="e">
        <f>IF(O1062=0,TEXT(TIME(P1062,Q1062,R1062)-TIME(D1062,E1062,RIGHT(F1062,2))+TIME(0,LEFT(#REF!,2),RIGHT(#REF!,2)),"mm:ss"),TEXT(TIME(P1062,Q1062,R1062)-TIME(D1062,E1062,RIGHT(F1062,2))+TIME(0,LEFT(#REF!,2),RIGHT(#REF!,2))-TIME(0,($G$10*O1062),0),"mm:ss"))</f>
        <v>#REF!</v>
      </c>
      <c r="T1062" s="47"/>
      <c r="U1062" s="43" t="e">
        <f>INDEX(VISITORS[INSECT ORDER], MATCH(T1062,VISITORS[NAME USED],0))</f>
        <v>#N/A</v>
      </c>
      <c r="V1062" s="43" t="e">
        <f t="shared" si="278"/>
        <v>#N/A</v>
      </c>
      <c r="W1062" s="48" t="e">
        <f>IF(SUM(AB1062,AD1062,AF1062,AH1062,AJ1062,AL1062)=#REF!,,"")</f>
        <v>#REF!</v>
      </c>
      <c r="X1062" s="49" t="e">
        <f>IF(#REF!=1,1,"")</f>
        <v>#REF!</v>
      </c>
      <c r="Y1062" s="49"/>
      <c r="Z1062" s="49"/>
      <c r="AA1062" s="50" t="str">
        <f t="shared" si="279"/>
        <v/>
      </c>
      <c r="AB1062" s="51" t="str">
        <f>IF(AA1062=1,#REF!,"")</f>
        <v/>
      </c>
      <c r="AC1062" s="50"/>
      <c r="AD1062" s="51" t="str">
        <f>IF(AC1062=1,#REF!,"")</f>
        <v/>
      </c>
      <c r="AE1062" s="50"/>
      <c r="AF1062" s="51" t="str">
        <f>IF(AE1062=1,#REF!,"")</f>
        <v/>
      </c>
      <c r="AG1062" s="50"/>
      <c r="AH1062" s="51" t="str">
        <f>IF(AG1062=1,#REF!,"")</f>
        <v/>
      </c>
      <c r="AI1062" s="50"/>
      <c r="AJ1062" s="51" t="str">
        <f>IF(AI1062=1,#REF!,"")</f>
        <v/>
      </c>
      <c r="AK1062" s="50"/>
      <c r="AL1062" s="51" t="str">
        <f>IF(AK1062=1,#REF!,"")</f>
        <v/>
      </c>
      <c r="AM1062" s="52"/>
      <c r="AN1062" s="53"/>
      <c r="AO1062" s="53"/>
      <c r="AP1062" s="54"/>
      <c r="AQ1062" s="55" t="e">
        <f>IF(#REF!=1,0,"")</f>
        <v>#REF!</v>
      </c>
      <c r="AR1062" s="56" t="e">
        <f t="shared" si="272"/>
        <v>#REF!</v>
      </c>
      <c r="AS1062" s="55" t="e">
        <f>IF(#REF!=1,0,"")</f>
        <v>#REF!</v>
      </c>
      <c r="AT1062" s="56" t="e">
        <f t="shared" si="273"/>
        <v>#REF!</v>
      </c>
    </row>
    <row r="1063" spans="1:46" s="3" customFormat="1" x14ac:dyDescent="0.25">
      <c r="A1063" s="67">
        <f t="shared" si="274"/>
        <v>2022</v>
      </c>
      <c r="B1063" s="67" t="str">
        <f t="shared" si="275"/>
        <v>May</v>
      </c>
      <c r="C1063" s="68">
        <f t="shared" si="280"/>
        <v>25</v>
      </c>
      <c r="D1063" s="69">
        <f t="shared" si="276"/>
        <v>2</v>
      </c>
      <c r="E1063" s="70">
        <f t="shared" si="277"/>
        <v>15</v>
      </c>
      <c r="F1063" s="74"/>
      <c r="G1063" s="77"/>
      <c r="H1063" s="63" t="e">
        <f t="shared" si="281"/>
        <v>#VALUE!</v>
      </c>
      <c r="I1063" s="64">
        <f t="shared" si="283"/>
        <v>1</v>
      </c>
      <c r="J1063" s="71" t="str">
        <f t="shared" si="283"/>
        <v>Lavandula</v>
      </c>
      <c r="K1063" s="71" t="str">
        <f t="shared" si="283"/>
        <v>stoechas</v>
      </c>
      <c r="L1063" s="72">
        <f t="shared" si="283"/>
        <v>2</v>
      </c>
      <c r="M1063" s="72">
        <f t="shared" si="283"/>
        <v>13</v>
      </c>
      <c r="N1063" s="66">
        <f t="shared" si="283"/>
        <v>0</v>
      </c>
      <c r="O1063" s="42"/>
      <c r="P1063" s="43" t="e">
        <f>TEXT(IF(#REF!=1,D1063,""),"00")</f>
        <v>#REF!</v>
      </c>
      <c r="Q1063" s="44"/>
      <c r="R1063" s="45"/>
      <c r="S1063" s="46" t="e">
        <f>IF(O1063=0,TEXT(TIME(P1063,Q1063,R1063)-TIME(D1063,E1063,RIGHT(F1063,2))+TIME(0,LEFT(#REF!,2),RIGHT(#REF!,2)),"mm:ss"),TEXT(TIME(P1063,Q1063,R1063)-TIME(D1063,E1063,RIGHT(F1063,2))+TIME(0,LEFT(#REF!,2),RIGHT(#REF!,2))-TIME(0,($G$10*O1063),0),"mm:ss"))</f>
        <v>#REF!</v>
      </c>
      <c r="T1063" s="47"/>
      <c r="U1063" s="43" t="e">
        <f>INDEX(VISITORS[INSECT ORDER], MATCH(T1063,VISITORS[NAME USED],0))</f>
        <v>#N/A</v>
      </c>
      <c r="V1063" s="43" t="e">
        <f t="shared" si="278"/>
        <v>#N/A</v>
      </c>
      <c r="W1063" s="48" t="e">
        <f>IF(SUM(AB1063,AD1063,AF1063,AH1063,AJ1063,AL1063)=#REF!,,"")</f>
        <v>#REF!</v>
      </c>
      <c r="X1063" s="49" t="e">
        <f>IF(#REF!=1,1,"")</f>
        <v>#REF!</v>
      </c>
      <c r="Y1063" s="49"/>
      <c r="Z1063" s="49"/>
      <c r="AA1063" s="50" t="str">
        <f t="shared" si="279"/>
        <v/>
      </c>
      <c r="AB1063" s="51" t="str">
        <f>IF(AA1063=1,#REF!,"")</f>
        <v/>
      </c>
      <c r="AC1063" s="50"/>
      <c r="AD1063" s="51" t="str">
        <f>IF(AC1063=1,#REF!,"")</f>
        <v/>
      </c>
      <c r="AE1063" s="50"/>
      <c r="AF1063" s="51" t="str">
        <f>IF(AE1063=1,#REF!,"")</f>
        <v/>
      </c>
      <c r="AG1063" s="50"/>
      <c r="AH1063" s="51" t="str">
        <f>IF(AG1063=1,#REF!,"")</f>
        <v/>
      </c>
      <c r="AI1063" s="50"/>
      <c r="AJ1063" s="51" t="str">
        <f>IF(AI1063=1,#REF!,"")</f>
        <v/>
      </c>
      <c r="AK1063" s="50"/>
      <c r="AL1063" s="51" t="str">
        <f>IF(AK1063=1,#REF!,"")</f>
        <v/>
      </c>
      <c r="AM1063" s="52"/>
      <c r="AN1063" s="53"/>
      <c r="AO1063" s="53"/>
      <c r="AP1063" s="54"/>
      <c r="AQ1063" s="55" t="e">
        <f>IF(#REF!=1,0,"")</f>
        <v>#REF!</v>
      </c>
      <c r="AR1063" s="56" t="e">
        <f t="shared" si="272"/>
        <v>#REF!</v>
      </c>
      <c r="AS1063" s="55" t="e">
        <f>IF(#REF!=1,0,"")</f>
        <v>#REF!</v>
      </c>
      <c r="AT1063" s="56" t="e">
        <f t="shared" si="273"/>
        <v>#REF!</v>
      </c>
    </row>
    <row r="1064" spans="1:46" s="3" customFormat="1" x14ac:dyDescent="0.25">
      <c r="A1064" s="67">
        <f t="shared" si="274"/>
        <v>2022</v>
      </c>
      <c r="B1064" s="67" t="str">
        <f t="shared" si="275"/>
        <v>May</v>
      </c>
      <c r="C1064" s="68">
        <f t="shared" si="280"/>
        <v>25</v>
      </c>
      <c r="D1064" s="69">
        <f t="shared" si="276"/>
        <v>2</v>
      </c>
      <c r="E1064" s="70">
        <f t="shared" si="277"/>
        <v>16</v>
      </c>
      <c r="F1064" s="74"/>
      <c r="G1064" s="77"/>
      <c r="H1064" s="63" t="e">
        <f t="shared" si="281"/>
        <v>#VALUE!</v>
      </c>
      <c r="I1064" s="64">
        <f t="shared" si="283"/>
        <v>1</v>
      </c>
      <c r="J1064" s="71" t="str">
        <f t="shared" si="283"/>
        <v>Lavandula</v>
      </c>
      <c r="K1064" s="71" t="str">
        <f t="shared" si="283"/>
        <v>stoechas</v>
      </c>
      <c r="L1064" s="72">
        <f t="shared" si="283"/>
        <v>2</v>
      </c>
      <c r="M1064" s="72">
        <f t="shared" si="283"/>
        <v>13</v>
      </c>
      <c r="N1064" s="66">
        <f t="shared" si="283"/>
        <v>0</v>
      </c>
      <c r="O1064" s="42"/>
      <c r="P1064" s="43" t="e">
        <f>TEXT(IF(#REF!=1,D1064,""),"00")</f>
        <v>#REF!</v>
      </c>
      <c r="Q1064" s="44"/>
      <c r="R1064" s="45"/>
      <c r="S1064" s="46" t="e">
        <f>IF(O1064=0,TEXT(TIME(P1064,Q1064,R1064)-TIME(D1064,E1064,RIGHT(F1064,2))+TIME(0,LEFT(#REF!,2),RIGHT(#REF!,2)),"mm:ss"),TEXT(TIME(P1064,Q1064,R1064)-TIME(D1064,E1064,RIGHT(F1064,2))+TIME(0,LEFT(#REF!,2),RIGHT(#REF!,2))-TIME(0,($G$10*O1064),0),"mm:ss"))</f>
        <v>#REF!</v>
      </c>
      <c r="T1064" s="47"/>
      <c r="U1064" s="43" t="e">
        <f>INDEX(VISITORS[INSECT ORDER], MATCH(T1064,VISITORS[NAME USED],0))</f>
        <v>#N/A</v>
      </c>
      <c r="V1064" s="43" t="e">
        <f t="shared" si="278"/>
        <v>#N/A</v>
      </c>
      <c r="W1064" s="48" t="e">
        <f>IF(SUM(AB1064,AD1064,AF1064,AH1064,AJ1064,AL1064)=#REF!,,"")</f>
        <v>#REF!</v>
      </c>
      <c r="X1064" s="49" t="e">
        <f>IF(#REF!=1,1,"")</f>
        <v>#REF!</v>
      </c>
      <c r="Y1064" s="49"/>
      <c r="Z1064" s="49"/>
      <c r="AA1064" s="50" t="str">
        <f t="shared" si="279"/>
        <v/>
      </c>
      <c r="AB1064" s="51" t="str">
        <f>IF(AA1064=1,#REF!,"")</f>
        <v/>
      </c>
      <c r="AC1064" s="50"/>
      <c r="AD1064" s="51" t="str">
        <f>IF(AC1064=1,#REF!,"")</f>
        <v/>
      </c>
      <c r="AE1064" s="50"/>
      <c r="AF1064" s="51" t="str">
        <f>IF(AE1064=1,#REF!,"")</f>
        <v/>
      </c>
      <c r="AG1064" s="50"/>
      <c r="AH1064" s="51" t="str">
        <f>IF(AG1064=1,#REF!,"")</f>
        <v/>
      </c>
      <c r="AI1064" s="50"/>
      <c r="AJ1064" s="51" t="str">
        <f>IF(AI1064=1,#REF!,"")</f>
        <v/>
      </c>
      <c r="AK1064" s="50"/>
      <c r="AL1064" s="51" t="str">
        <f>IF(AK1064=1,#REF!,"")</f>
        <v/>
      </c>
      <c r="AM1064" s="52"/>
      <c r="AN1064" s="53"/>
      <c r="AO1064" s="53"/>
      <c r="AP1064" s="54"/>
      <c r="AQ1064" s="55" t="e">
        <f>IF(#REF!=1,0,"")</f>
        <v>#REF!</v>
      </c>
      <c r="AR1064" s="56" t="e">
        <f t="shared" si="272"/>
        <v>#REF!</v>
      </c>
      <c r="AS1064" s="55" t="e">
        <f>IF(#REF!=1,0,"")</f>
        <v>#REF!</v>
      </c>
      <c r="AT1064" s="56" t="e">
        <f t="shared" si="273"/>
        <v>#REF!</v>
      </c>
    </row>
    <row r="1065" spans="1:46" s="3" customFormat="1" x14ac:dyDescent="0.25">
      <c r="A1065" s="67">
        <f t="shared" si="274"/>
        <v>2022</v>
      </c>
      <c r="B1065" s="67" t="str">
        <f t="shared" si="275"/>
        <v>May</v>
      </c>
      <c r="C1065" s="68">
        <f t="shared" si="280"/>
        <v>25</v>
      </c>
      <c r="D1065" s="69">
        <f t="shared" si="276"/>
        <v>2</v>
      </c>
      <c r="E1065" s="70">
        <f t="shared" si="277"/>
        <v>17</v>
      </c>
      <c r="F1065" s="74"/>
      <c r="G1065" s="77"/>
      <c r="H1065" s="63" t="e">
        <f t="shared" si="281"/>
        <v>#VALUE!</v>
      </c>
      <c r="I1065" s="64">
        <f t="shared" si="283"/>
        <v>1</v>
      </c>
      <c r="J1065" s="71" t="str">
        <f t="shared" si="283"/>
        <v>Lavandula</v>
      </c>
      <c r="K1065" s="71" t="str">
        <f t="shared" si="283"/>
        <v>stoechas</v>
      </c>
      <c r="L1065" s="72">
        <f t="shared" si="283"/>
        <v>2</v>
      </c>
      <c r="M1065" s="72">
        <f t="shared" si="283"/>
        <v>13</v>
      </c>
      <c r="N1065" s="66">
        <f t="shared" si="283"/>
        <v>0</v>
      </c>
      <c r="O1065" s="42"/>
      <c r="P1065" s="43" t="e">
        <f>TEXT(IF(#REF!=1,D1065,""),"00")</f>
        <v>#REF!</v>
      </c>
      <c r="Q1065" s="44"/>
      <c r="R1065" s="45"/>
      <c r="S1065" s="46" t="e">
        <f>IF(O1065=0,TEXT(TIME(P1065,Q1065,R1065)-TIME(D1065,E1065,RIGHT(F1065,2))+TIME(0,LEFT(#REF!,2),RIGHT(#REF!,2)),"mm:ss"),TEXT(TIME(P1065,Q1065,R1065)-TIME(D1065,E1065,RIGHT(F1065,2))+TIME(0,LEFT(#REF!,2),RIGHT(#REF!,2))-TIME(0,($G$10*O1065),0),"mm:ss"))</f>
        <v>#REF!</v>
      </c>
      <c r="T1065" s="47"/>
      <c r="U1065" s="43" t="e">
        <f>INDEX(VISITORS[INSECT ORDER], MATCH(T1065,VISITORS[NAME USED],0))</f>
        <v>#N/A</v>
      </c>
      <c r="V1065" s="43" t="e">
        <f t="shared" si="278"/>
        <v>#N/A</v>
      </c>
      <c r="W1065" s="48" t="e">
        <f>IF(SUM(AB1065,AD1065,AF1065,AH1065,AJ1065,AL1065)=#REF!,,"")</f>
        <v>#REF!</v>
      </c>
      <c r="X1065" s="49" t="e">
        <f>IF(#REF!=1,1,"")</f>
        <v>#REF!</v>
      </c>
      <c r="Y1065" s="49"/>
      <c r="Z1065" s="49"/>
      <c r="AA1065" s="50" t="str">
        <f t="shared" si="279"/>
        <v/>
      </c>
      <c r="AB1065" s="51" t="str">
        <f>IF(AA1065=1,#REF!,"")</f>
        <v/>
      </c>
      <c r="AC1065" s="50"/>
      <c r="AD1065" s="51" t="str">
        <f>IF(AC1065=1,#REF!,"")</f>
        <v/>
      </c>
      <c r="AE1065" s="50"/>
      <c r="AF1065" s="51" t="str">
        <f>IF(AE1065=1,#REF!,"")</f>
        <v/>
      </c>
      <c r="AG1065" s="50"/>
      <c r="AH1065" s="51" t="str">
        <f>IF(AG1065=1,#REF!,"")</f>
        <v/>
      </c>
      <c r="AI1065" s="50"/>
      <c r="AJ1065" s="51" t="str">
        <f>IF(AI1065=1,#REF!,"")</f>
        <v/>
      </c>
      <c r="AK1065" s="50"/>
      <c r="AL1065" s="51" t="str">
        <f>IF(AK1065=1,#REF!,"")</f>
        <v/>
      </c>
      <c r="AM1065" s="52"/>
      <c r="AN1065" s="53"/>
      <c r="AO1065" s="53"/>
      <c r="AP1065" s="54"/>
      <c r="AQ1065" s="55" t="e">
        <f>IF(#REF!=1,0,"")</f>
        <v>#REF!</v>
      </c>
      <c r="AR1065" s="56" t="e">
        <f t="shared" si="272"/>
        <v>#REF!</v>
      </c>
      <c r="AS1065" s="55" t="e">
        <f>IF(#REF!=1,0,"")</f>
        <v>#REF!</v>
      </c>
      <c r="AT1065" s="56" t="e">
        <f t="shared" si="273"/>
        <v>#REF!</v>
      </c>
    </row>
    <row r="1066" spans="1:46" s="3" customFormat="1" x14ac:dyDescent="0.25">
      <c r="A1066" s="67">
        <f t="shared" si="274"/>
        <v>2022</v>
      </c>
      <c r="B1066" s="67" t="str">
        <f t="shared" si="275"/>
        <v>May</v>
      </c>
      <c r="C1066" s="68">
        <f t="shared" si="280"/>
        <v>25</v>
      </c>
      <c r="D1066" s="69">
        <f t="shared" si="276"/>
        <v>2</v>
      </c>
      <c r="E1066" s="70">
        <f t="shared" si="277"/>
        <v>18</v>
      </c>
      <c r="F1066" s="74"/>
      <c r="G1066" s="77"/>
      <c r="H1066" s="63" t="e">
        <f t="shared" si="281"/>
        <v>#VALUE!</v>
      </c>
      <c r="I1066" s="64">
        <f t="shared" si="283"/>
        <v>1</v>
      </c>
      <c r="J1066" s="71" t="str">
        <f t="shared" si="283"/>
        <v>Lavandula</v>
      </c>
      <c r="K1066" s="71" t="str">
        <f t="shared" si="283"/>
        <v>stoechas</v>
      </c>
      <c r="L1066" s="72">
        <f t="shared" si="283"/>
        <v>2</v>
      </c>
      <c r="M1066" s="72">
        <f t="shared" si="283"/>
        <v>13</v>
      </c>
      <c r="N1066" s="66">
        <f t="shared" si="283"/>
        <v>0</v>
      </c>
      <c r="O1066" s="42"/>
      <c r="P1066" s="43" t="e">
        <f>TEXT(IF(#REF!=1,D1066,""),"00")</f>
        <v>#REF!</v>
      </c>
      <c r="Q1066" s="44"/>
      <c r="R1066" s="45"/>
      <c r="S1066" s="46" t="e">
        <f>IF(O1066=0,TEXT(TIME(P1066,Q1066,R1066)-TIME(D1066,E1066,RIGHT(F1066,2))+TIME(0,LEFT(#REF!,2),RIGHT(#REF!,2)),"mm:ss"),TEXT(TIME(P1066,Q1066,R1066)-TIME(D1066,E1066,RIGHT(F1066,2))+TIME(0,LEFT(#REF!,2),RIGHT(#REF!,2))-TIME(0,($G$10*O1066),0),"mm:ss"))</f>
        <v>#REF!</v>
      </c>
      <c r="T1066" s="47"/>
      <c r="U1066" s="43" t="e">
        <f>INDEX(VISITORS[INSECT ORDER], MATCH(T1066,VISITORS[NAME USED],0))</f>
        <v>#N/A</v>
      </c>
      <c r="V1066" s="43" t="e">
        <f t="shared" si="278"/>
        <v>#N/A</v>
      </c>
      <c r="W1066" s="48" t="e">
        <f>IF(SUM(AB1066,AD1066,AF1066,AH1066,AJ1066,AL1066)=#REF!,,"")</f>
        <v>#REF!</v>
      </c>
      <c r="X1066" s="49" t="e">
        <f>IF(#REF!=1,1,"")</f>
        <v>#REF!</v>
      </c>
      <c r="Y1066" s="49"/>
      <c r="Z1066" s="49"/>
      <c r="AA1066" s="50" t="str">
        <f t="shared" si="279"/>
        <v/>
      </c>
      <c r="AB1066" s="51" t="str">
        <f>IF(AA1066=1,#REF!,"")</f>
        <v/>
      </c>
      <c r="AC1066" s="50"/>
      <c r="AD1066" s="51" t="str">
        <f>IF(AC1066=1,#REF!,"")</f>
        <v/>
      </c>
      <c r="AE1066" s="50"/>
      <c r="AF1066" s="51" t="str">
        <f>IF(AE1066=1,#REF!,"")</f>
        <v/>
      </c>
      <c r="AG1066" s="50"/>
      <c r="AH1066" s="51" t="str">
        <f>IF(AG1066=1,#REF!,"")</f>
        <v/>
      </c>
      <c r="AI1066" s="50"/>
      <c r="AJ1066" s="51" t="str">
        <f>IF(AI1066=1,#REF!,"")</f>
        <v/>
      </c>
      <c r="AK1066" s="50"/>
      <c r="AL1066" s="51" t="str">
        <f>IF(AK1066=1,#REF!,"")</f>
        <v/>
      </c>
      <c r="AM1066" s="52"/>
      <c r="AN1066" s="53"/>
      <c r="AO1066" s="53"/>
      <c r="AP1066" s="54"/>
      <c r="AQ1066" s="55" t="e">
        <f>IF(#REF!=1,0,"")</f>
        <v>#REF!</v>
      </c>
      <c r="AR1066" s="56" t="e">
        <f t="shared" si="272"/>
        <v>#REF!</v>
      </c>
      <c r="AS1066" s="55" t="e">
        <f>IF(#REF!=1,0,"")</f>
        <v>#REF!</v>
      </c>
      <c r="AT1066" s="56" t="e">
        <f t="shared" si="273"/>
        <v>#REF!</v>
      </c>
    </row>
    <row r="1067" spans="1:46" s="3" customFormat="1" x14ac:dyDescent="0.25">
      <c r="A1067" s="67">
        <f t="shared" si="274"/>
        <v>2022</v>
      </c>
      <c r="B1067" s="67" t="str">
        <f t="shared" si="275"/>
        <v>May</v>
      </c>
      <c r="C1067" s="68">
        <f t="shared" si="280"/>
        <v>25</v>
      </c>
      <c r="D1067" s="69">
        <f t="shared" si="276"/>
        <v>2</v>
      </c>
      <c r="E1067" s="60">
        <f t="shared" si="277"/>
        <v>19</v>
      </c>
      <c r="F1067" s="74"/>
      <c r="G1067" s="77"/>
      <c r="H1067" s="63" t="e">
        <f t="shared" si="281"/>
        <v>#VALUE!</v>
      </c>
      <c r="I1067" s="64">
        <f t="shared" si="283"/>
        <v>1</v>
      </c>
      <c r="J1067" s="71" t="str">
        <f t="shared" si="283"/>
        <v>Lavandula</v>
      </c>
      <c r="K1067" s="71" t="str">
        <f t="shared" si="283"/>
        <v>stoechas</v>
      </c>
      <c r="L1067" s="72">
        <f t="shared" si="283"/>
        <v>2</v>
      </c>
      <c r="M1067" s="66">
        <f t="shared" si="283"/>
        <v>13</v>
      </c>
      <c r="N1067" s="66">
        <f t="shared" si="283"/>
        <v>0</v>
      </c>
      <c r="O1067" s="42"/>
      <c r="P1067" s="43" t="e">
        <f>TEXT(IF(#REF!=1,D1067,""),"00")</f>
        <v>#REF!</v>
      </c>
      <c r="Q1067" s="44"/>
      <c r="R1067" s="45"/>
      <c r="S1067" s="46" t="e">
        <f>IF(O1067=0,TEXT(TIME(P1067,Q1067,R1067)-TIME(D1067,E1067,RIGHT(F1067,2))+TIME(0,LEFT(#REF!,2),RIGHT(#REF!,2)),"mm:ss"),TEXT(TIME(P1067,Q1067,R1067)-TIME(D1067,E1067,RIGHT(F1067,2))+TIME(0,LEFT(#REF!,2),RIGHT(#REF!,2))-TIME(0,($G$10*O1067),0),"mm:ss"))</f>
        <v>#REF!</v>
      </c>
      <c r="T1067" s="47"/>
      <c r="U1067" s="43" t="e">
        <f>INDEX(VISITORS[INSECT ORDER], MATCH(T1067,VISITORS[NAME USED],0))</f>
        <v>#N/A</v>
      </c>
      <c r="V1067" s="43" t="e">
        <f t="shared" si="278"/>
        <v>#N/A</v>
      </c>
      <c r="W1067" s="48" t="e">
        <f>IF(SUM(AB1067,AD1067,AF1067,AH1067,AJ1067,AL1067)=#REF!,,"")</f>
        <v>#REF!</v>
      </c>
      <c r="X1067" s="49" t="e">
        <f>IF(#REF!=1,1,"")</f>
        <v>#REF!</v>
      </c>
      <c r="Y1067" s="49"/>
      <c r="Z1067" s="49"/>
      <c r="AA1067" s="50" t="str">
        <f t="shared" si="279"/>
        <v/>
      </c>
      <c r="AB1067" s="51" t="str">
        <f>IF(AA1067=1,#REF!,"")</f>
        <v/>
      </c>
      <c r="AC1067" s="50"/>
      <c r="AD1067" s="51" t="str">
        <f>IF(AC1067=1,#REF!,"")</f>
        <v/>
      </c>
      <c r="AE1067" s="50"/>
      <c r="AF1067" s="51" t="str">
        <f>IF(AE1067=1,#REF!,"")</f>
        <v/>
      </c>
      <c r="AG1067" s="50"/>
      <c r="AH1067" s="51" t="str">
        <f>IF(AG1067=1,#REF!,"")</f>
        <v/>
      </c>
      <c r="AI1067" s="50"/>
      <c r="AJ1067" s="51" t="str">
        <f>IF(AI1067=1,#REF!,"")</f>
        <v/>
      </c>
      <c r="AK1067" s="50"/>
      <c r="AL1067" s="51" t="str">
        <f>IF(AK1067=1,#REF!,"")</f>
        <v/>
      </c>
      <c r="AM1067" s="52"/>
      <c r="AN1067" s="53"/>
      <c r="AO1067" s="53"/>
      <c r="AP1067" s="54"/>
      <c r="AQ1067" s="55" t="e">
        <f>IF(#REF!=1,0,"")</f>
        <v>#REF!</v>
      </c>
      <c r="AR1067" s="56" t="e">
        <f t="shared" si="272"/>
        <v>#REF!</v>
      </c>
      <c r="AS1067" s="55" t="e">
        <f>IF(#REF!=1,0,"")</f>
        <v>#REF!</v>
      </c>
      <c r="AT1067" s="56" t="e">
        <f t="shared" si="273"/>
        <v>#REF!</v>
      </c>
    </row>
    <row r="1068" spans="1:46" s="3" customFormat="1" x14ac:dyDescent="0.25">
      <c r="A1068" s="67">
        <f t="shared" si="274"/>
        <v>2022</v>
      </c>
      <c r="B1068" s="67" t="str">
        <f t="shared" si="275"/>
        <v>May</v>
      </c>
      <c r="C1068" s="68">
        <f t="shared" si="280"/>
        <v>25</v>
      </c>
      <c r="D1068" s="69">
        <f t="shared" si="276"/>
        <v>2</v>
      </c>
      <c r="E1068" s="70">
        <f t="shared" si="277"/>
        <v>20</v>
      </c>
      <c r="F1068" s="74"/>
      <c r="G1068" s="77"/>
      <c r="H1068" s="63" t="e">
        <f t="shared" si="281"/>
        <v>#VALUE!</v>
      </c>
      <c r="I1068" s="64">
        <f t="shared" si="283"/>
        <v>1</v>
      </c>
      <c r="J1068" s="71" t="str">
        <f t="shared" si="283"/>
        <v>Lavandula</v>
      </c>
      <c r="K1068" s="71" t="str">
        <f t="shared" si="283"/>
        <v>stoechas</v>
      </c>
      <c r="L1068" s="66">
        <f t="shared" si="283"/>
        <v>2</v>
      </c>
      <c r="M1068" s="72">
        <f t="shared" si="283"/>
        <v>13</v>
      </c>
      <c r="N1068" s="66">
        <f t="shared" si="283"/>
        <v>0</v>
      </c>
      <c r="O1068" s="42"/>
      <c r="P1068" s="43" t="e">
        <f>TEXT(IF(#REF!=1,D1068,""),"00")</f>
        <v>#REF!</v>
      </c>
      <c r="Q1068" s="44"/>
      <c r="R1068" s="45"/>
      <c r="S1068" s="46" t="e">
        <f>IF(O1068=0,TEXT(TIME(P1068,Q1068,R1068)-TIME(D1068,E1068,RIGHT(F1068,2))+TIME(0,LEFT(#REF!,2),RIGHT(#REF!,2)),"mm:ss"),TEXT(TIME(P1068,Q1068,R1068)-TIME(D1068,E1068,RIGHT(F1068,2))+TIME(0,LEFT(#REF!,2),RIGHT(#REF!,2))-TIME(0,($G$10*O1068),0),"mm:ss"))</f>
        <v>#REF!</v>
      </c>
      <c r="T1068" s="47"/>
      <c r="U1068" s="43" t="e">
        <f>INDEX(VISITORS[INSECT ORDER], MATCH(T1068,VISITORS[NAME USED],0))</f>
        <v>#N/A</v>
      </c>
      <c r="V1068" s="43" t="e">
        <f t="shared" si="278"/>
        <v>#N/A</v>
      </c>
      <c r="W1068" s="48" t="e">
        <f>IF(SUM(AB1068,AD1068,AF1068,AH1068,AJ1068,AL1068)=#REF!,,"")</f>
        <v>#REF!</v>
      </c>
      <c r="X1068" s="49" t="e">
        <f>IF(#REF!=1,1,"")</f>
        <v>#REF!</v>
      </c>
      <c r="Y1068" s="49"/>
      <c r="Z1068" s="49"/>
      <c r="AA1068" s="50" t="str">
        <f t="shared" si="279"/>
        <v/>
      </c>
      <c r="AB1068" s="51" t="str">
        <f>IF(AA1068=1,#REF!,"")</f>
        <v/>
      </c>
      <c r="AC1068" s="50"/>
      <c r="AD1068" s="51" t="str">
        <f>IF(AC1068=1,#REF!,"")</f>
        <v/>
      </c>
      <c r="AE1068" s="50"/>
      <c r="AF1068" s="51" t="str">
        <f>IF(AE1068=1,#REF!,"")</f>
        <v/>
      </c>
      <c r="AG1068" s="50"/>
      <c r="AH1068" s="51" t="str">
        <f>IF(AG1068=1,#REF!,"")</f>
        <v/>
      </c>
      <c r="AI1068" s="50"/>
      <c r="AJ1068" s="51" t="str">
        <f>IF(AI1068=1,#REF!,"")</f>
        <v/>
      </c>
      <c r="AK1068" s="50"/>
      <c r="AL1068" s="51" t="str">
        <f>IF(AK1068=1,#REF!,"")</f>
        <v/>
      </c>
      <c r="AM1068" s="52"/>
      <c r="AN1068" s="53"/>
      <c r="AO1068" s="53"/>
      <c r="AP1068" s="54"/>
      <c r="AQ1068" s="55" t="e">
        <f>IF(#REF!=1,0,"")</f>
        <v>#REF!</v>
      </c>
      <c r="AR1068" s="56" t="e">
        <f t="shared" si="272"/>
        <v>#REF!</v>
      </c>
      <c r="AS1068" s="55" t="e">
        <f>IF(#REF!=1,0,"")</f>
        <v>#REF!</v>
      </c>
      <c r="AT1068" s="56" t="e">
        <f t="shared" si="273"/>
        <v>#REF!</v>
      </c>
    </row>
    <row r="1069" spans="1:46" s="3" customFormat="1" x14ac:dyDescent="0.25">
      <c r="A1069" s="67">
        <f t="shared" si="274"/>
        <v>2022</v>
      </c>
      <c r="B1069" s="67" t="str">
        <f t="shared" si="275"/>
        <v>May</v>
      </c>
      <c r="C1069" s="68">
        <f t="shared" si="280"/>
        <v>25</v>
      </c>
      <c r="D1069" s="69">
        <f t="shared" si="276"/>
        <v>2</v>
      </c>
      <c r="E1069" s="70">
        <f t="shared" si="277"/>
        <v>21</v>
      </c>
      <c r="F1069" s="74"/>
      <c r="G1069" s="77"/>
      <c r="H1069" s="63" t="e">
        <f t="shared" si="281"/>
        <v>#VALUE!</v>
      </c>
      <c r="I1069" s="64">
        <f t="shared" ref="I1069:N1084" si="284">I1068</f>
        <v>1</v>
      </c>
      <c r="J1069" s="71" t="str">
        <f t="shared" si="284"/>
        <v>Lavandula</v>
      </c>
      <c r="K1069" s="71" t="str">
        <f t="shared" si="284"/>
        <v>stoechas</v>
      </c>
      <c r="L1069" s="72">
        <f t="shared" si="284"/>
        <v>2</v>
      </c>
      <c r="M1069" s="72">
        <f t="shared" si="284"/>
        <v>13</v>
      </c>
      <c r="N1069" s="66">
        <f t="shared" si="284"/>
        <v>0</v>
      </c>
      <c r="O1069" s="42"/>
      <c r="P1069" s="43" t="e">
        <f>TEXT(IF(#REF!=1,D1069,""),"00")</f>
        <v>#REF!</v>
      </c>
      <c r="Q1069" s="44"/>
      <c r="R1069" s="45"/>
      <c r="S1069" s="46" t="e">
        <f>IF(O1069=0,TEXT(TIME(P1069,Q1069,R1069)-TIME(D1069,E1069,RIGHT(F1069,2))+TIME(0,LEFT(#REF!,2),RIGHT(#REF!,2)),"mm:ss"),TEXT(TIME(P1069,Q1069,R1069)-TIME(D1069,E1069,RIGHT(F1069,2))+TIME(0,LEFT(#REF!,2),RIGHT(#REF!,2))-TIME(0,($G$10*O1069),0),"mm:ss"))</f>
        <v>#REF!</v>
      </c>
      <c r="T1069" s="47"/>
      <c r="U1069" s="43" t="e">
        <f>INDEX(VISITORS[INSECT ORDER], MATCH(T1069,VISITORS[NAME USED],0))</f>
        <v>#N/A</v>
      </c>
      <c r="V1069" s="43" t="e">
        <f t="shared" si="278"/>
        <v>#N/A</v>
      </c>
      <c r="W1069" s="48" t="e">
        <f>IF(SUM(AB1069,AD1069,AF1069,AH1069,AJ1069,AL1069)=#REF!,,"")</f>
        <v>#REF!</v>
      </c>
      <c r="X1069" s="49" t="e">
        <f>IF(#REF!=1,1,"")</f>
        <v>#REF!</v>
      </c>
      <c r="Y1069" s="49"/>
      <c r="Z1069" s="49"/>
      <c r="AA1069" s="50" t="str">
        <f t="shared" si="279"/>
        <v/>
      </c>
      <c r="AB1069" s="51" t="str">
        <f>IF(AA1069=1,#REF!,"")</f>
        <v/>
      </c>
      <c r="AC1069" s="50"/>
      <c r="AD1069" s="51" t="str">
        <f>IF(AC1069=1,#REF!,"")</f>
        <v/>
      </c>
      <c r="AE1069" s="50"/>
      <c r="AF1069" s="51" t="str">
        <f>IF(AE1069=1,#REF!,"")</f>
        <v/>
      </c>
      <c r="AG1069" s="50"/>
      <c r="AH1069" s="51" t="str">
        <f>IF(AG1069=1,#REF!,"")</f>
        <v/>
      </c>
      <c r="AI1069" s="50"/>
      <c r="AJ1069" s="51" t="str">
        <f>IF(AI1069=1,#REF!,"")</f>
        <v/>
      </c>
      <c r="AK1069" s="50"/>
      <c r="AL1069" s="51" t="str">
        <f>IF(AK1069=1,#REF!,"")</f>
        <v/>
      </c>
      <c r="AM1069" s="52"/>
      <c r="AN1069" s="53"/>
      <c r="AO1069" s="53"/>
      <c r="AP1069" s="54"/>
      <c r="AQ1069" s="55" t="e">
        <f>IF(#REF!=1,0,"")</f>
        <v>#REF!</v>
      </c>
      <c r="AR1069" s="56" t="e">
        <f t="shared" si="272"/>
        <v>#REF!</v>
      </c>
      <c r="AS1069" s="55" t="e">
        <f>IF(#REF!=1,0,"")</f>
        <v>#REF!</v>
      </c>
      <c r="AT1069" s="56" t="e">
        <f t="shared" si="273"/>
        <v>#REF!</v>
      </c>
    </row>
    <row r="1070" spans="1:46" s="3" customFormat="1" x14ac:dyDescent="0.25">
      <c r="A1070" s="67">
        <f t="shared" si="274"/>
        <v>2022</v>
      </c>
      <c r="B1070" s="67" t="str">
        <f t="shared" si="275"/>
        <v>May</v>
      </c>
      <c r="C1070" s="68">
        <f t="shared" si="280"/>
        <v>25</v>
      </c>
      <c r="D1070" s="69">
        <f t="shared" si="276"/>
        <v>2</v>
      </c>
      <c r="E1070" s="70">
        <f t="shared" si="277"/>
        <v>22</v>
      </c>
      <c r="F1070" s="74"/>
      <c r="G1070" s="77"/>
      <c r="H1070" s="63" t="e">
        <f t="shared" si="281"/>
        <v>#VALUE!</v>
      </c>
      <c r="I1070" s="64">
        <f t="shared" si="284"/>
        <v>1</v>
      </c>
      <c r="J1070" s="71" t="str">
        <f t="shared" si="284"/>
        <v>Lavandula</v>
      </c>
      <c r="K1070" s="71" t="str">
        <f t="shared" si="284"/>
        <v>stoechas</v>
      </c>
      <c r="L1070" s="72">
        <f t="shared" si="284"/>
        <v>2</v>
      </c>
      <c r="M1070" s="72">
        <f t="shared" si="284"/>
        <v>13</v>
      </c>
      <c r="N1070" s="66">
        <f t="shared" si="284"/>
        <v>0</v>
      </c>
      <c r="O1070" s="42"/>
      <c r="P1070" s="43" t="e">
        <f>TEXT(IF(#REF!=1,D1070,""),"00")</f>
        <v>#REF!</v>
      </c>
      <c r="Q1070" s="44"/>
      <c r="R1070" s="45"/>
      <c r="S1070" s="46" t="e">
        <f>IF(O1070=0,TEXT(TIME(P1070,Q1070,R1070)-TIME(D1070,E1070,RIGHT(F1070,2))+TIME(0,LEFT(#REF!,2),RIGHT(#REF!,2)),"mm:ss"),TEXT(TIME(P1070,Q1070,R1070)-TIME(D1070,E1070,RIGHT(F1070,2))+TIME(0,LEFT(#REF!,2),RIGHT(#REF!,2))-TIME(0,($G$10*O1070),0),"mm:ss"))</f>
        <v>#REF!</v>
      </c>
      <c r="T1070" s="47"/>
      <c r="U1070" s="43" t="e">
        <f>INDEX(VISITORS[INSECT ORDER], MATCH(T1070,VISITORS[NAME USED],0))</f>
        <v>#N/A</v>
      </c>
      <c r="V1070" s="43" t="e">
        <f t="shared" si="278"/>
        <v>#N/A</v>
      </c>
      <c r="W1070" s="48" t="e">
        <f>IF(SUM(AB1070,AD1070,AF1070,AH1070,AJ1070,AL1070)=#REF!,,"")</f>
        <v>#REF!</v>
      </c>
      <c r="X1070" s="49" t="e">
        <f>IF(#REF!=1,1,"")</f>
        <v>#REF!</v>
      </c>
      <c r="Y1070" s="49"/>
      <c r="Z1070" s="49"/>
      <c r="AA1070" s="50" t="str">
        <f t="shared" si="279"/>
        <v/>
      </c>
      <c r="AB1070" s="51" t="str">
        <f>IF(AA1070=1,#REF!,"")</f>
        <v/>
      </c>
      <c r="AC1070" s="50"/>
      <c r="AD1070" s="51" t="str">
        <f>IF(AC1070=1,#REF!,"")</f>
        <v/>
      </c>
      <c r="AE1070" s="50"/>
      <c r="AF1070" s="51" t="str">
        <f>IF(AE1070=1,#REF!,"")</f>
        <v/>
      </c>
      <c r="AG1070" s="50"/>
      <c r="AH1070" s="51" t="str">
        <f>IF(AG1070=1,#REF!,"")</f>
        <v/>
      </c>
      <c r="AI1070" s="50"/>
      <c r="AJ1070" s="51" t="str">
        <f>IF(AI1070=1,#REF!,"")</f>
        <v/>
      </c>
      <c r="AK1070" s="50"/>
      <c r="AL1070" s="51" t="str">
        <f>IF(AK1070=1,#REF!,"")</f>
        <v/>
      </c>
      <c r="AM1070" s="52"/>
      <c r="AN1070" s="53"/>
      <c r="AO1070" s="53"/>
      <c r="AP1070" s="54"/>
      <c r="AQ1070" s="55" t="e">
        <f>IF(#REF!=1,0,"")</f>
        <v>#REF!</v>
      </c>
      <c r="AR1070" s="56" t="e">
        <f t="shared" si="272"/>
        <v>#REF!</v>
      </c>
      <c r="AS1070" s="55" t="e">
        <f>IF(#REF!=1,0,"")</f>
        <v>#REF!</v>
      </c>
      <c r="AT1070" s="56" t="e">
        <f t="shared" si="273"/>
        <v>#REF!</v>
      </c>
    </row>
    <row r="1071" spans="1:46" s="3" customFormat="1" x14ac:dyDescent="0.25">
      <c r="A1071" s="67">
        <f t="shared" si="274"/>
        <v>2022</v>
      </c>
      <c r="B1071" s="67" t="str">
        <f t="shared" si="275"/>
        <v>May</v>
      </c>
      <c r="C1071" s="68">
        <f t="shared" si="280"/>
        <v>25</v>
      </c>
      <c r="D1071" s="69">
        <f t="shared" si="276"/>
        <v>2</v>
      </c>
      <c r="E1071" s="70">
        <f t="shared" si="277"/>
        <v>23</v>
      </c>
      <c r="F1071" s="74"/>
      <c r="G1071" s="77"/>
      <c r="H1071" s="63" t="e">
        <f t="shared" si="281"/>
        <v>#VALUE!</v>
      </c>
      <c r="I1071" s="64">
        <f t="shared" si="284"/>
        <v>1</v>
      </c>
      <c r="J1071" s="71" t="str">
        <f t="shared" si="284"/>
        <v>Lavandula</v>
      </c>
      <c r="K1071" s="71" t="str">
        <f t="shared" si="284"/>
        <v>stoechas</v>
      </c>
      <c r="L1071" s="72">
        <f t="shared" si="284"/>
        <v>2</v>
      </c>
      <c r="M1071" s="72">
        <f t="shared" si="284"/>
        <v>13</v>
      </c>
      <c r="N1071" s="66">
        <f t="shared" si="284"/>
        <v>0</v>
      </c>
      <c r="O1071" s="42"/>
      <c r="P1071" s="43" t="e">
        <f>TEXT(IF(#REF!=1,D1071,""),"00")</f>
        <v>#REF!</v>
      </c>
      <c r="Q1071" s="44"/>
      <c r="R1071" s="45"/>
      <c r="S1071" s="46" t="e">
        <f>IF(O1071=0,TEXT(TIME(P1071,Q1071,R1071)-TIME(D1071,E1071,RIGHT(F1071,2))+TIME(0,LEFT(#REF!,2),RIGHT(#REF!,2)),"mm:ss"),TEXT(TIME(P1071,Q1071,R1071)-TIME(D1071,E1071,RIGHT(F1071,2))+TIME(0,LEFT(#REF!,2),RIGHT(#REF!,2))-TIME(0,($G$10*O1071),0),"mm:ss"))</f>
        <v>#REF!</v>
      </c>
      <c r="T1071" s="47"/>
      <c r="U1071" s="43" t="e">
        <f>INDEX(VISITORS[INSECT ORDER], MATCH(T1071,VISITORS[NAME USED],0))</f>
        <v>#N/A</v>
      </c>
      <c r="V1071" s="43" t="e">
        <f t="shared" si="278"/>
        <v>#N/A</v>
      </c>
      <c r="W1071" s="48" t="e">
        <f>IF(SUM(AB1071,AD1071,AF1071,AH1071,AJ1071,AL1071)=#REF!,,"")</f>
        <v>#REF!</v>
      </c>
      <c r="X1071" s="49" t="e">
        <f>IF(#REF!=1,1,"")</f>
        <v>#REF!</v>
      </c>
      <c r="Y1071" s="49"/>
      <c r="Z1071" s="49"/>
      <c r="AA1071" s="50" t="str">
        <f t="shared" si="279"/>
        <v/>
      </c>
      <c r="AB1071" s="51" t="str">
        <f>IF(AA1071=1,#REF!,"")</f>
        <v/>
      </c>
      <c r="AC1071" s="50"/>
      <c r="AD1071" s="51" t="str">
        <f>IF(AC1071=1,#REF!,"")</f>
        <v/>
      </c>
      <c r="AE1071" s="50"/>
      <c r="AF1071" s="51" t="str">
        <f>IF(AE1071=1,#REF!,"")</f>
        <v/>
      </c>
      <c r="AG1071" s="50"/>
      <c r="AH1071" s="51" t="str">
        <f>IF(AG1071=1,#REF!,"")</f>
        <v/>
      </c>
      <c r="AI1071" s="50"/>
      <c r="AJ1071" s="51" t="str">
        <f>IF(AI1071=1,#REF!,"")</f>
        <v/>
      </c>
      <c r="AK1071" s="50"/>
      <c r="AL1071" s="51" t="str">
        <f>IF(AK1071=1,#REF!,"")</f>
        <v/>
      </c>
      <c r="AM1071" s="52"/>
      <c r="AN1071" s="53"/>
      <c r="AO1071" s="53"/>
      <c r="AP1071" s="54"/>
      <c r="AQ1071" s="55" t="e">
        <f>IF(#REF!=1,0,"")</f>
        <v>#REF!</v>
      </c>
      <c r="AR1071" s="56" t="e">
        <f t="shared" si="272"/>
        <v>#REF!</v>
      </c>
      <c r="AS1071" s="55" t="e">
        <f>IF(#REF!=1,0,"")</f>
        <v>#REF!</v>
      </c>
      <c r="AT1071" s="56" t="e">
        <f t="shared" si="273"/>
        <v>#REF!</v>
      </c>
    </row>
    <row r="1072" spans="1:46" s="3" customFormat="1" x14ac:dyDescent="0.25">
      <c r="A1072" s="67">
        <f t="shared" si="274"/>
        <v>2022</v>
      </c>
      <c r="B1072" s="67" t="str">
        <f t="shared" si="275"/>
        <v>May</v>
      </c>
      <c r="C1072" s="68">
        <f t="shared" si="280"/>
        <v>25</v>
      </c>
      <c r="D1072" s="69">
        <f t="shared" si="276"/>
        <v>2</v>
      </c>
      <c r="E1072" s="60">
        <f t="shared" si="277"/>
        <v>24</v>
      </c>
      <c r="F1072" s="74"/>
      <c r="G1072" s="77"/>
      <c r="H1072" s="63" t="e">
        <f t="shared" si="281"/>
        <v>#VALUE!</v>
      </c>
      <c r="I1072" s="64">
        <f t="shared" si="284"/>
        <v>1</v>
      </c>
      <c r="J1072" s="71" t="str">
        <f t="shared" si="284"/>
        <v>Lavandula</v>
      </c>
      <c r="K1072" s="71" t="str">
        <f t="shared" si="284"/>
        <v>stoechas</v>
      </c>
      <c r="L1072" s="72">
        <f t="shared" si="284"/>
        <v>2</v>
      </c>
      <c r="M1072" s="66">
        <f t="shared" si="284"/>
        <v>13</v>
      </c>
      <c r="N1072" s="66">
        <f t="shared" si="284"/>
        <v>0</v>
      </c>
      <c r="O1072" s="42"/>
      <c r="P1072" s="43" t="e">
        <f>TEXT(IF(#REF!=1,D1072,""),"00")</f>
        <v>#REF!</v>
      </c>
      <c r="Q1072" s="44"/>
      <c r="R1072" s="45"/>
      <c r="S1072" s="46" t="e">
        <f>IF(O1072=0,TEXT(TIME(P1072,Q1072,R1072)-TIME(D1072,E1072,RIGHT(F1072,2))+TIME(0,LEFT(#REF!,2),RIGHT(#REF!,2)),"mm:ss"),TEXT(TIME(P1072,Q1072,R1072)-TIME(D1072,E1072,RIGHT(F1072,2))+TIME(0,LEFT(#REF!,2),RIGHT(#REF!,2))-TIME(0,($G$10*O1072),0),"mm:ss"))</f>
        <v>#REF!</v>
      </c>
      <c r="T1072" s="47"/>
      <c r="U1072" s="43" t="e">
        <f>INDEX(VISITORS[INSECT ORDER], MATCH(T1072,VISITORS[NAME USED],0))</f>
        <v>#N/A</v>
      </c>
      <c r="V1072" s="43" t="e">
        <f t="shared" si="278"/>
        <v>#N/A</v>
      </c>
      <c r="W1072" s="48" t="e">
        <f>IF(SUM(AB1072,AD1072,AF1072,AH1072,AJ1072,AL1072)=#REF!,,"")</f>
        <v>#REF!</v>
      </c>
      <c r="X1072" s="49" t="e">
        <f>IF(#REF!=1,1,"")</f>
        <v>#REF!</v>
      </c>
      <c r="Y1072" s="49"/>
      <c r="Z1072" s="49"/>
      <c r="AA1072" s="50" t="str">
        <f t="shared" si="279"/>
        <v/>
      </c>
      <c r="AB1072" s="51" t="str">
        <f>IF(AA1072=1,#REF!,"")</f>
        <v/>
      </c>
      <c r="AC1072" s="50"/>
      <c r="AD1072" s="51" t="str">
        <f>IF(AC1072=1,#REF!,"")</f>
        <v/>
      </c>
      <c r="AE1072" s="50"/>
      <c r="AF1072" s="51" t="str">
        <f>IF(AE1072=1,#REF!,"")</f>
        <v/>
      </c>
      <c r="AG1072" s="50"/>
      <c r="AH1072" s="51" t="str">
        <f>IF(AG1072=1,#REF!,"")</f>
        <v/>
      </c>
      <c r="AI1072" s="50"/>
      <c r="AJ1072" s="51" t="str">
        <f>IF(AI1072=1,#REF!,"")</f>
        <v/>
      </c>
      <c r="AK1072" s="50"/>
      <c r="AL1072" s="51" t="str">
        <f>IF(AK1072=1,#REF!,"")</f>
        <v/>
      </c>
      <c r="AM1072" s="52"/>
      <c r="AN1072" s="53"/>
      <c r="AO1072" s="53"/>
      <c r="AP1072" s="54"/>
      <c r="AQ1072" s="55" t="e">
        <f>IF(#REF!=1,0,"")</f>
        <v>#REF!</v>
      </c>
      <c r="AR1072" s="56" t="e">
        <f t="shared" si="272"/>
        <v>#REF!</v>
      </c>
      <c r="AS1072" s="55" t="e">
        <f>IF(#REF!=1,0,"")</f>
        <v>#REF!</v>
      </c>
      <c r="AT1072" s="56" t="e">
        <f t="shared" si="273"/>
        <v>#REF!</v>
      </c>
    </row>
    <row r="1073" spans="1:46" s="3" customFormat="1" x14ac:dyDescent="0.25">
      <c r="A1073" s="67">
        <f t="shared" si="274"/>
        <v>2022</v>
      </c>
      <c r="B1073" s="67" t="str">
        <f t="shared" si="275"/>
        <v>May</v>
      </c>
      <c r="C1073" s="68">
        <f t="shared" si="280"/>
        <v>25</v>
      </c>
      <c r="D1073" s="69">
        <f t="shared" si="276"/>
        <v>2</v>
      </c>
      <c r="E1073" s="70">
        <f t="shared" si="277"/>
        <v>25</v>
      </c>
      <c r="F1073" s="74"/>
      <c r="G1073" s="77"/>
      <c r="H1073" s="63" t="e">
        <f t="shared" si="281"/>
        <v>#VALUE!</v>
      </c>
      <c r="I1073" s="64">
        <f t="shared" si="284"/>
        <v>1</v>
      </c>
      <c r="J1073" s="71" t="str">
        <f t="shared" si="284"/>
        <v>Lavandula</v>
      </c>
      <c r="K1073" s="71" t="str">
        <f t="shared" si="284"/>
        <v>stoechas</v>
      </c>
      <c r="L1073" s="72">
        <f t="shared" si="284"/>
        <v>2</v>
      </c>
      <c r="M1073" s="72">
        <f t="shared" si="284"/>
        <v>13</v>
      </c>
      <c r="N1073" s="66">
        <f t="shared" si="284"/>
        <v>0</v>
      </c>
      <c r="O1073" s="42"/>
      <c r="P1073" s="43" t="e">
        <f>TEXT(IF(#REF!=1,D1073,""),"00")</f>
        <v>#REF!</v>
      </c>
      <c r="Q1073" s="44"/>
      <c r="R1073" s="45"/>
      <c r="S1073" s="46" t="e">
        <f>IF(O1073=0,TEXT(TIME(P1073,Q1073,R1073)-TIME(D1073,E1073,RIGHT(F1073,2))+TIME(0,LEFT(#REF!,2),RIGHT(#REF!,2)),"mm:ss"),TEXT(TIME(P1073,Q1073,R1073)-TIME(D1073,E1073,RIGHT(F1073,2))+TIME(0,LEFT(#REF!,2),RIGHT(#REF!,2))-TIME(0,($G$10*O1073),0),"mm:ss"))</f>
        <v>#REF!</v>
      </c>
      <c r="T1073" s="47"/>
      <c r="U1073" s="43" t="e">
        <f>INDEX(VISITORS[INSECT ORDER], MATCH(T1073,VISITORS[NAME USED],0))</f>
        <v>#N/A</v>
      </c>
      <c r="V1073" s="43" t="e">
        <f t="shared" si="278"/>
        <v>#N/A</v>
      </c>
      <c r="W1073" s="48" t="e">
        <f>IF(SUM(AB1073,AD1073,AF1073,AH1073,AJ1073,AL1073)=#REF!,,"")</f>
        <v>#REF!</v>
      </c>
      <c r="X1073" s="49" t="e">
        <f>IF(#REF!=1,1,"")</f>
        <v>#REF!</v>
      </c>
      <c r="Y1073" s="49"/>
      <c r="Z1073" s="49"/>
      <c r="AA1073" s="50" t="str">
        <f t="shared" si="279"/>
        <v/>
      </c>
      <c r="AB1073" s="51" t="str">
        <f>IF(AA1073=1,#REF!,"")</f>
        <v/>
      </c>
      <c r="AC1073" s="50"/>
      <c r="AD1073" s="51" t="str">
        <f>IF(AC1073=1,#REF!,"")</f>
        <v/>
      </c>
      <c r="AE1073" s="50"/>
      <c r="AF1073" s="51" t="str">
        <f>IF(AE1073=1,#REF!,"")</f>
        <v/>
      </c>
      <c r="AG1073" s="50"/>
      <c r="AH1073" s="51" t="str">
        <f>IF(AG1073=1,#REF!,"")</f>
        <v/>
      </c>
      <c r="AI1073" s="50"/>
      <c r="AJ1073" s="51" t="str">
        <f>IF(AI1073=1,#REF!,"")</f>
        <v/>
      </c>
      <c r="AK1073" s="50"/>
      <c r="AL1073" s="51" t="str">
        <f>IF(AK1073=1,#REF!,"")</f>
        <v/>
      </c>
      <c r="AM1073" s="52"/>
      <c r="AN1073" s="53"/>
      <c r="AO1073" s="53"/>
      <c r="AP1073" s="54"/>
      <c r="AQ1073" s="55" t="e">
        <f>IF(#REF!=1,0,"")</f>
        <v>#REF!</v>
      </c>
      <c r="AR1073" s="56" t="e">
        <f t="shared" si="272"/>
        <v>#REF!</v>
      </c>
      <c r="AS1073" s="55" t="e">
        <f>IF(#REF!=1,0,"")</f>
        <v>#REF!</v>
      </c>
      <c r="AT1073" s="56" t="e">
        <f t="shared" si="273"/>
        <v>#REF!</v>
      </c>
    </row>
    <row r="1074" spans="1:46" s="3" customFormat="1" x14ac:dyDescent="0.25">
      <c r="A1074" s="67">
        <f t="shared" si="274"/>
        <v>2022</v>
      </c>
      <c r="B1074" s="67" t="str">
        <f t="shared" si="275"/>
        <v>May</v>
      </c>
      <c r="C1074" s="68">
        <f t="shared" si="280"/>
        <v>25</v>
      </c>
      <c r="D1074" s="69">
        <f t="shared" si="276"/>
        <v>2</v>
      </c>
      <c r="E1074" s="70">
        <f t="shared" si="277"/>
        <v>26</v>
      </c>
      <c r="F1074" s="74"/>
      <c r="G1074" s="77"/>
      <c r="H1074" s="63" t="e">
        <f t="shared" si="281"/>
        <v>#VALUE!</v>
      </c>
      <c r="I1074" s="64">
        <f t="shared" si="284"/>
        <v>1</v>
      </c>
      <c r="J1074" s="71" t="str">
        <f t="shared" si="284"/>
        <v>Lavandula</v>
      </c>
      <c r="K1074" s="71" t="str">
        <f t="shared" si="284"/>
        <v>stoechas</v>
      </c>
      <c r="L1074" s="66">
        <f t="shared" si="284"/>
        <v>2</v>
      </c>
      <c r="M1074" s="72">
        <f t="shared" si="284"/>
        <v>13</v>
      </c>
      <c r="N1074" s="66">
        <f t="shared" si="284"/>
        <v>0</v>
      </c>
      <c r="O1074" s="42"/>
      <c r="P1074" s="43" t="e">
        <f>TEXT(IF(#REF!=1,D1074,""),"00")</f>
        <v>#REF!</v>
      </c>
      <c r="Q1074" s="44"/>
      <c r="R1074" s="45"/>
      <c r="S1074" s="46" t="e">
        <f>IF(O1074=0,TEXT(TIME(P1074,Q1074,R1074)-TIME(D1074,E1074,RIGHT(F1074,2))+TIME(0,LEFT(#REF!,2),RIGHT(#REF!,2)),"mm:ss"),TEXT(TIME(P1074,Q1074,R1074)-TIME(D1074,E1074,RIGHT(F1074,2))+TIME(0,LEFT(#REF!,2),RIGHT(#REF!,2))-TIME(0,($G$10*O1074),0),"mm:ss"))</f>
        <v>#REF!</v>
      </c>
      <c r="T1074" s="47"/>
      <c r="U1074" s="43" t="e">
        <f>INDEX(VISITORS[INSECT ORDER], MATCH(T1074,VISITORS[NAME USED],0))</f>
        <v>#N/A</v>
      </c>
      <c r="V1074" s="43" t="e">
        <f t="shared" si="278"/>
        <v>#N/A</v>
      </c>
      <c r="W1074" s="48" t="e">
        <f>IF(SUM(AB1074,AD1074,AF1074,AH1074,AJ1074,AL1074)=#REF!,,"")</f>
        <v>#REF!</v>
      </c>
      <c r="X1074" s="49" t="e">
        <f>IF(#REF!=1,1,"")</f>
        <v>#REF!</v>
      </c>
      <c r="Y1074" s="49"/>
      <c r="Z1074" s="49"/>
      <c r="AA1074" s="50" t="str">
        <f t="shared" si="279"/>
        <v/>
      </c>
      <c r="AB1074" s="51" t="str">
        <f>IF(AA1074=1,#REF!,"")</f>
        <v/>
      </c>
      <c r="AC1074" s="50"/>
      <c r="AD1074" s="51" t="str">
        <f>IF(AC1074=1,#REF!,"")</f>
        <v/>
      </c>
      <c r="AE1074" s="50"/>
      <c r="AF1074" s="51" t="str">
        <f>IF(AE1074=1,#REF!,"")</f>
        <v/>
      </c>
      <c r="AG1074" s="50"/>
      <c r="AH1074" s="51" t="str">
        <f>IF(AG1074=1,#REF!,"")</f>
        <v/>
      </c>
      <c r="AI1074" s="50"/>
      <c r="AJ1074" s="51" t="str">
        <f>IF(AI1074=1,#REF!,"")</f>
        <v/>
      </c>
      <c r="AK1074" s="50"/>
      <c r="AL1074" s="51" t="str">
        <f>IF(AK1074=1,#REF!,"")</f>
        <v/>
      </c>
      <c r="AM1074" s="52"/>
      <c r="AN1074" s="53"/>
      <c r="AO1074" s="53"/>
      <c r="AP1074" s="54"/>
      <c r="AQ1074" s="55" t="e">
        <f>IF(#REF!=1,0,"")</f>
        <v>#REF!</v>
      </c>
      <c r="AR1074" s="56" t="e">
        <f t="shared" si="272"/>
        <v>#REF!</v>
      </c>
      <c r="AS1074" s="55" t="e">
        <f>IF(#REF!=1,0,"")</f>
        <v>#REF!</v>
      </c>
      <c r="AT1074" s="56" t="e">
        <f t="shared" si="273"/>
        <v>#REF!</v>
      </c>
    </row>
    <row r="1075" spans="1:46" s="3" customFormat="1" x14ac:dyDescent="0.25">
      <c r="A1075" s="67">
        <f t="shared" si="274"/>
        <v>2022</v>
      </c>
      <c r="B1075" s="67" t="str">
        <f t="shared" si="275"/>
        <v>May</v>
      </c>
      <c r="C1075" s="68">
        <f t="shared" si="280"/>
        <v>25</v>
      </c>
      <c r="D1075" s="69">
        <f t="shared" si="276"/>
        <v>2</v>
      </c>
      <c r="E1075" s="70">
        <f t="shared" si="277"/>
        <v>27</v>
      </c>
      <c r="F1075" s="74"/>
      <c r="G1075" s="77"/>
      <c r="H1075" s="63" t="e">
        <f t="shared" si="281"/>
        <v>#VALUE!</v>
      </c>
      <c r="I1075" s="64">
        <f t="shared" si="284"/>
        <v>1</v>
      </c>
      <c r="J1075" s="71" t="str">
        <f t="shared" si="284"/>
        <v>Lavandula</v>
      </c>
      <c r="K1075" s="71" t="str">
        <f t="shared" si="284"/>
        <v>stoechas</v>
      </c>
      <c r="L1075" s="72">
        <f t="shared" si="284"/>
        <v>2</v>
      </c>
      <c r="M1075" s="72">
        <f t="shared" si="284"/>
        <v>13</v>
      </c>
      <c r="N1075" s="66">
        <f t="shared" si="284"/>
        <v>0</v>
      </c>
      <c r="O1075" s="42"/>
      <c r="P1075" s="43" t="e">
        <f>TEXT(IF(#REF!=1,D1075,""),"00")</f>
        <v>#REF!</v>
      </c>
      <c r="Q1075" s="44"/>
      <c r="R1075" s="45"/>
      <c r="S1075" s="46" t="e">
        <f>IF(O1075=0,TEXT(TIME(P1075,Q1075,R1075)-TIME(D1075,E1075,RIGHT(F1075,2))+TIME(0,LEFT(#REF!,2),RIGHT(#REF!,2)),"mm:ss"),TEXT(TIME(P1075,Q1075,R1075)-TIME(D1075,E1075,RIGHT(F1075,2))+TIME(0,LEFT(#REF!,2),RIGHT(#REF!,2))-TIME(0,($G$10*O1075),0),"mm:ss"))</f>
        <v>#REF!</v>
      </c>
      <c r="T1075" s="47"/>
      <c r="U1075" s="43" t="e">
        <f>INDEX(VISITORS[INSECT ORDER], MATCH(T1075,VISITORS[NAME USED],0))</f>
        <v>#N/A</v>
      </c>
      <c r="V1075" s="43" t="e">
        <f t="shared" si="278"/>
        <v>#N/A</v>
      </c>
      <c r="W1075" s="48" t="e">
        <f>IF(SUM(AB1075,AD1075,AF1075,AH1075,AJ1075,AL1075)=#REF!,,"")</f>
        <v>#REF!</v>
      </c>
      <c r="X1075" s="49" t="e">
        <f>IF(#REF!=1,1,"")</f>
        <v>#REF!</v>
      </c>
      <c r="Y1075" s="49"/>
      <c r="Z1075" s="49"/>
      <c r="AA1075" s="50" t="str">
        <f t="shared" si="279"/>
        <v/>
      </c>
      <c r="AB1075" s="51" t="str">
        <f>IF(AA1075=1,#REF!,"")</f>
        <v/>
      </c>
      <c r="AC1075" s="50"/>
      <c r="AD1075" s="51" t="str">
        <f>IF(AC1075=1,#REF!,"")</f>
        <v/>
      </c>
      <c r="AE1075" s="50"/>
      <c r="AF1075" s="51" t="str">
        <f>IF(AE1075=1,#REF!,"")</f>
        <v/>
      </c>
      <c r="AG1075" s="50"/>
      <c r="AH1075" s="51" t="str">
        <f>IF(AG1075=1,#REF!,"")</f>
        <v/>
      </c>
      <c r="AI1075" s="50"/>
      <c r="AJ1075" s="51" t="str">
        <f>IF(AI1075=1,#REF!,"")</f>
        <v/>
      </c>
      <c r="AK1075" s="50"/>
      <c r="AL1075" s="51" t="str">
        <f>IF(AK1075=1,#REF!,"")</f>
        <v/>
      </c>
      <c r="AM1075" s="52"/>
      <c r="AN1075" s="53"/>
      <c r="AO1075" s="53"/>
      <c r="AP1075" s="54"/>
      <c r="AQ1075" s="55" t="e">
        <f>IF(#REF!=1,0,"")</f>
        <v>#REF!</v>
      </c>
      <c r="AR1075" s="56" t="e">
        <f t="shared" si="272"/>
        <v>#REF!</v>
      </c>
      <c r="AS1075" s="55" t="e">
        <f>IF(#REF!=1,0,"")</f>
        <v>#REF!</v>
      </c>
      <c r="AT1075" s="56" t="e">
        <f t="shared" si="273"/>
        <v>#REF!</v>
      </c>
    </row>
    <row r="1076" spans="1:46" s="3" customFormat="1" x14ac:dyDescent="0.25">
      <c r="A1076" s="67">
        <f t="shared" si="274"/>
        <v>2022</v>
      </c>
      <c r="B1076" s="67" t="str">
        <f t="shared" si="275"/>
        <v>May</v>
      </c>
      <c r="C1076" s="68">
        <f t="shared" si="280"/>
        <v>25</v>
      </c>
      <c r="D1076" s="69">
        <f t="shared" si="276"/>
        <v>2</v>
      </c>
      <c r="E1076" s="70">
        <f t="shared" si="277"/>
        <v>28</v>
      </c>
      <c r="F1076" s="74"/>
      <c r="G1076" s="77"/>
      <c r="H1076" s="63" t="e">
        <f t="shared" si="281"/>
        <v>#VALUE!</v>
      </c>
      <c r="I1076" s="64">
        <f t="shared" si="284"/>
        <v>1</v>
      </c>
      <c r="J1076" s="71" t="str">
        <f t="shared" si="284"/>
        <v>Lavandula</v>
      </c>
      <c r="K1076" s="71" t="str">
        <f t="shared" si="284"/>
        <v>stoechas</v>
      </c>
      <c r="L1076" s="72">
        <f t="shared" si="284"/>
        <v>2</v>
      </c>
      <c r="M1076" s="72">
        <f t="shared" si="284"/>
        <v>13</v>
      </c>
      <c r="N1076" s="66">
        <f t="shared" si="284"/>
        <v>0</v>
      </c>
      <c r="O1076" s="42"/>
      <c r="P1076" s="43" t="e">
        <f>TEXT(IF(#REF!=1,D1076,""),"00")</f>
        <v>#REF!</v>
      </c>
      <c r="Q1076" s="44"/>
      <c r="R1076" s="45"/>
      <c r="S1076" s="46" t="e">
        <f>IF(O1076=0,TEXT(TIME(P1076,Q1076,R1076)-TIME(D1076,E1076,RIGHT(F1076,2))+TIME(0,LEFT(#REF!,2),RIGHT(#REF!,2)),"mm:ss"),TEXT(TIME(P1076,Q1076,R1076)-TIME(D1076,E1076,RIGHT(F1076,2))+TIME(0,LEFT(#REF!,2),RIGHT(#REF!,2))-TIME(0,($G$10*O1076),0),"mm:ss"))</f>
        <v>#REF!</v>
      </c>
      <c r="T1076" s="47"/>
      <c r="U1076" s="43" t="e">
        <f>INDEX(VISITORS[INSECT ORDER], MATCH(T1076,VISITORS[NAME USED],0))</f>
        <v>#N/A</v>
      </c>
      <c r="V1076" s="43" t="e">
        <f t="shared" si="278"/>
        <v>#N/A</v>
      </c>
      <c r="W1076" s="48" t="e">
        <f>IF(SUM(AB1076,AD1076,AF1076,AH1076,AJ1076,AL1076)=#REF!,,"")</f>
        <v>#REF!</v>
      </c>
      <c r="X1076" s="49" t="e">
        <f>IF(#REF!=1,1,"")</f>
        <v>#REF!</v>
      </c>
      <c r="Y1076" s="49"/>
      <c r="Z1076" s="49"/>
      <c r="AA1076" s="50" t="str">
        <f t="shared" si="279"/>
        <v/>
      </c>
      <c r="AB1076" s="51" t="str">
        <f>IF(AA1076=1,#REF!,"")</f>
        <v/>
      </c>
      <c r="AC1076" s="50"/>
      <c r="AD1076" s="51" t="str">
        <f>IF(AC1076=1,#REF!,"")</f>
        <v/>
      </c>
      <c r="AE1076" s="50"/>
      <c r="AF1076" s="51" t="str">
        <f>IF(AE1076=1,#REF!,"")</f>
        <v/>
      </c>
      <c r="AG1076" s="50"/>
      <c r="AH1076" s="51" t="str">
        <f>IF(AG1076=1,#REF!,"")</f>
        <v/>
      </c>
      <c r="AI1076" s="50"/>
      <c r="AJ1076" s="51" t="str">
        <f>IF(AI1076=1,#REF!,"")</f>
        <v/>
      </c>
      <c r="AK1076" s="50"/>
      <c r="AL1076" s="51" t="str">
        <f>IF(AK1076=1,#REF!,"")</f>
        <v/>
      </c>
      <c r="AM1076" s="52"/>
      <c r="AN1076" s="53"/>
      <c r="AO1076" s="53"/>
      <c r="AP1076" s="54"/>
      <c r="AQ1076" s="55" t="e">
        <f>IF(#REF!=1,0,"")</f>
        <v>#REF!</v>
      </c>
      <c r="AR1076" s="56" t="e">
        <f t="shared" si="272"/>
        <v>#REF!</v>
      </c>
      <c r="AS1076" s="55" t="e">
        <f>IF(#REF!=1,0,"")</f>
        <v>#REF!</v>
      </c>
      <c r="AT1076" s="56" t="e">
        <f t="shared" si="273"/>
        <v>#REF!</v>
      </c>
    </row>
    <row r="1077" spans="1:46" s="3" customFormat="1" x14ac:dyDescent="0.25">
      <c r="A1077" s="67">
        <f t="shared" si="274"/>
        <v>2022</v>
      </c>
      <c r="B1077" s="67" t="str">
        <f t="shared" si="275"/>
        <v>May</v>
      </c>
      <c r="C1077" s="68">
        <f t="shared" si="280"/>
        <v>25</v>
      </c>
      <c r="D1077" s="69">
        <f t="shared" si="276"/>
        <v>2</v>
      </c>
      <c r="E1077" s="60">
        <f t="shared" si="277"/>
        <v>29</v>
      </c>
      <c r="F1077" s="74"/>
      <c r="G1077" s="77"/>
      <c r="H1077" s="63" t="e">
        <f t="shared" si="281"/>
        <v>#VALUE!</v>
      </c>
      <c r="I1077" s="64">
        <f t="shared" si="284"/>
        <v>1</v>
      </c>
      <c r="J1077" s="71" t="str">
        <f t="shared" si="284"/>
        <v>Lavandula</v>
      </c>
      <c r="K1077" s="71" t="str">
        <f t="shared" si="284"/>
        <v>stoechas</v>
      </c>
      <c r="L1077" s="72">
        <f t="shared" si="284"/>
        <v>2</v>
      </c>
      <c r="M1077" s="66">
        <f t="shared" si="284"/>
        <v>13</v>
      </c>
      <c r="N1077" s="66">
        <f t="shared" si="284"/>
        <v>0</v>
      </c>
      <c r="O1077" s="42"/>
      <c r="P1077" s="43" t="e">
        <f>TEXT(IF(#REF!=1,D1077,""),"00")</f>
        <v>#REF!</v>
      </c>
      <c r="Q1077" s="44"/>
      <c r="R1077" s="45"/>
      <c r="S1077" s="46" t="e">
        <f>IF(O1077=0,TEXT(TIME(P1077,Q1077,R1077)-TIME(D1077,E1077,RIGHT(F1077,2))+TIME(0,LEFT(#REF!,2),RIGHT(#REF!,2)),"mm:ss"),TEXT(TIME(P1077,Q1077,R1077)-TIME(D1077,E1077,RIGHT(F1077,2))+TIME(0,LEFT(#REF!,2),RIGHT(#REF!,2))-TIME(0,($G$10*O1077),0),"mm:ss"))</f>
        <v>#REF!</v>
      </c>
      <c r="T1077" s="47"/>
      <c r="U1077" s="43" t="e">
        <f>INDEX(VISITORS[INSECT ORDER], MATCH(T1077,VISITORS[NAME USED],0))</f>
        <v>#N/A</v>
      </c>
      <c r="V1077" s="43" t="e">
        <f t="shared" si="278"/>
        <v>#N/A</v>
      </c>
      <c r="W1077" s="48" t="e">
        <f>IF(SUM(AB1077,AD1077,AF1077,AH1077,AJ1077,AL1077)=#REF!,,"")</f>
        <v>#REF!</v>
      </c>
      <c r="X1077" s="49" t="e">
        <f>IF(#REF!=1,1,"")</f>
        <v>#REF!</v>
      </c>
      <c r="Y1077" s="49"/>
      <c r="Z1077" s="49"/>
      <c r="AA1077" s="50" t="str">
        <f t="shared" si="279"/>
        <v/>
      </c>
      <c r="AB1077" s="51" t="str">
        <f>IF(AA1077=1,#REF!,"")</f>
        <v/>
      </c>
      <c r="AC1077" s="50"/>
      <c r="AD1077" s="51" t="str">
        <f>IF(AC1077=1,#REF!,"")</f>
        <v/>
      </c>
      <c r="AE1077" s="50"/>
      <c r="AF1077" s="51" t="str">
        <f>IF(AE1077=1,#REF!,"")</f>
        <v/>
      </c>
      <c r="AG1077" s="50"/>
      <c r="AH1077" s="51" t="str">
        <f>IF(AG1077=1,#REF!,"")</f>
        <v/>
      </c>
      <c r="AI1077" s="50"/>
      <c r="AJ1077" s="51" t="str">
        <f>IF(AI1077=1,#REF!,"")</f>
        <v/>
      </c>
      <c r="AK1077" s="50"/>
      <c r="AL1077" s="51" t="str">
        <f>IF(AK1077=1,#REF!,"")</f>
        <v/>
      </c>
      <c r="AM1077" s="52"/>
      <c r="AN1077" s="53"/>
      <c r="AO1077" s="53"/>
      <c r="AP1077" s="54"/>
      <c r="AQ1077" s="55" t="e">
        <f>IF(#REF!=1,0,"")</f>
        <v>#REF!</v>
      </c>
      <c r="AR1077" s="56" t="e">
        <f t="shared" si="272"/>
        <v>#REF!</v>
      </c>
      <c r="AS1077" s="55" t="e">
        <f>IF(#REF!=1,0,"")</f>
        <v>#REF!</v>
      </c>
      <c r="AT1077" s="56" t="e">
        <f t="shared" si="273"/>
        <v>#REF!</v>
      </c>
    </row>
    <row r="1078" spans="1:46" s="3" customFormat="1" x14ac:dyDescent="0.25">
      <c r="A1078" s="67">
        <f t="shared" si="274"/>
        <v>2022</v>
      </c>
      <c r="B1078" s="67" t="str">
        <f t="shared" si="275"/>
        <v>May</v>
      </c>
      <c r="C1078" s="68">
        <f t="shared" si="280"/>
        <v>25</v>
      </c>
      <c r="D1078" s="69">
        <f t="shared" si="276"/>
        <v>2</v>
      </c>
      <c r="E1078" s="70">
        <f t="shared" si="277"/>
        <v>30</v>
      </c>
      <c r="F1078" s="74"/>
      <c r="G1078" s="77"/>
      <c r="H1078" s="63" t="e">
        <f t="shared" si="281"/>
        <v>#VALUE!</v>
      </c>
      <c r="I1078" s="64">
        <f t="shared" si="284"/>
        <v>1</v>
      </c>
      <c r="J1078" s="71" t="str">
        <f t="shared" si="284"/>
        <v>Lavandula</v>
      </c>
      <c r="K1078" s="71" t="str">
        <f t="shared" si="284"/>
        <v>stoechas</v>
      </c>
      <c r="L1078" s="72">
        <f t="shared" si="284"/>
        <v>2</v>
      </c>
      <c r="M1078" s="72">
        <f t="shared" si="284"/>
        <v>13</v>
      </c>
      <c r="N1078" s="66">
        <f t="shared" si="284"/>
        <v>0</v>
      </c>
      <c r="O1078" s="42"/>
      <c r="P1078" s="43" t="e">
        <f>TEXT(IF(#REF!=1,D1078,""),"00")</f>
        <v>#REF!</v>
      </c>
      <c r="Q1078" s="44"/>
      <c r="R1078" s="45"/>
      <c r="S1078" s="46" t="e">
        <f>IF(O1078=0,TEXT(TIME(P1078,Q1078,R1078)-TIME(D1078,E1078,RIGHT(F1078,2))+TIME(0,LEFT(#REF!,2),RIGHT(#REF!,2)),"mm:ss"),TEXT(TIME(P1078,Q1078,R1078)-TIME(D1078,E1078,RIGHT(F1078,2))+TIME(0,LEFT(#REF!,2),RIGHT(#REF!,2))-TIME(0,($G$10*O1078),0),"mm:ss"))</f>
        <v>#REF!</v>
      </c>
      <c r="T1078" s="47"/>
      <c r="U1078" s="43" t="e">
        <f>INDEX(VISITORS[INSECT ORDER], MATCH(T1078,VISITORS[NAME USED],0))</f>
        <v>#N/A</v>
      </c>
      <c r="V1078" s="43" t="e">
        <f t="shared" si="278"/>
        <v>#N/A</v>
      </c>
      <c r="W1078" s="48" t="e">
        <f>IF(SUM(AB1078,AD1078,AF1078,AH1078,AJ1078,AL1078)=#REF!,,"")</f>
        <v>#REF!</v>
      </c>
      <c r="X1078" s="49" t="e">
        <f>IF(#REF!=1,1,"")</f>
        <v>#REF!</v>
      </c>
      <c r="Y1078" s="49"/>
      <c r="Z1078" s="49"/>
      <c r="AA1078" s="50" t="str">
        <f t="shared" si="279"/>
        <v/>
      </c>
      <c r="AB1078" s="51" t="str">
        <f>IF(AA1078=1,#REF!,"")</f>
        <v/>
      </c>
      <c r="AC1078" s="50"/>
      <c r="AD1078" s="51" t="str">
        <f>IF(AC1078=1,#REF!,"")</f>
        <v/>
      </c>
      <c r="AE1078" s="50"/>
      <c r="AF1078" s="51" t="str">
        <f>IF(AE1078=1,#REF!,"")</f>
        <v/>
      </c>
      <c r="AG1078" s="50"/>
      <c r="AH1078" s="51" t="str">
        <f>IF(AG1078=1,#REF!,"")</f>
        <v/>
      </c>
      <c r="AI1078" s="50"/>
      <c r="AJ1078" s="51" t="str">
        <f>IF(AI1078=1,#REF!,"")</f>
        <v/>
      </c>
      <c r="AK1078" s="50"/>
      <c r="AL1078" s="51" t="str">
        <f>IF(AK1078=1,#REF!,"")</f>
        <v/>
      </c>
      <c r="AM1078" s="52"/>
      <c r="AN1078" s="53"/>
      <c r="AO1078" s="53"/>
      <c r="AP1078" s="54"/>
      <c r="AQ1078" s="55" t="e">
        <f>IF(#REF!=1,0,"")</f>
        <v>#REF!</v>
      </c>
      <c r="AR1078" s="56" t="e">
        <f t="shared" si="272"/>
        <v>#REF!</v>
      </c>
      <c r="AS1078" s="55" t="e">
        <f>IF(#REF!=1,0,"")</f>
        <v>#REF!</v>
      </c>
      <c r="AT1078" s="56" t="e">
        <f t="shared" si="273"/>
        <v>#REF!</v>
      </c>
    </row>
    <row r="1079" spans="1:46" s="3" customFormat="1" x14ac:dyDescent="0.25">
      <c r="A1079" s="67">
        <f t="shared" si="274"/>
        <v>2022</v>
      </c>
      <c r="B1079" s="67" t="str">
        <f t="shared" si="275"/>
        <v>May</v>
      </c>
      <c r="C1079" s="68">
        <f t="shared" si="280"/>
        <v>25</v>
      </c>
      <c r="D1079" s="69">
        <f t="shared" si="276"/>
        <v>2</v>
      </c>
      <c r="E1079" s="70">
        <f t="shared" si="277"/>
        <v>31</v>
      </c>
      <c r="F1079" s="74"/>
      <c r="G1079" s="77"/>
      <c r="H1079" s="63" t="e">
        <f t="shared" si="281"/>
        <v>#VALUE!</v>
      </c>
      <c r="I1079" s="64">
        <f t="shared" si="284"/>
        <v>1</v>
      </c>
      <c r="J1079" s="71" t="str">
        <f t="shared" si="284"/>
        <v>Lavandula</v>
      </c>
      <c r="K1079" s="71" t="str">
        <f t="shared" si="284"/>
        <v>stoechas</v>
      </c>
      <c r="L1079" s="72">
        <f t="shared" si="284"/>
        <v>2</v>
      </c>
      <c r="M1079" s="72">
        <f t="shared" si="284"/>
        <v>13</v>
      </c>
      <c r="N1079" s="66">
        <f t="shared" si="284"/>
        <v>0</v>
      </c>
      <c r="O1079" s="42"/>
      <c r="P1079" s="43" t="e">
        <f>TEXT(IF(#REF!=1,D1079,""),"00")</f>
        <v>#REF!</v>
      </c>
      <c r="Q1079" s="44"/>
      <c r="R1079" s="45"/>
      <c r="S1079" s="46" t="e">
        <f>IF(O1079=0,TEXT(TIME(P1079,Q1079,R1079)-TIME(D1079,E1079,RIGHT(F1079,2))+TIME(0,LEFT(#REF!,2),RIGHT(#REF!,2)),"mm:ss"),TEXT(TIME(P1079,Q1079,R1079)-TIME(D1079,E1079,RIGHT(F1079,2))+TIME(0,LEFT(#REF!,2),RIGHT(#REF!,2))-TIME(0,($G$10*O1079),0),"mm:ss"))</f>
        <v>#REF!</v>
      </c>
      <c r="T1079" s="47"/>
      <c r="U1079" s="43" t="e">
        <f>INDEX(VISITORS[INSECT ORDER], MATCH(T1079,VISITORS[NAME USED],0))</f>
        <v>#N/A</v>
      </c>
      <c r="V1079" s="43" t="e">
        <f t="shared" si="278"/>
        <v>#N/A</v>
      </c>
      <c r="W1079" s="48" t="e">
        <f>IF(SUM(AB1079,AD1079,AF1079,AH1079,AJ1079,AL1079)=#REF!,,"")</f>
        <v>#REF!</v>
      </c>
      <c r="X1079" s="49" t="e">
        <f>IF(#REF!=1,1,"")</f>
        <v>#REF!</v>
      </c>
      <c r="Y1079" s="49"/>
      <c r="Z1079" s="49"/>
      <c r="AA1079" s="50" t="str">
        <f t="shared" si="279"/>
        <v/>
      </c>
      <c r="AB1079" s="51" t="str">
        <f>IF(AA1079=1,#REF!,"")</f>
        <v/>
      </c>
      <c r="AC1079" s="50"/>
      <c r="AD1079" s="51" t="str">
        <f>IF(AC1079=1,#REF!,"")</f>
        <v/>
      </c>
      <c r="AE1079" s="50"/>
      <c r="AF1079" s="51" t="str">
        <f>IF(AE1079=1,#REF!,"")</f>
        <v/>
      </c>
      <c r="AG1079" s="50"/>
      <c r="AH1079" s="51" t="str">
        <f>IF(AG1079=1,#REF!,"")</f>
        <v/>
      </c>
      <c r="AI1079" s="50"/>
      <c r="AJ1079" s="51" t="str">
        <f>IF(AI1079=1,#REF!,"")</f>
        <v/>
      </c>
      <c r="AK1079" s="50"/>
      <c r="AL1079" s="51" t="str">
        <f>IF(AK1079=1,#REF!,"")</f>
        <v/>
      </c>
      <c r="AM1079" s="52"/>
      <c r="AN1079" s="53"/>
      <c r="AO1079" s="53"/>
      <c r="AP1079" s="54"/>
      <c r="AQ1079" s="55" t="e">
        <f>IF(#REF!=1,0,"")</f>
        <v>#REF!</v>
      </c>
      <c r="AR1079" s="56" t="e">
        <f t="shared" si="272"/>
        <v>#REF!</v>
      </c>
      <c r="AS1079" s="55" t="e">
        <f>IF(#REF!=1,0,"")</f>
        <v>#REF!</v>
      </c>
      <c r="AT1079" s="56" t="e">
        <f t="shared" si="273"/>
        <v>#REF!</v>
      </c>
    </row>
    <row r="1080" spans="1:46" s="3" customFormat="1" x14ac:dyDescent="0.25">
      <c r="A1080" s="67">
        <f t="shared" si="274"/>
        <v>2022</v>
      </c>
      <c r="B1080" s="67" t="str">
        <f t="shared" si="275"/>
        <v>May</v>
      </c>
      <c r="C1080" s="68">
        <f t="shared" si="280"/>
        <v>25</v>
      </c>
      <c r="D1080" s="69">
        <f t="shared" si="276"/>
        <v>2</v>
      </c>
      <c r="E1080" s="70">
        <f t="shared" si="277"/>
        <v>32</v>
      </c>
      <c r="F1080" s="74"/>
      <c r="G1080" s="77"/>
      <c r="H1080" s="63" t="e">
        <f t="shared" si="281"/>
        <v>#VALUE!</v>
      </c>
      <c r="I1080" s="64">
        <f t="shared" si="284"/>
        <v>1</v>
      </c>
      <c r="J1080" s="71" t="str">
        <f t="shared" si="284"/>
        <v>Lavandula</v>
      </c>
      <c r="K1080" s="71" t="str">
        <f t="shared" si="284"/>
        <v>stoechas</v>
      </c>
      <c r="L1080" s="66">
        <f t="shared" si="284"/>
        <v>2</v>
      </c>
      <c r="M1080" s="72">
        <f t="shared" si="284"/>
        <v>13</v>
      </c>
      <c r="N1080" s="66">
        <f t="shared" si="284"/>
        <v>0</v>
      </c>
      <c r="O1080" s="42"/>
      <c r="P1080" s="43" t="e">
        <f>TEXT(IF(#REF!=1,D1080,""),"00")</f>
        <v>#REF!</v>
      </c>
      <c r="Q1080" s="44"/>
      <c r="R1080" s="45"/>
      <c r="S1080" s="46" t="e">
        <f>IF(O1080=0,TEXT(TIME(P1080,Q1080,R1080)-TIME(D1080,E1080,RIGHT(F1080,2))+TIME(0,LEFT(#REF!,2),RIGHT(#REF!,2)),"mm:ss"),TEXT(TIME(P1080,Q1080,R1080)-TIME(D1080,E1080,RIGHT(F1080,2))+TIME(0,LEFT(#REF!,2),RIGHT(#REF!,2))-TIME(0,($G$10*O1080),0),"mm:ss"))</f>
        <v>#REF!</v>
      </c>
      <c r="T1080" s="47"/>
      <c r="U1080" s="43" t="e">
        <f>INDEX(VISITORS[INSECT ORDER], MATCH(T1080,VISITORS[NAME USED],0))</f>
        <v>#N/A</v>
      </c>
      <c r="V1080" s="43" t="e">
        <f t="shared" si="278"/>
        <v>#N/A</v>
      </c>
      <c r="W1080" s="48" t="e">
        <f>IF(SUM(AB1080,AD1080,AF1080,AH1080,AJ1080,AL1080)=#REF!,,"")</f>
        <v>#REF!</v>
      </c>
      <c r="X1080" s="49" t="e">
        <f>IF(#REF!=1,1,"")</f>
        <v>#REF!</v>
      </c>
      <c r="Y1080" s="49"/>
      <c r="Z1080" s="49"/>
      <c r="AA1080" s="50" t="str">
        <f t="shared" si="279"/>
        <v/>
      </c>
      <c r="AB1080" s="51" t="str">
        <f>IF(AA1080=1,#REF!,"")</f>
        <v/>
      </c>
      <c r="AC1080" s="50"/>
      <c r="AD1080" s="51" t="str">
        <f>IF(AC1080=1,#REF!,"")</f>
        <v/>
      </c>
      <c r="AE1080" s="50"/>
      <c r="AF1080" s="51" t="str">
        <f>IF(AE1080=1,#REF!,"")</f>
        <v/>
      </c>
      <c r="AG1080" s="50"/>
      <c r="AH1080" s="51" t="str">
        <f>IF(AG1080=1,#REF!,"")</f>
        <v/>
      </c>
      <c r="AI1080" s="50"/>
      <c r="AJ1080" s="51" t="str">
        <f>IF(AI1080=1,#REF!,"")</f>
        <v/>
      </c>
      <c r="AK1080" s="50"/>
      <c r="AL1080" s="51" t="str">
        <f>IF(AK1080=1,#REF!,"")</f>
        <v/>
      </c>
      <c r="AM1080" s="52"/>
      <c r="AN1080" s="53"/>
      <c r="AO1080" s="53"/>
      <c r="AP1080" s="54"/>
      <c r="AQ1080" s="55" t="e">
        <f>IF(#REF!=1,0,"")</f>
        <v>#REF!</v>
      </c>
      <c r="AR1080" s="56" t="e">
        <f t="shared" si="272"/>
        <v>#REF!</v>
      </c>
      <c r="AS1080" s="55" t="e">
        <f>IF(#REF!=1,0,"")</f>
        <v>#REF!</v>
      </c>
      <c r="AT1080" s="56" t="e">
        <f t="shared" si="273"/>
        <v>#REF!</v>
      </c>
    </row>
    <row r="1081" spans="1:46" s="3" customFormat="1" x14ac:dyDescent="0.25">
      <c r="A1081" s="67">
        <f t="shared" si="274"/>
        <v>2022</v>
      </c>
      <c r="B1081" s="67" t="str">
        <f t="shared" si="275"/>
        <v>May</v>
      </c>
      <c r="C1081" s="68">
        <f t="shared" si="280"/>
        <v>25</v>
      </c>
      <c r="D1081" s="69">
        <f t="shared" si="276"/>
        <v>2</v>
      </c>
      <c r="E1081" s="70">
        <f t="shared" si="277"/>
        <v>33</v>
      </c>
      <c r="F1081" s="74"/>
      <c r="G1081" s="77"/>
      <c r="H1081" s="63" t="e">
        <f t="shared" si="281"/>
        <v>#VALUE!</v>
      </c>
      <c r="I1081" s="64">
        <f t="shared" si="284"/>
        <v>1</v>
      </c>
      <c r="J1081" s="71" t="str">
        <f t="shared" si="284"/>
        <v>Lavandula</v>
      </c>
      <c r="K1081" s="71" t="str">
        <f t="shared" si="284"/>
        <v>stoechas</v>
      </c>
      <c r="L1081" s="72">
        <f t="shared" si="284"/>
        <v>2</v>
      </c>
      <c r="M1081" s="72">
        <f t="shared" si="284"/>
        <v>13</v>
      </c>
      <c r="N1081" s="66">
        <f t="shared" si="284"/>
        <v>0</v>
      </c>
      <c r="O1081" s="42"/>
      <c r="P1081" s="43" t="e">
        <f>TEXT(IF(#REF!=1,D1081,""),"00")</f>
        <v>#REF!</v>
      </c>
      <c r="Q1081" s="44"/>
      <c r="R1081" s="45"/>
      <c r="S1081" s="46" t="e">
        <f>IF(O1081=0,TEXT(TIME(P1081,Q1081,R1081)-TIME(D1081,E1081,RIGHT(F1081,2))+TIME(0,LEFT(#REF!,2),RIGHT(#REF!,2)),"mm:ss"),TEXT(TIME(P1081,Q1081,R1081)-TIME(D1081,E1081,RIGHT(F1081,2))+TIME(0,LEFT(#REF!,2),RIGHT(#REF!,2))-TIME(0,($G$10*O1081),0),"mm:ss"))</f>
        <v>#REF!</v>
      </c>
      <c r="T1081" s="47"/>
      <c r="U1081" s="43" t="e">
        <f>INDEX(VISITORS[INSECT ORDER], MATCH(T1081,VISITORS[NAME USED],0))</f>
        <v>#N/A</v>
      </c>
      <c r="V1081" s="43" t="e">
        <f t="shared" si="278"/>
        <v>#N/A</v>
      </c>
      <c r="W1081" s="48" t="e">
        <f>IF(SUM(AB1081,AD1081,AF1081,AH1081,AJ1081,AL1081)=#REF!,,"")</f>
        <v>#REF!</v>
      </c>
      <c r="X1081" s="49" t="e">
        <f>IF(#REF!=1,1,"")</f>
        <v>#REF!</v>
      </c>
      <c r="Y1081" s="49"/>
      <c r="Z1081" s="49"/>
      <c r="AA1081" s="50" t="str">
        <f t="shared" si="279"/>
        <v/>
      </c>
      <c r="AB1081" s="51" t="str">
        <f>IF(AA1081=1,#REF!,"")</f>
        <v/>
      </c>
      <c r="AC1081" s="50"/>
      <c r="AD1081" s="51" t="str">
        <f>IF(AC1081=1,#REF!,"")</f>
        <v/>
      </c>
      <c r="AE1081" s="50"/>
      <c r="AF1081" s="51" t="str">
        <f>IF(AE1081=1,#REF!,"")</f>
        <v/>
      </c>
      <c r="AG1081" s="50"/>
      <c r="AH1081" s="51" t="str">
        <f>IF(AG1081=1,#REF!,"")</f>
        <v/>
      </c>
      <c r="AI1081" s="50"/>
      <c r="AJ1081" s="51" t="str">
        <f>IF(AI1081=1,#REF!,"")</f>
        <v/>
      </c>
      <c r="AK1081" s="50"/>
      <c r="AL1081" s="51" t="str">
        <f>IF(AK1081=1,#REF!,"")</f>
        <v/>
      </c>
      <c r="AM1081" s="52"/>
      <c r="AN1081" s="53"/>
      <c r="AO1081" s="53"/>
      <c r="AP1081" s="54"/>
      <c r="AQ1081" s="55" t="e">
        <f>IF(#REF!=1,0,"")</f>
        <v>#REF!</v>
      </c>
      <c r="AR1081" s="56" t="e">
        <f t="shared" si="272"/>
        <v>#REF!</v>
      </c>
      <c r="AS1081" s="55" t="e">
        <f>IF(#REF!=1,0,"")</f>
        <v>#REF!</v>
      </c>
      <c r="AT1081" s="56" t="e">
        <f t="shared" si="273"/>
        <v>#REF!</v>
      </c>
    </row>
    <row r="1082" spans="1:46" s="3" customFormat="1" x14ac:dyDescent="0.25">
      <c r="A1082" s="67">
        <f t="shared" si="274"/>
        <v>2022</v>
      </c>
      <c r="B1082" s="67" t="str">
        <f t="shared" si="275"/>
        <v>May</v>
      </c>
      <c r="C1082" s="68">
        <f t="shared" si="280"/>
        <v>25</v>
      </c>
      <c r="D1082" s="69">
        <f t="shared" si="276"/>
        <v>2</v>
      </c>
      <c r="E1082" s="60">
        <f t="shared" si="277"/>
        <v>34</v>
      </c>
      <c r="F1082" s="74"/>
      <c r="G1082" s="77"/>
      <c r="H1082" s="63" t="e">
        <f t="shared" si="281"/>
        <v>#VALUE!</v>
      </c>
      <c r="I1082" s="64">
        <f t="shared" si="284"/>
        <v>1</v>
      </c>
      <c r="J1082" s="71" t="str">
        <f t="shared" si="284"/>
        <v>Lavandula</v>
      </c>
      <c r="K1082" s="71" t="str">
        <f t="shared" si="284"/>
        <v>stoechas</v>
      </c>
      <c r="L1082" s="72">
        <f t="shared" si="284"/>
        <v>2</v>
      </c>
      <c r="M1082" s="66">
        <f t="shared" si="284"/>
        <v>13</v>
      </c>
      <c r="N1082" s="66">
        <f t="shared" si="284"/>
        <v>0</v>
      </c>
      <c r="O1082" s="42"/>
      <c r="P1082" s="43" t="e">
        <f>TEXT(IF(#REF!=1,D1082,""),"00")</f>
        <v>#REF!</v>
      </c>
      <c r="Q1082" s="44"/>
      <c r="R1082" s="45"/>
      <c r="S1082" s="46" t="e">
        <f>IF(O1082=0,TEXT(TIME(P1082,Q1082,R1082)-TIME(D1082,E1082,RIGHT(F1082,2))+TIME(0,LEFT(#REF!,2),RIGHT(#REF!,2)),"mm:ss"),TEXT(TIME(P1082,Q1082,R1082)-TIME(D1082,E1082,RIGHT(F1082,2))+TIME(0,LEFT(#REF!,2),RIGHT(#REF!,2))-TIME(0,($G$10*O1082),0),"mm:ss"))</f>
        <v>#REF!</v>
      </c>
      <c r="T1082" s="47"/>
      <c r="U1082" s="43" t="e">
        <f>INDEX(VISITORS[INSECT ORDER], MATCH(T1082,VISITORS[NAME USED],0))</f>
        <v>#N/A</v>
      </c>
      <c r="V1082" s="43" t="e">
        <f t="shared" si="278"/>
        <v>#N/A</v>
      </c>
      <c r="W1082" s="48" t="e">
        <f>IF(SUM(AB1082,AD1082,AF1082,AH1082,AJ1082,AL1082)=#REF!,,"")</f>
        <v>#REF!</v>
      </c>
      <c r="X1082" s="49" t="e">
        <f>IF(#REF!=1,1,"")</f>
        <v>#REF!</v>
      </c>
      <c r="Y1082" s="49"/>
      <c r="Z1082" s="49"/>
      <c r="AA1082" s="50" t="str">
        <f t="shared" si="279"/>
        <v/>
      </c>
      <c r="AB1082" s="51" t="str">
        <f>IF(AA1082=1,#REF!,"")</f>
        <v/>
      </c>
      <c r="AC1082" s="50"/>
      <c r="AD1082" s="51" t="str">
        <f>IF(AC1082=1,#REF!,"")</f>
        <v/>
      </c>
      <c r="AE1082" s="50"/>
      <c r="AF1082" s="51" t="str">
        <f>IF(AE1082=1,#REF!,"")</f>
        <v/>
      </c>
      <c r="AG1082" s="50"/>
      <c r="AH1082" s="51" t="str">
        <f>IF(AG1082=1,#REF!,"")</f>
        <v/>
      </c>
      <c r="AI1082" s="50"/>
      <c r="AJ1082" s="51" t="str">
        <f>IF(AI1082=1,#REF!,"")</f>
        <v/>
      </c>
      <c r="AK1082" s="50"/>
      <c r="AL1082" s="51" t="str">
        <f>IF(AK1082=1,#REF!,"")</f>
        <v/>
      </c>
      <c r="AM1082" s="52"/>
      <c r="AN1082" s="53"/>
      <c r="AO1082" s="53"/>
      <c r="AP1082" s="54"/>
      <c r="AQ1082" s="55" t="e">
        <f>IF(#REF!=1,0,"")</f>
        <v>#REF!</v>
      </c>
      <c r="AR1082" s="56" t="e">
        <f t="shared" si="272"/>
        <v>#REF!</v>
      </c>
      <c r="AS1082" s="55" t="e">
        <f>IF(#REF!=1,0,"")</f>
        <v>#REF!</v>
      </c>
      <c r="AT1082" s="56" t="e">
        <f t="shared" si="273"/>
        <v>#REF!</v>
      </c>
    </row>
    <row r="1083" spans="1:46" s="3" customFormat="1" x14ac:dyDescent="0.25">
      <c r="A1083" s="67">
        <f t="shared" si="274"/>
        <v>2022</v>
      </c>
      <c r="B1083" s="67" t="str">
        <f t="shared" si="275"/>
        <v>May</v>
      </c>
      <c r="C1083" s="68">
        <f t="shared" si="280"/>
        <v>25</v>
      </c>
      <c r="D1083" s="69">
        <f t="shared" si="276"/>
        <v>2</v>
      </c>
      <c r="E1083" s="70">
        <f t="shared" si="277"/>
        <v>35</v>
      </c>
      <c r="F1083" s="74"/>
      <c r="G1083" s="77"/>
      <c r="H1083" s="63" t="e">
        <f t="shared" si="281"/>
        <v>#VALUE!</v>
      </c>
      <c r="I1083" s="64">
        <f t="shared" si="284"/>
        <v>1</v>
      </c>
      <c r="J1083" s="71" t="str">
        <f t="shared" si="284"/>
        <v>Lavandula</v>
      </c>
      <c r="K1083" s="71" t="str">
        <f t="shared" si="284"/>
        <v>stoechas</v>
      </c>
      <c r="L1083" s="72">
        <f t="shared" si="284"/>
        <v>2</v>
      </c>
      <c r="M1083" s="72">
        <f t="shared" si="284"/>
        <v>13</v>
      </c>
      <c r="N1083" s="66">
        <f t="shared" si="284"/>
        <v>0</v>
      </c>
      <c r="O1083" s="42"/>
      <c r="P1083" s="43" t="e">
        <f>TEXT(IF(#REF!=1,D1083,""),"00")</f>
        <v>#REF!</v>
      </c>
      <c r="Q1083" s="44"/>
      <c r="R1083" s="45"/>
      <c r="S1083" s="46" t="e">
        <f>IF(O1083=0,TEXT(TIME(P1083,Q1083,R1083)-TIME(D1083,E1083,RIGHT(F1083,2))+TIME(0,LEFT(#REF!,2),RIGHT(#REF!,2)),"mm:ss"),TEXT(TIME(P1083,Q1083,R1083)-TIME(D1083,E1083,RIGHT(F1083,2))+TIME(0,LEFT(#REF!,2),RIGHT(#REF!,2))-TIME(0,($G$10*O1083),0),"mm:ss"))</f>
        <v>#REF!</v>
      </c>
      <c r="T1083" s="47"/>
      <c r="U1083" s="43" t="e">
        <f>INDEX(VISITORS[INSECT ORDER], MATCH(T1083,VISITORS[NAME USED],0))</f>
        <v>#N/A</v>
      </c>
      <c r="V1083" s="43" t="e">
        <f t="shared" si="278"/>
        <v>#N/A</v>
      </c>
      <c r="W1083" s="48" t="e">
        <f>IF(SUM(AB1083,AD1083,AF1083,AH1083,AJ1083,AL1083)=#REF!,,"")</f>
        <v>#REF!</v>
      </c>
      <c r="X1083" s="49" t="e">
        <f>IF(#REF!=1,1,"")</f>
        <v>#REF!</v>
      </c>
      <c r="Y1083" s="49"/>
      <c r="Z1083" s="49"/>
      <c r="AA1083" s="50" t="str">
        <f t="shared" si="279"/>
        <v/>
      </c>
      <c r="AB1083" s="51" t="str">
        <f>IF(AA1083=1,#REF!,"")</f>
        <v/>
      </c>
      <c r="AC1083" s="50"/>
      <c r="AD1083" s="51" t="str">
        <f>IF(AC1083=1,#REF!,"")</f>
        <v/>
      </c>
      <c r="AE1083" s="50"/>
      <c r="AF1083" s="51" t="str">
        <f>IF(AE1083=1,#REF!,"")</f>
        <v/>
      </c>
      <c r="AG1083" s="50"/>
      <c r="AH1083" s="51" t="str">
        <f>IF(AG1083=1,#REF!,"")</f>
        <v/>
      </c>
      <c r="AI1083" s="50"/>
      <c r="AJ1083" s="51" t="str">
        <f>IF(AI1083=1,#REF!,"")</f>
        <v/>
      </c>
      <c r="AK1083" s="50"/>
      <c r="AL1083" s="51" t="str">
        <f>IF(AK1083=1,#REF!,"")</f>
        <v/>
      </c>
      <c r="AM1083" s="52"/>
      <c r="AN1083" s="53"/>
      <c r="AO1083" s="53"/>
      <c r="AP1083" s="54"/>
      <c r="AQ1083" s="55" t="e">
        <f>IF(#REF!=1,0,"")</f>
        <v>#REF!</v>
      </c>
      <c r="AR1083" s="56" t="e">
        <f t="shared" si="272"/>
        <v>#REF!</v>
      </c>
      <c r="AS1083" s="55" t="e">
        <f>IF(#REF!=1,0,"")</f>
        <v>#REF!</v>
      </c>
      <c r="AT1083" s="56" t="e">
        <f t="shared" si="273"/>
        <v>#REF!</v>
      </c>
    </row>
    <row r="1084" spans="1:46" s="3" customFormat="1" x14ac:dyDescent="0.25">
      <c r="A1084" s="67">
        <f t="shared" si="274"/>
        <v>2022</v>
      </c>
      <c r="B1084" s="67" t="str">
        <f t="shared" si="275"/>
        <v>May</v>
      </c>
      <c r="C1084" s="68">
        <f t="shared" si="280"/>
        <v>25</v>
      </c>
      <c r="D1084" s="69">
        <f t="shared" si="276"/>
        <v>2</v>
      </c>
      <c r="E1084" s="70">
        <f t="shared" si="277"/>
        <v>36</v>
      </c>
      <c r="F1084" s="74"/>
      <c r="G1084" s="77"/>
      <c r="H1084" s="63" t="e">
        <f t="shared" si="281"/>
        <v>#VALUE!</v>
      </c>
      <c r="I1084" s="64">
        <f t="shared" si="284"/>
        <v>1</v>
      </c>
      <c r="J1084" s="71" t="str">
        <f t="shared" si="284"/>
        <v>Lavandula</v>
      </c>
      <c r="K1084" s="71" t="str">
        <f t="shared" si="284"/>
        <v>stoechas</v>
      </c>
      <c r="L1084" s="72">
        <f t="shared" si="284"/>
        <v>2</v>
      </c>
      <c r="M1084" s="72">
        <f t="shared" si="284"/>
        <v>13</v>
      </c>
      <c r="N1084" s="66">
        <f t="shared" si="284"/>
        <v>0</v>
      </c>
      <c r="O1084" s="42"/>
      <c r="P1084" s="43" t="e">
        <f>TEXT(IF(#REF!=1,D1084,""),"00")</f>
        <v>#REF!</v>
      </c>
      <c r="Q1084" s="44"/>
      <c r="R1084" s="45"/>
      <c r="S1084" s="46" t="e">
        <f>IF(O1084=0,TEXT(TIME(P1084,Q1084,R1084)-TIME(D1084,E1084,RIGHT(F1084,2))+TIME(0,LEFT(#REF!,2),RIGHT(#REF!,2)),"mm:ss"),TEXT(TIME(P1084,Q1084,R1084)-TIME(D1084,E1084,RIGHT(F1084,2))+TIME(0,LEFT(#REF!,2),RIGHT(#REF!,2))-TIME(0,($G$10*O1084),0),"mm:ss"))</f>
        <v>#REF!</v>
      </c>
      <c r="T1084" s="47"/>
      <c r="U1084" s="43" t="e">
        <f>INDEX(VISITORS[INSECT ORDER], MATCH(T1084,VISITORS[NAME USED],0))</f>
        <v>#N/A</v>
      </c>
      <c r="V1084" s="43" t="e">
        <f t="shared" si="278"/>
        <v>#N/A</v>
      </c>
      <c r="W1084" s="48" t="e">
        <f>IF(SUM(AB1084,AD1084,AF1084,AH1084,AJ1084,AL1084)=#REF!,,"")</f>
        <v>#REF!</v>
      </c>
      <c r="X1084" s="49" t="e">
        <f>IF(#REF!=1,1,"")</f>
        <v>#REF!</v>
      </c>
      <c r="Y1084" s="49"/>
      <c r="Z1084" s="49"/>
      <c r="AA1084" s="50" t="str">
        <f t="shared" si="279"/>
        <v/>
      </c>
      <c r="AB1084" s="51" t="str">
        <f>IF(AA1084=1,#REF!,"")</f>
        <v/>
      </c>
      <c r="AC1084" s="50"/>
      <c r="AD1084" s="51" t="str">
        <f>IF(AC1084=1,#REF!,"")</f>
        <v/>
      </c>
      <c r="AE1084" s="50"/>
      <c r="AF1084" s="51" t="str">
        <f>IF(AE1084=1,#REF!,"")</f>
        <v/>
      </c>
      <c r="AG1084" s="50"/>
      <c r="AH1084" s="51" t="str">
        <f>IF(AG1084=1,#REF!,"")</f>
        <v/>
      </c>
      <c r="AI1084" s="50"/>
      <c r="AJ1084" s="51" t="str">
        <f>IF(AI1084=1,#REF!,"")</f>
        <v/>
      </c>
      <c r="AK1084" s="50"/>
      <c r="AL1084" s="51" t="str">
        <f>IF(AK1084=1,#REF!,"")</f>
        <v/>
      </c>
      <c r="AM1084" s="52"/>
      <c r="AN1084" s="53"/>
      <c r="AO1084" s="53"/>
      <c r="AP1084" s="54"/>
      <c r="AQ1084" s="55" t="e">
        <f>IF(#REF!=1,0,"")</f>
        <v>#REF!</v>
      </c>
      <c r="AR1084" s="56" t="e">
        <f t="shared" si="272"/>
        <v>#REF!</v>
      </c>
      <c r="AS1084" s="55" t="e">
        <f>IF(#REF!=1,0,"")</f>
        <v>#REF!</v>
      </c>
      <c r="AT1084" s="56" t="e">
        <f t="shared" si="273"/>
        <v>#REF!</v>
      </c>
    </row>
    <row r="1085" spans="1:46" s="3" customFormat="1" x14ac:dyDescent="0.25">
      <c r="A1085" s="67">
        <f t="shared" si="274"/>
        <v>2022</v>
      </c>
      <c r="B1085" s="67" t="str">
        <f t="shared" si="275"/>
        <v>May</v>
      </c>
      <c r="C1085" s="68">
        <f t="shared" si="280"/>
        <v>25</v>
      </c>
      <c r="D1085" s="69">
        <f t="shared" si="276"/>
        <v>2</v>
      </c>
      <c r="E1085" s="70">
        <f t="shared" si="277"/>
        <v>37</v>
      </c>
      <c r="F1085" s="74"/>
      <c r="G1085" s="77"/>
      <c r="H1085" s="63" t="e">
        <f t="shared" si="281"/>
        <v>#VALUE!</v>
      </c>
      <c r="I1085" s="64">
        <f t="shared" ref="I1085:N1100" si="285">I1084</f>
        <v>1</v>
      </c>
      <c r="J1085" s="71" t="str">
        <f t="shared" si="285"/>
        <v>Lavandula</v>
      </c>
      <c r="K1085" s="71" t="str">
        <f t="shared" si="285"/>
        <v>stoechas</v>
      </c>
      <c r="L1085" s="72">
        <f t="shared" si="285"/>
        <v>2</v>
      </c>
      <c r="M1085" s="72">
        <f t="shared" si="285"/>
        <v>13</v>
      </c>
      <c r="N1085" s="66">
        <f t="shared" si="285"/>
        <v>0</v>
      </c>
      <c r="O1085" s="42"/>
      <c r="P1085" s="43" t="e">
        <f>TEXT(IF(#REF!=1,D1085,""),"00")</f>
        <v>#REF!</v>
      </c>
      <c r="Q1085" s="44"/>
      <c r="R1085" s="45"/>
      <c r="S1085" s="46" t="e">
        <f>IF(O1085=0,TEXT(TIME(P1085,Q1085,R1085)-TIME(D1085,E1085,RIGHT(F1085,2))+TIME(0,LEFT(#REF!,2),RIGHT(#REF!,2)),"mm:ss"),TEXT(TIME(P1085,Q1085,R1085)-TIME(D1085,E1085,RIGHT(F1085,2))+TIME(0,LEFT(#REF!,2),RIGHT(#REF!,2))-TIME(0,($G$10*O1085),0),"mm:ss"))</f>
        <v>#REF!</v>
      </c>
      <c r="T1085" s="47"/>
      <c r="U1085" s="43" t="e">
        <f>INDEX(VISITORS[INSECT ORDER], MATCH(T1085,VISITORS[NAME USED],0))</f>
        <v>#N/A</v>
      </c>
      <c r="V1085" s="43" t="e">
        <f t="shared" si="278"/>
        <v>#N/A</v>
      </c>
      <c r="W1085" s="48" t="e">
        <f>IF(SUM(AB1085,AD1085,AF1085,AH1085,AJ1085,AL1085)=#REF!,,"")</f>
        <v>#REF!</v>
      </c>
      <c r="X1085" s="49" t="e">
        <f>IF(#REF!=1,1,"")</f>
        <v>#REF!</v>
      </c>
      <c r="Y1085" s="49"/>
      <c r="Z1085" s="49"/>
      <c r="AA1085" s="50" t="str">
        <f t="shared" si="279"/>
        <v/>
      </c>
      <c r="AB1085" s="51" t="str">
        <f>IF(AA1085=1,#REF!,"")</f>
        <v/>
      </c>
      <c r="AC1085" s="50"/>
      <c r="AD1085" s="51" t="str">
        <f>IF(AC1085=1,#REF!,"")</f>
        <v/>
      </c>
      <c r="AE1085" s="50"/>
      <c r="AF1085" s="51" t="str">
        <f>IF(AE1085=1,#REF!,"")</f>
        <v/>
      </c>
      <c r="AG1085" s="50"/>
      <c r="AH1085" s="51" t="str">
        <f>IF(AG1085=1,#REF!,"")</f>
        <v/>
      </c>
      <c r="AI1085" s="50"/>
      <c r="AJ1085" s="51" t="str">
        <f>IF(AI1085=1,#REF!,"")</f>
        <v/>
      </c>
      <c r="AK1085" s="50"/>
      <c r="AL1085" s="51" t="str">
        <f>IF(AK1085=1,#REF!,"")</f>
        <v/>
      </c>
      <c r="AM1085" s="52"/>
      <c r="AN1085" s="53"/>
      <c r="AO1085" s="53"/>
      <c r="AP1085" s="54"/>
      <c r="AQ1085" s="55" t="e">
        <f>IF(#REF!=1,0,"")</f>
        <v>#REF!</v>
      </c>
      <c r="AR1085" s="56" t="e">
        <f t="shared" si="272"/>
        <v>#REF!</v>
      </c>
      <c r="AS1085" s="55" t="e">
        <f>IF(#REF!=1,0,"")</f>
        <v>#REF!</v>
      </c>
      <c r="AT1085" s="56" t="e">
        <f t="shared" si="273"/>
        <v>#REF!</v>
      </c>
    </row>
    <row r="1086" spans="1:46" s="3" customFormat="1" x14ac:dyDescent="0.25">
      <c r="A1086" s="67">
        <f t="shared" si="274"/>
        <v>2022</v>
      </c>
      <c r="B1086" s="67" t="str">
        <f t="shared" si="275"/>
        <v>May</v>
      </c>
      <c r="C1086" s="68">
        <f t="shared" si="280"/>
        <v>25</v>
      </c>
      <c r="D1086" s="69">
        <f t="shared" si="276"/>
        <v>2</v>
      </c>
      <c r="E1086" s="70">
        <f t="shared" si="277"/>
        <v>38</v>
      </c>
      <c r="F1086" s="74"/>
      <c r="G1086" s="77"/>
      <c r="H1086" s="63" t="e">
        <f t="shared" si="281"/>
        <v>#VALUE!</v>
      </c>
      <c r="I1086" s="64">
        <f t="shared" si="285"/>
        <v>1</v>
      </c>
      <c r="J1086" s="71" t="str">
        <f t="shared" si="285"/>
        <v>Lavandula</v>
      </c>
      <c r="K1086" s="71" t="str">
        <f t="shared" si="285"/>
        <v>stoechas</v>
      </c>
      <c r="L1086" s="66">
        <f t="shared" si="285"/>
        <v>2</v>
      </c>
      <c r="M1086" s="72">
        <f t="shared" si="285"/>
        <v>13</v>
      </c>
      <c r="N1086" s="66">
        <f t="shared" si="285"/>
        <v>0</v>
      </c>
      <c r="O1086" s="42"/>
      <c r="P1086" s="43" t="e">
        <f>TEXT(IF(#REF!=1,D1086,""),"00")</f>
        <v>#REF!</v>
      </c>
      <c r="Q1086" s="44"/>
      <c r="R1086" s="45"/>
      <c r="S1086" s="46" t="e">
        <f>IF(O1086=0,TEXT(TIME(P1086,Q1086,R1086)-TIME(D1086,E1086,RIGHT(F1086,2))+TIME(0,LEFT(#REF!,2),RIGHT(#REF!,2)),"mm:ss"),TEXT(TIME(P1086,Q1086,R1086)-TIME(D1086,E1086,RIGHT(F1086,2))+TIME(0,LEFT(#REF!,2),RIGHT(#REF!,2))-TIME(0,($G$10*O1086),0),"mm:ss"))</f>
        <v>#REF!</v>
      </c>
      <c r="T1086" s="47"/>
      <c r="U1086" s="43" t="e">
        <f>INDEX(VISITORS[INSECT ORDER], MATCH(T1086,VISITORS[NAME USED],0))</f>
        <v>#N/A</v>
      </c>
      <c r="V1086" s="43" t="e">
        <f t="shared" si="278"/>
        <v>#N/A</v>
      </c>
      <c r="W1086" s="48" t="e">
        <f>IF(SUM(AB1086,AD1086,AF1086,AH1086,AJ1086,AL1086)=#REF!,,"")</f>
        <v>#REF!</v>
      </c>
      <c r="X1086" s="49" t="e">
        <f>IF(#REF!=1,1,"")</f>
        <v>#REF!</v>
      </c>
      <c r="Y1086" s="49"/>
      <c r="Z1086" s="49"/>
      <c r="AA1086" s="50" t="str">
        <f t="shared" si="279"/>
        <v/>
      </c>
      <c r="AB1086" s="51" t="str">
        <f>IF(AA1086=1,#REF!,"")</f>
        <v/>
      </c>
      <c r="AC1086" s="50"/>
      <c r="AD1086" s="51" t="str">
        <f>IF(AC1086=1,#REF!,"")</f>
        <v/>
      </c>
      <c r="AE1086" s="50"/>
      <c r="AF1086" s="51" t="str">
        <f>IF(AE1086=1,#REF!,"")</f>
        <v/>
      </c>
      <c r="AG1086" s="50"/>
      <c r="AH1086" s="51" t="str">
        <f>IF(AG1086=1,#REF!,"")</f>
        <v/>
      </c>
      <c r="AI1086" s="50"/>
      <c r="AJ1086" s="51" t="str">
        <f>IF(AI1086=1,#REF!,"")</f>
        <v/>
      </c>
      <c r="AK1086" s="50"/>
      <c r="AL1086" s="51" t="str">
        <f>IF(AK1086=1,#REF!,"")</f>
        <v/>
      </c>
      <c r="AM1086" s="52"/>
      <c r="AN1086" s="53"/>
      <c r="AO1086" s="53"/>
      <c r="AP1086" s="54"/>
      <c r="AQ1086" s="55" t="e">
        <f>IF(#REF!=1,0,"")</f>
        <v>#REF!</v>
      </c>
      <c r="AR1086" s="56" t="e">
        <f t="shared" si="272"/>
        <v>#REF!</v>
      </c>
      <c r="AS1086" s="55" t="e">
        <f>IF(#REF!=1,0,"")</f>
        <v>#REF!</v>
      </c>
      <c r="AT1086" s="56" t="e">
        <f t="shared" si="273"/>
        <v>#REF!</v>
      </c>
    </row>
    <row r="1087" spans="1:46" s="3" customFormat="1" x14ac:dyDescent="0.25">
      <c r="A1087" s="67">
        <f t="shared" si="274"/>
        <v>2022</v>
      </c>
      <c r="B1087" s="67" t="str">
        <f t="shared" si="275"/>
        <v>May</v>
      </c>
      <c r="C1087" s="68">
        <f t="shared" si="280"/>
        <v>25</v>
      </c>
      <c r="D1087" s="69">
        <f t="shared" si="276"/>
        <v>2</v>
      </c>
      <c r="E1087" s="60">
        <f t="shared" si="277"/>
        <v>39</v>
      </c>
      <c r="F1087" s="74"/>
      <c r="G1087" s="77"/>
      <c r="H1087" s="63" t="e">
        <f t="shared" si="281"/>
        <v>#VALUE!</v>
      </c>
      <c r="I1087" s="64">
        <f t="shared" si="285"/>
        <v>1</v>
      </c>
      <c r="J1087" s="71" t="str">
        <f t="shared" si="285"/>
        <v>Lavandula</v>
      </c>
      <c r="K1087" s="71" t="str">
        <f t="shared" si="285"/>
        <v>stoechas</v>
      </c>
      <c r="L1087" s="72">
        <f t="shared" si="285"/>
        <v>2</v>
      </c>
      <c r="M1087" s="66">
        <f t="shared" si="285"/>
        <v>13</v>
      </c>
      <c r="N1087" s="66">
        <f t="shared" si="285"/>
        <v>0</v>
      </c>
      <c r="O1087" s="42"/>
      <c r="P1087" s="43" t="e">
        <f>TEXT(IF(#REF!=1,D1087,""),"00")</f>
        <v>#REF!</v>
      </c>
      <c r="Q1087" s="44"/>
      <c r="R1087" s="45"/>
      <c r="S1087" s="46" t="e">
        <f>IF(O1087=0,TEXT(TIME(P1087,Q1087,R1087)-TIME(D1087,E1087,RIGHT(F1087,2))+TIME(0,LEFT(#REF!,2),RIGHT(#REF!,2)),"mm:ss"),TEXT(TIME(P1087,Q1087,R1087)-TIME(D1087,E1087,RIGHT(F1087,2))+TIME(0,LEFT(#REF!,2),RIGHT(#REF!,2))-TIME(0,($G$10*O1087),0),"mm:ss"))</f>
        <v>#REF!</v>
      </c>
      <c r="T1087" s="47"/>
      <c r="U1087" s="43" t="e">
        <f>INDEX(VISITORS[INSECT ORDER], MATCH(T1087,VISITORS[NAME USED],0))</f>
        <v>#N/A</v>
      </c>
      <c r="V1087" s="43" t="e">
        <f t="shared" si="278"/>
        <v>#N/A</v>
      </c>
      <c r="W1087" s="48" t="e">
        <f>IF(SUM(AB1087,AD1087,AF1087,AH1087,AJ1087,AL1087)=#REF!,,"")</f>
        <v>#REF!</v>
      </c>
      <c r="X1087" s="49" t="e">
        <f>IF(#REF!=1,1,"")</f>
        <v>#REF!</v>
      </c>
      <c r="Y1087" s="49"/>
      <c r="Z1087" s="49"/>
      <c r="AA1087" s="50" t="str">
        <f t="shared" si="279"/>
        <v/>
      </c>
      <c r="AB1087" s="51" t="str">
        <f>IF(AA1087=1,#REF!,"")</f>
        <v/>
      </c>
      <c r="AC1087" s="50"/>
      <c r="AD1087" s="51" t="str">
        <f>IF(AC1087=1,#REF!,"")</f>
        <v/>
      </c>
      <c r="AE1087" s="50"/>
      <c r="AF1087" s="51" t="str">
        <f>IF(AE1087=1,#REF!,"")</f>
        <v/>
      </c>
      <c r="AG1087" s="50"/>
      <c r="AH1087" s="51" t="str">
        <f>IF(AG1087=1,#REF!,"")</f>
        <v/>
      </c>
      <c r="AI1087" s="50"/>
      <c r="AJ1087" s="51" t="str">
        <f>IF(AI1087=1,#REF!,"")</f>
        <v/>
      </c>
      <c r="AK1087" s="50"/>
      <c r="AL1087" s="51" t="str">
        <f>IF(AK1087=1,#REF!,"")</f>
        <v/>
      </c>
      <c r="AM1087" s="52"/>
      <c r="AN1087" s="53"/>
      <c r="AO1087" s="53"/>
      <c r="AP1087" s="54"/>
      <c r="AQ1087" s="55" t="e">
        <f>IF(#REF!=1,0,"")</f>
        <v>#REF!</v>
      </c>
      <c r="AR1087" s="56" t="e">
        <f t="shared" si="272"/>
        <v>#REF!</v>
      </c>
      <c r="AS1087" s="55" t="e">
        <f>IF(#REF!=1,0,"")</f>
        <v>#REF!</v>
      </c>
      <c r="AT1087" s="56" t="e">
        <f t="shared" si="273"/>
        <v>#REF!</v>
      </c>
    </row>
    <row r="1088" spans="1:46" s="3" customFormat="1" x14ac:dyDescent="0.25">
      <c r="A1088" s="67">
        <f t="shared" si="274"/>
        <v>2022</v>
      </c>
      <c r="B1088" s="67" t="str">
        <f t="shared" si="275"/>
        <v>May</v>
      </c>
      <c r="C1088" s="68">
        <f t="shared" si="280"/>
        <v>25</v>
      </c>
      <c r="D1088" s="69">
        <f t="shared" si="276"/>
        <v>2</v>
      </c>
      <c r="E1088" s="70">
        <f t="shared" si="277"/>
        <v>40</v>
      </c>
      <c r="F1088" s="74"/>
      <c r="G1088" s="77"/>
      <c r="H1088" s="63" t="e">
        <f t="shared" si="281"/>
        <v>#VALUE!</v>
      </c>
      <c r="I1088" s="64">
        <f t="shared" si="285"/>
        <v>1</v>
      </c>
      <c r="J1088" s="71" t="str">
        <f t="shared" si="285"/>
        <v>Lavandula</v>
      </c>
      <c r="K1088" s="71" t="str">
        <f t="shared" si="285"/>
        <v>stoechas</v>
      </c>
      <c r="L1088" s="72">
        <f t="shared" si="285"/>
        <v>2</v>
      </c>
      <c r="M1088" s="72">
        <f t="shared" si="285"/>
        <v>13</v>
      </c>
      <c r="N1088" s="66">
        <f t="shared" si="285"/>
        <v>0</v>
      </c>
      <c r="O1088" s="42"/>
      <c r="P1088" s="43" t="e">
        <f>TEXT(IF(#REF!=1,D1088,""),"00")</f>
        <v>#REF!</v>
      </c>
      <c r="Q1088" s="44"/>
      <c r="R1088" s="45"/>
      <c r="S1088" s="46" t="e">
        <f>IF(O1088=0,TEXT(TIME(P1088,Q1088,R1088)-TIME(D1088,E1088,RIGHT(F1088,2))+TIME(0,LEFT(#REF!,2),RIGHT(#REF!,2)),"mm:ss"),TEXT(TIME(P1088,Q1088,R1088)-TIME(D1088,E1088,RIGHT(F1088,2))+TIME(0,LEFT(#REF!,2),RIGHT(#REF!,2))-TIME(0,($G$10*O1088),0),"mm:ss"))</f>
        <v>#REF!</v>
      </c>
      <c r="T1088" s="47"/>
      <c r="U1088" s="43" t="e">
        <f>INDEX(VISITORS[INSECT ORDER], MATCH(T1088,VISITORS[NAME USED],0))</f>
        <v>#N/A</v>
      </c>
      <c r="V1088" s="43" t="e">
        <f t="shared" si="278"/>
        <v>#N/A</v>
      </c>
      <c r="W1088" s="48" t="e">
        <f>IF(SUM(AB1088,AD1088,AF1088,AH1088,AJ1088,AL1088)=#REF!,,"")</f>
        <v>#REF!</v>
      </c>
      <c r="X1088" s="49" t="e">
        <f>IF(#REF!=1,1,"")</f>
        <v>#REF!</v>
      </c>
      <c r="Y1088" s="49"/>
      <c r="Z1088" s="49"/>
      <c r="AA1088" s="50" t="str">
        <f t="shared" si="279"/>
        <v/>
      </c>
      <c r="AB1088" s="51" t="str">
        <f>IF(AA1088=1,#REF!,"")</f>
        <v/>
      </c>
      <c r="AC1088" s="50"/>
      <c r="AD1088" s="51" t="str">
        <f>IF(AC1088=1,#REF!,"")</f>
        <v/>
      </c>
      <c r="AE1088" s="50"/>
      <c r="AF1088" s="51" t="str">
        <f>IF(AE1088=1,#REF!,"")</f>
        <v/>
      </c>
      <c r="AG1088" s="50"/>
      <c r="AH1088" s="51" t="str">
        <f>IF(AG1088=1,#REF!,"")</f>
        <v/>
      </c>
      <c r="AI1088" s="50"/>
      <c r="AJ1088" s="51" t="str">
        <f>IF(AI1088=1,#REF!,"")</f>
        <v/>
      </c>
      <c r="AK1088" s="50"/>
      <c r="AL1088" s="51" t="str">
        <f>IF(AK1088=1,#REF!,"")</f>
        <v/>
      </c>
      <c r="AM1088" s="52"/>
      <c r="AN1088" s="53"/>
      <c r="AO1088" s="53"/>
      <c r="AP1088" s="54"/>
      <c r="AQ1088" s="55" t="e">
        <f>IF(#REF!=1,0,"")</f>
        <v>#REF!</v>
      </c>
      <c r="AR1088" s="56" t="e">
        <f t="shared" si="272"/>
        <v>#REF!</v>
      </c>
      <c r="AS1088" s="55" t="e">
        <f>IF(#REF!=1,0,"")</f>
        <v>#REF!</v>
      </c>
      <c r="AT1088" s="56" t="e">
        <f t="shared" si="273"/>
        <v>#REF!</v>
      </c>
    </row>
    <row r="1089" spans="1:46" s="3" customFormat="1" x14ac:dyDescent="0.25">
      <c r="A1089" s="67">
        <f t="shared" si="274"/>
        <v>2022</v>
      </c>
      <c r="B1089" s="67" t="str">
        <f t="shared" si="275"/>
        <v>May</v>
      </c>
      <c r="C1089" s="68">
        <f t="shared" si="280"/>
        <v>25</v>
      </c>
      <c r="D1089" s="69">
        <f t="shared" si="276"/>
        <v>2</v>
      </c>
      <c r="E1089" s="70">
        <f t="shared" si="277"/>
        <v>41</v>
      </c>
      <c r="F1089" s="74"/>
      <c r="G1089" s="77"/>
      <c r="H1089" s="63" t="e">
        <f t="shared" si="281"/>
        <v>#VALUE!</v>
      </c>
      <c r="I1089" s="64">
        <f t="shared" si="285"/>
        <v>1</v>
      </c>
      <c r="J1089" s="71" t="str">
        <f t="shared" si="285"/>
        <v>Lavandula</v>
      </c>
      <c r="K1089" s="71" t="str">
        <f t="shared" si="285"/>
        <v>stoechas</v>
      </c>
      <c r="L1089" s="72">
        <f t="shared" si="285"/>
        <v>2</v>
      </c>
      <c r="M1089" s="72">
        <f t="shared" si="285"/>
        <v>13</v>
      </c>
      <c r="N1089" s="66">
        <f t="shared" si="285"/>
        <v>0</v>
      </c>
      <c r="O1089" s="42"/>
      <c r="P1089" s="43" t="e">
        <f>TEXT(IF(#REF!=1,D1089,""),"00")</f>
        <v>#REF!</v>
      </c>
      <c r="Q1089" s="44"/>
      <c r="R1089" s="45"/>
      <c r="S1089" s="46" t="e">
        <f>IF(O1089=0,TEXT(TIME(P1089,Q1089,R1089)-TIME(D1089,E1089,RIGHT(F1089,2))+TIME(0,LEFT(#REF!,2),RIGHT(#REF!,2)),"mm:ss"),TEXT(TIME(P1089,Q1089,R1089)-TIME(D1089,E1089,RIGHT(F1089,2))+TIME(0,LEFT(#REF!,2),RIGHT(#REF!,2))-TIME(0,($G$10*O1089),0),"mm:ss"))</f>
        <v>#REF!</v>
      </c>
      <c r="T1089" s="47"/>
      <c r="U1089" s="43" t="e">
        <f>INDEX(VISITORS[INSECT ORDER], MATCH(T1089,VISITORS[NAME USED],0))</f>
        <v>#N/A</v>
      </c>
      <c r="V1089" s="43" t="e">
        <f t="shared" si="278"/>
        <v>#N/A</v>
      </c>
      <c r="W1089" s="48" t="e">
        <f>IF(SUM(AB1089,AD1089,AF1089,AH1089,AJ1089,AL1089)=#REF!,,"")</f>
        <v>#REF!</v>
      </c>
      <c r="X1089" s="49" t="e">
        <f>IF(#REF!=1,1,"")</f>
        <v>#REF!</v>
      </c>
      <c r="Y1089" s="49"/>
      <c r="Z1089" s="49"/>
      <c r="AA1089" s="50" t="str">
        <f t="shared" si="279"/>
        <v/>
      </c>
      <c r="AB1089" s="51" t="str">
        <f>IF(AA1089=1,#REF!,"")</f>
        <v/>
      </c>
      <c r="AC1089" s="50"/>
      <c r="AD1089" s="51" t="str">
        <f>IF(AC1089=1,#REF!,"")</f>
        <v/>
      </c>
      <c r="AE1089" s="50"/>
      <c r="AF1089" s="51" t="str">
        <f>IF(AE1089=1,#REF!,"")</f>
        <v/>
      </c>
      <c r="AG1089" s="50"/>
      <c r="AH1089" s="51" t="str">
        <f>IF(AG1089=1,#REF!,"")</f>
        <v/>
      </c>
      <c r="AI1089" s="50"/>
      <c r="AJ1089" s="51" t="str">
        <f>IF(AI1089=1,#REF!,"")</f>
        <v/>
      </c>
      <c r="AK1089" s="50"/>
      <c r="AL1089" s="51" t="str">
        <f>IF(AK1089=1,#REF!,"")</f>
        <v/>
      </c>
      <c r="AM1089" s="52"/>
      <c r="AN1089" s="53"/>
      <c r="AO1089" s="53"/>
      <c r="AP1089" s="54"/>
      <c r="AQ1089" s="55" t="e">
        <f>IF(#REF!=1,0,"")</f>
        <v>#REF!</v>
      </c>
      <c r="AR1089" s="56" t="e">
        <f t="shared" si="272"/>
        <v>#REF!</v>
      </c>
      <c r="AS1089" s="55" t="e">
        <f>IF(#REF!=1,0,"")</f>
        <v>#REF!</v>
      </c>
      <c r="AT1089" s="56" t="e">
        <f t="shared" si="273"/>
        <v>#REF!</v>
      </c>
    </row>
    <row r="1090" spans="1:46" s="3" customFormat="1" x14ac:dyDescent="0.25">
      <c r="A1090" s="67">
        <f t="shared" si="274"/>
        <v>2022</v>
      </c>
      <c r="B1090" s="67" t="str">
        <f t="shared" si="275"/>
        <v>May</v>
      </c>
      <c r="C1090" s="68">
        <f t="shared" si="280"/>
        <v>25</v>
      </c>
      <c r="D1090" s="69">
        <f t="shared" si="276"/>
        <v>2</v>
      </c>
      <c r="E1090" s="70">
        <f t="shared" si="277"/>
        <v>42</v>
      </c>
      <c r="F1090" s="74"/>
      <c r="G1090" s="77"/>
      <c r="H1090" s="63" t="e">
        <f t="shared" si="281"/>
        <v>#VALUE!</v>
      </c>
      <c r="I1090" s="64">
        <f t="shared" si="285"/>
        <v>1</v>
      </c>
      <c r="J1090" s="71" t="str">
        <f t="shared" si="285"/>
        <v>Lavandula</v>
      </c>
      <c r="K1090" s="71" t="str">
        <f t="shared" si="285"/>
        <v>stoechas</v>
      </c>
      <c r="L1090" s="72">
        <f t="shared" si="285"/>
        <v>2</v>
      </c>
      <c r="M1090" s="72">
        <f t="shared" si="285"/>
        <v>13</v>
      </c>
      <c r="N1090" s="66">
        <f t="shared" si="285"/>
        <v>0</v>
      </c>
      <c r="O1090" s="42"/>
      <c r="P1090" s="43" t="e">
        <f>TEXT(IF(#REF!=1,D1090,""),"00")</f>
        <v>#REF!</v>
      </c>
      <c r="Q1090" s="44"/>
      <c r="R1090" s="45"/>
      <c r="S1090" s="46" t="e">
        <f>IF(O1090=0,TEXT(TIME(P1090,Q1090,R1090)-TIME(D1090,E1090,RIGHT(F1090,2))+TIME(0,LEFT(#REF!,2),RIGHT(#REF!,2)),"mm:ss"),TEXT(TIME(P1090,Q1090,R1090)-TIME(D1090,E1090,RIGHT(F1090,2))+TIME(0,LEFT(#REF!,2),RIGHT(#REF!,2))-TIME(0,($G$10*O1090),0),"mm:ss"))</f>
        <v>#REF!</v>
      </c>
      <c r="T1090" s="47"/>
      <c r="U1090" s="43" t="e">
        <f>INDEX(VISITORS[INSECT ORDER], MATCH(T1090,VISITORS[NAME USED],0))</f>
        <v>#N/A</v>
      </c>
      <c r="V1090" s="43" t="e">
        <f t="shared" si="278"/>
        <v>#N/A</v>
      </c>
      <c r="W1090" s="48" t="e">
        <f>IF(SUM(AB1090,AD1090,AF1090,AH1090,AJ1090,AL1090)=#REF!,,"")</f>
        <v>#REF!</v>
      </c>
      <c r="X1090" s="49" t="e">
        <f>IF(#REF!=1,1,"")</f>
        <v>#REF!</v>
      </c>
      <c r="Y1090" s="49"/>
      <c r="Z1090" s="49"/>
      <c r="AA1090" s="50" t="str">
        <f t="shared" si="279"/>
        <v/>
      </c>
      <c r="AB1090" s="51" t="str">
        <f>IF(AA1090=1,#REF!,"")</f>
        <v/>
      </c>
      <c r="AC1090" s="50"/>
      <c r="AD1090" s="51" t="str">
        <f>IF(AC1090=1,#REF!,"")</f>
        <v/>
      </c>
      <c r="AE1090" s="50"/>
      <c r="AF1090" s="51" t="str">
        <f>IF(AE1090=1,#REF!,"")</f>
        <v/>
      </c>
      <c r="AG1090" s="50"/>
      <c r="AH1090" s="51" t="str">
        <f>IF(AG1090=1,#REF!,"")</f>
        <v/>
      </c>
      <c r="AI1090" s="50"/>
      <c r="AJ1090" s="51" t="str">
        <f>IF(AI1090=1,#REF!,"")</f>
        <v/>
      </c>
      <c r="AK1090" s="50"/>
      <c r="AL1090" s="51" t="str">
        <f>IF(AK1090=1,#REF!,"")</f>
        <v/>
      </c>
      <c r="AM1090" s="52"/>
      <c r="AN1090" s="53"/>
      <c r="AO1090" s="53"/>
      <c r="AP1090" s="54"/>
      <c r="AQ1090" s="55" t="e">
        <f>IF(#REF!=1,0,"")</f>
        <v>#REF!</v>
      </c>
      <c r="AR1090" s="56" t="e">
        <f t="shared" si="272"/>
        <v>#REF!</v>
      </c>
      <c r="AS1090" s="55" t="e">
        <f>IF(#REF!=1,0,"")</f>
        <v>#REF!</v>
      </c>
      <c r="AT1090" s="56" t="e">
        <f t="shared" si="273"/>
        <v>#REF!</v>
      </c>
    </row>
    <row r="1091" spans="1:46" s="3" customFormat="1" x14ac:dyDescent="0.25">
      <c r="A1091" s="67">
        <f t="shared" si="274"/>
        <v>2022</v>
      </c>
      <c r="B1091" s="67" t="str">
        <f t="shared" si="275"/>
        <v>May</v>
      </c>
      <c r="C1091" s="68">
        <f t="shared" si="280"/>
        <v>25</v>
      </c>
      <c r="D1091" s="69">
        <f t="shared" si="276"/>
        <v>2</v>
      </c>
      <c r="E1091" s="70">
        <f t="shared" si="277"/>
        <v>43</v>
      </c>
      <c r="F1091" s="74"/>
      <c r="G1091" s="77"/>
      <c r="H1091" s="63" t="e">
        <f t="shared" si="281"/>
        <v>#VALUE!</v>
      </c>
      <c r="I1091" s="64">
        <f t="shared" si="285"/>
        <v>1</v>
      </c>
      <c r="J1091" s="71" t="str">
        <f t="shared" si="285"/>
        <v>Lavandula</v>
      </c>
      <c r="K1091" s="71" t="str">
        <f t="shared" si="285"/>
        <v>stoechas</v>
      </c>
      <c r="L1091" s="72">
        <f t="shared" si="285"/>
        <v>2</v>
      </c>
      <c r="M1091" s="72">
        <f t="shared" si="285"/>
        <v>13</v>
      </c>
      <c r="N1091" s="66">
        <f t="shared" si="285"/>
        <v>0</v>
      </c>
      <c r="O1091" s="42"/>
      <c r="P1091" s="43" t="e">
        <f>TEXT(IF(#REF!=1,D1091,""),"00")</f>
        <v>#REF!</v>
      </c>
      <c r="Q1091" s="44"/>
      <c r="R1091" s="45"/>
      <c r="S1091" s="46" t="e">
        <f>IF(O1091=0,TEXT(TIME(P1091,Q1091,R1091)-TIME(D1091,E1091,RIGHT(F1091,2))+TIME(0,LEFT(#REF!,2),RIGHT(#REF!,2)),"mm:ss"),TEXT(TIME(P1091,Q1091,R1091)-TIME(D1091,E1091,RIGHT(F1091,2))+TIME(0,LEFT(#REF!,2),RIGHT(#REF!,2))-TIME(0,($G$10*O1091),0),"mm:ss"))</f>
        <v>#REF!</v>
      </c>
      <c r="T1091" s="47"/>
      <c r="U1091" s="43" t="e">
        <f>INDEX(VISITORS[INSECT ORDER], MATCH(T1091,VISITORS[NAME USED],0))</f>
        <v>#N/A</v>
      </c>
      <c r="V1091" s="43" t="e">
        <f t="shared" si="278"/>
        <v>#N/A</v>
      </c>
      <c r="W1091" s="48" t="e">
        <f>IF(SUM(AB1091,AD1091,AF1091,AH1091,AJ1091,AL1091)=#REF!,,"")</f>
        <v>#REF!</v>
      </c>
      <c r="X1091" s="49" t="e">
        <f>IF(#REF!=1,1,"")</f>
        <v>#REF!</v>
      </c>
      <c r="Y1091" s="49"/>
      <c r="Z1091" s="49"/>
      <c r="AA1091" s="50" t="str">
        <f t="shared" si="279"/>
        <v/>
      </c>
      <c r="AB1091" s="51" t="str">
        <f>IF(AA1091=1,#REF!,"")</f>
        <v/>
      </c>
      <c r="AC1091" s="50"/>
      <c r="AD1091" s="51" t="str">
        <f>IF(AC1091=1,#REF!,"")</f>
        <v/>
      </c>
      <c r="AE1091" s="50"/>
      <c r="AF1091" s="51" t="str">
        <f>IF(AE1091=1,#REF!,"")</f>
        <v/>
      </c>
      <c r="AG1091" s="50"/>
      <c r="AH1091" s="51" t="str">
        <f>IF(AG1091=1,#REF!,"")</f>
        <v/>
      </c>
      <c r="AI1091" s="50"/>
      <c r="AJ1091" s="51" t="str">
        <f>IF(AI1091=1,#REF!,"")</f>
        <v/>
      </c>
      <c r="AK1091" s="50"/>
      <c r="AL1091" s="51" t="str">
        <f>IF(AK1091=1,#REF!,"")</f>
        <v/>
      </c>
      <c r="AM1091" s="52"/>
      <c r="AN1091" s="53"/>
      <c r="AO1091" s="53"/>
      <c r="AP1091" s="54"/>
      <c r="AQ1091" s="55" t="e">
        <f>IF(#REF!=1,0,"")</f>
        <v>#REF!</v>
      </c>
      <c r="AR1091" s="56" t="e">
        <f t="shared" si="272"/>
        <v>#REF!</v>
      </c>
      <c r="AS1091" s="55" t="e">
        <f>IF(#REF!=1,0,"")</f>
        <v>#REF!</v>
      </c>
      <c r="AT1091" s="56" t="e">
        <f t="shared" si="273"/>
        <v>#REF!</v>
      </c>
    </row>
    <row r="1092" spans="1:46" s="3" customFormat="1" x14ac:dyDescent="0.25">
      <c r="A1092" s="67">
        <f t="shared" si="274"/>
        <v>2022</v>
      </c>
      <c r="B1092" s="67" t="str">
        <f t="shared" si="275"/>
        <v>May</v>
      </c>
      <c r="C1092" s="68">
        <f t="shared" si="280"/>
        <v>25</v>
      </c>
      <c r="D1092" s="69">
        <f t="shared" si="276"/>
        <v>2</v>
      </c>
      <c r="E1092" s="60">
        <f t="shared" si="277"/>
        <v>44</v>
      </c>
      <c r="F1092" s="74"/>
      <c r="G1092" s="77"/>
      <c r="H1092" s="63" t="e">
        <f t="shared" si="281"/>
        <v>#VALUE!</v>
      </c>
      <c r="I1092" s="64">
        <f t="shared" si="285"/>
        <v>1</v>
      </c>
      <c r="J1092" s="71" t="str">
        <f t="shared" si="285"/>
        <v>Lavandula</v>
      </c>
      <c r="K1092" s="71" t="str">
        <f t="shared" si="285"/>
        <v>stoechas</v>
      </c>
      <c r="L1092" s="66">
        <f t="shared" si="285"/>
        <v>2</v>
      </c>
      <c r="M1092" s="66">
        <f t="shared" si="285"/>
        <v>13</v>
      </c>
      <c r="N1092" s="66">
        <f t="shared" si="285"/>
        <v>0</v>
      </c>
      <c r="O1092" s="42"/>
      <c r="P1092" s="43" t="e">
        <f>TEXT(IF(#REF!=1,D1092,""),"00")</f>
        <v>#REF!</v>
      </c>
      <c r="Q1092" s="44"/>
      <c r="R1092" s="45"/>
      <c r="S1092" s="46" t="e">
        <f>IF(O1092=0,TEXT(TIME(P1092,Q1092,R1092)-TIME(D1092,E1092,RIGHT(F1092,2))+TIME(0,LEFT(#REF!,2),RIGHT(#REF!,2)),"mm:ss"),TEXT(TIME(P1092,Q1092,R1092)-TIME(D1092,E1092,RIGHT(F1092,2))+TIME(0,LEFT(#REF!,2),RIGHT(#REF!,2))-TIME(0,($G$10*O1092),0),"mm:ss"))</f>
        <v>#REF!</v>
      </c>
      <c r="T1092" s="47"/>
      <c r="U1092" s="43" t="e">
        <f>INDEX(VISITORS[INSECT ORDER], MATCH(T1092,VISITORS[NAME USED],0))</f>
        <v>#N/A</v>
      </c>
      <c r="V1092" s="43" t="e">
        <f t="shared" si="278"/>
        <v>#N/A</v>
      </c>
      <c r="W1092" s="48" t="e">
        <f>IF(SUM(AB1092,AD1092,AF1092,AH1092,AJ1092,AL1092)=#REF!,,"")</f>
        <v>#REF!</v>
      </c>
      <c r="X1092" s="49" t="e">
        <f>IF(#REF!=1,1,"")</f>
        <v>#REF!</v>
      </c>
      <c r="Y1092" s="49"/>
      <c r="Z1092" s="49"/>
      <c r="AA1092" s="50" t="str">
        <f t="shared" si="279"/>
        <v/>
      </c>
      <c r="AB1092" s="51" t="str">
        <f>IF(AA1092=1,#REF!,"")</f>
        <v/>
      </c>
      <c r="AC1092" s="50"/>
      <c r="AD1092" s="51" t="str">
        <f>IF(AC1092=1,#REF!,"")</f>
        <v/>
      </c>
      <c r="AE1092" s="50"/>
      <c r="AF1092" s="51" t="str">
        <f>IF(AE1092=1,#REF!,"")</f>
        <v/>
      </c>
      <c r="AG1092" s="50"/>
      <c r="AH1092" s="51" t="str">
        <f>IF(AG1092=1,#REF!,"")</f>
        <v/>
      </c>
      <c r="AI1092" s="50"/>
      <c r="AJ1092" s="51" t="str">
        <f>IF(AI1092=1,#REF!,"")</f>
        <v/>
      </c>
      <c r="AK1092" s="50"/>
      <c r="AL1092" s="51" t="str">
        <f>IF(AK1092=1,#REF!,"")</f>
        <v/>
      </c>
      <c r="AM1092" s="52"/>
      <c r="AN1092" s="53"/>
      <c r="AO1092" s="53"/>
      <c r="AP1092" s="54"/>
      <c r="AQ1092" s="55" t="e">
        <f>IF(#REF!=1,0,"")</f>
        <v>#REF!</v>
      </c>
      <c r="AR1092" s="56" t="e">
        <f t="shared" si="272"/>
        <v>#REF!</v>
      </c>
      <c r="AS1092" s="55" t="e">
        <f>IF(#REF!=1,0,"")</f>
        <v>#REF!</v>
      </c>
      <c r="AT1092" s="56" t="e">
        <f t="shared" si="273"/>
        <v>#REF!</v>
      </c>
    </row>
    <row r="1093" spans="1:46" s="3" customFormat="1" x14ac:dyDescent="0.25">
      <c r="A1093" s="67">
        <f t="shared" si="274"/>
        <v>2022</v>
      </c>
      <c r="B1093" s="67" t="str">
        <f t="shared" si="275"/>
        <v>May</v>
      </c>
      <c r="C1093" s="68">
        <f t="shared" si="280"/>
        <v>25</v>
      </c>
      <c r="D1093" s="69">
        <f t="shared" si="276"/>
        <v>2</v>
      </c>
      <c r="E1093" s="70">
        <f t="shared" si="277"/>
        <v>45</v>
      </c>
      <c r="F1093" s="74"/>
      <c r="G1093" s="77"/>
      <c r="H1093" s="63" t="e">
        <f t="shared" si="281"/>
        <v>#VALUE!</v>
      </c>
      <c r="I1093" s="64">
        <f t="shared" si="285"/>
        <v>1</v>
      </c>
      <c r="J1093" s="71" t="str">
        <f t="shared" si="285"/>
        <v>Lavandula</v>
      </c>
      <c r="K1093" s="71" t="str">
        <f t="shared" si="285"/>
        <v>stoechas</v>
      </c>
      <c r="L1093" s="72">
        <f t="shared" si="285"/>
        <v>2</v>
      </c>
      <c r="M1093" s="72">
        <f t="shared" si="285"/>
        <v>13</v>
      </c>
      <c r="N1093" s="66">
        <f t="shared" si="285"/>
        <v>0</v>
      </c>
      <c r="O1093" s="42"/>
      <c r="P1093" s="43" t="e">
        <f>TEXT(IF(#REF!=1,D1093,""),"00")</f>
        <v>#REF!</v>
      </c>
      <c r="Q1093" s="44"/>
      <c r="R1093" s="45"/>
      <c r="S1093" s="46" t="e">
        <f>IF(O1093=0,TEXT(TIME(P1093,Q1093,R1093)-TIME(D1093,E1093,RIGHT(F1093,2))+TIME(0,LEFT(#REF!,2),RIGHT(#REF!,2)),"mm:ss"),TEXT(TIME(P1093,Q1093,R1093)-TIME(D1093,E1093,RIGHT(F1093,2))+TIME(0,LEFT(#REF!,2),RIGHT(#REF!,2))-TIME(0,($G$10*O1093),0),"mm:ss"))</f>
        <v>#REF!</v>
      </c>
      <c r="T1093" s="47"/>
      <c r="U1093" s="43" t="e">
        <f>INDEX(VISITORS[INSECT ORDER], MATCH(T1093,VISITORS[NAME USED],0))</f>
        <v>#N/A</v>
      </c>
      <c r="V1093" s="43" t="e">
        <f t="shared" si="278"/>
        <v>#N/A</v>
      </c>
      <c r="W1093" s="48" t="e">
        <f>IF(SUM(AB1093,AD1093,AF1093,AH1093,AJ1093,AL1093)=#REF!,,"")</f>
        <v>#REF!</v>
      </c>
      <c r="X1093" s="49" t="e">
        <f>IF(#REF!=1,1,"")</f>
        <v>#REF!</v>
      </c>
      <c r="Y1093" s="49"/>
      <c r="Z1093" s="49"/>
      <c r="AA1093" s="50" t="str">
        <f t="shared" si="279"/>
        <v/>
      </c>
      <c r="AB1093" s="51" t="str">
        <f>IF(AA1093=1,#REF!,"")</f>
        <v/>
      </c>
      <c r="AC1093" s="50"/>
      <c r="AD1093" s="51" t="str">
        <f>IF(AC1093=1,#REF!,"")</f>
        <v/>
      </c>
      <c r="AE1093" s="50"/>
      <c r="AF1093" s="51" t="str">
        <f>IF(AE1093=1,#REF!,"")</f>
        <v/>
      </c>
      <c r="AG1093" s="50"/>
      <c r="AH1093" s="51" t="str">
        <f>IF(AG1093=1,#REF!,"")</f>
        <v/>
      </c>
      <c r="AI1093" s="50"/>
      <c r="AJ1093" s="51" t="str">
        <f>IF(AI1093=1,#REF!,"")</f>
        <v/>
      </c>
      <c r="AK1093" s="50"/>
      <c r="AL1093" s="51" t="str">
        <f>IF(AK1093=1,#REF!,"")</f>
        <v/>
      </c>
      <c r="AM1093" s="52"/>
      <c r="AN1093" s="53"/>
      <c r="AO1093" s="53"/>
      <c r="AP1093" s="54"/>
      <c r="AQ1093" s="55" t="e">
        <f>IF(#REF!=1,0,"")</f>
        <v>#REF!</v>
      </c>
      <c r="AR1093" s="56" t="e">
        <f t="shared" si="272"/>
        <v>#REF!</v>
      </c>
      <c r="AS1093" s="55" t="e">
        <f>IF(#REF!=1,0,"")</f>
        <v>#REF!</v>
      </c>
      <c r="AT1093" s="56" t="e">
        <f t="shared" si="273"/>
        <v>#REF!</v>
      </c>
    </row>
    <row r="1094" spans="1:46" s="3" customFormat="1" x14ac:dyDescent="0.25">
      <c r="A1094" s="67">
        <f t="shared" si="274"/>
        <v>2022</v>
      </c>
      <c r="B1094" s="67" t="str">
        <f t="shared" si="275"/>
        <v>May</v>
      </c>
      <c r="C1094" s="68">
        <f t="shared" si="280"/>
        <v>25</v>
      </c>
      <c r="D1094" s="69">
        <f t="shared" si="276"/>
        <v>2</v>
      </c>
      <c r="E1094" s="70">
        <f t="shared" si="277"/>
        <v>46</v>
      </c>
      <c r="F1094" s="74"/>
      <c r="G1094" s="77"/>
      <c r="H1094" s="63" t="e">
        <f t="shared" si="281"/>
        <v>#VALUE!</v>
      </c>
      <c r="I1094" s="64">
        <f t="shared" si="285"/>
        <v>1</v>
      </c>
      <c r="J1094" s="71" t="str">
        <f t="shared" si="285"/>
        <v>Lavandula</v>
      </c>
      <c r="K1094" s="71" t="str">
        <f t="shared" si="285"/>
        <v>stoechas</v>
      </c>
      <c r="L1094" s="72">
        <f t="shared" si="285"/>
        <v>2</v>
      </c>
      <c r="M1094" s="72">
        <f t="shared" si="285"/>
        <v>13</v>
      </c>
      <c r="N1094" s="66">
        <f t="shared" si="285"/>
        <v>0</v>
      </c>
      <c r="O1094" s="42"/>
      <c r="P1094" s="43" t="e">
        <f>TEXT(IF(#REF!=1,D1094,""),"00")</f>
        <v>#REF!</v>
      </c>
      <c r="Q1094" s="44"/>
      <c r="R1094" s="45"/>
      <c r="S1094" s="46" t="e">
        <f>IF(O1094=0,TEXT(TIME(P1094,Q1094,R1094)-TIME(D1094,E1094,RIGHT(F1094,2))+TIME(0,LEFT(#REF!,2),RIGHT(#REF!,2)),"mm:ss"),TEXT(TIME(P1094,Q1094,R1094)-TIME(D1094,E1094,RIGHT(F1094,2))+TIME(0,LEFT(#REF!,2),RIGHT(#REF!,2))-TIME(0,($G$10*O1094),0),"mm:ss"))</f>
        <v>#REF!</v>
      </c>
      <c r="T1094" s="47"/>
      <c r="U1094" s="43" t="e">
        <f>INDEX(VISITORS[INSECT ORDER], MATCH(T1094,VISITORS[NAME USED],0))</f>
        <v>#N/A</v>
      </c>
      <c r="V1094" s="43" t="e">
        <f t="shared" si="278"/>
        <v>#N/A</v>
      </c>
      <c r="W1094" s="48" t="e">
        <f>IF(SUM(AB1094,AD1094,AF1094,AH1094,AJ1094,AL1094)=#REF!,,"")</f>
        <v>#REF!</v>
      </c>
      <c r="X1094" s="49" t="e">
        <f>IF(#REF!=1,1,"")</f>
        <v>#REF!</v>
      </c>
      <c r="Y1094" s="49"/>
      <c r="Z1094" s="49"/>
      <c r="AA1094" s="50" t="str">
        <f t="shared" si="279"/>
        <v/>
      </c>
      <c r="AB1094" s="51" t="str">
        <f>IF(AA1094=1,#REF!,"")</f>
        <v/>
      </c>
      <c r="AC1094" s="50"/>
      <c r="AD1094" s="51" t="str">
        <f>IF(AC1094=1,#REF!,"")</f>
        <v/>
      </c>
      <c r="AE1094" s="50"/>
      <c r="AF1094" s="51" t="str">
        <f>IF(AE1094=1,#REF!,"")</f>
        <v/>
      </c>
      <c r="AG1094" s="50"/>
      <c r="AH1094" s="51" t="str">
        <f>IF(AG1094=1,#REF!,"")</f>
        <v/>
      </c>
      <c r="AI1094" s="50"/>
      <c r="AJ1094" s="51" t="str">
        <f>IF(AI1094=1,#REF!,"")</f>
        <v/>
      </c>
      <c r="AK1094" s="50"/>
      <c r="AL1094" s="51" t="str">
        <f>IF(AK1094=1,#REF!,"")</f>
        <v/>
      </c>
      <c r="AM1094" s="52"/>
      <c r="AN1094" s="53"/>
      <c r="AO1094" s="53"/>
      <c r="AP1094" s="54"/>
      <c r="AQ1094" s="55" t="e">
        <f>IF(#REF!=1,0,"")</f>
        <v>#REF!</v>
      </c>
      <c r="AR1094" s="56" t="e">
        <f t="shared" si="272"/>
        <v>#REF!</v>
      </c>
      <c r="AS1094" s="55" t="e">
        <f>IF(#REF!=1,0,"")</f>
        <v>#REF!</v>
      </c>
      <c r="AT1094" s="56" t="e">
        <f t="shared" si="273"/>
        <v>#REF!</v>
      </c>
    </row>
    <row r="1095" spans="1:46" s="3" customFormat="1" x14ac:dyDescent="0.25">
      <c r="A1095" s="67">
        <f t="shared" si="274"/>
        <v>2022</v>
      </c>
      <c r="B1095" s="67" t="str">
        <f t="shared" si="275"/>
        <v>May</v>
      </c>
      <c r="C1095" s="68">
        <f t="shared" si="280"/>
        <v>25</v>
      </c>
      <c r="D1095" s="69">
        <f t="shared" si="276"/>
        <v>2</v>
      </c>
      <c r="E1095" s="70">
        <f t="shared" si="277"/>
        <v>47</v>
      </c>
      <c r="F1095" s="74"/>
      <c r="G1095" s="77"/>
      <c r="H1095" s="63" t="e">
        <f t="shared" si="281"/>
        <v>#VALUE!</v>
      </c>
      <c r="I1095" s="64">
        <f t="shared" si="285"/>
        <v>1</v>
      </c>
      <c r="J1095" s="71" t="str">
        <f t="shared" si="285"/>
        <v>Lavandula</v>
      </c>
      <c r="K1095" s="71" t="str">
        <f t="shared" si="285"/>
        <v>stoechas</v>
      </c>
      <c r="L1095" s="72">
        <f t="shared" si="285"/>
        <v>2</v>
      </c>
      <c r="M1095" s="72">
        <f t="shared" si="285"/>
        <v>13</v>
      </c>
      <c r="N1095" s="66">
        <f t="shared" si="285"/>
        <v>0</v>
      </c>
      <c r="O1095" s="42"/>
      <c r="P1095" s="43" t="e">
        <f>TEXT(IF(#REF!=1,D1095,""),"00")</f>
        <v>#REF!</v>
      </c>
      <c r="Q1095" s="44"/>
      <c r="R1095" s="45"/>
      <c r="S1095" s="46" t="e">
        <f>IF(O1095=0,TEXT(TIME(P1095,Q1095,R1095)-TIME(D1095,E1095,RIGHT(F1095,2))+TIME(0,LEFT(#REF!,2),RIGHT(#REF!,2)),"mm:ss"),TEXT(TIME(P1095,Q1095,R1095)-TIME(D1095,E1095,RIGHT(F1095,2))+TIME(0,LEFT(#REF!,2),RIGHT(#REF!,2))-TIME(0,($G$10*O1095),0),"mm:ss"))</f>
        <v>#REF!</v>
      </c>
      <c r="T1095" s="47"/>
      <c r="U1095" s="43" t="e">
        <f>INDEX(VISITORS[INSECT ORDER], MATCH(T1095,VISITORS[NAME USED],0))</f>
        <v>#N/A</v>
      </c>
      <c r="V1095" s="43" t="e">
        <f t="shared" si="278"/>
        <v>#N/A</v>
      </c>
      <c r="W1095" s="48" t="e">
        <f>IF(SUM(AB1095,AD1095,AF1095,AH1095,AJ1095,AL1095)=#REF!,,"")</f>
        <v>#REF!</v>
      </c>
      <c r="X1095" s="49" t="e">
        <f>IF(#REF!=1,1,"")</f>
        <v>#REF!</v>
      </c>
      <c r="Y1095" s="49"/>
      <c r="Z1095" s="49"/>
      <c r="AA1095" s="50" t="str">
        <f t="shared" si="279"/>
        <v/>
      </c>
      <c r="AB1095" s="51" t="str">
        <f>IF(AA1095=1,#REF!,"")</f>
        <v/>
      </c>
      <c r="AC1095" s="50"/>
      <c r="AD1095" s="51" t="str">
        <f>IF(AC1095=1,#REF!,"")</f>
        <v/>
      </c>
      <c r="AE1095" s="50"/>
      <c r="AF1095" s="51" t="str">
        <f>IF(AE1095=1,#REF!,"")</f>
        <v/>
      </c>
      <c r="AG1095" s="50"/>
      <c r="AH1095" s="51" t="str">
        <f>IF(AG1095=1,#REF!,"")</f>
        <v/>
      </c>
      <c r="AI1095" s="50"/>
      <c r="AJ1095" s="51" t="str">
        <f>IF(AI1095=1,#REF!,"")</f>
        <v/>
      </c>
      <c r="AK1095" s="50"/>
      <c r="AL1095" s="51" t="str">
        <f>IF(AK1095=1,#REF!,"")</f>
        <v/>
      </c>
      <c r="AM1095" s="52"/>
      <c r="AN1095" s="53"/>
      <c r="AO1095" s="53"/>
      <c r="AP1095" s="54"/>
      <c r="AQ1095" s="55" t="e">
        <f>IF(#REF!=1,0,"")</f>
        <v>#REF!</v>
      </c>
      <c r="AR1095" s="56" t="e">
        <f t="shared" si="272"/>
        <v>#REF!</v>
      </c>
      <c r="AS1095" s="55" t="e">
        <f>IF(#REF!=1,0,"")</f>
        <v>#REF!</v>
      </c>
      <c r="AT1095" s="56" t="e">
        <f t="shared" si="273"/>
        <v>#REF!</v>
      </c>
    </row>
    <row r="1096" spans="1:46" s="3" customFormat="1" x14ac:dyDescent="0.25">
      <c r="A1096" s="67">
        <f t="shared" si="274"/>
        <v>2022</v>
      </c>
      <c r="B1096" s="67" t="str">
        <f t="shared" si="275"/>
        <v>May</v>
      </c>
      <c r="C1096" s="68">
        <f t="shared" si="280"/>
        <v>25</v>
      </c>
      <c r="D1096" s="69">
        <f t="shared" si="276"/>
        <v>2</v>
      </c>
      <c r="E1096" s="70">
        <f t="shared" si="277"/>
        <v>48</v>
      </c>
      <c r="F1096" s="74"/>
      <c r="G1096" s="77"/>
      <c r="H1096" s="63" t="e">
        <f t="shared" si="281"/>
        <v>#VALUE!</v>
      </c>
      <c r="I1096" s="64">
        <f t="shared" si="285"/>
        <v>1</v>
      </c>
      <c r="J1096" s="71" t="str">
        <f t="shared" si="285"/>
        <v>Lavandula</v>
      </c>
      <c r="K1096" s="71" t="str">
        <f t="shared" si="285"/>
        <v>stoechas</v>
      </c>
      <c r="L1096" s="72">
        <f t="shared" si="285"/>
        <v>2</v>
      </c>
      <c r="M1096" s="72">
        <f t="shared" si="285"/>
        <v>13</v>
      </c>
      <c r="N1096" s="66">
        <f t="shared" si="285"/>
        <v>0</v>
      </c>
      <c r="O1096" s="42"/>
      <c r="P1096" s="43" t="e">
        <f>TEXT(IF(#REF!=1,D1096,""),"00")</f>
        <v>#REF!</v>
      </c>
      <c r="Q1096" s="44"/>
      <c r="R1096" s="45"/>
      <c r="S1096" s="46" t="e">
        <f>IF(O1096=0,TEXT(TIME(P1096,Q1096,R1096)-TIME(D1096,E1096,RIGHT(F1096,2))+TIME(0,LEFT(#REF!,2),RIGHT(#REF!,2)),"mm:ss"),TEXT(TIME(P1096,Q1096,R1096)-TIME(D1096,E1096,RIGHT(F1096,2))+TIME(0,LEFT(#REF!,2),RIGHT(#REF!,2))-TIME(0,($G$10*O1096),0),"mm:ss"))</f>
        <v>#REF!</v>
      </c>
      <c r="T1096" s="47"/>
      <c r="U1096" s="43" t="e">
        <f>INDEX(VISITORS[INSECT ORDER], MATCH(T1096,VISITORS[NAME USED],0))</f>
        <v>#N/A</v>
      </c>
      <c r="V1096" s="43" t="e">
        <f t="shared" si="278"/>
        <v>#N/A</v>
      </c>
      <c r="W1096" s="48" t="e">
        <f>IF(SUM(AB1096,AD1096,AF1096,AH1096,AJ1096,AL1096)=#REF!,,"")</f>
        <v>#REF!</v>
      </c>
      <c r="X1096" s="49" t="e">
        <f>IF(#REF!=1,1,"")</f>
        <v>#REF!</v>
      </c>
      <c r="Y1096" s="49"/>
      <c r="Z1096" s="49"/>
      <c r="AA1096" s="50" t="str">
        <f t="shared" si="279"/>
        <v/>
      </c>
      <c r="AB1096" s="51" t="str">
        <f>IF(AA1096=1,#REF!,"")</f>
        <v/>
      </c>
      <c r="AC1096" s="50"/>
      <c r="AD1096" s="51" t="str">
        <f>IF(AC1096=1,#REF!,"")</f>
        <v/>
      </c>
      <c r="AE1096" s="50"/>
      <c r="AF1096" s="51" t="str">
        <f>IF(AE1096=1,#REF!,"")</f>
        <v/>
      </c>
      <c r="AG1096" s="50"/>
      <c r="AH1096" s="51" t="str">
        <f>IF(AG1096=1,#REF!,"")</f>
        <v/>
      </c>
      <c r="AI1096" s="50"/>
      <c r="AJ1096" s="51" t="str">
        <f>IF(AI1096=1,#REF!,"")</f>
        <v/>
      </c>
      <c r="AK1096" s="50"/>
      <c r="AL1096" s="51" t="str">
        <f>IF(AK1096=1,#REF!,"")</f>
        <v/>
      </c>
      <c r="AM1096" s="52"/>
      <c r="AN1096" s="53"/>
      <c r="AO1096" s="53"/>
      <c r="AP1096" s="54"/>
      <c r="AQ1096" s="55" t="e">
        <f>IF(#REF!=1,0,"")</f>
        <v>#REF!</v>
      </c>
      <c r="AR1096" s="56" t="e">
        <f t="shared" si="272"/>
        <v>#REF!</v>
      </c>
      <c r="AS1096" s="55" t="e">
        <f>IF(#REF!=1,0,"")</f>
        <v>#REF!</v>
      </c>
      <c r="AT1096" s="56" t="e">
        <f t="shared" si="273"/>
        <v>#REF!</v>
      </c>
    </row>
    <row r="1097" spans="1:46" s="3" customFormat="1" x14ac:dyDescent="0.25">
      <c r="A1097" s="67">
        <f t="shared" si="274"/>
        <v>2022</v>
      </c>
      <c r="B1097" s="67" t="str">
        <f t="shared" si="275"/>
        <v>May</v>
      </c>
      <c r="C1097" s="68">
        <f t="shared" si="280"/>
        <v>25</v>
      </c>
      <c r="D1097" s="69">
        <f t="shared" si="276"/>
        <v>2</v>
      </c>
      <c r="E1097" s="60">
        <f t="shared" si="277"/>
        <v>49</v>
      </c>
      <c r="F1097" s="74"/>
      <c r="G1097" s="77"/>
      <c r="H1097" s="63" t="e">
        <f t="shared" si="281"/>
        <v>#VALUE!</v>
      </c>
      <c r="I1097" s="64">
        <f t="shared" si="285"/>
        <v>1</v>
      </c>
      <c r="J1097" s="71" t="str">
        <f t="shared" si="285"/>
        <v>Lavandula</v>
      </c>
      <c r="K1097" s="71" t="str">
        <f t="shared" si="285"/>
        <v>stoechas</v>
      </c>
      <c r="L1097" s="72">
        <f t="shared" si="285"/>
        <v>2</v>
      </c>
      <c r="M1097" s="66">
        <f t="shared" si="285"/>
        <v>13</v>
      </c>
      <c r="N1097" s="66">
        <f t="shared" si="285"/>
        <v>0</v>
      </c>
      <c r="O1097" s="42"/>
      <c r="P1097" s="43" t="e">
        <f>TEXT(IF(#REF!=1,D1097,""),"00")</f>
        <v>#REF!</v>
      </c>
      <c r="Q1097" s="44"/>
      <c r="R1097" s="45"/>
      <c r="S1097" s="46" t="e">
        <f>IF(O1097=0,TEXT(TIME(P1097,Q1097,R1097)-TIME(D1097,E1097,RIGHT(F1097,2))+TIME(0,LEFT(#REF!,2),RIGHT(#REF!,2)),"mm:ss"),TEXT(TIME(P1097,Q1097,R1097)-TIME(D1097,E1097,RIGHT(F1097,2))+TIME(0,LEFT(#REF!,2),RIGHT(#REF!,2))-TIME(0,($G$10*O1097),0),"mm:ss"))</f>
        <v>#REF!</v>
      </c>
      <c r="T1097" s="47"/>
      <c r="U1097" s="43" t="e">
        <f>INDEX(VISITORS[INSECT ORDER], MATCH(T1097,VISITORS[NAME USED],0))</f>
        <v>#N/A</v>
      </c>
      <c r="V1097" s="43" t="e">
        <f t="shared" si="278"/>
        <v>#N/A</v>
      </c>
      <c r="W1097" s="48" t="e">
        <f>IF(SUM(AB1097,AD1097,AF1097,AH1097,AJ1097,AL1097)=#REF!,,"")</f>
        <v>#REF!</v>
      </c>
      <c r="X1097" s="49" t="e">
        <f>IF(#REF!=1,1,"")</f>
        <v>#REF!</v>
      </c>
      <c r="Y1097" s="49"/>
      <c r="Z1097" s="49"/>
      <c r="AA1097" s="50" t="str">
        <f t="shared" si="279"/>
        <v/>
      </c>
      <c r="AB1097" s="51" t="str">
        <f>IF(AA1097=1,#REF!,"")</f>
        <v/>
      </c>
      <c r="AC1097" s="50"/>
      <c r="AD1097" s="51" t="str">
        <f>IF(AC1097=1,#REF!,"")</f>
        <v/>
      </c>
      <c r="AE1097" s="50"/>
      <c r="AF1097" s="51" t="str">
        <f>IF(AE1097=1,#REF!,"")</f>
        <v/>
      </c>
      <c r="AG1097" s="50"/>
      <c r="AH1097" s="51" t="str">
        <f>IF(AG1097=1,#REF!,"")</f>
        <v/>
      </c>
      <c r="AI1097" s="50"/>
      <c r="AJ1097" s="51" t="str">
        <f>IF(AI1097=1,#REF!,"")</f>
        <v/>
      </c>
      <c r="AK1097" s="50"/>
      <c r="AL1097" s="51" t="str">
        <f>IF(AK1097=1,#REF!,"")</f>
        <v/>
      </c>
      <c r="AM1097" s="52"/>
      <c r="AN1097" s="53"/>
      <c r="AO1097" s="53"/>
      <c r="AP1097" s="54"/>
      <c r="AQ1097" s="55" t="e">
        <f>IF(#REF!=1,0,"")</f>
        <v>#REF!</v>
      </c>
      <c r="AR1097" s="56" t="e">
        <f t="shared" si="272"/>
        <v>#REF!</v>
      </c>
      <c r="AS1097" s="55" t="e">
        <f>IF(#REF!=1,0,"")</f>
        <v>#REF!</v>
      </c>
      <c r="AT1097" s="56" t="e">
        <f t="shared" si="273"/>
        <v>#REF!</v>
      </c>
    </row>
    <row r="1098" spans="1:46" s="3" customFormat="1" x14ac:dyDescent="0.25">
      <c r="A1098" s="67">
        <f t="shared" si="274"/>
        <v>2022</v>
      </c>
      <c r="B1098" s="67" t="str">
        <f t="shared" si="275"/>
        <v>May</v>
      </c>
      <c r="C1098" s="68">
        <f t="shared" si="280"/>
        <v>25</v>
      </c>
      <c r="D1098" s="69">
        <f t="shared" si="276"/>
        <v>2</v>
      </c>
      <c r="E1098" s="70">
        <f t="shared" si="277"/>
        <v>50</v>
      </c>
      <c r="F1098" s="74"/>
      <c r="G1098" s="77"/>
      <c r="H1098" s="63" t="e">
        <f t="shared" si="281"/>
        <v>#VALUE!</v>
      </c>
      <c r="I1098" s="64">
        <f t="shared" si="285"/>
        <v>1</v>
      </c>
      <c r="J1098" s="71" t="str">
        <f t="shared" si="285"/>
        <v>Lavandula</v>
      </c>
      <c r="K1098" s="71" t="str">
        <f t="shared" si="285"/>
        <v>stoechas</v>
      </c>
      <c r="L1098" s="66">
        <f t="shared" si="285"/>
        <v>2</v>
      </c>
      <c r="M1098" s="72">
        <f t="shared" si="285"/>
        <v>13</v>
      </c>
      <c r="N1098" s="66">
        <f t="shared" si="285"/>
        <v>0</v>
      </c>
      <c r="O1098" s="42"/>
      <c r="P1098" s="43" t="e">
        <f>TEXT(IF(#REF!=1,D1098,""),"00")</f>
        <v>#REF!</v>
      </c>
      <c r="Q1098" s="44"/>
      <c r="R1098" s="45"/>
      <c r="S1098" s="46" t="e">
        <f>IF(O1098=0,TEXT(TIME(P1098,Q1098,R1098)-TIME(D1098,E1098,RIGHT(F1098,2))+TIME(0,LEFT(#REF!,2),RIGHT(#REF!,2)),"mm:ss"),TEXT(TIME(P1098,Q1098,R1098)-TIME(D1098,E1098,RIGHT(F1098,2))+TIME(0,LEFT(#REF!,2),RIGHT(#REF!,2))-TIME(0,($G$10*O1098),0),"mm:ss"))</f>
        <v>#REF!</v>
      </c>
      <c r="T1098" s="47"/>
      <c r="U1098" s="43" t="e">
        <f>INDEX(VISITORS[INSECT ORDER], MATCH(T1098,VISITORS[NAME USED],0))</f>
        <v>#N/A</v>
      </c>
      <c r="V1098" s="43" t="e">
        <f t="shared" si="278"/>
        <v>#N/A</v>
      </c>
      <c r="W1098" s="48" t="e">
        <f>IF(SUM(AB1098,AD1098,AF1098,AH1098,AJ1098,AL1098)=#REF!,,"")</f>
        <v>#REF!</v>
      </c>
      <c r="X1098" s="49" t="e">
        <f>IF(#REF!=1,1,"")</f>
        <v>#REF!</v>
      </c>
      <c r="Y1098" s="49"/>
      <c r="Z1098" s="49"/>
      <c r="AA1098" s="50" t="str">
        <f t="shared" si="279"/>
        <v/>
      </c>
      <c r="AB1098" s="51" t="str">
        <f>IF(AA1098=1,#REF!,"")</f>
        <v/>
      </c>
      <c r="AC1098" s="50"/>
      <c r="AD1098" s="51" t="str">
        <f>IF(AC1098=1,#REF!,"")</f>
        <v/>
      </c>
      <c r="AE1098" s="50"/>
      <c r="AF1098" s="51" t="str">
        <f>IF(AE1098=1,#REF!,"")</f>
        <v/>
      </c>
      <c r="AG1098" s="50"/>
      <c r="AH1098" s="51" t="str">
        <f>IF(AG1098=1,#REF!,"")</f>
        <v/>
      </c>
      <c r="AI1098" s="50"/>
      <c r="AJ1098" s="51" t="str">
        <f>IF(AI1098=1,#REF!,"")</f>
        <v/>
      </c>
      <c r="AK1098" s="50"/>
      <c r="AL1098" s="51" t="str">
        <f>IF(AK1098=1,#REF!,"")</f>
        <v/>
      </c>
      <c r="AM1098" s="52"/>
      <c r="AN1098" s="53"/>
      <c r="AO1098" s="53"/>
      <c r="AP1098" s="54"/>
      <c r="AQ1098" s="55" t="e">
        <f>IF(#REF!=1,0,"")</f>
        <v>#REF!</v>
      </c>
      <c r="AR1098" s="56" t="e">
        <f t="shared" si="272"/>
        <v>#REF!</v>
      </c>
      <c r="AS1098" s="55" t="e">
        <f>IF(#REF!=1,0,"")</f>
        <v>#REF!</v>
      </c>
      <c r="AT1098" s="56" t="e">
        <f t="shared" si="273"/>
        <v>#REF!</v>
      </c>
    </row>
    <row r="1099" spans="1:46" s="3" customFormat="1" x14ac:dyDescent="0.25">
      <c r="A1099" s="67">
        <f t="shared" si="274"/>
        <v>2022</v>
      </c>
      <c r="B1099" s="67" t="str">
        <f t="shared" si="275"/>
        <v>May</v>
      </c>
      <c r="C1099" s="68">
        <f t="shared" si="280"/>
        <v>25</v>
      </c>
      <c r="D1099" s="69">
        <f t="shared" si="276"/>
        <v>2</v>
      </c>
      <c r="E1099" s="70">
        <f t="shared" si="277"/>
        <v>51</v>
      </c>
      <c r="F1099" s="74"/>
      <c r="G1099" s="77"/>
      <c r="H1099" s="63" t="e">
        <f t="shared" si="281"/>
        <v>#VALUE!</v>
      </c>
      <c r="I1099" s="64">
        <f t="shared" si="285"/>
        <v>1</v>
      </c>
      <c r="J1099" s="71" t="str">
        <f t="shared" si="285"/>
        <v>Lavandula</v>
      </c>
      <c r="K1099" s="71" t="str">
        <f t="shared" si="285"/>
        <v>stoechas</v>
      </c>
      <c r="L1099" s="72">
        <f t="shared" si="285"/>
        <v>2</v>
      </c>
      <c r="M1099" s="72">
        <f t="shared" si="285"/>
        <v>13</v>
      </c>
      <c r="N1099" s="66">
        <f t="shared" si="285"/>
        <v>0</v>
      </c>
      <c r="O1099" s="42"/>
      <c r="P1099" s="43" t="e">
        <f>TEXT(IF(#REF!=1,D1099,""),"00")</f>
        <v>#REF!</v>
      </c>
      <c r="Q1099" s="44"/>
      <c r="R1099" s="45"/>
      <c r="S1099" s="46" t="e">
        <f>IF(O1099=0,TEXT(TIME(P1099,Q1099,R1099)-TIME(D1099,E1099,RIGHT(F1099,2))+TIME(0,LEFT(#REF!,2),RIGHT(#REF!,2)),"mm:ss"),TEXT(TIME(P1099,Q1099,R1099)-TIME(D1099,E1099,RIGHT(F1099,2))+TIME(0,LEFT(#REF!,2),RIGHT(#REF!,2))-TIME(0,($G$10*O1099),0),"mm:ss"))</f>
        <v>#REF!</v>
      </c>
      <c r="T1099" s="47"/>
      <c r="U1099" s="43" t="e">
        <f>INDEX(VISITORS[INSECT ORDER], MATCH(T1099,VISITORS[NAME USED],0))</f>
        <v>#N/A</v>
      </c>
      <c r="V1099" s="43" t="e">
        <f t="shared" si="278"/>
        <v>#N/A</v>
      </c>
      <c r="W1099" s="48" t="e">
        <f>IF(SUM(AB1099,AD1099,AF1099,AH1099,AJ1099,AL1099)=#REF!,,"")</f>
        <v>#REF!</v>
      </c>
      <c r="X1099" s="49" t="e">
        <f>IF(#REF!=1,1,"")</f>
        <v>#REF!</v>
      </c>
      <c r="Y1099" s="49"/>
      <c r="Z1099" s="49"/>
      <c r="AA1099" s="50" t="str">
        <f t="shared" si="279"/>
        <v/>
      </c>
      <c r="AB1099" s="51" t="str">
        <f>IF(AA1099=1,#REF!,"")</f>
        <v/>
      </c>
      <c r="AC1099" s="50"/>
      <c r="AD1099" s="51" t="str">
        <f>IF(AC1099=1,#REF!,"")</f>
        <v/>
      </c>
      <c r="AE1099" s="50"/>
      <c r="AF1099" s="51" t="str">
        <f>IF(AE1099=1,#REF!,"")</f>
        <v/>
      </c>
      <c r="AG1099" s="50"/>
      <c r="AH1099" s="51" t="str">
        <f>IF(AG1099=1,#REF!,"")</f>
        <v/>
      </c>
      <c r="AI1099" s="50"/>
      <c r="AJ1099" s="51" t="str">
        <f>IF(AI1099=1,#REF!,"")</f>
        <v/>
      </c>
      <c r="AK1099" s="50"/>
      <c r="AL1099" s="51" t="str">
        <f>IF(AK1099=1,#REF!,"")</f>
        <v/>
      </c>
      <c r="AM1099" s="52"/>
      <c r="AN1099" s="53"/>
      <c r="AO1099" s="53"/>
      <c r="AP1099" s="54"/>
      <c r="AQ1099" s="55" t="e">
        <f>IF(#REF!=1,0,"")</f>
        <v>#REF!</v>
      </c>
      <c r="AR1099" s="56" t="e">
        <f t="shared" ref="AR1099:AR1162" si="286">IF(AQ1099=1,X1099,"")</f>
        <v>#REF!</v>
      </c>
      <c r="AS1099" s="55" t="e">
        <f>IF(#REF!=1,0,"")</f>
        <v>#REF!</v>
      </c>
      <c r="AT1099" s="56" t="e">
        <f t="shared" ref="AT1099:AT1162" si="287">IF(AS1099=1,X1099,"")</f>
        <v>#REF!</v>
      </c>
    </row>
    <row r="1100" spans="1:46" s="3" customFormat="1" x14ac:dyDescent="0.25">
      <c r="A1100" s="67">
        <f t="shared" ref="A1100:A1163" si="288">A1099</f>
        <v>2022</v>
      </c>
      <c r="B1100" s="67" t="str">
        <f t="shared" ref="B1100:B1163" si="289">IF(C1099-C1100&gt;0, TEXT(DATE(2016,(MONTH(DATEVALUE(B1099&amp;"1"))+1),1),"mmm"), B1099)</f>
        <v>May</v>
      </c>
      <c r="C1100" s="68">
        <f t="shared" si="280"/>
        <v>25</v>
      </c>
      <c r="D1100" s="69">
        <f t="shared" ref="D1100:D1163" si="290">IF(IF(E1099=59,D1099+1,D1099)=24,0,IF(E1099=59,D1099+1,D1099))</f>
        <v>2</v>
      </c>
      <c r="E1100" s="70">
        <f t="shared" ref="E1100:E1163" si="291">IF(E1099&lt;59,E1099+1,0)</f>
        <v>52</v>
      </c>
      <c r="F1100" s="74"/>
      <c r="G1100" s="77"/>
      <c r="H1100" s="63" t="e">
        <f t="shared" si="281"/>
        <v>#VALUE!</v>
      </c>
      <c r="I1100" s="64">
        <f t="shared" si="285"/>
        <v>1</v>
      </c>
      <c r="J1100" s="71" t="str">
        <f t="shared" si="285"/>
        <v>Lavandula</v>
      </c>
      <c r="K1100" s="71" t="str">
        <f t="shared" si="285"/>
        <v>stoechas</v>
      </c>
      <c r="L1100" s="72">
        <f t="shared" si="285"/>
        <v>2</v>
      </c>
      <c r="M1100" s="72">
        <f t="shared" si="285"/>
        <v>13</v>
      </c>
      <c r="N1100" s="66">
        <f t="shared" si="285"/>
        <v>0</v>
      </c>
      <c r="O1100" s="42"/>
      <c r="P1100" s="43" t="e">
        <f>TEXT(IF(#REF!=1,D1100,""),"00")</f>
        <v>#REF!</v>
      </c>
      <c r="Q1100" s="44"/>
      <c r="R1100" s="45"/>
      <c r="S1100" s="46" t="e">
        <f>IF(O1100=0,TEXT(TIME(P1100,Q1100,R1100)-TIME(D1100,E1100,RIGHT(F1100,2))+TIME(0,LEFT(#REF!,2),RIGHT(#REF!,2)),"mm:ss"),TEXT(TIME(P1100,Q1100,R1100)-TIME(D1100,E1100,RIGHT(F1100,2))+TIME(0,LEFT(#REF!,2),RIGHT(#REF!,2))-TIME(0,($G$10*O1100),0),"mm:ss"))</f>
        <v>#REF!</v>
      </c>
      <c r="T1100" s="47"/>
      <c r="U1100" s="43" t="e">
        <f>INDEX(VISITORS[INSECT ORDER], MATCH(T1100,VISITORS[NAME USED],0))</f>
        <v>#N/A</v>
      </c>
      <c r="V1100" s="43" t="e">
        <f t="shared" ref="V1100:V1163" si="292">IF(U1100&lt;&gt;0,"NA","")</f>
        <v>#N/A</v>
      </c>
      <c r="W1100" s="48" t="e">
        <f>IF(SUM(AB1100,AD1100,AF1100,AH1100,AJ1100,AL1100)=#REF!,,"")</f>
        <v>#REF!</v>
      </c>
      <c r="X1100" s="49" t="e">
        <f>IF(#REF!=1,1,"")</f>
        <v>#REF!</v>
      </c>
      <c r="Y1100" s="49"/>
      <c r="Z1100" s="49"/>
      <c r="AA1100" s="50" t="str">
        <f t="shared" ref="AA1100:AA1163" si="293">IF(OR(T1100="Something small"),1,"")</f>
        <v/>
      </c>
      <c r="AB1100" s="51" t="str">
        <f>IF(AA1100=1,#REF!,"")</f>
        <v/>
      </c>
      <c r="AC1100" s="50"/>
      <c r="AD1100" s="51" t="str">
        <f>IF(AC1100=1,#REF!,"")</f>
        <v/>
      </c>
      <c r="AE1100" s="50"/>
      <c r="AF1100" s="51" t="str">
        <f>IF(AE1100=1,#REF!,"")</f>
        <v/>
      </c>
      <c r="AG1100" s="50"/>
      <c r="AH1100" s="51" t="str">
        <f>IF(AG1100=1,#REF!,"")</f>
        <v/>
      </c>
      <c r="AI1100" s="50"/>
      <c r="AJ1100" s="51" t="str">
        <f>IF(AI1100=1,#REF!,"")</f>
        <v/>
      </c>
      <c r="AK1100" s="50"/>
      <c r="AL1100" s="51" t="str">
        <f>IF(AK1100=1,#REF!,"")</f>
        <v/>
      </c>
      <c r="AM1100" s="52"/>
      <c r="AN1100" s="53"/>
      <c r="AO1100" s="53"/>
      <c r="AP1100" s="54"/>
      <c r="AQ1100" s="55" t="e">
        <f>IF(#REF!=1,0,"")</f>
        <v>#REF!</v>
      </c>
      <c r="AR1100" s="56" t="e">
        <f t="shared" si="286"/>
        <v>#REF!</v>
      </c>
      <c r="AS1100" s="55" t="e">
        <f>IF(#REF!=1,0,"")</f>
        <v>#REF!</v>
      </c>
      <c r="AT1100" s="56" t="e">
        <f t="shared" si="287"/>
        <v>#REF!</v>
      </c>
    </row>
    <row r="1101" spans="1:46" s="3" customFormat="1" x14ac:dyDescent="0.25">
      <c r="A1101" s="67">
        <f t="shared" si="288"/>
        <v>2022</v>
      </c>
      <c r="B1101" s="67" t="str">
        <f t="shared" si="289"/>
        <v>May</v>
      </c>
      <c r="C1101" s="68">
        <f t="shared" ref="C1101:C1164" si="294">IF(AND(D1101=0, E1101=0), IF(TEXT(C1100,"dd")=TEXT(EOMONTH(DATE(A1100,MONTH(DATEVALUE(B1100&amp;"1")),C1100),0), "dd"), 1, C1100+1), C1100)</f>
        <v>25</v>
      </c>
      <c r="D1101" s="69">
        <f t="shared" si="290"/>
        <v>2</v>
      </c>
      <c r="E1101" s="70">
        <f t="shared" si="291"/>
        <v>53</v>
      </c>
      <c r="F1101" s="74"/>
      <c r="G1101" s="77"/>
      <c r="H1101" s="63" t="e">
        <f t="shared" ref="H1101:H1164" si="295">IF(AND(OR(E1100=$G$3,E1100=$G$4,E1100=$G$5,E1100=$G$6,E1100=$G$7,E1100=$G$8),E1100&lt;&gt;RIGHT(H1100,2)),CONCATENATE(LEFT(J1101,3),LEFT(K1101,3),L1101,"_",A1101,TEXT(MONTH(DATEVALUE(B1101&amp;"1")),"00"),TEXT(C1101,"00"),"_",TEXT(D1101,"00"),"_",TEXT(E1100,"00")),IF(AND(OR(E1101=$G$3,E1101=$G$4,E1101=$G$5,E1101=$G$6,E1101=$G$7,E1101=$G$8),OR(F1101="",F1101&gt;$G$9-1)),CONCATENATE(LEFT(J1101,3),LEFT(K1101,3),L1101,"_",A1101,TEXT(MONTH(DATEVALUE(B1101&amp;"1")),"00"),TEXT(C1101,"00"),"_",TEXT(D1101,"00"),"_",TEXT(E1101,"00")),H1100))</f>
        <v>#VALUE!</v>
      </c>
      <c r="I1101" s="64">
        <f t="shared" ref="I1101:N1116" si="296">I1100</f>
        <v>1</v>
      </c>
      <c r="J1101" s="71" t="str">
        <f t="shared" si="296"/>
        <v>Lavandula</v>
      </c>
      <c r="K1101" s="71" t="str">
        <f t="shared" si="296"/>
        <v>stoechas</v>
      </c>
      <c r="L1101" s="72">
        <f t="shared" si="296"/>
        <v>2</v>
      </c>
      <c r="M1101" s="72">
        <f t="shared" si="296"/>
        <v>13</v>
      </c>
      <c r="N1101" s="66">
        <f t="shared" si="296"/>
        <v>0</v>
      </c>
      <c r="O1101" s="42"/>
      <c r="P1101" s="43" t="e">
        <f>TEXT(IF(#REF!=1,D1101,""),"00")</f>
        <v>#REF!</v>
      </c>
      <c r="Q1101" s="44"/>
      <c r="R1101" s="45"/>
      <c r="S1101" s="46" t="e">
        <f>IF(O1101=0,TEXT(TIME(P1101,Q1101,R1101)-TIME(D1101,E1101,RIGHT(F1101,2))+TIME(0,LEFT(#REF!,2),RIGHT(#REF!,2)),"mm:ss"),TEXT(TIME(P1101,Q1101,R1101)-TIME(D1101,E1101,RIGHT(F1101,2))+TIME(0,LEFT(#REF!,2),RIGHT(#REF!,2))-TIME(0,($G$10*O1101),0),"mm:ss"))</f>
        <v>#REF!</v>
      </c>
      <c r="T1101" s="47"/>
      <c r="U1101" s="43" t="e">
        <f>INDEX(VISITORS[INSECT ORDER], MATCH(T1101,VISITORS[NAME USED],0))</f>
        <v>#N/A</v>
      </c>
      <c r="V1101" s="43" t="e">
        <f t="shared" si="292"/>
        <v>#N/A</v>
      </c>
      <c r="W1101" s="48" t="e">
        <f>IF(SUM(AB1101,AD1101,AF1101,AH1101,AJ1101,AL1101)=#REF!,,"")</f>
        <v>#REF!</v>
      </c>
      <c r="X1101" s="49" t="e">
        <f>IF(#REF!=1,1,"")</f>
        <v>#REF!</v>
      </c>
      <c r="Y1101" s="49"/>
      <c r="Z1101" s="49"/>
      <c r="AA1101" s="50" t="str">
        <f t="shared" si="293"/>
        <v/>
      </c>
      <c r="AB1101" s="51" t="str">
        <f>IF(AA1101=1,#REF!,"")</f>
        <v/>
      </c>
      <c r="AC1101" s="50"/>
      <c r="AD1101" s="51" t="str">
        <f>IF(AC1101=1,#REF!,"")</f>
        <v/>
      </c>
      <c r="AE1101" s="50"/>
      <c r="AF1101" s="51" t="str">
        <f>IF(AE1101=1,#REF!,"")</f>
        <v/>
      </c>
      <c r="AG1101" s="50"/>
      <c r="AH1101" s="51" t="str">
        <f>IF(AG1101=1,#REF!,"")</f>
        <v/>
      </c>
      <c r="AI1101" s="50"/>
      <c r="AJ1101" s="51" t="str">
        <f>IF(AI1101=1,#REF!,"")</f>
        <v/>
      </c>
      <c r="AK1101" s="50"/>
      <c r="AL1101" s="51" t="str">
        <f>IF(AK1101=1,#REF!,"")</f>
        <v/>
      </c>
      <c r="AM1101" s="52"/>
      <c r="AN1101" s="53"/>
      <c r="AO1101" s="53"/>
      <c r="AP1101" s="54"/>
      <c r="AQ1101" s="55" t="e">
        <f>IF(#REF!=1,0,"")</f>
        <v>#REF!</v>
      </c>
      <c r="AR1101" s="56" t="e">
        <f t="shared" si="286"/>
        <v>#REF!</v>
      </c>
      <c r="AS1101" s="55" t="e">
        <f>IF(#REF!=1,0,"")</f>
        <v>#REF!</v>
      </c>
      <c r="AT1101" s="56" t="e">
        <f t="shared" si="287"/>
        <v>#REF!</v>
      </c>
    </row>
    <row r="1102" spans="1:46" s="3" customFormat="1" x14ac:dyDescent="0.25">
      <c r="A1102" s="67">
        <f t="shared" si="288"/>
        <v>2022</v>
      </c>
      <c r="B1102" s="67" t="str">
        <f t="shared" si="289"/>
        <v>May</v>
      </c>
      <c r="C1102" s="68">
        <f t="shared" si="294"/>
        <v>25</v>
      </c>
      <c r="D1102" s="69">
        <f t="shared" si="290"/>
        <v>2</v>
      </c>
      <c r="E1102" s="60">
        <f t="shared" si="291"/>
        <v>54</v>
      </c>
      <c r="F1102" s="74"/>
      <c r="G1102" s="77"/>
      <c r="H1102" s="63" t="e">
        <f t="shared" si="295"/>
        <v>#VALUE!</v>
      </c>
      <c r="I1102" s="64">
        <f t="shared" si="296"/>
        <v>1</v>
      </c>
      <c r="J1102" s="71" t="str">
        <f t="shared" si="296"/>
        <v>Lavandula</v>
      </c>
      <c r="K1102" s="71" t="str">
        <f t="shared" si="296"/>
        <v>stoechas</v>
      </c>
      <c r="L1102" s="72">
        <f t="shared" si="296"/>
        <v>2</v>
      </c>
      <c r="M1102" s="66">
        <f t="shared" si="296"/>
        <v>13</v>
      </c>
      <c r="N1102" s="66">
        <f t="shared" si="296"/>
        <v>0</v>
      </c>
      <c r="O1102" s="42"/>
      <c r="P1102" s="43" t="e">
        <f>TEXT(IF(#REF!=1,D1102,""),"00")</f>
        <v>#REF!</v>
      </c>
      <c r="Q1102" s="44"/>
      <c r="R1102" s="45"/>
      <c r="S1102" s="46" t="e">
        <f>IF(O1102=0,TEXT(TIME(P1102,Q1102,R1102)-TIME(D1102,E1102,RIGHT(F1102,2))+TIME(0,LEFT(#REF!,2),RIGHT(#REF!,2)),"mm:ss"),TEXT(TIME(P1102,Q1102,R1102)-TIME(D1102,E1102,RIGHT(F1102,2))+TIME(0,LEFT(#REF!,2),RIGHT(#REF!,2))-TIME(0,($G$10*O1102),0),"mm:ss"))</f>
        <v>#REF!</v>
      </c>
      <c r="T1102" s="47"/>
      <c r="U1102" s="43" t="e">
        <f>INDEX(VISITORS[INSECT ORDER], MATCH(T1102,VISITORS[NAME USED],0))</f>
        <v>#N/A</v>
      </c>
      <c r="V1102" s="43" t="e">
        <f t="shared" si="292"/>
        <v>#N/A</v>
      </c>
      <c r="W1102" s="48" t="e">
        <f>IF(SUM(AB1102,AD1102,AF1102,AH1102,AJ1102,AL1102)=#REF!,,"")</f>
        <v>#REF!</v>
      </c>
      <c r="X1102" s="49" t="e">
        <f>IF(#REF!=1,1,"")</f>
        <v>#REF!</v>
      </c>
      <c r="Y1102" s="49"/>
      <c r="Z1102" s="49"/>
      <c r="AA1102" s="50" t="str">
        <f t="shared" si="293"/>
        <v/>
      </c>
      <c r="AB1102" s="51" t="str">
        <f>IF(AA1102=1,#REF!,"")</f>
        <v/>
      </c>
      <c r="AC1102" s="50"/>
      <c r="AD1102" s="51" t="str">
        <f>IF(AC1102=1,#REF!,"")</f>
        <v/>
      </c>
      <c r="AE1102" s="50"/>
      <c r="AF1102" s="51" t="str">
        <f>IF(AE1102=1,#REF!,"")</f>
        <v/>
      </c>
      <c r="AG1102" s="50"/>
      <c r="AH1102" s="51" t="str">
        <f>IF(AG1102=1,#REF!,"")</f>
        <v/>
      </c>
      <c r="AI1102" s="50"/>
      <c r="AJ1102" s="51" t="str">
        <f>IF(AI1102=1,#REF!,"")</f>
        <v/>
      </c>
      <c r="AK1102" s="50"/>
      <c r="AL1102" s="51" t="str">
        <f>IF(AK1102=1,#REF!,"")</f>
        <v/>
      </c>
      <c r="AM1102" s="52"/>
      <c r="AN1102" s="53"/>
      <c r="AO1102" s="53"/>
      <c r="AP1102" s="54"/>
      <c r="AQ1102" s="55" t="e">
        <f>IF(#REF!=1,0,"")</f>
        <v>#REF!</v>
      </c>
      <c r="AR1102" s="56" t="e">
        <f t="shared" si="286"/>
        <v>#REF!</v>
      </c>
      <c r="AS1102" s="55" t="e">
        <f>IF(#REF!=1,0,"")</f>
        <v>#REF!</v>
      </c>
      <c r="AT1102" s="56" t="e">
        <f t="shared" si="287"/>
        <v>#REF!</v>
      </c>
    </row>
    <row r="1103" spans="1:46" s="3" customFormat="1" x14ac:dyDescent="0.25">
      <c r="A1103" s="67">
        <f t="shared" si="288"/>
        <v>2022</v>
      </c>
      <c r="B1103" s="67" t="str">
        <f t="shared" si="289"/>
        <v>May</v>
      </c>
      <c r="C1103" s="68">
        <f t="shared" si="294"/>
        <v>25</v>
      </c>
      <c r="D1103" s="69">
        <f t="shared" si="290"/>
        <v>2</v>
      </c>
      <c r="E1103" s="70">
        <f t="shared" si="291"/>
        <v>55</v>
      </c>
      <c r="F1103" s="74"/>
      <c r="G1103" s="77"/>
      <c r="H1103" s="63" t="e">
        <f t="shared" si="295"/>
        <v>#VALUE!</v>
      </c>
      <c r="I1103" s="64">
        <f t="shared" si="296"/>
        <v>1</v>
      </c>
      <c r="J1103" s="71" t="str">
        <f t="shared" si="296"/>
        <v>Lavandula</v>
      </c>
      <c r="K1103" s="71" t="str">
        <f t="shared" si="296"/>
        <v>stoechas</v>
      </c>
      <c r="L1103" s="72">
        <f t="shared" si="296"/>
        <v>2</v>
      </c>
      <c r="M1103" s="72">
        <f t="shared" si="296"/>
        <v>13</v>
      </c>
      <c r="N1103" s="66">
        <f t="shared" si="296"/>
        <v>0</v>
      </c>
      <c r="O1103" s="42"/>
      <c r="P1103" s="43" t="e">
        <f>TEXT(IF(#REF!=1,D1103,""),"00")</f>
        <v>#REF!</v>
      </c>
      <c r="Q1103" s="44"/>
      <c r="R1103" s="45"/>
      <c r="S1103" s="46" t="e">
        <f>IF(O1103=0,TEXT(TIME(P1103,Q1103,R1103)-TIME(D1103,E1103,RIGHT(F1103,2))+TIME(0,LEFT(#REF!,2),RIGHT(#REF!,2)),"mm:ss"),TEXT(TIME(P1103,Q1103,R1103)-TIME(D1103,E1103,RIGHT(F1103,2))+TIME(0,LEFT(#REF!,2),RIGHT(#REF!,2))-TIME(0,($G$10*O1103),0),"mm:ss"))</f>
        <v>#REF!</v>
      </c>
      <c r="T1103" s="47"/>
      <c r="U1103" s="43" t="e">
        <f>INDEX(VISITORS[INSECT ORDER], MATCH(T1103,VISITORS[NAME USED],0))</f>
        <v>#N/A</v>
      </c>
      <c r="V1103" s="43" t="e">
        <f t="shared" si="292"/>
        <v>#N/A</v>
      </c>
      <c r="W1103" s="48" t="e">
        <f>IF(SUM(AB1103,AD1103,AF1103,AH1103,AJ1103,AL1103)=#REF!,,"")</f>
        <v>#REF!</v>
      </c>
      <c r="X1103" s="49" t="e">
        <f>IF(#REF!=1,1,"")</f>
        <v>#REF!</v>
      </c>
      <c r="Y1103" s="49"/>
      <c r="Z1103" s="49"/>
      <c r="AA1103" s="50" t="str">
        <f t="shared" si="293"/>
        <v/>
      </c>
      <c r="AB1103" s="51" t="str">
        <f>IF(AA1103=1,#REF!,"")</f>
        <v/>
      </c>
      <c r="AC1103" s="50"/>
      <c r="AD1103" s="51" t="str">
        <f>IF(AC1103=1,#REF!,"")</f>
        <v/>
      </c>
      <c r="AE1103" s="50"/>
      <c r="AF1103" s="51" t="str">
        <f>IF(AE1103=1,#REF!,"")</f>
        <v/>
      </c>
      <c r="AG1103" s="50"/>
      <c r="AH1103" s="51" t="str">
        <f>IF(AG1103=1,#REF!,"")</f>
        <v/>
      </c>
      <c r="AI1103" s="50"/>
      <c r="AJ1103" s="51" t="str">
        <f>IF(AI1103=1,#REF!,"")</f>
        <v/>
      </c>
      <c r="AK1103" s="50"/>
      <c r="AL1103" s="51" t="str">
        <f>IF(AK1103=1,#REF!,"")</f>
        <v/>
      </c>
      <c r="AM1103" s="52"/>
      <c r="AN1103" s="53"/>
      <c r="AO1103" s="53"/>
      <c r="AP1103" s="54"/>
      <c r="AQ1103" s="55" t="e">
        <f>IF(#REF!=1,0,"")</f>
        <v>#REF!</v>
      </c>
      <c r="AR1103" s="56" t="e">
        <f t="shared" si="286"/>
        <v>#REF!</v>
      </c>
      <c r="AS1103" s="55" t="e">
        <f>IF(#REF!=1,0,"")</f>
        <v>#REF!</v>
      </c>
      <c r="AT1103" s="56" t="e">
        <f t="shared" si="287"/>
        <v>#REF!</v>
      </c>
    </row>
    <row r="1104" spans="1:46" s="3" customFormat="1" x14ac:dyDescent="0.25">
      <c r="A1104" s="67">
        <f t="shared" si="288"/>
        <v>2022</v>
      </c>
      <c r="B1104" s="67" t="str">
        <f t="shared" si="289"/>
        <v>May</v>
      </c>
      <c r="C1104" s="68">
        <f t="shared" si="294"/>
        <v>25</v>
      </c>
      <c r="D1104" s="69">
        <f t="shared" si="290"/>
        <v>2</v>
      </c>
      <c r="E1104" s="70">
        <f t="shared" si="291"/>
        <v>56</v>
      </c>
      <c r="F1104" s="74"/>
      <c r="G1104" s="77"/>
      <c r="H1104" s="63" t="e">
        <f t="shared" si="295"/>
        <v>#VALUE!</v>
      </c>
      <c r="I1104" s="64">
        <f t="shared" si="296"/>
        <v>1</v>
      </c>
      <c r="J1104" s="71" t="str">
        <f t="shared" si="296"/>
        <v>Lavandula</v>
      </c>
      <c r="K1104" s="71" t="str">
        <f t="shared" si="296"/>
        <v>stoechas</v>
      </c>
      <c r="L1104" s="66">
        <f t="shared" si="296"/>
        <v>2</v>
      </c>
      <c r="M1104" s="72">
        <f t="shared" si="296"/>
        <v>13</v>
      </c>
      <c r="N1104" s="66">
        <f t="shared" si="296"/>
        <v>0</v>
      </c>
      <c r="O1104" s="42"/>
      <c r="P1104" s="43" t="e">
        <f>TEXT(IF(#REF!=1,D1104,""),"00")</f>
        <v>#REF!</v>
      </c>
      <c r="Q1104" s="44"/>
      <c r="R1104" s="45"/>
      <c r="S1104" s="46" t="e">
        <f>IF(O1104=0,TEXT(TIME(P1104,Q1104,R1104)-TIME(D1104,E1104,RIGHT(F1104,2))+TIME(0,LEFT(#REF!,2),RIGHT(#REF!,2)),"mm:ss"),TEXT(TIME(P1104,Q1104,R1104)-TIME(D1104,E1104,RIGHT(F1104,2))+TIME(0,LEFT(#REF!,2),RIGHT(#REF!,2))-TIME(0,($G$10*O1104),0),"mm:ss"))</f>
        <v>#REF!</v>
      </c>
      <c r="T1104" s="47"/>
      <c r="U1104" s="43" t="e">
        <f>INDEX(VISITORS[INSECT ORDER], MATCH(T1104,VISITORS[NAME USED],0))</f>
        <v>#N/A</v>
      </c>
      <c r="V1104" s="43" t="e">
        <f t="shared" si="292"/>
        <v>#N/A</v>
      </c>
      <c r="W1104" s="48" t="e">
        <f>IF(SUM(AB1104,AD1104,AF1104,AH1104,AJ1104,AL1104)=#REF!,,"")</f>
        <v>#REF!</v>
      </c>
      <c r="X1104" s="49" t="e">
        <f>IF(#REF!=1,1,"")</f>
        <v>#REF!</v>
      </c>
      <c r="Y1104" s="49"/>
      <c r="Z1104" s="49"/>
      <c r="AA1104" s="50" t="str">
        <f t="shared" si="293"/>
        <v/>
      </c>
      <c r="AB1104" s="51" t="str">
        <f>IF(AA1104=1,#REF!,"")</f>
        <v/>
      </c>
      <c r="AC1104" s="50"/>
      <c r="AD1104" s="51" t="str">
        <f>IF(AC1104=1,#REF!,"")</f>
        <v/>
      </c>
      <c r="AE1104" s="50"/>
      <c r="AF1104" s="51" t="str">
        <f>IF(AE1104=1,#REF!,"")</f>
        <v/>
      </c>
      <c r="AG1104" s="50"/>
      <c r="AH1104" s="51" t="str">
        <f>IF(AG1104=1,#REF!,"")</f>
        <v/>
      </c>
      <c r="AI1104" s="50"/>
      <c r="AJ1104" s="51" t="str">
        <f>IF(AI1104=1,#REF!,"")</f>
        <v/>
      </c>
      <c r="AK1104" s="50"/>
      <c r="AL1104" s="51" t="str">
        <f>IF(AK1104=1,#REF!,"")</f>
        <v/>
      </c>
      <c r="AM1104" s="52"/>
      <c r="AN1104" s="53"/>
      <c r="AO1104" s="53"/>
      <c r="AP1104" s="54"/>
      <c r="AQ1104" s="55" t="e">
        <f>IF(#REF!=1,0,"")</f>
        <v>#REF!</v>
      </c>
      <c r="AR1104" s="56" t="e">
        <f t="shared" si="286"/>
        <v>#REF!</v>
      </c>
      <c r="AS1104" s="55" t="e">
        <f>IF(#REF!=1,0,"")</f>
        <v>#REF!</v>
      </c>
      <c r="AT1104" s="56" t="e">
        <f t="shared" si="287"/>
        <v>#REF!</v>
      </c>
    </row>
    <row r="1105" spans="1:46" s="3" customFormat="1" x14ac:dyDescent="0.25">
      <c r="A1105" s="67">
        <f t="shared" si="288"/>
        <v>2022</v>
      </c>
      <c r="B1105" s="67" t="str">
        <f t="shared" si="289"/>
        <v>May</v>
      </c>
      <c r="C1105" s="68">
        <f t="shared" si="294"/>
        <v>25</v>
      </c>
      <c r="D1105" s="69">
        <f t="shared" si="290"/>
        <v>2</v>
      </c>
      <c r="E1105" s="70">
        <f t="shared" si="291"/>
        <v>57</v>
      </c>
      <c r="F1105" s="74"/>
      <c r="G1105" s="77"/>
      <c r="H1105" s="63" t="e">
        <f t="shared" si="295"/>
        <v>#VALUE!</v>
      </c>
      <c r="I1105" s="64">
        <f t="shared" si="296"/>
        <v>1</v>
      </c>
      <c r="J1105" s="71" t="str">
        <f t="shared" si="296"/>
        <v>Lavandula</v>
      </c>
      <c r="K1105" s="71" t="str">
        <f t="shared" si="296"/>
        <v>stoechas</v>
      </c>
      <c r="L1105" s="72">
        <f t="shared" si="296"/>
        <v>2</v>
      </c>
      <c r="M1105" s="72">
        <f t="shared" si="296"/>
        <v>13</v>
      </c>
      <c r="N1105" s="66">
        <f t="shared" si="296"/>
        <v>0</v>
      </c>
      <c r="O1105" s="42"/>
      <c r="P1105" s="43" t="e">
        <f>TEXT(IF(#REF!=1,D1105,""),"00")</f>
        <v>#REF!</v>
      </c>
      <c r="Q1105" s="44"/>
      <c r="R1105" s="45"/>
      <c r="S1105" s="46" t="e">
        <f>IF(O1105=0,TEXT(TIME(P1105,Q1105,R1105)-TIME(D1105,E1105,RIGHT(F1105,2))+TIME(0,LEFT(#REF!,2),RIGHT(#REF!,2)),"mm:ss"),TEXT(TIME(P1105,Q1105,R1105)-TIME(D1105,E1105,RIGHT(F1105,2))+TIME(0,LEFT(#REF!,2),RIGHT(#REF!,2))-TIME(0,($G$10*O1105),0),"mm:ss"))</f>
        <v>#REF!</v>
      </c>
      <c r="T1105" s="47"/>
      <c r="U1105" s="43" t="e">
        <f>INDEX(VISITORS[INSECT ORDER], MATCH(T1105,VISITORS[NAME USED],0))</f>
        <v>#N/A</v>
      </c>
      <c r="V1105" s="43" t="e">
        <f t="shared" si="292"/>
        <v>#N/A</v>
      </c>
      <c r="W1105" s="48" t="e">
        <f>IF(SUM(AB1105,AD1105,AF1105,AH1105,AJ1105,AL1105)=#REF!,,"")</f>
        <v>#REF!</v>
      </c>
      <c r="X1105" s="49" t="e">
        <f>IF(#REF!=1,1,"")</f>
        <v>#REF!</v>
      </c>
      <c r="Y1105" s="49"/>
      <c r="Z1105" s="49"/>
      <c r="AA1105" s="50" t="str">
        <f t="shared" si="293"/>
        <v/>
      </c>
      <c r="AB1105" s="51" t="str">
        <f>IF(AA1105=1,#REF!,"")</f>
        <v/>
      </c>
      <c r="AC1105" s="50"/>
      <c r="AD1105" s="51" t="str">
        <f>IF(AC1105=1,#REF!,"")</f>
        <v/>
      </c>
      <c r="AE1105" s="50"/>
      <c r="AF1105" s="51" t="str">
        <f>IF(AE1105=1,#REF!,"")</f>
        <v/>
      </c>
      <c r="AG1105" s="50"/>
      <c r="AH1105" s="51" t="str">
        <f>IF(AG1105=1,#REF!,"")</f>
        <v/>
      </c>
      <c r="AI1105" s="50"/>
      <c r="AJ1105" s="51" t="str">
        <f>IF(AI1105=1,#REF!,"")</f>
        <v/>
      </c>
      <c r="AK1105" s="50"/>
      <c r="AL1105" s="51" t="str">
        <f>IF(AK1105=1,#REF!,"")</f>
        <v/>
      </c>
      <c r="AM1105" s="52"/>
      <c r="AN1105" s="53"/>
      <c r="AO1105" s="53"/>
      <c r="AP1105" s="54"/>
      <c r="AQ1105" s="55" t="e">
        <f>IF(#REF!=1,0,"")</f>
        <v>#REF!</v>
      </c>
      <c r="AR1105" s="56" t="e">
        <f t="shared" si="286"/>
        <v>#REF!</v>
      </c>
      <c r="AS1105" s="55" t="e">
        <f>IF(#REF!=1,0,"")</f>
        <v>#REF!</v>
      </c>
      <c r="AT1105" s="56" t="e">
        <f t="shared" si="287"/>
        <v>#REF!</v>
      </c>
    </row>
    <row r="1106" spans="1:46" s="3" customFormat="1" x14ac:dyDescent="0.25">
      <c r="A1106" s="67">
        <f t="shared" si="288"/>
        <v>2022</v>
      </c>
      <c r="B1106" s="67" t="str">
        <f t="shared" si="289"/>
        <v>May</v>
      </c>
      <c r="C1106" s="68">
        <f t="shared" si="294"/>
        <v>25</v>
      </c>
      <c r="D1106" s="69">
        <f t="shared" si="290"/>
        <v>2</v>
      </c>
      <c r="E1106" s="70">
        <f t="shared" si="291"/>
        <v>58</v>
      </c>
      <c r="F1106" s="74"/>
      <c r="G1106" s="77"/>
      <c r="H1106" s="63" t="e">
        <f t="shared" si="295"/>
        <v>#VALUE!</v>
      </c>
      <c r="I1106" s="64">
        <f t="shared" si="296"/>
        <v>1</v>
      </c>
      <c r="J1106" s="71" t="str">
        <f t="shared" si="296"/>
        <v>Lavandula</v>
      </c>
      <c r="K1106" s="71" t="str">
        <f t="shared" si="296"/>
        <v>stoechas</v>
      </c>
      <c r="L1106" s="72">
        <f t="shared" si="296"/>
        <v>2</v>
      </c>
      <c r="M1106" s="72">
        <f t="shared" si="296"/>
        <v>13</v>
      </c>
      <c r="N1106" s="66">
        <f t="shared" si="296"/>
        <v>0</v>
      </c>
      <c r="O1106" s="42"/>
      <c r="P1106" s="43" t="e">
        <f>TEXT(IF(#REF!=1,D1106,""),"00")</f>
        <v>#REF!</v>
      </c>
      <c r="Q1106" s="44"/>
      <c r="R1106" s="45"/>
      <c r="S1106" s="46" t="e">
        <f>IF(O1106=0,TEXT(TIME(P1106,Q1106,R1106)-TIME(D1106,E1106,RIGHT(F1106,2))+TIME(0,LEFT(#REF!,2),RIGHT(#REF!,2)),"mm:ss"),TEXT(TIME(P1106,Q1106,R1106)-TIME(D1106,E1106,RIGHT(F1106,2))+TIME(0,LEFT(#REF!,2),RIGHT(#REF!,2))-TIME(0,($G$10*O1106),0),"mm:ss"))</f>
        <v>#REF!</v>
      </c>
      <c r="T1106" s="47"/>
      <c r="U1106" s="43" t="e">
        <f>INDEX(VISITORS[INSECT ORDER], MATCH(T1106,VISITORS[NAME USED],0))</f>
        <v>#N/A</v>
      </c>
      <c r="V1106" s="43" t="e">
        <f t="shared" si="292"/>
        <v>#N/A</v>
      </c>
      <c r="W1106" s="48" t="e">
        <f>IF(SUM(AB1106,AD1106,AF1106,AH1106,AJ1106,AL1106)=#REF!,,"")</f>
        <v>#REF!</v>
      </c>
      <c r="X1106" s="49" t="e">
        <f>IF(#REF!=1,1,"")</f>
        <v>#REF!</v>
      </c>
      <c r="Y1106" s="49"/>
      <c r="Z1106" s="49"/>
      <c r="AA1106" s="50" t="str">
        <f t="shared" si="293"/>
        <v/>
      </c>
      <c r="AB1106" s="51" t="str">
        <f>IF(AA1106=1,#REF!,"")</f>
        <v/>
      </c>
      <c r="AC1106" s="50"/>
      <c r="AD1106" s="51" t="str">
        <f>IF(AC1106=1,#REF!,"")</f>
        <v/>
      </c>
      <c r="AE1106" s="50"/>
      <c r="AF1106" s="51" t="str">
        <f>IF(AE1106=1,#REF!,"")</f>
        <v/>
      </c>
      <c r="AG1106" s="50"/>
      <c r="AH1106" s="51" t="str">
        <f>IF(AG1106=1,#REF!,"")</f>
        <v/>
      </c>
      <c r="AI1106" s="50"/>
      <c r="AJ1106" s="51" t="str">
        <f>IF(AI1106=1,#REF!,"")</f>
        <v/>
      </c>
      <c r="AK1106" s="50"/>
      <c r="AL1106" s="51" t="str">
        <f>IF(AK1106=1,#REF!,"")</f>
        <v/>
      </c>
      <c r="AM1106" s="52"/>
      <c r="AN1106" s="53"/>
      <c r="AO1106" s="53"/>
      <c r="AP1106" s="54"/>
      <c r="AQ1106" s="55" t="e">
        <f>IF(#REF!=1,0,"")</f>
        <v>#REF!</v>
      </c>
      <c r="AR1106" s="56" t="e">
        <f t="shared" si="286"/>
        <v>#REF!</v>
      </c>
      <c r="AS1106" s="55" t="e">
        <f>IF(#REF!=1,0,"")</f>
        <v>#REF!</v>
      </c>
      <c r="AT1106" s="56" t="e">
        <f t="shared" si="287"/>
        <v>#REF!</v>
      </c>
    </row>
    <row r="1107" spans="1:46" s="3" customFormat="1" x14ac:dyDescent="0.25">
      <c r="A1107" s="67">
        <f t="shared" si="288"/>
        <v>2022</v>
      </c>
      <c r="B1107" s="67" t="str">
        <f t="shared" si="289"/>
        <v>May</v>
      </c>
      <c r="C1107" s="68">
        <f t="shared" si="294"/>
        <v>25</v>
      </c>
      <c r="D1107" s="69">
        <f t="shared" si="290"/>
        <v>2</v>
      </c>
      <c r="E1107" s="60">
        <f t="shared" si="291"/>
        <v>59</v>
      </c>
      <c r="F1107" s="74"/>
      <c r="G1107" s="77"/>
      <c r="H1107" s="63" t="e">
        <f t="shared" si="295"/>
        <v>#VALUE!</v>
      </c>
      <c r="I1107" s="64">
        <f t="shared" si="296"/>
        <v>1</v>
      </c>
      <c r="J1107" s="71" t="str">
        <f t="shared" si="296"/>
        <v>Lavandula</v>
      </c>
      <c r="K1107" s="71" t="str">
        <f t="shared" si="296"/>
        <v>stoechas</v>
      </c>
      <c r="L1107" s="72">
        <f t="shared" si="296"/>
        <v>2</v>
      </c>
      <c r="M1107" s="66">
        <f t="shared" si="296"/>
        <v>13</v>
      </c>
      <c r="N1107" s="66">
        <f t="shared" si="296"/>
        <v>0</v>
      </c>
      <c r="O1107" s="42"/>
      <c r="P1107" s="43" t="e">
        <f>TEXT(IF(#REF!=1,D1107,""),"00")</f>
        <v>#REF!</v>
      </c>
      <c r="Q1107" s="44"/>
      <c r="R1107" s="45"/>
      <c r="S1107" s="46" t="e">
        <f>IF(O1107=0,TEXT(TIME(P1107,Q1107,R1107)-TIME(D1107,E1107,RIGHT(F1107,2))+TIME(0,LEFT(#REF!,2),RIGHT(#REF!,2)),"mm:ss"),TEXT(TIME(P1107,Q1107,R1107)-TIME(D1107,E1107,RIGHT(F1107,2))+TIME(0,LEFT(#REF!,2),RIGHT(#REF!,2))-TIME(0,($G$10*O1107),0),"mm:ss"))</f>
        <v>#REF!</v>
      </c>
      <c r="T1107" s="47"/>
      <c r="U1107" s="43" t="e">
        <f>INDEX(VISITORS[INSECT ORDER], MATCH(T1107,VISITORS[NAME USED],0))</f>
        <v>#N/A</v>
      </c>
      <c r="V1107" s="43" t="e">
        <f t="shared" si="292"/>
        <v>#N/A</v>
      </c>
      <c r="W1107" s="48" t="e">
        <f>IF(SUM(AB1107,AD1107,AF1107,AH1107,AJ1107,AL1107)=#REF!,,"")</f>
        <v>#REF!</v>
      </c>
      <c r="X1107" s="49" t="e">
        <f>IF(#REF!=1,1,"")</f>
        <v>#REF!</v>
      </c>
      <c r="Y1107" s="49"/>
      <c r="Z1107" s="49"/>
      <c r="AA1107" s="50" t="str">
        <f t="shared" si="293"/>
        <v/>
      </c>
      <c r="AB1107" s="51" t="str">
        <f>IF(AA1107=1,#REF!,"")</f>
        <v/>
      </c>
      <c r="AC1107" s="50"/>
      <c r="AD1107" s="51" t="str">
        <f>IF(AC1107=1,#REF!,"")</f>
        <v/>
      </c>
      <c r="AE1107" s="50"/>
      <c r="AF1107" s="51" t="str">
        <f>IF(AE1107=1,#REF!,"")</f>
        <v/>
      </c>
      <c r="AG1107" s="50"/>
      <c r="AH1107" s="51" t="str">
        <f>IF(AG1107=1,#REF!,"")</f>
        <v/>
      </c>
      <c r="AI1107" s="50"/>
      <c r="AJ1107" s="51" t="str">
        <f>IF(AI1107=1,#REF!,"")</f>
        <v/>
      </c>
      <c r="AK1107" s="50"/>
      <c r="AL1107" s="51" t="str">
        <f>IF(AK1107=1,#REF!,"")</f>
        <v/>
      </c>
      <c r="AM1107" s="52"/>
      <c r="AN1107" s="53"/>
      <c r="AO1107" s="53"/>
      <c r="AP1107" s="54"/>
      <c r="AQ1107" s="55" t="e">
        <f>IF(#REF!=1,0,"")</f>
        <v>#REF!</v>
      </c>
      <c r="AR1107" s="56" t="e">
        <f t="shared" si="286"/>
        <v>#REF!</v>
      </c>
      <c r="AS1107" s="55" t="e">
        <f>IF(#REF!=1,0,"")</f>
        <v>#REF!</v>
      </c>
      <c r="AT1107" s="56" t="e">
        <f t="shared" si="287"/>
        <v>#REF!</v>
      </c>
    </row>
    <row r="1108" spans="1:46" s="3" customFormat="1" x14ac:dyDescent="0.25">
      <c r="A1108" s="67">
        <f t="shared" si="288"/>
        <v>2022</v>
      </c>
      <c r="B1108" s="67" t="str">
        <f t="shared" si="289"/>
        <v>May</v>
      </c>
      <c r="C1108" s="68">
        <f t="shared" si="294"/>
        <v>25</v>
      </c>
      <c r="D1108" s="69">
        <f t="shared" si="290"/>
        <v>3</v>
      </c>
      <c r="E1108" s="70">
        <f t="shared" si="291"/>
        <v>0</v>
      </c>
      <c r="F1108" s="74"/>
      <c r="G1108" s="77"/>
      <c r="H1108" s="63" t="e">
        <f t="shared" si="295"/>
        <v>#VALUE!</v>
      </c>
      <c r="I1108" s="64">
        <f t="shared" si="296"/>
        <v>1</v>
      </c>
      <c r="J1108" s="71" t="str">
        <f t="shared" si="296"/>
        <v>Lavandula</v>
      </c>
      <c r="K1108" s="71" t="str">
        <f t="shared" si="296"/>
        <v>stoechas</v>
      </c>
      <c r="L1108" s="72">
        <f t="shared" si="296"/>
        <v>2</v>
      </c>
      <c r="M1108" s="72">
        <f t="shared" si="296"/>
        <v>13</v>
      </c>
      <c r="N1108" s="66">
        <f t="shared" si="296"/>
        <v>0</v>
      </c>
      <c r="O1108" s="42"/>
      <c r="P1108" s="43" t="e">
        <f>TEXT(IF(#REF!=1,D1108,""),"00")</f>
        <v>#REF!</v>
      </c>
      <c r="Q1108" s="44"/>
      <c r="R1108" s="45"/>
      <c r="S1108" s="46" t="e">
        <f>IF(O1108=0,TEXT(TIME(P1108,Q1108,R1108)-TIME(D1108,E1108,RIGHT(F1108,2))+TIME(0,LEFT(#REF!,2),RIGHT(#REF!,2)),"mm:ss"),TEXT(TIME(P1108,Q1108,R1108)-TIME(D1108,E1108,RIGHT(F1108,2))+TIME(0,LEFT(#REF!,2),RIGHT(#REF!,2))-TIME(0,($G$10*O1108),0),"mm:ss"))</f>
        <v>#REF!</v>
      </c>
      <c r="T1108" s="47"/>
      <c r="U1108" s="43" t="e">
        <f>INDEX(VISITORS[INSECT ORDER], MATCH(T1108,VISITORS[NAME USED],0))</f>
        <v>#N/A</v>
      </c>
      <c r="V1108" s="43" t="e">
        <f t="shared" si="292"/>
        <v>#N/A</v>
      </c>
      <c r="W1108" s="48" t="e">
        <f>IF(SUM(AB1108,AD1108,AF1108,AH1108,AJ1108,AL1108)=#REF!,,"")</f>
        <v>#REF!</v>
      </c>
      <c r="X1108" s="49" t="e">
        <f>IF(#REF!=1,1,"")</f>
        <v>#REF!</v>
      </c>
      <c r="Y1108" s="49"/>
      <c r="Z1108" s="49"/>
      <c r="AA1108" s="50" t="str">
        <f t="shared" si="293"/>
        <v/>
      </c>
      <c r="AB1108" s="51" t="str">
        <f>IF(AA1108=1,#REF!,"")</f>
        <v/>
      </c>
      <c r="AC1108" s="50"/>
      <c r="AD1108" s="51" t="str">
        <f>IF(AC1108=1,#REF!,"")</f>
        <v/>
      </c>
      <c r="AE1108" s="50"/>
      <c r="AF1108" s="51" t="str">
        <f>IF(AE1108=1,#REF!,"")</f>
        <v/>
      </c>
      <c r="AG1108" s="50"/>
      <c r="AH1108" s="51" t="str">
        <f>IF(AG1108=1,#REF!,"")</f>
        <v/>
      </c>
      <c r="AI1108" s="50"/>
      <c r="AJ1108" s="51" t="str">
        <f>IF(AI1108=1,#REF!,"")</f>
        <v/>
      </c>
      <c r="AK1108" s="50"/>
      <c r="AL1108" s="51" t="str">
        <f>IF(AK1108=1,#REF!,"")</f>
        <v/>
      </c>
      <c r="AM1108" s="52"/>
      <c r="AN1108" s="53"/>
      <c r="AO1108" s="53"/>
      <c r="AP1108" s="54"/>
      <c r="AQ1108" s="55" t="e">
        <f>IF(#REF!=1,0,"")</f>
        <v>#REF!</v>
      </c>
      <c r="AR1108" s="56" t="e">
        <f t="shared" si="286"/>
        <v>#REF!</v>
      </c>
      <c r="AS1108" s="55" t="e">
        <f>IF(#REF!=1,0,"")</f>
        <v>#REF!</v>
      </c>
      <c r="AT1108" s="56" t="e">
        <f t="shared" si="287"/>
        <v>#REF!</v>
      </c>
    </row>
    <row r="1109" spans="1:46" s="3" customFormat="1" x14ac:dyDescent="0.25">
      <c r="A1109" s="67">
        <f t="shared" si="288"/>
        <v>2022</v>
      </c>
      <c r="B1109" s="67" t="str">
        <f t="shared" si="289"/>
        <v>May</v>
      </c>
      <c r="C1109" s="68">
        <f t="shared" si="294"/>
        <v>25</v>
      </c>
      <c r="D1109" s="69">
        <f t="shared" si="290"/>
        <v>3</v>
      </c>
      <c r="E1109" s="70">
        <f t="shared" si="291"/>
        <v>1</v>
      </c>
      <c r="F1109" s="74"/>
      <c r="G1109" s="77"/>
      <c r="H1109" s="63" t="e">
        <f t="shared" si="295"/>
        <v>#VALUE!</v>
      </c>
      <c r="I1109" s="64">
        <f t="shared" si="296"/>
        <v>1</v>
      </c>
      <c r="J1109" s="71" t="str">
        <f t="shared" si="296"/>
        <v>Lavandula</v>
      </c>
      <c r="K1109" s="71" t="str">
        <f t="shared" si="296"/>
        <v>stoechas</v>
      </c>
      <c r="L1109" s="72">
        <f t="shared" si="296"/>
        <v>2</v>
      </c>
      <c r="M1109" s="72">
        <f t="shared" si="296"/>
        <v>13</v>
      </c>
      <c r="N1109" s="66">
        <f t="shared" si="296"/>
        <v>0</v>
      </c>
      <c r="O1109" s="42"/>
      <c r="P1109" s="43" t="e">
        <f>TEXT(IF(#REF!=1,D1109,""),"00")</f>
        <v>#REF!</v>
      </c>
      <c r="Q1109" s="44"/>
      <c r="R1109" s="45"/>
      <c r="S1109" s="46" t="e">
        <f>IF(O1109=0,TEXT(TIME(P1109,Q1109,R1109)-TIME(D1109,E1109,RIGHT(F1109,2))+TIME(0,LEFT(#REF!,2),RIGHT(#REF!,2)),"mm:ss"),TEXT(TIME(P1109,Q1109,R1109)-TIME(D1109,E1109,RIGHT(F1109,2))+TIME(0,LEFT(#REF!,2),RIGHT(#REF!,2))-TIME(0,($G$10*O1109),0),"mm:ss"))</f>
        <v>#REF!</v>
      </c>
      <c r="T1109" s="47"/>
      <c r="U1109" s="43" t="e">
        <f>INDEX(VISITORS[INSECT ORDER], MATCH(T1109,VISITORS[NAME USED],0))</f>
        <v>#N/A</v>
      </c>
      <c r="V1109" s="43" t="e">
        <f t="shared" si="292"/>
        <v>#N/A</v>
      </c>
      <c r="W1109" s="48" t="e">
        <f>IF(SUM(AB1109,AD1109,AF1109,AH1109,AJ1109,AL1109)=#REF!,,"")</f>
        <v>#REF!</v>
      </c>
      <c r="X1109" s="49" t="e">
        <f>IF(#REF!=1,1,"")</f>
        <v>#REF!</v>
      </c>
      <c r="Y1109" s="49"/>
      <c r="Z1109" s="49"/>
      <c r="AA1109" s="50" t="str">
        <f t="shared" si="293"/>
        <v/>
      </c>
      <c r="AB1109" s="51" t="str">
        <f>IF(AA1109=1,#REF!,"")</f>
        <v/>
      </c>
      <c r="AC1109" s="50"/>
      <c r="AD1109" s="51" t="str">
        <f>IF(AC1109=1,#REF!,"")</f>
        <v/>
      </c>
      <c r="AE1109" s="50"/>
      <c r="AF1109" s="51" t="str">
        <f>IF(AE1109=1,#REF!,"")</f>
        <v/>
      </c>
      <c r="AG1109" s="50"/>
      <c r="AH1109" s="51" t="str">
        <f>IF(AG1109=1,#REF!,"")</f>
        <v/>
      </c>
      <c r="AI1109" s="50"/>
      <c r="AJ1109" s="51" t="str">
        <f>IF(AI1109=1,#REF!,"")</f>
        <v/>
      </c>
      <c r="AK1109" s="50"/>
      <c r="AL1109" s="51" t="str">
        <f>IF(AK1109=1,#REF!,"")</f>
        <v/>
      </c>
      <c r="AM1109" s="52"/>
      <c r="AN1109" s="53"/>
      <c r="AO1109" s="53"/>
      <c r="AP1109" s="54"/>
      <c r="AQ1109" s="55" t="e">
        <f>IF(#REF!=1,0,"")</f>
        <v>#REF!</v>
      </c>
      <c r="AR1109" s="56" t="e">
        <f t="shared" si="286"/>
        <v>#REF!</v>
      </c>
      <c r="AS1109" s="55" t="e">
        <f>IF(#REF!=1,0,"")</f>
        <v>#REF!</v>
      </c>
      <c r="AT1109" s="56" t="e">
        <f t="shared" si="287"/>
        <v>#REF!</v>
      </c>
    </row>
    <row r="1110" spans="1:46" s="3" customFormat="1" x14ac:dyDescent="0.25">
      <c r="A1110" s="67">
        <f t="shared" si="288"/>
        <v>2022</v>
      </c>
      <c r="B1110" s="67" t="str">
        <f t="shared" si="289"/>
        <v>May</v>
      </c>
      <c r="C1110" s="68">
        <f t="shared" si="294"/>
        <v>25</v>
      </c>
      <c r="D1110" s="69">
        <f t="shared" si="290"/>
        <v>3</v>
      </c>
      <c r="E1110" s="70">
        <f t="shared" si="291"/>
        <v>2</v>
      </c>
      <c r="F1110" s="74"/>
      <c r="G1110" s="77"/>
      <c r="H1110" s="63" t="e">
        <f t="shared" si="295"/>
        <v>#VALUE!</v>
      </c>
      <c r="I1110" s="64">
        <f t="shared" si="296"/>
        <v>1</v>
      </c>
      <c r="J1110" s="71" t="str">
        <f t="shared" si="296"/>
        <v>Lavandula</v>
      </c>
      <c r="K1110" s="71" t="str">
        <f t="shared" si="296"/>
        <v>stoechas</v>
      </c>
      <c r="L1110" s="66">
        <f t="shared" si="296"/>
        <v>2</v>
      </c>
      <c r="M1110" s="72">
        <f t="shared" si="296"/>
        <v>13</v>
      </c>
      <c r="N1110" s="66">
        <f t="shared" si="296"/>
        <v>0</v>
      </c>
      <c r="O1110" s="42"/>
      <c r="P1110" s="43" t="e">
        <f>TEXT(IF(#REF!=1,D1110,""),"00")</f>
        <v>#REF!</v>
      </c>
      <c r="Q1110" s="44"/>
      <c r="R1110" s="45"/>
      <c r="S1110" s="46" t="e">
        <f>IF(O1110=0,TEXT(TIME(P1110,Q1110,R1110)-TIME(D1110,E1110,RIGHT(F1110,2))+TIME(0,LEFT(#REF!,2),RIGHT(#REF!,2)),"mm:ss"),TEXT(TIME(P1110,Q1110,R1110)-TIME(D1110,E1110,RIGHT(F1110,2))+TIME(0,LEFT(#REF!,2),RIGHT(#REF!,2))-TIME(0,($G$10*O1110),0),"mm:ss"))</f>
        <v>#REF!</v>
      </c>
      <c r="T1110" s="47"/>
      <c r="U1110" s="43" t="e">
        <f>INDEX(VISITORS[INSECT ORDER], MATCH(T1110,VISITORS[NAME USED],0))</f>
        <v>#N/A</v>
      </c>
      <c r="V1110" s="43" t="e">
        <f t="shared" si="292"/>
        <v>#N/A</v>
      </c>
      <c r="W1110" s="48" t="e">
        <f>IF(SUM(AB1110,AD1110,AF1110,AH1110,AJ1110,AL1110)=#REF!,,"")</f>
        <v>#REF!</v>
      </c>
      <c r="X1110" s="49" t="e">
        <f>IF(#REF!=1,1,"")</f>
        <v>#REF!</v>
      </c>
      <c r="Y1110" s="49"/>
      <c r="Z1110" s="49"/>
      <c r="AA1110" s="50" t="str">
        <f t="shared" si="293"/>
        <v/>
      </c>
      <c r="AB1110" s="51" t="str">
        <f>IF(AA1110=1,#REF!,"")</f>
        <v/>
      </c>
      <c r="AC1110" s="50"/>
      <c r="AD1110" s="51" t="str">
        <f>IF(AC1110=1,#REF!,"")</f>
        <v/>
      </c>
      <c r="AE1110" s="50"/>
      <c r="AF1110" s="51" t="str">
        <f>IF(AE1110=1,#REF!,"")</f>
        <v/>
      </c>
      <c r="AG1110" s="50"/>
      <c r="AH1110" s="51" t="str">
        <f>IF(AG1110=1,#REF!,"")</f>
        <v/>
      </c>
      <c r="AI1110" s="50"/>
      <c r="AJ1110" s="51" t="str">
        <f>IF(AI1110=1,#REF!,"")</f>
        <v/>
      </c>
      <c r="AK1110" s="50"/>
      <c r="AL1110" s="51" t="str">
        <f>IF(AK1110=1,#REF!,"")</f>
        <v/>
      </c>
      <c r="AM1110" s="52"/>
      <c r="AN1110" s="53"/>
      <c r="AO1110" s="53"/>
      <c r="AP1110" s="54"/>
      <c r="AQ1110" s="55" t="e">
        <f>IF(#REF!=1,0,"")</f>
        <v>#REF!</v>
      </c>
      <c r="AR1110" s="56" t="e">
        <f t="shared" si="286"/>
        <v>#REF!</v>
      </c>
      <c r="AS1110" s="55" t="e">
        <f>IF(#REF!=1,0,"")</f>
        <v>#REF!</v>
      </c>
      <c r="AT1110" s="56" t="e">
        <f t="shared" si="287"/>
        <v>#REF!</v>
      </c>
    </row>
    <row r="1111" spans="1:46" s="3" customFormat="1" x14ac:dyDescent="0.25">
      <c r="A1111" s="67">
        <f t="shared" si="288"/>
        <v>2022</v>
      </c>
      <c r="B1111" s="67" t="str">
        <f t="shared" si="289"/>
        <v>May</v>
      </c>
      <c r="C1111" s="68">
        <f t="shared" si="294"/>
        <v>25</v>
      </c>
      <c r="D1111" s="69">
        <f t="shared" si="290"/>
        <v>3</v>
      </c>
      <c r="E1111" s="70">
        <f t="shared" si="291"/>
        <v>3</v>
      </c>
      <c r="F1111" s="74"/>
      <c r="G1111" s="77"/>
      <c r="H1111" s="63" t="e">
        <f t="shared" si="295"/>
        <v>#VALUE!</v>
      </c>
      <c r="I1111" s="64">
        <f t="shared" si="296"/>
        <v>1</v>
      </c>
      <c r="J1111" s="71" t="str">
        <f t="shared" si="296"/>
        <v>Lavandula</v>
      </c>
      <c r="K1111" s="71" t="str">
        <f t="shared" si="296"/>
        <v>stoechas</v>
      </c>
      <c r="L1111" s="72">
        <f t="shared" si="296"/>
        <v>2</v>
      </c>
      <c r="M1111" s="72">
        <f t="shared" si="296"/>
        <v>13</v>
      </c>
      <c r="N1111" s="66">
        <f t="shared" si="296"/>
        <v>0</v>
      </c>
      <c r="O1111" s="42"/>
      <c r="P1111" s="43" t="e">
        <f>TEXT(IF(#REF!=1,D1111,""),"00")</f>
        <v>#REF!</v>
      </c>
      <c r="Q1111" s="44"/>
      <c r="R1111" s="45"/>
      <c r="S1111" s="46" t="e">
        <f>IF(O1111=0,TEXT(TIME(P1111,Q1111,R1111)-TIME(D1111,E1111,RIGHT(F1111,2))+TIME(0,LEFT(#REF!,2),RIGHT(#REF!,2)),"mm:ss"),TEXT(TIME(P1111,Q1111,R1111)-TIME(D1111,E1111,RIGHT(F1111,2))+TIME(0,LEFT(#REF!,2),RIGHT(#REF!,2))-TIME(0,($G$10*O1111),0),"mm:ss"))</f>
        <v>#REF!</v>
      </c>
      <c r="T1111" s="47"/>
      <c r="U1111" s="43" t="e">
        <f>INDEX(VISITORS[INSECT ORDER], MATCH(T1111,VISITORS[NAME USED],0))</f>
        <v>#N/A</v>
      </c>
      <c r="V1111" s="43" t="e">
        <f t="shared" si="292"/>
        <v>#N/A</v>
      </c>
      <c r="W1111" s="48" t="e">
        <f>IF(SUM(AB1111,AD1111,AF1111,AH1111,AJ1111,AL1111)=#REF!,,"")</f>
        <v>#REF!</v>
      </c>
      <c r="X1111" s="49" t="e">
        <f>IF(#REF!=1,1,"")</f>
        <v>#REF!</v>
      </c>
      <c r="Y1111" s="49"/>
      <c r="Z1111" s="49"/>
      <c r="AA1111" s="50" t="str">
        <f t="shared" si="293"/>
        <v/>
      </c>
      <c r="AB1111" s="51" t="str">
        <f>IF(AA1111=1,#REF!,"")</f>
        <v/>
      </c>
      <c r="AC1111" s="50"/>
      <c r="AD1111" s="51" t="str">
        <f>IF(AC1111=1,#REF!,"")</f>
        <v/>
      </c>
      <c r="AE1111" s="50"/>
      <c r="AF1111" s="51" t="str">
        <f>IF(AE1111=1,#REF!,"")</f>
        <v/>
      </c>
      <c r="AG1111" s="50"/>
      <c r="AH1111" s="51" t="str">
        <f>IF(AG1111=1,#REF!,"")</f>
        <v/>
      </c>
      <c r="AI1111" s="50"/>
      <c r="AJ1111" s="51" t="str">
        <f>IF(AI1111=1,#REF!,"")</f>
        <v/>
      </c>
      <c r="AK1111" s="50"/>
      <c r="AL1111" s="51" t="str">
        <f>IF(AK1111=1,#REF!,"")</f>
        <v/>
      </c>
      <c r="AM1111" s="52"/>
      <c r="AN1111" s="53"/>
      <c r="AO1111" s="53"/>
      <c r="AP1111" s="54"/>
      <c r="AQ1111" s="55" t="e">
        <f>IF(#REF!=1,0,"")</f>
        <v>#REF!</v>
      </c>
      <c r="AR1111" s="56" t="e">
        <f t="shared" si="286"/>
        <v>#REF!</v>
      </c>
      <c r="AS1111" s="55" t="e">
        <f>IF(#REF!=1,0,"")</f>
        <v>#REF!</v>
      </c>
      <c r="AT1111" s="56" t="e">
        <f t="shared" si="287"/>
        <v>#REF!</v>
      </c>
    </row>
    <row r="1112" spans="1:46" s="3" customFormat="1" x14ac:dyDescent="0.25">
      <c r="A1112" s="67">
        <f t="shared" si="288"/>
        <v>2022</v>
      </c>
      <c r="B1112" s="67" t="str">
        <f t="shared" si="289"/>
        <v>May</v>
      </c>
      <c r="C1112" s="68">
        <f t="shared" si="294"/>
        <v>25</v>
      </c>
      <c r="D1112" s="69">
        <f t="shared" si="290"/>
        <v>3</v>
      </c>
      <c r="E1112" s="60">
        <f t="shared" si="291"/>
        <v>4</v>
      </c>
      <c r="F1112" s="74"/>
      <c r="G1112" s="77"/>
      <c r="H1112" s="63" t="e">
        <f t="shared" si="295"/>
        <v>#VALUE!</v>
      </c>
      <c r="I1112" s="64">
        <f t="shared" si="296"/>
        <v>1</v>
      </c>
      <c r="J1112" s="71" t="str">
        <f t="shared" si="296"/>
        <v>Lavandula</v>
      </c>
      <c r="K1112" s="71" t="str">
        <f t="shared" si="296"/>
        <v>stoechas</v>
      </c>
      <c r="L1112" s="72">
        <f t="shared" si="296"/>
        <v>2</v>
      </c>
      <c r="M1112" s="66">
        <f t="shared" si="296"/>
        <v>13</v>
      </c>
      <c r="N1112" s="66">
        <f t="shared" si="296"/>
        <v>0</v>
      </c>
      <c r="O1112" s="42"/>
      <c r="P1112" s="43" t="e">
        <f>TEXT(IF(#REF!=1,D1112,""),"00")</f>
        <v>#REF!</v>
      </c>
      <c r="Q1112" s="44"/>
      <c r="R1112" s="45"/>
      <c r="S1112" s="46" t="e">
        <f>IF(O1112=0,TEXT(TIME(P1112,Q1112,R1112)-TIME(D1112,E1112,RIGHT(F1112,2))+TIME(0,LEFT(#REF!,2),RIGHT(#REF!,2)),"mm:ss"),TEXT(TIME(P1112,Q1112,R1112)-TIME(D1112,E1112,RIGHT(F1112,2))+TIME(0,LEFT(#REF!,2),RIGHT(#REF!,2))-TIME(0,($G$10*O1112),0),"mm:ss"))</f>
        <v>#REF!</v>
      </c>
      <c r="T1112" s="47"/>
      <c r="U1112" s="43" t="e">
        <f>INDEX(VISITORS[INSECT ORDER], MATCH(T1112,VISITORS[NAME USED],0))</f>
        <v>#N/A</v>
      </c>
      <c r="V1112" s="43" t="e">
        <f t="shared" si="292"/>
        <v>#N/A</v>
      </c>
      <c r="W1112" s="48" t="e">
        <f>IF(SUM(AB1112,AD1112,AF1112,AH1112,AJ1112,AL1112)=#REF!,,"")</f>
        <v>#REF!</v>
      </c>
      <c r="X1112" s="49" t="e">
        <f>IF(#REF!=1,1,"")</f>
        <v>#REF!</v>
      </c>
      <c r="Y1112" s="49"/>
      <c r="Z1112" s="49"/>
      <c r="AA1112" s="50" t="str">
        <f t="shared" si="293"/>
        <v/>
      </c>
      <c r="AB1112" s="51" t="str">
        <f>IF(AA1112=1,#REF!,"")</f>
        <v/>
      </c>
      <c r="AC1112" s="50"/>
      <c r="AD1112" s="51" t="str">
        <f>IF(AC1112=1,#REF!,"")</f>
        <v/>
      </c>
      <c r="AE1112" s="50"/>
      <c r="AF1112" s="51" t="str">
        <f>IF(AE1112=1,#REF!,"")</f>
        <v/>
      </c>
      <c r="AG1112" s="50"/>
      <c r="AH1112" s="51" t="str">
        <f>IF(AG1112=1,#REF!,"")</f>
        <v/>
      </c>
      <c r="AI1112" s="50"/>
      <c r="AJ1112" s="51" t="str">
        <f>IF(AI1112=1,#REF!,"")</f>
        <v/>
      </c>
      <c r="AK1112" s="50"/>
      <c r="AL1112" s="51" t="str">
        <f>IF(AK1112=1,#REF!,"")</f>
        <v/>
      </c>
      <c r="AM1112" s="52"/>
      <c r="AN1112" s="53"/>
      <c r="AO1112" s="53"/>
      <c r="AP1112" s="54"/>
      <c r="AQ1112" s="55" t="e">
        <f>IF(#REF!=1,0,"")</f>
        <v>#REF!</v>
      </c>
      <c r="AR1112" s="56" t="e">
        <f t="shared" si="286"/>
        <v>#REF!</v>
      </c>
      <c r="AS1112" s="55" t="e">
        <f>IF(#REF!=1,0,"")</f>
        <v>#REF!</v>
      </c>
      <c r="AT1112" s="56" t="e">
        <f t="shared" si="287"/>
        <v>#REF!</v>
      </c>
    </row>
    <row r="1113" spans="1:46" s="3" customFormat="1" x14ac:dyDescent="0.25">
      <c r="A1113" s="67">
        <f t="shared" si="288"/>
        <v>2022</v>
      </c>
      <c r="B1113" s="67" t="str">
        <f t="shared" si="289"/>
        <v>May</v>
      </c>
      <c r="C1113" s="68">
        <f t="shared" si="294"/>
        <v>25</v>
      </c>
      <c r="D1113" s="69">
        <f t="shared" si="290"/>
        <v>3</v>
      </c>
      <c r="E1113" s="70">
        <f t="shared" si="291"/>
        <v>5</v>
      </c>
      <c r="F1113" s="74"/>
      <c r="G1113" s="77"/>
      <c r="H1113" s="63" t="e">
        <f t="shared" si="295"/>
        <v>#VALUE!</v>
      </c>
      <c r="I1113" s="64">
        <f t="shared" si="296"/>
        <v>1</v>
      </c>
      <c r="J1113" s="71" t="str">
        <f t="shared" si="296"/>
        <v>Lavandula</v>
      </c>
      <c r="K1113" s="71" t="str">
        <f t="shared" si="296"/>
        <v>stoechas</v>
      </c>
      <c r="L1113" s="72">
        <f t="shared" si="296"/>
        <v>2</v>
      </c>
      <c r="M1113" s="72">
        <f t="shared" si="296"/>
        <v>13</v>
      </c>
      <c r="N1113" s="66">
        <f t="shared" si="296"/>
        <v>0</v>
      </c>
      <c r="O1113" s="42"/>
      <c r="P1113" s="43" t="e">
        <f>TEXT(IF(#REF!=1,D1113,""),"00")</f>
        <v>#REF!</v>
      </c>
      <c r="Q1113" s="44"/>
      <c r="R1113" s="45"/>
      <c r="S1113" s="46" t="e">
        <f>IF(O1113=0,TEXT(TIME(P1113,Q1113,R1113)-TIME(D1113,E1113,RIGHT(F1113,2))+TIME(0,LEFT(#REF!,2),RIGHT(#REF!,2)),"mm:ss"),TEXT(TIME(P1113,Q1113,R1113)-TIME(D1113,E1113,RIGHT(F1113,2))+TIME(0,LEFT(#REF!,2),RIGHT(#REF!,2))-TIME(0,($G$10*O1113),0),"mm:ss"))</f>
        <v>#REF!</v>
      </c>
      <c r="T1113" s="47"/>
      <c r="U1113" s="43" t="e">
        <f>INDEX(VISITORS[INSECT ORDER], MATCH(T1113,VISITORS[NAME USED],0))</f>
        <v>#N/A</v>
      </c>
      <c r="V1113" s="43" t="e">
        <f t="shared" si="292"/>
        <v>#N/A</v>
      </c>
      <c r="W1113" s="48" t="e">
        <f>IF(SUM(AB1113,AD1113,AF1113,AH1113,AJ1113,AL1113)=#REF!,,"")</f>
        <v>#REF!</v>
      </c>
      <c r="X1113" s="49" t="e">
        <f>IF(#REF!=1,1,"")</f>
        <v>#REF!</v>
      </c>
      <c r="Y1113" s="49"/>
      <c r="Z1113" s="49"/>
      <c r="AA1113" s="50" t="str">
        <f t="shared" si="293"/>
        <v/>
      </c>
      <c r="AB1113" s="51" t="str">
        <f>IF(AA1113=1,#REF!,"")</f>
        <v/>
      </c>
      <c r="AC1113" s="50"/>
      <c r="AD1113" s="51" t="str">
        <f>IF(AC1113=1,#REF!,"")</f>
        <v/>
      </c>
      <c r="AE1113" s="50"/>
      <c r="AF1113" s="51" t="str">
        <f>IF(AE1113=1,#REF!,"")</f>
        <v/>
      </c>
      <c r="AG1113" s="50"/>
      <c r="AH1113" s="51" t="str">
        <f>IF(AG1113=1,#REF!,"")</f>
        <v/>
      </c>
      <c r="AI1113" s="50"/>
      <c r="AJ1113" s="51" t="str">
        <f>IF(AI1113=1,#REF!,"")</f>
        <v/>
      </c>
      <c r="AK1113" s="50"/>
      <c r="AL1113" s="51" t="str">
        <f>IF(AK1113=1,#REF!,"")</f>
        <v/>
      </c>
      <c r="AM1113" s="52"/>
      <c r="AN1113" s="53"/>
      <c r="AO1113" s="53"/>
      <c r="AP1113" s="54"/>
      <c r="AQ1113" s="55" t="e">
        <f>IF(#REF!=1,0,"")</f>
        <v>#REF!</v>
      </c>
      <c r="AR1113" s="56" t="e">
        <f t="shared" si="286"/>
        <v>#REF!</v>
      </c>
      <c r="AS1113" s="55" t="e">
        <f>IF(#REF!=1,0,"")</f>
        <v>#REF!</v>
      </c>
      <c r="AT1113" s="56" t="e">
        <f t="shared" si="287"/>
        <v>#REF!</v>
      </c>
    </row>
    <row r="1114" spans="1:46" s="3" customFormat="1" x14ac:dyDescent="0.25">
      <c r="A1114" s="67">
        <f t="shared" si="288"/>
        <v>2022</v>
      </c>
      <c r="B1114" s="67" t="str">
        <f t="shared" si="289"/>
        <v>May</v>
      </c>
      <c r="C1114" s="68">
        <f t="shared" si="294"/>
        <v>25</v>
      </c>
      <c r="D1114" s="69">
        <f t="shared" si="290"/>
        <v>3</v>
      </c>
      <c r="E1114" s="70">
        <f t="shared" si="291"/>
        <v>6</v>
      </c>
      <c r="F1114" s="74"/>
      <c r="G1114" s="77"/>
      <c r="H1114" s="63" t="e">
        <f t="shared" si="295"/>
        <v>#VALUE!</v>
      </c>
      <c r="I1114" s="64">
        <f t="shared" si="296"/>
        <v>1</v>
      </c>
      <c r="J1114" s="71" t="str">
        <f t="shared" si="296"/>
        <v>Lavandula</v>
      </c>
      <c r="K1114" s="71" t="str">
        <f t="shared" si="296"/>
        <v>stoechas</v>
      </c>
      <c r="L1114" s="72">
        <f t="shared" si="296"/>
        <v>2</v>
      </c>
      <c r="M1114" s="72">
        <f t="shared" si="296"/>
        <v>13</v>
      </c>
      <c r="N1114" s="66">
        <f t="shared" si="296"/>
        <v>0</v>
      </c>
      <c r="O1114" s="42"/>
      <c r="P1114" s="43" t="e">
        <f>TEXT(IF(#REF!=1,D1114,""),"00")</f>
        <v>#REF!</v>
      </c>
      <c r="Q1114" s="44"/>
      <c r="R1114" s="45"/>
      <c r="S1114" s="46" t="e">
        <f>IF(O1114=0,TEXT(TIME(P1114,Q1114,R1114)-TIME(D1114,E1114,RIGHT(F1114,2))+TIME(0,LEFT(#REF!,2),RIGHT(#REF!,2)),"mm:ss"),TEXT(TIME(P1114,Q1114,R1114)-TIME(D1114,E1114,RIGHT(F1114,2))+TIME(0,LEFT(#REF!,2),RIGHT(#REF!,2))-TIME(0,($G$10*O1114),0),"mm:ss"))</f>
        <v>#REF!</v>
      </c>
      <c r="T1114" s="47"/>
      <c r="U1114" s="43" t="e">
        <f>INDEX(VISITORS[INSECT ORDER], MATCH(T1114,VISITORS[NAME USED],0))</f>
        <v>#N/A</v>
      </c>
      <c r="V1114" s="43" t="e">
        <f t="shared" si="292"/>
        <v>#N/A</v>
      </c>
      <c r="W1114" s="48" t="e">
        <f>IF(SUM(AB1114,AD1114,AF1114,AH1114,AJ1114,AL1114)=#REF!,,"")</f>
        <v>#REF!</v>
      </c>
      <c r="X1114" s="49" t="e">
        <f>IF(#REF!=1,1,"")</f>
        <v>#REF!</v>
      </c>
      <c r="Y1114" s="49"/>
      <c r="Z1114" s="49"/>
      <c r="AA1114" s="50" t="str">
        <f t="shared" si="293"/>
        <v/>
      </c>
      <c r="AB1114" s="51" t="str">
        <f>IF(AA1114=1,#REF!,"")</f>
        <v/>
      </c>
      <c r="AC1114" s="50"/>
      <c r="AD1114" s="51" t="str">
        <f>IF(AC1114=1,#REF!,"")</f>
        <v/>
      </c>
      <c r="AE1114" s="50"/>
      <c r="AF1114" s="51" t="str">
        <f>IF(AE1114=1,#REF!,"")</f>
        <v/>
      </c>
      <c r="AG1114" s="50"/>
      <c r="AH1114" s="51" t="str">
        <f>IF(AG1114=1,#REF!,"")</f>
        <v/>
      </c>
      <c r="AI1114" s="50"/>
      <c r="AJ1114" s="51" t="str">
        <f>IF(AI1114=1,#REF!,"")</f>
        <v/>
      </c>
      <c r="AK1114" s="50"/>
      <c r="AL1114" s="51" t="str">
        <f>IF(AK1114=1,#REF!,"")</f>
        <v/>
      </c>
      <c r="AM1114" s="52"/>
      <c r="AN1114" s="53"/>
      <c r="AO1114" s="53"/>
      <c r="AP1114" s="54"/>
      <c r="AQ1114" s="55" t="e">
        <f>IF(#REF!=1,0,"")</f>
        <v>#REF!</v>
      </c>
      <c r="AR1114" s="56" t="e">
        <f t="shared" si="286"/>
        <v>#REF!</v>
      </c>
      <c r="AS1114" s="55" t="e">
        <f>IF(#REF!=1,0,"")</f>
        <v>#REF!</v>
      </c>
      <c r="AT1114" s="56" t="e">
        <f t="shared" si="287"/>
        <v>#REF!</v>
      </c>
    </row>
    <row r="1115" spans="1:46" s="3" customFormat="1" x14ac:dyDescent="0.25">
      <c r="A1115" s="67">
        <f t="shared" si="288"/>
        <v>2022</v>
      </c>
      <c r="B1115" s="67" t="str">
        <f t="shared" si="289"/>
        <v>May</v>
      </c>
      <c r="C1115" s="68">
        <f t="shared" si="294"/>
        <v>25</v>
      </c>
      <c r="D1115" s="69">
        <f t="shared" si="290"/>
        <v>3</v>
      </c>
      <c r="E1115" s="70">
        <f t="shared" si="291"/>
        <v>7</v>
      </c>
      <c r="F1115" s="74"/>
      <c r="G1115" s="77"/>
      <c r="H1115" s="63" t="e">
        <f t="shared" si="295"/>
        <v>#VALUE!</v>
      </c>
      <c r="I1115" s="64">
        <f t="shared" si="296"/>
        <v>1</v>
      </c>
      <c r="J1115" s="71" t="str">
        <f t="shared" si="296"/>
        <v>Lavandula</v>
      </c>
      <c r="K1115" s="71" t="str">
        <f t="shared" si="296"/>
        <v>stoechas</v>
      </c>
      <c r="L1115" s="72">
        <f t="shared" si="296"/>
        <v>2</v>
      </c>
      <c r="M1115" s="72">
        <f t="shared" si="296"/>
        <v>13</v>
      </c>
      <c r="N1115" s="66">
        <f t="shared" si="296"/>
        <v>0</v>
      </c>
      <c r="O1115" s="42"/>
      <c r="P1115" s="43" t="e">
        <f>TEXT(IF(#REF!=1,D1115,""),"00")</f>
        <v>#REF!</v>
      </c>
      <c r="Q1115" s="44"/>
      <c r="R1115" s="45"/>
      <c r="S1115" s="46" t="e">
        <f>IF(O1115=0,TEXT(TIME(P1115,Q1115,R1115)-TIME(D1115,E1115,RIGHT(F1115,2))+TIME(0,LEFT(#REF!,2),RIGHT(#REF!,2)),"mm:ss"),TEXT(TIME(P1115,Q1115,R1115)-TIME(D1115,E1115,RIGHT(F1115,2))+TIME(0,LEFT(#REF!,2),RIGHT(#REF!,2))-TIME(0,($G$10*O1115),0),"mm:ss"))</f>
        <v>#REF!</v>
      </c>
      <c r="T1115" s="47"/>
      <c r="U1115" s="43" t="e">
        <f>INDEX(VISITORS[INSECT ORDER], MATCH(T1115,VISITORS[NAME USED],0))</f>
        <v>#N/A</v>
      </c>
      <c r="V1115" s="43" t="e">
        <f t="shared" si="292"/>
        <v>#N/A</v>
      </c>
      <c r="W1115" s="48" t="e">
        <f>IF(SUM(AB1115,AD1115,AF1115,AH1115,AJ1115,AL1115)=#REF!,,"")</f>
        <v>#REF!</v>
      </c>
      <c r="X1115" s="49" t="e">
        <f>IF(#REF!=1,1,"")</f>
        <v>#REF!</v>
      </c>
      <c r="Y1115" s="49"/>
      <c r="Z1115" s="49"/>
      <c r="AA1115" s="50" t="str">
        <f t="shared" si="293"/>
        <v/>
      </c>
      <c r="AB1115" s="51" t="str">
        <f>IF(AA1115=1,#REF!,"")</f>
        <v/>
      </c>
      <c r="AC1115" s="50"/>
      <c r="AD1115" s="51" t="str">
        <f>IF(AC1115=1,#REF!,"")</f>
        <v/>
      </c>
      <c r="AE1115" s="50"/>
      <c r="AF1115" s="51" t="str">
        <f>IF(AE1115=1,#REF!,"")</f>
        <v/>
      </c>
      <c r="AG1115" s="50"/>
      <c r="AH1115" s="51" t="str">
        <f>IF(AG1115=1,#REF!,"")</f>
        <v/>
      </c>
      <c r="AI1115" s="50"/>
      <c r="AJ1115" s="51" t="str">
        <f>IF(AI1115=1,#REF!,"")</f>
        <v/>
      </c>
      <c r="AK1115" s="50"/>
      <c r="AL1115" s="51" t="str">
        <f>IF(AK1115=1,#REF!,"")</f>
        <v/>
      </c>
      <c r="AM1115" s="52"/>
      <c r="AN1115" s="53"/>
      <c r="AO1115" s="53"/>
      <c r="AP1115" s="54"/>
      <c r="AQ1115" s="55" t="e">
        <f>IF(#REF!=1,0,"")</f>
        <v>#REF!</v>
      </c>
      <c r="AR1115" s="56" t="e">
        <f t="shared" si="286"/>
        <v>#REF!</v>
      </c>
      <c r="AS1115" s="55" t="e">
        <f>IF(#REF!=1,0,"")</f>
        <v>#REF!</v>
      </c>
      <c r="AT1115" s="56" t="e">
        <f t="shared" si="287"/>
        <v>#REF!</v>
      </c>
    </row>
    <row r="1116" spans="1:46" s="3" customFormat="1" x14ac:dyDescent="0.25">
      <c r="A1116" s="67">
        <f t="shared" si="288"/>
        <v>2022</v>
      </c>
      <c r="B1116" s="67" t="str">
        <f t="shared" si="289"/>
        <v>May</v>
      </c>
      <c r="C1116" s="68">
        <f t="shared" si="294"/>
        <v>25</v>
      </c>
      <c r="D1116" s="69">
        <f t="shared" si="290"/>
        <v>3</v>
      </c>
      <c r="E1116" s="70">
        <f t="shared" si="291"/>
        <v>8</v>
      </c>
      <c r="F1116" s="74"/>
      <c r="G1116" s="77"/>
      <c r="H1116" s="63" t="e">
        <f t="shared" si="295"/>
        <v>#VALUE!</v>
      </c>
      <c r="I1116" s="64">
        <f t="shared" si="296"/>
        <v>1</v>
      </c>
      <c r="J1116" s="71" t="str">
        <f t="shared" si="296"/>
        <v>Lavandula</v>
      </c>
      <c r="K1116" s="71" t="str">
        <f t="shared" si="296"/>
        <v>stoechas</v>
      </c>
      <c r="L1116" s="66">
        <f t="shared" si="296"/>
        <v>2</v>
      </c>
      <c r="M1116" s="72">
        <f t="shared" si="296"/>
        <v>13</v>
      </c>
      <c r="N1116" s="66">
        <f t="shared" si="296"/>
        <v>0</v>
      </c>
      <c r="O1116" s="42"/>
      <c r="P1116" s="43" t="e">
        <f>TEXT(IF(#REF!=1,D1116,""),"00")</f>
        <v>#REF!</v>
      </c>
      <c r="Q1116" s="44"/>
      <c r="R1116" s="45"/>
      <c r="S1116" s="46" t="e">
        <f>IF(O1116=0,TEXT(TIME(P1116,Q1116,R1116)-TIME(D1116,E1116,RIGHT(F1116,2))+TIME(0,LEFT(#REF!,2),RIGHT(#REF!,2)),"mm:ss"),TEXT(TIME(P1116,Q1116,R1116)-TIME(D1116,E1116,RIGHT(F1116,2))+TIME(0,LEFT(#REF!,2),RIGHT(#REF!,2))-TIME(0,($G$10*O1116),0),"mm:ss"))</f>
        <v>#REF!</v>
      </c>
      <c r="T1116" s="47"/>
      <c r="U1116" s="43" t="e">
        <f>INDEX(VISITORS[INSECT ORDER], MATCH(T1116,VISITORS[NAME USED],0))</f>
        <v>#N/A</v>
      </c>
      <c r="V1116" s="43" t="e">
        <f t="shared" si="292"/>
        <v>#N/A</v>
      </c>
      <c r="W1116" s="48" t="e">
        <f>IF(SUM(AB1116,AD1116,AF1116,AH1116,AJ1116,AL1116)=#REF!,,"")</f>
        <v>#REF!</v>
      </c>
      <c r="X1116" s="49" t="e">
        <f>IF(#REF!=1,1,"")</f>
        <v>#REF!</v>
      </c>
      <c r="Y1116" s="49"/>
      <c r="Z1116" s="49"/>
      <c r="AA1116" s="50" t="str">
        <f t="shared" si="293"/>
        <v/>
      </c>
      <c r="AB1116" s="51" t="str">
        <f>IF(AA1116=1,#REF!,"")</f>
        <v/>
      </c>
      <c r="AC1116" s="50"/>
      <c r="AD1116" s="51" t="str">
        <f>IF(AC1116=1,#REF!,"")</f>
        <v/>
      </c>
      <c r="AE1116" s="50"/>
      <c r="AF1116" s="51" t="str">
        <f>IF(AE1116=1,#REF!,"")</f>
        <v/>
      </c>
      <c r="AG1116" s="50"/>
      <c r="AH1116" s="51" t="str">
        <f>IF(AG1116=1,#REF!,"")</f>
        <v/>
      </c>
      <c r="AI1116" s="50"/>
      <c r="AJ1116" s="51" t="str">
        <f>IF(AI1116=1,#REF!,"")</f>
        <v/>
      </c>
      <c r="AK1116" s="50"/>
      <c r="AL1116" s="51" t="str">
        <f>IF(AK1116=1,#REF!,"")</f>
        <v/>
      </c>
      <c r="AM1116" s="52"/>
      <c r="AN1116" s="53"/>
      <c r="AO1116" s="53"/>
      <c r="AP1116" s="54"/>
      <c r="AQ1116" s="55" t="e">
        <f>IF(#REF!=1,0,"")</f>
        <v>#REF!</v>
      </c>
      <c r="AR1116" s="56" t="e">
        <f t="shared" si="286"/>
        <v>#REF!</v>
      </c>
      <c r="AS1116" s="55" t="e">
        <f>IF(#REF!=1,0,"")</f>
        <v>#REF!</v>
      </c>
      <c r="AT1116" s="56" t="e">
        <f t="shared" si="287"/>
        <v>#REF!</v>
      </c>
    </row>
    <row r="1117" spans="1:46" s="3" customFormat="1" x14ac:dyDescent="0.25">
      <c r="A1117" s="67">
        <f t="shared" si="288"/>
        <v>2022</v>
      </c>
      <c r="B1117" s="67" t="str">
        <f t="shared" si="289"/>
        <v>May</v>
      </c>
      <c r="C1117" s="68">
        <f t="shared" si="294"/>
        <v>25</v>
      </c>
      <c r="D1117" s="69">
        <f t="shared" si="290"/>
        <v>3</v>
      </c>
      <c r="E1117" s="60">
        <f t="shared" si="291"/>
        <v>9</v>
      </c>
      <c r="F1117" s="74"/>
      <c r="G1117" s="77"/>
      <c r="H1117" s="63" t="e">
        <f t="shared" si="295"/>
        <v>#VALUE!</v>
      </c>
      <c r="I1117" s="64">
        <f t="shared" ref="I1117:N1132" si="297">I1116</f>
        <v>1</v>
      </c>
      <c r="J1117" s="71" t="str">
        <f t="shared" si="297"/>
        <v>Lavandula</v>
      </c>
      <c r="K1117" s="71" t="str">
        <f t="shared" si="297"/>
        <v>stoechas</v>
      </c>
      <c r="L1117" s="72">
        <f t="shared" si="297"/>
        <v>2</v>
      </c>
      <c r="M1117" s="66">
        <f t="shared" si="297"/>
        <v>13</v>
      </c>
      <c r="N1117" s="66">
        <f t="shared" si="297"/>
        <v>0</v>
      </c>
      <c r="O1117" s="42"/>
      <c r="P1117" s="43" t="e">
        <f>TEXT(IF(#REF!=1,D1117,""),"00")</f>
        <v>#REF!</v>
      </c>
      <c r="Q1117" s="44"/>
      <c r="R1117" s="45"/>
      <c r="S1117" s="46" t="e">
        <f>IF(O1117=0,TEXT(TIME(P1117,Q1117,R1117)-TIME(D1117,E1117,RIGHT(F1117,2))+TIME(0,LEFT(#REF!,2),RIGHT(#REF!,2)),"mm:ss"),TEXT(TIME(P1117,Q1117,R1117)-TIME(D1117,E1117,RIGHT(F1117,2))+TIME(0,LEFT(#REF!,2),RIGHT(#REF!,2))-TIME(0,($G$10*O1117),0),"mm:ss"))</f>
        <v>#REF!</v>
      </c>
      <c r="T1117" s="47"/>
      <c r="U1117" s="43" t="e">
        <f>INDEX(VISITORS[INSECT ORDER], MATCH(T1117,VISITORS[NAME USED],0))</f>
        <v>#N/A</v>
      </c>
      <c r="V1117" s="43" t="e">
        <f t="shared" si="292"/>
        <v>#N/A</v>
      </c>
      <c r="W1117" s="48" t="e">
        <f>IF(SUM(AB1117,AD1117,AF1117,AH1117,AJ1117,AL1117)=#REF!,,"")</f>
        <v>#REF!</v>
      </c>
      <c r="X1117" s="49" t="e">
        <f>IF(#REF!=1,1,"")</f>
        <v>#REF!</v>
      </c>
      <c r="Y1117" s="49"/>
      <c r="Z1117" s="49"/>
      <c r="AA1117" s="50" t="str">
        <f t="shared" si="293"/>
        <v/>
      </c>
      <c r="AB1117" s="51" t="str">
        <f>IF(AA1117=1,#REF!,"")</f>
        <v/>
      </c>
      <c r="AC1117" s="50"/>
      <c r="AD1117" s="51" t="str">
        <f>IF(AC1117=1,#REF!,"")</f>
        <v/>
      </c>
      <c r="AE1117" s="50"/>
      <c r="AF1117" s="51" t="str">
        <f>IF(AE1117=1,#REF!,"")</f>
        <v/>
      </c>
      <c r="AG1117" s="50"/>
      <c r="AH1117" s="51" t="str">
        <f>IF(AG1117=1,#REF!,"")</f>
        <v/>
      </c>
      <c r="AI1117" s="50"/>
      <c r="AJ1117" s="51" t="str">
        <f>IF(AI1117=1,#REF!,"")</f>
        <v/>
      </c>
      <c r="AK1117" s="50"/>
      <c r="AL1117" s="51" t="str">
        <f>IF(AK1117=1,#REF!,"")</f>
        <v/>
      </c>
      <c r="AM1117" s="52"/>
      <c r="AN1117" s="53"/>
      <c r="AO1117" s="53"/>
      <c r="AP1117" s="54"/>
      <c r="AQ1117" s="55" t="e">
        <f>IF(#REF!=1,0,"")</f>
        <v>#REF!</v>
      </c>
      <c r="AR1117" s="56" t="e">
        <f t="shared" si="286"/>
        <v>#REF!</v>
      </c>
      <c r="AS1117" s="55" t="e">
        <f>IF(#REF!=1,0,"")</f>
        <v>#REF!</v>
      </c>
      <c r="AT1117" s="56" t="e">
        <f t="shared" si="287"/>
        <v>#REF!</v>
      </c>
    </row>
    <row r="1118" spans="1:46" s="3" customFormat="1" x14ac:dyDescent="0.25">
      <c r="A1118" s="67">
        <f t="shared" si="288"/>
        <v>2022</v>
      </c>
      <c r="B1118" s="67" t="str">
        <f t="shared" si="289"/>
        <v>May</v>
      </c>
      <c r="C1118" s="68">
        <f t="shared" si="294"/>
        <v>25</v>
      </c>
      <c r="D1118" s="69">
        <f t="shared" si="290"/>
        <v>3</v>
      </c>
      <c r="E1118" s="70">
        <f t="shared" si="291"/>
        <v>10</v>
      </c>
      <c r="F1118" s="74"/>
      <c r="G1118" s="77"/>
      <c r="H1118" s="63" t="e">
        <f t="shared" si="295"/>
        <v>#VALUE!</v>
      </c>
      <c r="I1118" s="64">
        <f t="shared" si="297"/>
        <v>1</v>
      </c>
      <c r="J1118" s="71" t="str">
        <f t="shared" si="297"/>
        <v>Lavandula</v>
      </c>
      <c r="K1118" s="71" t="str">
        <f t="shared" si="297"/>
        <v>stoechas</v>
      </c>
      <c r="L1118" s="72">
        <f t="shared" si="297"/>
        <v>2</v>
      </c>
      <c r="M1118" s="72">
        <f t="shared" si="297"/>
        <v>13</v>
      </c>
      <c r="N1118" s="66">
        <f t="shared" si="297"/>
        <v>0</v>
      </c>
      <c r="O1118" s="42"/>
      <c r="P1118" s="43" t="e">
        <f>TEXT(IF(#REF!=1,D1118,""),"00")</f>
        <v>#REF!</v>
      </c>
      <c r="Q1118" s="44"/>
      <c r="R1118" s="45"/>
      <c r="S1118" s="46" t="e">
        <f>IF(O1118=0,TEXT(TIME(P1118,Q1118,R1118)-TIME(D1118,E1118,RIGHT(F1118,2))+TIME(0,LEFT(#REF!,2),RIGHT(#REF!,2)),"mm:ss"),TEXT(TIME(P1118,Q1118,R1118)-TIME(D1118,E1118,RIGHT(F1118,2))+TIME(0,LEFT(#REF!,2),RIGHT(#REF!,2))-TIME(0,($G$10*O1118),0),"mm:ss"))</f>
        <v>#REF!</v>
      </c>
      <c r="T1118" s="47"/>
      <c r="U1118" s="43" t="e">
        <f>INDEX(VISITORS[INSECT ORDER], MATCH(T1118,VISITORS[NAME USED],0))</f>
        <v>#N/A</v>
      </c>
      <c r="V1118" s="43" t="e">
        <f t="shared" si="292"/>
        <v>#N/A</v>
      </c>
      <c r="W1118" s="48" t="e">
        <f>IF(SUM(AB1118,AD1118,AF1118,AH1118,AJ1118,AL1118)=#REF!,,"")</f>
        <v>#REF!</v>
      </c>
      <c r="X1118" s="49" t="e">
        <f>IF(#REF!=1,1,"")</f>
        <v>#REF!</v>
      </c>
      <c r="Y1118" s="49"/>
      <c r="Z1118" s="49"/>
      <c r="AA1118" s="50" t="str">
        <f t="shared" si="293"/>
        <v/>
      </c>
      <c r="AB1118" s="51" t="str">
        <f>IF(AA1118=1,#REF!,"")</f>
        <v/>
      </c>
      <c r="AC1118" s="50"/>
      <c r="AD1118" s="51" t="str">
        <f>IF(AC1118=1,#REF!,"")</f>
        <v/>
      </c>
      <c r="AE1118" s="50"/>
      <c r="AF1118" s="51" t="str">
        <f>IF(AE1118=1,#REF!,"")</f>
        <v/>
      </c>
      <c r="AG1118" s="50"/>
      <c r="AH1118" s="51" t="str">
        <f>IF(AG1118=1,#REF!,"")</f>
        <v/>
      </c>
      <c r="AI1118" s="50"/>
      <c r="AJ1118" s="51" t="str">
        <f>IF(AI1118=1,#REF!,"")</f>
        <v/>
      </c>
      <c r="AK1118" s="50"/>
      <c r="AL1118" s="51" t="str">
        <f>IF(AK1118=1,#REF!,"")</f>
        <v/>
      </c>
      <c r="AM1118" s="52"/>
      <c r="AN1118" s="53"/>
      <c r="AO1118" s="53"/>
      <c r="AP1118" s="54"/>
      <c r="AQ1118" s="55" t="e">
        <f>IF(#REF!=1,0,"")</f>
        <v>#REF!</v>
      </c>
      <c r="AR1118" s="56" t="e">
        <f t="shared" si="286"/>
        <v>#REF!</v>
      </c>
      <c r="AS1118" s="55" t="e">
        <f>IF(#REF!=1,0,"")</f>
        <v>#REF!</v>
      </c>
      <c r="AT1118" s="56" t="e">
        <f t="shared" si="287"/>
        <v>#REF!</v>
      </c>
    </row>
    <row r="1119" spans="1:46" s="3" customFormat="1" x14ac:dyDescent="0.25">
      <c r="A1119" s="67">
        <f t="shared" si="288"/>
        <v>2022</v>
      </c>
      <c r="B1119" s="67" t="str">
        <f t="shared" si="289"/>
        <v>May</v>
      </c>
      <c r="C1119" s="68">
        <f t="shared" si="294"/>
        <v>25</v>
      </c>
      <c r="D1119" s="69">
        <f t="shared" si="290"/>
        <v>3</v>
      </c>
      <c r="E1119" s="70">
        <f t="shared" si="291"/>
        <v>11</v>
      </c>
      <c r="F1119" s="74"/>
      <c r="G1119" s="77"/>
      <c r="H1119" s="63" t="e">
        <f t="shared" si="295"/>
        <v>#VALUE!</v>
      </c>
      <c r="I1119" s="64">
        <f t="shared" si="297"/>
        <v>1</v>
      </c>
      <c r="J1119" s="71" t="str">
        <f t="shared" si="297"/>
        <v>Lavandula</v>
      </c>
      <c r="K1119" s="71" t="str">
        <f t="shared" si="297"/>
        <v>stoechas</v>
      </c>
      <c r="L1119" s="72">
        <f t="shared" si="297"/>
        <v>2</v>
      </c>
      <c r="M1119" s="72">
        <f t="shared" si="297"/>
        <v>13</v>
      </c>
      <c r="N1119" s="66">
        <f t="shared" si="297"/>
        <v>0</v>
      </c>
      <c r="O1119" s="42"/>
      <c r="P1119" s="43" t="e">
        <f>TEXT(IF(#REF!=1,D1119,""),"00")</f>
        <v>#REF!</v>
      </c>
      <c r="Q1119" s="44"/>
      <c r="R1119" s="45"/>
      <c r="S1119" s="46" t="e">
        <f>IF(O1119=0,TEXT(TIME(P1119,Q1119,R1119)-TIME(D1119,E1119,RIGHT(F1119,2))+TIME(0,LEFT(#REF!,2),RIGHT(#REF!,2)),"mm:ss"),TEXT(TIME(P1119,Q1119,R1119)-TIME(D1119,E1119,RIGHT(F1119,2))+TIME(0,LEFT(#REF!,2),RIGHT(#REF!,2))-TIME(0,($G$10*O1119),0),"mm:ss"))</f>
        <v>#REF!</v>
      </c>
      <c r="T1119" s="47"/>
      <c r="U1119" s="43" t="e">
        <f>INDEX(VISITORS[INSECT ORDER], MATCH(T1119,VISITORS[NAME USED],0))</f>
        <v>#N/A</v>
      </c>
      <c r="V1119" s="43" t="e">
        <f t="shared" si="292"/>
        <v>#N/A</v>
      </c>
      <c r="W1119" s="48" t="e">
        <f>IF(SUM(AB1119,AD1119,AF1119,AH1119,AJ1119,AL1119)=#REF!,,"")</f>
        <v>#REF!</v>
      </c>
      <c r="X1119" s="49" t="e">
        <f>IF(#REF!=1,1,"")</f>
        <v>#REF!</v>
      </c>
      <c r="Y1119" s="49"/>
      <c r="Z1119" s="49"/>
      <c r="AA1119" s="50" t="str">
        <f t="shared" si="293"/>
        <v/>
      </c>
      <c r="AB1119" s="51" t="str">
        <f>IF(AA1119=1,#REF!,"")</f>
        <v/>
      </c>
      <c r="AC1119" s="50"/>
      <c r="AD1119" s="51" t="str">
        <f>IF(AC1119=1,#REF!,"")</f>
        <v/>
      </c>
      <c r="AE1119" s="50"/>
      <c r="AF1119" s="51" t="str">
        <f>IF(AE1119=1,#REF!,"")</f>
        <v/>
      </c>
      <c r="AG1119" s="50"/>
      <c r="AH1119" s="51" t="str">
        <f>IF(AG1119=1,#REF!,"")</f>
        <v/>
      </c>
      <c r="AI1119" s="50"/>
      <c r="AJ1119" s="51" t="str">
        <f>IF(AI1119=1,#REF!,"")</f>
        <v/>
      </c>
      <c r="AK1119" s="50"/>
      <c r="AL1119" s="51" t="str">
        <f>IF(AK1119=1,#REF!,"")</f>
        <v/>
      </c>
      <c r="AM1119" s="52"/>
      <c r="AN1119" s="53"/>
      <c r="AO1119" s="53"/>
      <c r="AP1119" s="54"/>
      <c r="AQ1119" s="55" t="e">
        <f>IF(#REF!=1,0,"")</f>
        <v>#REF!</v>
      </c>
      <c r="AR1119" s="56" t="e">
        <f t="shared" si="286"/>
        <v>#REF!</v>
      </c>
      <c r="AS1119" s="55" t="e">
        <f>IF(#REF!=1,0,"")</f>
        <v>#REF!</v>
      </c>
      <c r="AT1119" s="56" t="e">
        <f t="shared" si="287"/>
        <v>#REF!</v>
      </c>
    </row>
    <row r="1120" spans="1:46" s="3" customFormat="1" x14ac:dyDescent="0.25">
      <c r="A1120" s="67">
        <f t="shared" si="288"/>
        <v>2022</v>
      </c>
      <c r="B1120" s="67" t="str">
        <f t="shared" si="289"/>
        <v>May</v>
      </c>
      <c r="C1120" s="68">
        <f t="shared" si="294"/>
        <v>25</v>
      </c>
      <c r="D1120" s="69">
        <f t="shared" si="290"/>
        <v>3</v>
      </c>
      <c r="E1120" s="70">
        <f t="shared" si="291"/>
        <v>12</v>
      </c>
      <c r="F1120" s="74"/>
      <c r="G1120" s="77"/>
      <c r="H1120" s="63" t="e">
        <f t="shared" si="295"/>
        <v>#VALUE!</v>
      </c>
      <c r="I1120" s="64">
        <f t="shared" si="297"/>
        <v>1</v>
      </c>
      <c r="J1120" s="71" t="str">
        <f t="shared" si="297"/>
        <v>Lavandula</v>
      </c>
      <c r="K1120" s="71" t="str">
        <f t="shared" si="297"/>
        <v>stoechas</v>
      </c>
      <c r="L1120" s="72">
        <f t="shared" si="297"/>
        <v>2</v>
      </c>
      <c r="M1120" s="72">
        <f t="shared" si="297"/>
        <v>13</v>
      </c>
      <c r="N1120" s="66">
        <f t="shared" si="297"/>
        <v>0</v>
      </c>
      <c r="O1120" s="42"/>
      <c r="P1120" s="43" t="e">
        <f>TEXT(IF(#REF!=1,D1120,""),"00")</f>
        <v>#REF!</v>
      </c>
      <c r="Q1120" s="44"/>
      <c r="R1120" s="45"/>
      <c r="S1120" s="46" t="e">
        <f>IF(O1120=0,TEXT(TIME(P1120,Q1120,R1120)-TIME(D1120,E1120,RIGHT(F1120,2))+TIME(0,LEFT(#REF!,2),RIGHT(#REF!,2)),"mm:ss"),TEXT(TIME(P1120,Q1120,R1120)-TIME(D1120,E1120,RIGHT(F1120,2))+TIME(0,LEFT(#REF!,2),RIGHT(#REF!,2))-TIME(0,($G$10*O1120),0),"mm:ss"))</f>
        <v>#REF!</v>
      </c>
      <c r="T1120" s="47"/>
      <c r="U1120" s="43" t="e">
        <f>INDEX(VISITORS[INSECT ORDER], MATCH(T1120,VISITORS[NAME USED],0))</f>
        <v>#N/A</v>
      </c>
      <c r="V1120" s="43" t="e">
        <f t="shared" si="292"/>
        <v>#N/A</v>
      </c>
      <c r="W1120" s="48" t="e">
        <f>IF(SUM(AB1120,AD1120,AF1120,AH1120,AJ1120,AL1120)=#REF!,,"")</f>
        <v>#REF!</v>
      </c>
      <c r="X1120" s="49" t="e">
        <f>IF(#REF!=1,1,"")</f>
        <v>#REF!</v>
      </c>
      <c r="Y1120" s="49"/>
      <c r="Z1120" s="49"/>
      <c r="AA1120" s="50" t="str">
        <f t="shared" si="293"/>
        <v/>
      </c>
      <c r="AB1120" s="51" t="str">
        <f>IF(AA1120=1,#REF!,"")</f>
        <v/>
      </c>
      <c r="AC1120" s="50"/>
      <c r="AD1120" s="51" t="str">
        <f>IF(AC1120=1,#REF!,"")</f>
        <v/>
      </c>
      <c r="AE1120" s="50"/>
      <c r="AF1120" s="51" t="str">
        <f>IF(AE1120=1,#REF!,"")</f>
        <v/>
      </c>
      <c r="AG1120" s="50"/>
      <c r="AH1120" s="51" t="str">
        <f>IF(AG1120=1,#REF!,"")</f>
        <v/>
      </c>
      <c r="AI1120" s="50"/>
      <c r="AJ1120" s="51" t="str">
        <f>IF(AI1120=1,#REF!,"")</f>
        <v/>
      </c>
      <c r="AK1120" s="50"/>
      <c r="AL1120" s="51" t="str">
        <f>IF(AK1120=1,#REF!,"")</f>
        <v/>
      </c>
      <c r="AM1120" s="52"/>
      <c r="AN1120" s="53"/>
      <c r="AO1120" s="53"/>
      <c r="AP1120" s="54"/>
      <c r="AQ1120" s="55" t="e">
        <f>IF(#REF!=1,0,"")</f>
        <v>#REF!</v>
      </c>
      <c r="AR1120" s="56" t="e">
        <f t="shared" si="286"/>
        <v>#REF!</v>
      </c>
      <c r="AS1120" s="55" t="e">
        <f>IF(#REF!=1,0,"")</f>
        <v>#REF!</v>
      </c>
      <c r="AT1120" s="56" t="e">
        <f t="shared" si="287"/>
        <v>#REF!</v>
      </c>
    </row>
    <row r="1121" spans="1:46" s="3" customFormat="1" x14ac:dyDescent="0.25">
      <c r="A1121" s="67">
        <f t="shared" si="288"/>
        <v>2022</v>
      </c>
      <c r="B1121" s="67" t="str">
        <f t="shared" si="289"/>
        <v>May</v>
      </c>
      <c r="C1121" s="68">
        <f t="shared" si="294"/>
        <v>25</v>
      </c>
      <c r="D1121" s="69">
        <f t="shared" si="290"/>
        <v>3</v>
      </c>
      <c r="E1121" s="70">
        <f t="shared" si="291"/>
        <v>13</v>
      </c>
      <c r="F1121" s="74"/>
      <c r="G1121" s="77"/>
      <c r="H1121" s="63" t="e">
        <f t="shared" si="295"/>
        <v>#VALUE!</v>
      </c>
      <c r="I1121" s="64">
        <f t="shared" si="297"/>
        <v>1</v>
      </c>
      <c r="J1121" s="71" t="str">
        <f t="shared" si="297"/>
        <v>Lavandula</v>
      </c>
      <c r="K1121" s="71" t="str">
        <f t="shared" si="297"/>
        <v>stoechas</v>
      </c>
      <c r="L1121" s="72">
        <f t="shared" si="297"/>
        <v>2</v>
      </c>
      <c r="M1121" s="72">
        <f t="shared" si="297"/>
        <v>13</v>
      </c>
      <c r="N1121" s="66">
        <f t="shared" si="297"/>
        <v>0</v>
      </c>
      <c r="O1121" s="42"/>
      <c r="P1121" s="43" t="e">
        <f>TEXT(IF(#REF!=1,D1121,""),"00")</f>
        <v>#REF!</v>
      </c>
      <c r="Q1121" s="44"/>
      <c r="R1121" s="45"/>
      <c r="S1121" s="46" t="e">
        <f>IF(O1121=0,TEXT(TIME(P1121,Q1121,R1121)-TIME(D1121,E1121,RIGHT(F1121,2))+TIME(0,LEFT(#REF!,2),RIGHT(#REF!,2)),"mm:ss"),TEXT(TIME(P1121,Q1121,R1121)-TIME(D1121,E1121,RIGHT(F1121,2))+TIME(0,LEFT(#REF!,2),RIGHT(#REF!,2))-TIME(0,($G$10*O1121),0),"mm:ss"))</f>
        <v>#REF!</v>
      </c>
      <c r="T1121" s="47"/>
      <c r="U1121" s="43" t="e">
        <f>INDEX(VISITORS[INSECT ORDER], MATCH(T1121,VISITORS[NAME USED],0))</f>
        <v>#N/A</v>
      </c>
      <c r="V1121" s="43" t="e">
        <f t="shared" si="292"/>
        <v>#N/A</v>
      </c>
      <c r="W1121" s="48" t="e">
        <f>IF(SUM(AB1121,AD1121,AF1121,AH1121,AJ1121,AL1121)=#REF!,,"")</f>
        <v>#REF!</v>
      </c>
      <c r="X1121" s="49" t="e">
        <f>IF(#REF!=1,1,"")</f>
        <v>#REF!</v>
      </c>
      <c r="Y1121" s="49"/>
      <c r="Z1121" s="49"/>
      <c r="AA1121" s="50" t="str">
        <f t="shared" si="293"/>
        <v/>
      </c>
      <c r="AB1121" s="51" t="str">
        <f>IF(AA1121=1,#REF!,"")</f>
        <v/>
      </c>
      <c r="AC1121" s="50"/>
      <c r="AD1121" s="51" t="str">
        <f>IF(AC1121=1,#REF!,"")</f>
        <v/>
      </c>
      <c r="AE1121" s="50"/>
      <c r="AF1121" s="51" t="str">
        <f>IF(AE1121=1,#REF!,"")</f>
        <v/>
      </c>
      <c r="AG1121" s="50"/>
      <c r="AH1121" s="51" t="str">
        <f>IF(AG1121=1,#REF!,"")</f>
        <v/>
      </c>
      <c r="AI1121" s="50"/>
      <c r="AJ1121" s="51" t="str">
        <f>IF(AI1121=1,#REF!,"")</f>
        <v/>
      </c>
      <c r="AK1121" s="50"/>
      <c r="AL1121" s="51" t="str">
        <f>IF(AK1121=1,#REF!,"")</f>
        <v/>
      </c>
      <c r="AM1121" s="52"/>
      <c r="AN1121" s="53"/>
      <c r="AO1121" s="53"/>
      <c r="AP1121" s="54"/>
      <c r="AQ1121" s="55" t="e">
        <f>IF(#REF!=1,0,"")</f>
        <v>#REF!</v>
      </c>
      <c r="AR1121" s="56" t="e">
        <f t="shared" si="286"/>
        <v>#REF!</v>
      </c>
      <c r="AS1121" s="55" t="e">
        <f>IF(#REF!=1,0,"")</f>
        <v>#REF!</v>
      </c>
      <c r="AT1121" s="56" t="e">
        <f t="shared" si="287"/>
        <v>#REF!</v>
      </c>
    </row>
    <row r="1122" spans="1:46" s="3" customFormat="1" x14ac:dyDescent="0.25">
      <c r="A1122" s="67">
        <f t="shared" si="288"/>
        <v>2022</v>
      </c>
      <c r="B1122" s="67" t="str">
        <f t="shared" si="289"/>
        <v>May</v>
      </c>
      <c r="C1122" s="68">
        <f t="shared" si="294"/>
        <v>25</v>
      </c>
      <c r="D1122" s="69">
        <f t="shared" si="290"/>
        <v>3</v>
      </c>
      <c r="E1122" s="60">
        <f t="shared" si="291"/>
        <v>14</v>
      </c>
      <c r="F1122" s="74"/>
      <c r="G1122" s="77"/>
      <c r="H1122" s="63" t="e">
        <f t="shared" si="295"/>
        <v>#VALUE!</v>
      </c>
      <c r="I1122" s="64">
        <f t="shared" si="297"/>
        <v>1</v>
      </c>
      <c r="J1122" s="71" t="str">
        <f t="shared" si="297"/>
        <v>Lavandula</v>
      </c>
      <c r="K1122" s="71" t="str">
        <f t="shared" si="297"/>
        <v>stoechas</v>
      </c>
      <c r="L1122" s="66">
        <f t="shared" si="297"/>
        <v>2</v>
      </c>
      <c r="M1122" s="66">
        <f t="shared" si="297"/>
        <v>13</v>
      </c>
      <c r="N1122" s="66">
        <f t="shared" si="297"/>
        <v>0</v>
      </c>
      <c r="O1122" s="42"/>
      <c r="P1122" s="43" t="e">
        <f>TEXT(IF(#REF!=1,D1122,""),"00")</f>
        <v>#REF!</v>
      </c>
      <c r="Q1122" s="44"/>
      <c r="R1122" s="45"/>
      <c r="S1122" s="46" t="e">
        <f>IF(O1122=0,TEXT(TIME(P1122,Q1122,R1122)-TIME(D1122,E1122,RIGHT(F1122,2))+TIME(0,LEFT(#REF!,2),RIGHT(#REF!,2)),"mm:ss"),TEXT(TIME(P1122,Q1122,R1122)-TIME(D1122,E1122,RIGHT(F1122,2))+TIME(0,LEFT(#REF!,2),RIGHT(#REF!,2))-TIME(0,($G$10*O1122),0),"mm:ss"))</f>
        <v>#REF!</v>
      </c>
      <c r="T1122" s="47"/>
      <c r="U1122" s="43" t="e">
        <f>INDEX(VISITORS[INSECT ORDER], MATCH(T1122,VISITORS[NAME USED],0))</f>
        <v>#N/A</v>
      </c>
      <c r="V1122" s="43" t="e">
        <f t="shared" si="292"/>
        <v>#N/A</v>
      </c>
      <c r="W1122" s="48" t="e">
        <f>IF(SUM(AB1122,AD1122,AF1122,AH1122,AJ1122,AL1122)=#REF!,,"")</f>
        <v>#REF!</v>
      </c>
      <c r="X1122" s="49" t="e">
        <f>IF(#REF!=1,1,"")</f>
        <v>#REF!</v>
      </c>
      <c r="Y1122" s="49"/>
      <c r="Z1122" s="49"/>
      <c r="AA1122" s="50" t="str">
        <f t="shared" si="293"/>
        <v/>
      </c>
      <c r="AB1122" s="51" t="str">
        <f>IF(AA1122=1,#REF!,"")</f>
        <v/>
      </c>
      <c r="AC1122" s="50"/>
      <c r="AD1122" s="51" t="str">
        <f>IF(AC1122=1,#REF!,"")</f>
        <v/>
      </c>
      <c r="AE1122" s="50"/>
      <c r="AF1122" s="51" t="str">
        <f>IF(AE1122=1,#REF!,"")</f>
        <v/>
      </c>
      <c r="AG1122" s="50"/>
      <c r="AH1122" s="51" t="str">
        <f>IF(AG1122=1,#REF!,"")</f>
        <v/>
      </c>
      <c r="AI1122" s="50"/>
      <c r="AJ1122" s="51" t="str">
        <f>IF(AI1122=1,#REF!,"")</f>
        <v/>
      </c>
      <c r="AK1122" s="50"/>
      <c r="AL1122" s="51" t="str">
        <f>IF(AK1122=1,#REF!,"")</f>
        <v/>
      </c>
      <c r="AM1122" s="52"/>
      <c r="AN1122" s="53"/>
      <c r="AO1122" s="53"/>
      <c r="AP1122" s="54"/>
      <c r="AQ1122" s="55" t="e">
        <f>IF(#REF!=1,0,"")</f>
        <v>#REF!</v>
      </c>
      <c r="AR1122" s="56" t="e">
        <f t="shared" si="286"/>
        <v>#REF!</v>
      </c>
      <c r="AS1122" s="55" t="e">
        <f>IF(#REF!=1,0,"")</f>
        <v>#REF!</v>
      </c>
      <c r="AT1122" s="56" t="e">
        <f t="shared" si="287"/>
        <v>#REF!</v>
      </c>
    </row>
    <row r="1123" spans="1:46" s="3" customFormat="1" x14ac:dyDescent="0.25">
      <c r="A1123" s="67">
        <f t="shared" si="288"/>
        <v>2022</v>
      </c>
      <c r="B1123" s="67" t="str">
        <f t="shared" si="289"/>
        <v>May</v>
      </c>
      <c r="C1123" s="68">
        <f t="shared" si="294"/>
        <v>25</v>
      </c>
      <c r="D1123" s="69">
        <f t="shared" si="290"/>
        <v>3</v>
      </c>
      <c r="E1123" s="70">
        <f t="shared" si="291"/>
        <v>15</v>
      </c>
      <c r="F1123" s="74"/>
      <c r="G1123" s="77"/>
      <c r="H1123" s="63" t="e">
        <f t="shared" si="295"/>
        <v>#VALUE!</v>
      </c>
      <c r="I1123" s="64">
        <f t="shared" si="297"/>
        <v>1</v>
      </c>
      <c r="J1123" s="71" t="str">
        <f t="shared" si="297"/>
        <v>Lavandula</v>
      </c>
      <c r="K1123" s="71" t="str">
        <f t="shared" si="297"/>
        <v>stoechas</v>
      </c>
      <c r="L1123" s="72">
        <f t="shared" si="297"/>
        <v>2</v>
      </c>
      <c r="M1123" s="72">
        <f t="shared" si="297"/>
        <v>13</v>
      </c>
      <c r="N1123" s="66">
        <f t="shared" si="297"/>
        <v>0</v>
      </c>
      <c r="O1123" s="42"/>
      <c r="P1123" s="43" t="e">
        <f>TEXT(IF(#REF!=1,D1123,""),"00")</f>
        <v>#REF!</v>
      </c>
      <c r="Q1123" s="44"/>
      <c r="R1123" s="45"/>
      <c r="S1123" s="46" t="e">
        <f>IF(O1123=0,TEXT(TIME(P1123,Q1123,R1123)-TIME(D1123,E1123,RIGHT(F1123,2))+TIME(0,LEFT(#REF!,2),RIGHT(#REF!,2)),"mm:ss"),TEXT(TIME(P1123,Q1123,R1123)-TIME(D1123,E1123,RIGHT(F1123,2))+TIME(0,LEFT(#REF!,2),RIGHT(#REF!,2))-TIME(0,($G$10*O1123),0),"mm:ss"))</f>
        <v>#REF!</v>
      </c>
      <c r="T1123" s="47"/>
      <c r="U1123" s="43" t="e">
        <f>INDEX(VISITORS[INSECT ORDER], MATCH(T1123,VISITORS[NAME USED],0))</f>
        <v>#N/A</v>
      </c>
      <c r="V1123" s="43" t="e">
        <f t="shared" si="292"/>
        <v>#N/A</v>
      </c>
      <c r="W1123" s="48" t="e">
        <f>IF(SUM(AB1123,AD1123,AF1123,AH1123,AJ1123,AL1123)=#REF!,,"")</f>
        <v>#REF!</v>
      </c>
      <c r="X1123" s="49" t="e">
        <f>IF(#REF!=1,1,"")</f>
        <v>#REF!</v>
      </c>
      <c r="Y1123" s="49"/>
      <c r="Z1123" s="49"/>
      <c r="AA1123" s="50" t="str">
        <f t="shared" si="293"/>
        <v/>
      </c>
      <c r="AB1123" s="51" t="str">
        <f>IF(AA1123=1,#REF!,"")</f>
        <v/>
      </c>
      <c r="AC1123" s="50"/>
      <c r="AD1123" s="51" t="str">
        <f>IF(AC1123=1,#REF!,"")</f>
        <v/>
      </c>
      <c r="AE1123" s="50"/>
      <c r="AF1123" s="51" t="str">
        <f>IF(AE1123=1,#REF!,"")</f>
        <v/>
      </c>
      <c r="AG1123" s="50"/>
      <c r="AH1123" s="51" t="str">
        <f>IF(AG1123=1,#REF!,"")</f>
        <v/>
      </c>
      <c r="AI1123" s="50"/>
      <c r="AJ1123" s="51" t="str">
        <f>IF(AI1123=1,#REF!,"")</f>
        <v/>
      </c>
      <c r="AK1123" s="50"/>
      <c r="AL1123" s="51" t="str">
        <f>IF(AK1123=1,#REF!,"")</f>
        <v/>
      </c>
      <c r="AM1123" s="52"/>
      <c r="AN1123" s="53"/>
      <c r="AO1123" s="53"/>
      <c r="AP1123" s="54"/>
      <c r="AQ1123" s="55" t="e">
        <f>IF(#REF!=1,0,"")</f>
        <v>#REF!</v>
      </c>
      <c r="AR1123" s="56" t="e">
        <f t="shared" si="286"/>
        <v>#REF!</v>
      </c>
      <c r="AS1123" s="55" t="e">
        <f>IF(#REF!=1,0,"")</f>
        <v>#REF!</v>
      </c>
      <c r="AT1123" s="56" t="e">
        <f t="shared" si="287"/>
        <v>#REF!</v>
      </c>
    </row>
    <row r="1124" spans="1:46" s="3" customFormat="1" x14ac:dyDescent="0.25">
      <c r="A1124" s="67">
        <f t="shared" si="288"/>
        <v>2022</v>
      </c>
      <c r="B1124" s="67" t="str">
        <f t="shared" si="289"/>
        <v>May</v>
      </c>
      <c r="C1124" s="68">
        <f t="shared" si="294"/>
        <v>25</v>
      </c>
      <c r="D1124" s="69">
        <f t="shared" si="290"/>
        <v>3</v>
      </c>
      <c r="E1124" s="70">
        <f t="shared" si="291"/>
        <v>16</v>
      </c>
      <c r="F1124" s="74"/>
      <c r="G1124" s="77"/>
      <c r="H1124" s="63" t="e">
        <f t="shared" si="295"/>
        <v>#VALUE!</v>
      </c>
      <c r="I1124" s="64">
        <f t="shared" si="297"/>
        <v>1</v>
      </c>
      <c r="J1124" s="71" t="str">
        <f t="shared" si="297"/>
        <v>Lavandula</v>
      </c>
      <c r="K1124" s="71" t="str">
        <f t="shared" si="297"/>
        <v>stoechas</v>
      </c>
      <c r="L1124" s="72">
        <f t="shared" si="297"/>
        <v>2</v>
      </c>
      <c r="M1124" s="72">
        <f t="shared" si="297"/>
        <v>13</v>
      </c>
      <c r="N1124" s="66">
        <f t="shared" si="297"/>
        <v>0</v>
      </c>
      <c r="O1124" s="42"/>
      <c r="P1124" s="43" t="e">
        <f>TEXT(IF(#REF!=1,D1124,""),"00")</f>
        <v>#REF!</v>
      </c>
      <c r="Q1124" s="44"/>
      <c r="R1124" s="45"/>
      <c r="S1124" s="46" t="e">
        <f>IF(O1124=0,TEXT(TIME(P1124,Q1124,R1124)-TIME(D1124,E1124,RIGHT(F1124,2))+TIME(0,LEFT(#REF!,2),RIGHT(#REF!,2)),"mm:ss"),TEXT(TIME(P1124,Q1124,R1124)-TIME(D1124,E1124,RIGHT(F1124,2))+TIME(0,LEFT(#REF!,2),RIGHT(#REF!,2))-TIME(0,($G$10*O1124),0),"mm:ss"))</f>
        <v>#REF!</v>
      </c>
      <c r="T1124" s="47"/>
      <c r="U1124" s="43" t="e">
        <f>INDEX(VISITORS[INSECT ORDER], MATCH(T1124,VISITORS[NAME USED],0))</f>
        <v>#N/A</v>
      </c>
      <c r="V1124" s="43" t="e">
        <f t="shared" si="292"/>
        <v>#N/A</v>
      </c>
      <c r="W1124" s="48" t="e">
        <f>IF(SUM(AB1124,AD1124,AF1124,AH1124,AJ1124,AL1124)=#REF!,,"")</f>
        <v>#REF!</v>
      </c>
      <c r="X1124" s="49" t="e">
        <f>IF(#REF!=1,1,"")</f>
        <v>#REF!</v>
      </c>
      <c r="Y1124" s="49"/>
      <c r="Z1124" s="49"/>
      <c r="AA1124" s="50" t="str">
        <f t="shared" si="293"/>
        <v/>
      </c>
      <c r="AB1124" s="51" t="str">
        <f>IF(AA1124=1,#REF!,"")</f>
        <v/>
      </c>
      <c r="AC1124" s="50"/>
      <c r="AD1124" s="51" t="str">
        <f>IF(AC1124=1,#REF!,"")</f>
        <v/>
      </c>
      <c r="AE1124" s="50"/>
      <c r="AF1124" s="51" t="str">
        <f>IF(AE1124=1,#REF!,"")</f>
        <v/>
      </c>
      <c r="AG1124" s="50"/>
      <c r="AH1124" s="51" t="str">
        <f>IF(AG1124=1,#REF!,"")</f>
        <v/>
      </c>
      <c r="AI1124" s="50"/>
      <c r="AJ1124" s="51" t="str">
        <f>IF(AI1124=1,#REF!,"")</f>
        <v/>
      </c>
      <c r="AK1124" s="50"/>
      <c r="AL1124" s="51" t="str">
        <f>IF(AK1124=1,#REF!,"")</f>
        <v/>
      </c>
      <c r="AM1124" s="52"/>
      <c r="AN1124" s="53"/>
      <c r="AO1124" s="53"/>
      <c r="AP1124" s="54"/>
      <c r="AQ1124" s="55" t="e">
        <f>IF(#REF!=1,0,"")</f>
        <v>#REF!</v>
      </c>
      <c r="AR1124" s="56" t="e">
        <f t="shared" si="286"/>
        <v>#REF!</v>
      </c>
      <c r="AS1124" s="55" t="e">
        <f>IF(#REF!=1,0,"")</f>
        <v>#REF!</v>
      </c>
      <c r="AT1124" s="56" t="e">
        <f t="shared" si="287"/>
        <v>#REF!</v>
      </c>
    </row>
    <row r="1125" spans="1:46" s="3" customFormat="1" x14ac:dyDescent="0.25">
      <c r="A1125" s="67">
        <f t="shared" si="288"/>
        <v>2022</v>
      </c>
      <c r="B1125" s="67" t="str">
        <f t="shared" si="289"/>
        <v>May</v>
      </c>
      <c r="C1125" s="68">
        <f t="shared" si="294"/>
        <v>25</v>
      </c>
      <c r="D1125" s="69">
        <f t="shared" si="290"/>
        <v>3</v>
      </c>
      <c r="E1125" s="70">
        <f t="shared" si="291"/>
        <v>17</v>
      </c>
      <c r="F1125" s="74"/>
      <c r="G1125" s="77"/>
      <c r="H1125" s="63" t="e">
        <f t="shared" si="295"/>
        <v>#VALUE!</v>
      </c>
      <c r="I1125" s="64">
        <f t="shared" si="297"/>
        <v>1</v>
      </c>
      <c r="J1125" s="71" t="str">
        <f t="shared" si="297"/>
        <v>Lavandula</v>
      </c>
      <c r="K1125" s="71" t="str">
        <f t="shared" si="297"/>
        <v>stoechas</v>
      </c>
      <c r="L1125" s="72">
        <f t="shared" si="297"/>
        <v>2</v>
      </c>
      <c r="M1125" s="72">
        <f t="shared" si="297"/>
        <v>13</v>
      </c>
      <c r="N1125" s="66">
        <f t="shared" si="297"/>
        <v>0</v>
      </c>
      <c r="O1125" s="42"/>
      <c r="P1125" s="43" t="e">
        <f>TEXT(IF(#REF!=1,D1125,""),"00")</f>
        <v>#REF!</v>
      </c>
      <c r="Q1125" s="44"/>
      <c r="R1125" s="45"/>
      <c r="S1125" s="46" t="e">
        <f>IF(O1125=0,TEXT(TIME(P1125,Q1125,R1125)-TIME(D1125,E1125,RIGHT(F1125,2))+TIME(0,LEFT(#REF!,2),RIGHT(#REF!,2)),"mm:ss"),TEXT(TIME(P1125,Q1125,R1125)-TIME(D1125,E1125,RIGHT(F1125,2))+TIME(0,LEFT(#REF!,2),RIGHT(#REF!,2))-TIME(0,($G$10*O1125),0),"mm:ss"))</f>
        <v>#REF!</v>
      </c>
      <c r="T1125" s="47"/>
      <c r="U1125" s="43" t="e">
        <f>INDEX(VISITORS[INSECT ORDER], MATCH(T1125,VISITORS[NAME USED],0))</f>
        <v>#N/A</v>
      </c>
      <c r="V1125" s="43" t="e">
        <f t="shared" si="292"/>
        <v>#N/A</v>
      </c>
      <c r="W1125" s="48" t="e">
        <f>IF(SUM(AB1125,AD1125,AF1125,AH1125,AJ1125,AL1125)=#REF!,,"")</f>
        <v>#REF!</v>
      </c>
      <c r="X1125" s="49" t="e">
        <f>IF(#REF!=1,1,"")</f>
        <v>#REF!</v>
      </c>
      <c r="Y1125" s="49"/>
      <c r="Z1125" s="49"/>
      <c r="AA1125" s="50" t="str">
        <f t="shared" si="293"/>
        <v/>
      </c>
      <c r="AB1125" s="51" t="str">
        <f>IF(AA1125=1,#REF!,"")</f>
        <v/>
      </c>
      <c r="AC1125" s="50"/>
      <c r="AD1125" s="51" t="str">
        <f>IF(AC1125=1,#REF!,"")</f>
        <v/>
      </c>
      <c r="AE1125" s="50"/>
      <c r="AF1125" s="51" t="str">
        <f>IF(AE1125=1,#REF!,"")</f>
        <v/>
      </c>
      <c r="AG1125" s="50"/>
      <c r="AH1125" s="51" t="str">
        <f>IF(AG1125=1,#REF!,"")</f>
        <v/>
      </c>
      <c r="AI1125" s="50"/>
      <c r="AJ1125" s="51" t="str">
        <f>IF(AI1125=1,#REF!,"")</f>
        <v/>
      </c>
      <c r="AK1125" s="50"/>
      <c r="AL1125" s="51" t="str">
        <f>IF(AK1125=1,#REF!,"")</f>
        <v/>
      </c>
      <c r="AM1125" s="52"/>
      <c r="AN1125" s="53"/>
      <c r="AO1125" s="53"/>
      <c r="AP1125" s="54"/>
      <c r="AQ1125" s="55" t="e">
        <f>IF(#REF!=1,0,"")</f>
        <v>#REF!</v>
      </c>
      <c r="AR1125" s="56" t="e">
        <f t="shared" si="286"/>
        <v>#REF!</v>
      </c>
      <c r="AS1125" s="55" t="e">
        <f>IF(#REF!=1,0,"")</f>
        <v>#REF!</v>
      </c>
      <c r="AT1125" s="56" t="e">
        <f t="shared" si="287"/>
        <v>#REF!</v>
      </c>
    </row>
    <row r="1126" spans="1:46" s="3" customFormat="1" x14ac:dyDescent="0.25">
      <c r="A1126" s="67">
        <f t="shared" si="288"/>
        <v>2022</v>
      </c>
      <c r="B1126" s="67" t="str">
        <f t="shared" si="289"/>
        <v>May</v>
      </c>
      <c r="C1126" s="68">
        <f t="shared" si="294"/>
        <v>25</v>
      </c>
      <c r="D1126" s="69">
        <f t="shared" si="290"/>
        <v>3</v>
      </c>
      <c r="E1126" s="70">
        <f t="shared" si="291"/>
        <v>18</v>
      </c>
      <c r="F1126" s="74"/>
      <c r="G1126" s="77"/>
      <c r="H1126" s="63" t="e">
        <f t="shared" si="295"/>
        <v>#VALUE!</v>
      </c>
      <c r="I1126" s="64">
        <f t="shared" si="297"/>
        <v>1</v>
      </c>
      <c r="J1126" s="71" t="str">
        <f t="shared" si="297"/>
        <v>Lavandula</v>
      </c>
      <c r="K1126" s="71" t="str">
        <f t="shared" si="297"/>
        <v>stoechas</v>
      </c>
      <c r="L1126" s="72">
        <f t="shared" si="297"/>
        <v>2</v>
      </c>
      <c r="M1126" s="72">
        <f t="shared" si="297"/>
        <v>13</v>
      </c>
      <c r="N1126" s="66">
        <f t="shared" si="297"/>
        <v>0</v>
      </c>
      <c r="O1126" s="42"/>
      <c r="P1126" s="43" t="e">
        <f>TEXT(IF(#REF!=1,D1126,""),"00")</f>
        <v>#REF!</v>
      </c>
      <c r="Q1126" s="44"/>
      <c r="R1126" s="45"/>
      <c r="S1126" s="46" t="e">
        <f>IF(O1126=0,TEXT(TIME(P1126,Q1126,R1126)-TIME(D1126,E1126,RIGHT(F1126,2))+TIME(0,LEFT(#REF!,2),RIGHT(#REF!,2)),"mm:ss"),TEXT(TIME(P1126,Q1126,R1126)-TIME(D1126,E1126,RIGHT(F1126,2))+TIME(0,LEFT(#REF!,2),RIGHT(#REF!,2))-TIME(0,($G$10*O1126),0),"mm:ss"))</f>
        <v>#REF!</v>
      </c>
      <c r="T1126" s="47"/>
      <c r="U1126" s="43" t="e">
        <f>INDEX(VISITORS[INSECT ORDER], MATCH(T1126,VISITORS[NAME USED],0))</f>
        <v>#N/A</v>
      </c>
      <c r="V1126" s="43" t="e">
        <f t="shared" si="292"/>
        <v>#N/A</v>
      </c>
      <c r="W1126" s="48" t="e">
        <f>IF(SUM(AB1126,AD1126,AF1126,AH1126,AJ1126,AL1126)=#REF!,,"")</f>
        <v>#REF!</v>
      </c>
      <c r="X1126" s="49" t="e">
        <f>IF(#REF!=1,1,"")</f>
        <v>#REF!</v>
      </c>
      <c r="Y1126" s="49"/>
      <c r="Z1126" s="49"/>
      <c r="AA1126" s="50" t="str">
        <f t="shared" si="293"/>
        <v/>
      </c>
      <c r="AB1126" s="51" t="str">
        <f>IF(AA1126=1,#REF!,"")</f>
        <v/>
      </c>
      <c r="AC1126" s="50"/>
      <c r="AD1126" s="51" t="str">
        <f>IF(AC1126=1,#REF!,"")</f>
        <v/>
      </c>
      <c r="AE1126" s="50"/>
      <c r="AF1126" s="51" t="str">
        <f>IF(AE1126=1,#REF!,"")</f>
        <v/>
      </c>
      <c r="AG1126" s="50"/>
      <c r="AH1126" s="51" t="str">
        <f>IF(AG1126=1,#REF!,"")</f>
        <v/>
      </c>
      <c r="AI1126" s="50"/>
      <c r="AJ1126" s="51" t="str">
        <f>IF(AI1126=1,#REF!,"")</f>
        <v/>
      </c>
      <c r="AK1126" s="50"/>
      <c r="AL1126" s="51" t="str">
        <f>IF(AK1126=1,#REF!,"")</f>
        <v/>
      </c>
      <c r="AM1126" s="52"/>
      <c r="AN1126" s="53"/>
      <c r="AO1126" s="53"/>
      <c r="AP1126" s="54"/>
      <c r="AQ1126" s="55" t="e">
        <f>IF(#REF!=1,0,"")</f>
        <v>#REF!</v>
      </c>
      <c r="AR1126" s="56" t="e">
        <f t="shared" si="286"/>
        <v>#REF!</v>
      </c>
      <c r="AS1126" s="55" t="e">
        <f>IF(#REF!=1,0,"")</f>
        <v>#REF!</v>
      </c>
      <c r="AT1126" s="56" t="e">
        <f t="shared" si="287"/>
        <v>#REF!</v>
      </c>
    </row>
    <row r="1127" spans="1:46" s="3" customFormat="1" x14ac:dyDescent="0.25">
      <c r="A1127" s="67">
        <f t="shared" si="288"/>
        <v>2022</v>
      </c>
      <c r="B1127" s="67" t="str">
        <f t="shared" si="289"/>
        <v>May</v>
      </c>
      <c r="C1127" s="68">
        <f t="shared" si="294"/>
        <v>25</v>
      </c>
      <c r="D1127" s="69">
        <f t="shared" si="290"/>
        <v>3</v>
      </c>
      <c r="E1127" s="60">
        <f t="shared" si="291"/>
        <v>19</v>
      </c>
      <c r="F1127" s="74"/>
      <c r="G1127" s="77"/>
      <c r="H1127" s="63" t="e">
        <f t="shared" si="295"/>
        <v>#VALUE!</v>
      </c>
      <c r="I1127" s="64">
        <f t="shared" si="297"/>
        <v>1</v>
      </c>
      <c r="J1127" s="71" t="str">
        <f t="shared" si="297"/>
        <v>Lavandula</v>
      </c>
      <c r="K1127" s="71" t="str">
        <f t="shared" si="297"/>
        <v>stoechas</v>
      </c>
      <c r="L1127" s="72">
        <f t="shared" si="297"/>
        <v>2</v>
      </c>
      <c r="M1127" s="66">
        <f t="shared" si="297"/>
        <v>13</v>
      </c>
      <c r="N1127" s="66">
        <f t="shared" si="297"/>
        <v>0</v>
      </c>
      <c r="O1127" s="42"/>
      <c r="P1127" s="43" t="e">
        <f>TEXT(IF(#REF!=1,D1127,""),"00")</f>
        <v>#REF!</v>
      </c>
      <c r="Q1127" s="44"/>
      <c r="R1127" s="45"/>
      <c r="S1127" s="46" t="e">
        <f>IF(O1127=0,TEXT(TIME(P1127,Q1127,R1127)-TIME(D1127,E1127,RIGHT(F1127,2))+TIME(0,LEFT(#REF!,2),RIGHT(#REF!,2)),"mm:ss"),TEXT(TIME(P1127,Q1127,R1127)-TIME(D1127,E1127,RIGHT(F1127,2))+TIME(0,LEFT(#REF!,2),RIGHT(#REF!,2))-TIME(0,($G$10*O1127),0),"mm:ss"))</f>
        <v>#REF!</v>
      </c>
      <c r="T1127" s="47"/>
      <c r="U1127" s="43" t="e">
        <f>INDEX(VISITORS[INSECT ORDER], MATCH(T1127,VISITORS[NAME USED],0))</f>
        <v>#N/A</v>
      </c>
      <c r="V1127" s="43" t="e">
        <f t="shared" si="292"/>
        <v>#N/A</v>
      </c>
      <c r="W1127" s="48" t="e">
        <f>IF(SUM(AB1127,AD1127,AF1127,AH1127,AJ1127,AL1127)=#REF!,,"")</f>
        <v>#REF!</v>
      </c>
      <c r="X1127" s="49" t="e">
        <f>IF(#REF!=1,1,"")</f>
        <v>#REF!</v>
      </c>
      <c r="Y1127" s="49"/>
      <c r="Z1127" s="49"/>
      <c r="AA1127" s="50" t="str">
        <f t="shared" si="293"/>
        <v/>
      </c>
      <c r="AB1127" s="51" t="str">
        <f>IF(AA1127=1,#REF!,"")</f>
        <v/>
      </c>
      <c r="AC1127" s="50"/>
      <c r="AD1127" s="51" t="str">
        <f>IF(AC1127=1,#REF!,"")</f>
        <v/>
      </c>
      <c r="AE1127" s="50"/>
      <c r="AF1127" s="51" t="str">
        <f>IF(AE1127=1,#REF!,"")</f>
        <v/>
      </c>
      <c r="AG1127" s="50"/>
      <c r="AH1127" s="51" t="str">
        <f>IF(AG1127=1,#REF!,"")</f>
        <v/>
      </c>
      <c r="AI1127" s="50"/>
      <c r="AJ1127" s="51" t="str">
        <f>IF(AI1127=1,#REF!,"")</f>
        <v/>
      </c>
      <c r="AK1127" s="50"/>
      <c r="AL1127" s="51" t="str">
        <f>IF(AK1127=1,#REF!,"")</f>
        <v/>
      </c>
      <c r="AM1127" s="52"/>
      <c r="AN1127" s="53"/>
      <c r="AO1127" s="53"/>
      <c r="AP1127" s="54"/>
      <c r="AQ1127" s="55" t="e">
        <f>IF(#REF!=1,0,"")</f>
        <v>#REF!</v>
      </c>
      <c r="AR1127" s="56" t="e">
        <f t="shared" si="286"/>
        <v>#REF!</v>
      </c>
      <c r="AS1127" s="55" t="e">
        <f>IF(#REF!=1,0,"")</f>
        <v>#REF!</v>
      </c>
      <c r="AT1127" s="56" t="e">
        <f t="shared" si="287"/>
        <v>#REF!</v>
      </c>
    </row>
    <row r="1128" spans="1:46" s="3" customFormat="1" x14ac:dyDescent="0.25">
      <c r="A1128" s="67">
        <f t="shared" si="288"/>
        <v>2022</v>
      </c>
      <c r="B1128" s="67" t="str">
        <f t="shared" si="289"/>
        <v>May</v>
      </c>
      <c r="C1128" s="68">
        <f t="shared" si="294"/>
        <v>25</v>
      </c>
      <c r="D1128" s="69">
        <f t="shared" si="290"/>
        <v>3</v>
      </c>
      <c r="E1128" s="70">
        <f t="shared" si="291"/>
        <v>20</v>
      </c>
      <c r="F1128" s="74"/>
      <c r="G1128" s="77"/>
      <c r="H1128" s="63" t="e">
        <f t="shared" si="295"/>
        <v>#VALUE!</v>
      </c>
      <c r="I1128" s="64">
        <f t="shared" si="297"/>
        <v>1</v>
      </c>
      <c r="J1128" s="71" t="str">
        <f t="shared" si="297"/>
        <v>Lavandula</v>
      </c>
      <c r="K1128" s="71" t="str">
        <f t="shared" si="297"/>
        <v>stoechas</v>
      </c>
      <c r="L1128" s="66">
        <f t="shared" si="297"/>
        <v>2</v>
      </c>
      <c r="M1128" s="72">
        <f t="shared" si="297"/>
        <v>13</v>
      </c>
      <c r="N1128" s="66">
        <f t="shared" si="297"/>
        <v>0</v>
      </c>
      <c r="O1128" s="42"/>
      <c r="P1128" s="43" t="e">
        <f>TEXT(IF(#REF!=1,D1128,""),"00")</f>
        <v>#REF!</v>
      </c>
      <c r="Q1128" s="44"/>
      <c r="R1128" s="45"/>
      <c r="S1128" s="46" t="e">
        <f>IF(O1128=0,TEXT(TIME(P1128,Q1128,R1128)-TIME(D1128,E1128,RIGHT(F1128,2))+TIME(0,LEFT(#REF!,2),RIGHT(#REF!,2)),"mm:ss"),TEXT(TIME(P1128,Q1128,R1128)-TIME(D1128,E1128,RIGHT(F1128,2))+TIME(0,LEFT(#REF!,2),RIGHT(#REF!,2))-TIME(0,($G$10*O1128),0),"mm:ss"))</f>
        <v>#REF!</v>
      </c>
      <c r="T1128" s="47"/>
      <c r="U1128" s="43" t="e">
        <f>INDEX(VISITORS[INSECT ORDER], MATCH(T1128,VISITORS[NAME USED],0))</f>
        <v>#N/A</v>
      </c>
      <c r="V1128" s="43" t="e">
        <f t="shared" si="292"/>
        <v>#N/A</v>
      </c>
      <c r="W1128" s="48" t="e">
        <f>IF(SUM(AB1128,AD1128,AF1128,AH1128,AJ1128,AL1128)=#REF!,,"")</f>
        <v>#REF!</v>
      </c>
      <c r="X1128" s="49" t="e">
        <f>IF(#REF!=1,1,"")</f>
        <v>#REF!</v>
      </c>
      <c r="Y1128" s="49"/>
      <c r="Z1128" s="49"/>
      <c r="AA1128" s="50" t="str">
        <f t="shared" si="293"/>
        <v/>
      </c>
      <c r="AB1128" s="51" t="str">
        <f>IF(AA1128=1,#REF!,"")</f>
        <v/>
      </c>
      <c r="AC1128" s="50"/>
      <c r="AD1128" s="51" t="str">
        <f>IF(AC1128=1,#REF!,"")</f>
        <v/>
      </c>
      <c r="AE1128" s="50"/>
      <c r="AF1128" s="51" t="str">
        <f>IF(AE1128=1,#REF!,"")</f>
        <v/>
      </c>
      <c r="AG1128" s="50"/>
      <c r="AH1128" s="51" t="str">
        <f>IF(AG1128=1,#REF!,"")</f>
        <v/>
      </c>
      <c r="AI1128" s="50"/>
      <c r="AJ1128" s="51" t="str">
        <f>IF(AI1128=1,#REF!,"")</f>
        <v/>
      </c>
      <c r="AK1128" s="50"/>
      <c r="AL1128" s="51" t="str">
        <f>IF(AK1128=1,#REF!,"")</f>
        <v/>
      </c>
      <c r="AM1128" s="52"/>
      <c r="AN1128" s="53"/>
      <c r="AO1128" s="53"/>
      <c r="AP1128" s="54"/>
      <c r="AQ1128" s="55" t="e">
        <f>IF(#REF!=1,0,"")</f>
        <v>#REF!</v>
      </c>
      <c r="AR1128" s="56" t="e">
        <f t="shared" si="286"/>
        <v>#REF!</v>
      </c>
      <c r="AS1128" s="55" t="e">
        <f>IF(#REF!=1,0,"")</f>
        <v>#REF!</v>
      </c>
      <c r="AT1128" s="56" t="e">
        <f t="shared" si="287"/>
        <v>#REF!</v>
      </c>
    </row>
    <row r="1129" spans="1:46" s="3" customFormat="1" x14ac:dyDescent="0.25">
      <c r="A1129" s="67">
        <f t="shared" si="288"/>
        <v>2022</v>
      </c>
      <c r="B1129" s="67" t="str">
        <f t="shared" si="289"/>
        <v>May</v>
      </c>
      <c r="C1129" s="68">
        <f t="shared" si="294"/>
        <v>25</v>
      </c>
      <c r="D1129" s="69">
        <f t="shared" si="290"/>
        <v>3</v>
      </c>
      <c r="E1129" s="70">
        <f t="shared" si="291"/>
        <v>21</v>
      </c>
      <c r="F1129" s="74"/>
      <c r="G1129" s="77"/>
      <c r="H1129" s="63" t="e">
        <f t="shared" si="295"/>
        <v>#VALUE!</v>
      </c>
      <c r="I1129" s="64">
        <f t="shared" si="297"/>
        <v>1</v>
      </c>
      <c r="J1129" s="71" t="str">
        <f t="shared" si="297"/>
        <v>Lavandula</v>
      </c>
      <c r="K1129" s="71" t="str">
        <f t="shared" si="297"/>
        <v>stoechas</v>
      </c>
      <c r="L1129" s="72">
        <f t="shared" si="297"/>
        <v>2</v>
      </c>
      <c r="M1129" s="72">
        <f t="shared" si="297"/>
        <v>13</v>
      </c>
      <c r="N1129" s="66">
        <f t="shared" si="297"/>
        <v>0</v>
      </c>
      <c r="O1129" s="42"/>
      <c r="P1129" s="43" t="e">
        <f>TEXT(IF(#REF!=1,D1129,""),"00")</f>
        <v>#REF!</v>
      </c>
      <c r="Q1129" s="44"/>
      <c r="R1129" s="45"/>
      <c r="S1129" s="46" t="e">
        <f>IF(O1129=0,TEXT(TIME(P1129,Q1129,R1129)-TIME(D1129,E1129,RIGHT(F1129,2))+TIME(0,LEFT(#REF!,2),RIGHT(#REF!,2)),"mm:ss"),TEXT(TIME(P1129,Q1129,R1129)-TIME(D1129,E1129,RIGHT(F1129,2))+TIME(0,LEFT(#REF!,2),RIGHT(#REF!,2))-TIME(0,($G$10*O1129),0),"mm:ss"))</f>
        <v>#REF!</v>
      </c>
      <c r="T1129" s="47"/>
      <c r="U1129" s="43" t="e">
        <f>INDEX(VISITORS[INSECT ORDER], MATCH(T1129,VISITORS[NAME USED],0))</f>
        <v>#N/A</v>
      </c>
      <c r="V1129" s="43" t="e">
        <f t="shared" si="292"/>
        <v>#N/A</v>
      </c>
      <c r="W1129" s="48" t="e">
        <f>IF(SUM(AB1129,AD1129,AF1129,AH1129,AJ1129,AL1129)=#REF!,,"")</f>
        <v>#REF!</v>
      </c>
      <c r="X1129" s="49" t="e">
        <f>IF(#REF!=1,1,"")</f>
        <v>#REF!</v>
      </c>
      <c r="Y1129" s="49"/>
      <c r="Z1129" s="49"/>
      <c r="AA1129" s="50" t="str">
        <f t="shared" si="293"/>
        <v/>
      </c>
      <c r="AB1129" s="51" t="str">
        <f>IF(AA1129=1,#REF!,"")</f>
        <v/>
      </c>
      <c r="AC1129" s="50"/>
      <c r="AD1129" s="51" t="str">
        <f>IF(AC1129=1,#REF!,"")</f>
        <v/>
      </c>
      <c r="AE1129" s="50"/>
      <c r="AF1129" s="51" t="str">
        <f>IF(AE1129=1,#REF!,"")</f>
        <v/>
      </c>
      <c r="AG1129" s="50"/>
      <c r="AH1129" s="51" t="str">
        <f>IF(AG1129=1,#REF!,"")</f>
        <v/>
      </c>
      <c r="AI1129" s="50"/>
      <c r="AJ1129" s="51" t="str">
        <f>IF(AI1129=1,#REF!,"")</f>
        <v/>
      </c>
      <c r="AK1129" s="50"/>
      <c r="AL1129" s="51" t="str">
        <f>IF(AK1129=1,#REF!,"")</f>
        <v/>
      </c>
      <c r="AM1129" s="52"/>
      <c r="AN1129" s="53"/>
      <c r="AO1129" s="53"/>
      <c r="AP1129" s="54"/>
      <c r="AQ1129" s="55" t="e">
        <f>IF(#REF!=1,0,"")</f>
        <v>#REF!</v>
      </c>
      <c r="AR1129" s="56" t="e">
        <f t="shared" si="286"/>
        <v>#REF!</v>
      </c>
      <c r="AS1129" s="55" t="e">
        <f>IF(#REF!=1,0,"")</f>
        <v>#REF!</v>
      </c>
      <c r="AT1129" s="56" t="e">
        <f t="shared" si="287"/>
        <v>#REF!</v>
      </c>
    </row>
    <row r="1130" spans="1:46" s="3" customFormat="1" x14ac:dyDescent="0.25">
      <c r="A1130" s="67">
        <f t="shared" si="288"/>
        <v>2022</v>
      </c>
      <c r="B1130" s="67" t="str">
        <f t="shared" si="289"/>
        <v>May</v>
      </c>
      <c r="C1130" s="68">
        <f t="shared" si="294"/>
        <v>25</v>
      </c>
      <c r="D1130" s="69">
        <f t="shared" si="290"/>
        <v>3</v>
      </c>
      <c r="E1130" s="70">
        <f t="shared" si="291"/>
        <v>22</v>
      </c>
      <c r="F1130" s="74"/>
      <c r="G1130" s="77"/>
      <c r="H1130" s="63" t="e">
        <f t="shared" si="295"/>
        <v>#VALUE!</v>
      </c>
      <c r="I1130" s="64">
        <f t="shared" si="297"/>
        <v>1</v>
      </c>
      <c r="J1130" s="71" t="str">
        <f t="shared" si="297"/>
        <v>Lavandula</v>
      </c>
      <c r="K1130" s="71" t="str">
        <f t="shared" si="297"/>
        <v>stoechas</v>
      </c>
      <c r="L1130" s="72">
        <f t="shared" si="297"/>
        <v>2</v>
      </c>
      <c r="M1130" s="72">
        <f t="shared" si="297"/>
        <v>13</v>
      </c>
      <c r="N1130" s="66">
        <f t="shared" si="297"/>
        <v>0</v>
      </c>
      <c r="O1130" s="42"/>
      <c r="P1130" s="43" t="e">
        <f>TEXT(IF(#REF!=1,D1130,""),"00")</f>
        <v>#REF!</v>
      </c>
      <c r="Q1130" s="44"/>
      <c r="R1130" s="45"/>
      <c r="S1130" s="46" t="e">
        <f>IF(O1130=0,TEXT(TIME(P1130,Q1130,R1130)-TIME(D1130,E1130,RIGHT(F1130,2))+TIME(0,LEFT(#REF!,2),RIGHT(#REF!,2)),"mm:ss"),TEXT(TIME(P1130,Q1130,R1130)-TIME(D1130,E1130,RIGHT(F1130,2))+TIME(0,LEFT(#REF!,2),RIGHT(#REF!,2))-TIME(0,($G$10*O1130),0),"mm:ss"))</f>
        <v>#REF!</v>
      </c>
      <c r="T1130" s="47"/>
      <c r="U1130" s="43" t="e">
        <f>INDEX(VISITORS[INSECT ORDER], MATCH(T1130,VISITORS[NAME USED],0))</f>
        <v>#N/A</v>
      </c>
      <c r="V1130" s="43" t="e">
        <f t="shared" si="292"/>
        <v>#N/A</v>
      </c>
      <c r="W1130" s="48" t="e">
        <f>IF(SUM(AB1130,AD1130,AF1130,AH1130,AJ1130,AL1130)=#REF!,,"")</f>
        <v>#REF!</v>
      </c>
      <c r="X1130" s="49" t="e">
        <f>IF(#REF!=1,1,"")</f>
        <v>#REF!</v>
      </c>
      <c r="Y1130" s="49"/>
      <c r="Z1130" s="49"/>
      <c r="AA1130" s="50" t="str">
        <f t="shared" si="293"/>
        <v/>
      </c>
      <c r="AB1130" s="51" t="str">
        <f>IF(AA1130=1,#REF!,"")</f>
        <v/>
      </c>
      <c r="AC1130" s="50"/>
      <c r="AD1130" s="51" t="str">
        <f>IF(AC1130=1,#REF!,"")</f>
        <v/>
      </c>
      <c r="AE1130" s="50"/>
      <c r="AF1130" s="51" t="str">
        <f>IF(AE1130=1,#REF!,"")</f>
        <v/>
      </c>
      <c r="AG1130" s="50"/>
      <c r="AH1130" s="51" t="str">
        <f>IF(AG1130=1,#REF!,"")</f>
        <v/>
      </c>
      <c r="AI1130" s="50"/>
      <c r="AJ1130" s="51" t="str">
        <f>IF(AI1130=1,#REF!,"")</f>
        <v/>
      </c>
      <c r="AK1130" s="50"/>
      <c r="AL1130" s="51" t="str">
        <f>IF(AK1130=1,#REF!,"")</f>
        <v/>
      </c>
      <c r="AM1130" s="52"/>
      <c r="AN1130" s="53"/>
      <c r="AO1130" s="53"/>
      <c r="AP1130" s="54"/>
      <c r="AQ1130" s="55" t="e">
        <f>IF(#REF!=1,0,"")</f>
        <v>#REF!</v>
      </c>
      <c r="AR1130" s="56" t="e">
        <f t="shared" si="286"/>
        <v>#REF!</v>
      </c>
      <c r="AS1130" s="55" t="e">
        <f>IF(#REF!=1,0,"")</f>
        <v>#REF!</v>
      </c>
      <c r="AT1130" s="56" t="e">
        <f t="shared" si="287"/>
        <v>#REF!</v>
      </c>
    </row>
    <row r="1131" spans="1:46" s="3" customFormat="1" x14ac:dyDescent="0.25">
      <c r="A1131" s="67">
        <f t="shared" si="288"/>
        <v>2022</v>
      </c>
      <c r="B1131" s="67" t="str">
        <f t="shared" si="289"/>
        <v>May</v>
      </c>
      <c r="C1131" s="68">
        <f t="shared" si="294"/>
        <v>25</v>
      </c>
      <c r="D1131" s="69">
        <f t="shared" si="290"/>
        <v>3</v>
      </c>
      <c r="E1131" s="70">
        <f t="shared" si="291"/>
        <v>23</v>
      </c>
      <c r="F1131" s="74"/>
      <c r="G1131" s="77"/>
      <c r="H1131" s="63" t="e">
        <f t="shared" si="295"/>
        <v>#VALUE!</v>
      </c>
      <c r="I1131" s="64">
        <f t="shared" si="297"/>
        <v>1</v>
      </c>
      <c r="J1131" s="71" t="str">
        <f t="shared" si="297"/>
        <v>Lavandula</v>
      </c>
      <c r="K1131" s="71" t="str">
        <f t="shared" si="297"/>
        <v>stoechas</v>
      </c>
      <c r="L1131" s="72">
        <f t="shared" si="297"/>
        <v>2</v>
      </c>
      <c r="M1131" s="72">
        <f t="shared" si="297"/>
        <v>13</v>
      </c>
      <c r="N1131" s="66">
        <f t="shared" si="297"/>
        <v>0</v>
      </c>
      <c r="O1131" s="42"/>
      <c r="P1131" s="43" t="e">
        <f>TEXT(IF(#REF!=1,D1131,""),"00")</f>
        <v>#REF!</v>
      </c>
      <c r="Q1131" s="44"/>
      <c r="R1131" s="45"/>
      <c r="S1131" s="46" t="e">
        <f>IF(O1131=0,TEXT(TIME(P1131,Q1131,R1131)-TIME(D1131,E1131,RIGHT(F1131,2))+TIME(0,LEFT(#REF!,2),RIGHT(#REF!,2)),"mm:ss"),TEXT(TIME(P1131,Q1131,R1131)-TIME(D1131,E1131,RIGHT(F1131,2))+TIME(0,LEFT(#REF!,2),RIGHT(#REF!,2))-TIME(0,($G$10*O1131),0),"mm:ss"))</f>
        <v>#REF!</v>
      </c>
      <c r="T1131" s="47"/>
      <c r="U1131" s="43" t="e">
        <f>INDEX(VISITORS[INSECT ORDER], MATCH(T1131,VISITORS[NAME USED],0))</f>
        <v>#N/A</v>
      </c>
      <c r="V1131" s="43" t="e">
        <f t="shared" si="292"/>
        <v>#N/A</v>
      </c>
      <c r="W1131" s="48" t="e">
        <f>IF(SUM(AB1131,AD1131,AF1131,AH1131,AJ1131,AL1131)=#REF!,,"")</f>
        <v>#REF!</v>
      </c>
      <c r="X1131" s="49" t="e">
        <f>IF(#REF!=1,1,"")</f>
        <v>#REF!</v>
      </c>
      <c r="Y1131" s="49"/>
      <c r="Z1131" s="49"/>
      <c r="AA1131" s="50" t="str">
        <f t="shared" si="293"/>
        <v/>
      </c>
      <c r="AB1131" s="51" t="str">
        <f>IF(AA1131=1,#REF!,"")</f>
        <v/>
      </c>
      <c r="AC1131" s="50"/>
      <c r="AD1131" s="51" t="str">
        <f>IF(AC1131=1,#REF!,"")</f>
        <v/>
      </c>
      <c r="AE1131" s="50"/>
      <c r="AF1131" s="51" t="str">
        <f>IF(AE1131=1,#REF!,"")</f>
        <v/>
      </c>
      <c r="AG1131" s="50"/>
      <c r="AH1131" s="51" t="str">
        <f>IF(AG1131=1,#REF!,"")</f>
        <v/>
      </c>
      <c r="AI1131" s="50"/>
      <c r="AJ1131" s="51" t="str">
        <f>IF(AI1131=1,#REF!,"")</f>
        <v/>
      </c>
      <c r="AK1131" s="50"/>
      <c r="AL1131" s="51" t="str">
        <f>IF(AK1131=1,#REF!,"")</f>
        <v/>
      </c>
      <c r="AM1131" s="52"/>
      <c r="AN1131" s="53"/>
      <c r="AO1131" s="53"/>
      <c r="AP1131" s="54"/>
      <c r="AQ1131" s="55" t="e">
        <f>IF(#REF!=1,0,"")</f>
        <v>#REF!</v>
      </c>
      <c r="AR1131" s="56" t="e">
        <f t="shared" si="286"/>
        <v>#REF!</v>
      </c>
      <c r="AS1131" s="55" t="e">
        <f>IF(#REF!=1,0,"")</f>
        <v>#REF!</v>
      </c>
      <c r="AT1131" s="56" t="e">
        <f t="shared" si="287"/>
        <v>#REF!</v>
      </c>
    </row>
    <row r="1132" spans="1:46" s="3" customFormat="1" x14ac:dyDescent="0.25">
      <c r="A1132" s="67">
        <f t="shared" si="288"/>
        <v>2022</v>
      </c>
      <c r="B1132" s="67" t="str">
        <f t="shared" si="289"/>
        <v>May</v>
      </c>
      <c r="C1132" s="68">
        <f t="shared" si="294"/>
        <v>25</v>
      </c>
      <c r="D1132" s="69">
        <f t="shared" si="290"/>
        <v>3</v>
      </c>
      <c r="E1132" s="60">
        <f t="shared" si="291"/>
        <v>24</v>
      </c>
      <c r="F1132" s="74"/>
      <c r="G1132" s="77"/>
      <c r="H1132" s="63" t="e">
        <f t="shared" si="295"/>
        <v>#VALUE!</v>
      </c>
      <c r="I1132" s="64">
        <f t="shared" si="297"/>
        <v>1</v>
      </c>
      <c r="J1132" s="71" t="str">
        <f t="shared" si="297"/>
        <v>Lavandula</v>
      </c>
      <c r="K1132" s="71" t="str">
        <f t="shared" si="297"/>
        <v>stoechas</v>
      </c>
      <c r="L1132" s="72">
        <f t="shared" si="297"/>
        <v>2</v>
      </c>
      <c r="M1132" s="66">
        <f t="shared" si="297"/>
        <v>13</v>
      </c>
      <c r="N1132" s="66">
        <f t="shared" si="297"/>
        <v>0</v>
      </c>
      <c r="O1132" s="42"/>
      <c r="P1132" s="43" t="e">
        <f>TEXT(IF(#REF!=1,D1132,""),"00")</f>
        <v>#REF!</v>
      </c>
      <c r="Q1132" s="44"/>
      <c r="R1132" s="45"/>
      <c r="S1132" s="46" t="e">
        <f>IF(O1132=0,TEXT(TIME(P1132,Q1132,R1132)-TIME(D1132,E1132,RIGHT(F1132,2))+TIME(0,LEFT(#REF!,2),RIGHT(#REF!,2)),"mm:ss"),TEXT(TIME(P1132,Q1132,R1132)-TIME(D1132,E1132,RIGHT(F1132,2))+TIME(0,LEFT(#REF!,2),RIGHT(#REF!,2))-TIME(0,($G$10*O1132),0),"mm:ss"))</f>
        <v>#REF!</v>
      </c>
      <c r="T1132" s="47"/>
      <c r="U1132" s="43" t="e">
        <f>INDEX(VISITORS[INSECT ORDER], MATCH(T1132,VISITORS[NAME USED],0))</f>
        <v>#N/A</v>
      </c>
      <c r="V1132" s="43" t="e">
        <f t="shared" si="292"/>
        <v>#N/A</v>
      </c>
      <c r="W1132" s="48" t="e">
        <f>IF(SUM(AB1132,AD1132,AF1132,AH1132,AJ1132,AL1132)=#REF!,,"")</f>
        <v>#REF!</v>
      </c>
      <c r="X1132" s="49" t="e">
        <f>IF(#REF!=1,1,"")</f>
        <v>#REF!</v>
      </c>
      <c r="Y1132" s="49"/>
      <c r="Z1132" s="49"/>
      <c r="AA1132" s="50" t="str">
        <f t="shared" si="293"/>
        <v/>
      </c>
      <c r="AB1132" s="51" t="str">
        <f>IF(AA1132=1,#REF!,"")</f>
        <v/>
      </c>
      <c r="AC1132" s="50"/>
      <c r="AD1132" s="51" t="str">
        <f>IF(AC1132=1,#REF!,"")</f>
        <v/>
      </c>
      <c r="AE1132" s="50"/>
      <c r="AF1132" s="51" t="str">
        <f>IF(AE1132=1,#REF!,"")</f>
        <v/>
      </c>
      <c r="AG1132" s="50"/>
      <c r="AH1132" s="51" t="str">
        <f>IF(AG1132=1,#REF!,"")</f>
        <v/>
      </c>
      <c r="AI1132" s="50"/>
      <c r="AJ1132" s="51" t="str">
        <f>IF(AI1132=1,#REF!,"")</f>
        <v/>
      </c>
      <c r="AK1132" s="50"/>
      <c r="AL1132" s="51" t="str">
        <f>IF(AK1132=1,#REF!,"")</f>
        <v/>
      </c>
      <c r="AM1132" s="52"/>
      <c r="AN1132" s="53"/>
      <c r="AO1132" s="53"/>
      <c r="AP1132" s="54"/>
      <c r="AQ1132" s="55" t="e">
        <f>IF(#REF!=1,0,"")</f>
        <v>#REF!</v>
      </c>
      <c r="AR1132" s="56" t="e">
        <f t="shared" si="286"/>
        <v>#REF!</v>
      </c>
      <c r="AS1132" s="55" t="e">
        <f>IF(#REF!=1,0,"")</f>
        <v>#REF!</v>
      </c>
      <c r="AT1132" s="56" t="e">
        <f t="shared" si="287"/>
        <v>#REF!</v>
      </c>
    </row>
    <row r="1133" spans="1:46" s="3" customFormat="1" x14ac:dyDescent="0.25">
      <c r="A1133" s="67">
        <f t="shared" si="288"/>
        <v>2022</v>
      </c>
      <c r="B1133" s="67" t="str">
        <f t="shared" si="289"/>
        <v>May</v>
      </c>
      <c r="C1133" s="68">
        <f t="shared" si="294"/>
        <v>25</v>
      </c>
      <c r="D1133" s="69">
        <f t="shared" si="290"/>
        <v>3</v>
      </c>
      <c r="E1133" s="70">
        <f t="shared" si="291"/>
        <v>25</v>
      </c>
      <c r="F1133" s="74"/>
      <c r="G1133" s="77"/>
      <c r="H1133" s="63" t="e">
        <f t="shared" si="295"/>
        <v>#VALUE!</v>
      </c>
      <c r="I1133" s="64">
        <f t="shared" ref="I1133:N1148" si="298">I1132</f>
        <v>1</v>
      </c>
      <c r="J1133" s="71" t="str">
        <f t="shared" si="298"/>
        <v>Lavandula</v>
      </c>
      <c r="K1133" s="71" t="str">
        <f t="shared" si="298"/>
        <v>stoechas</v>
      </c>
      <c r="L1133" s="72">
        <f t="shared" si="298"/>
        <v>2</v>
      </c>
      <c r="M1133" s="72">
        <f t="shared" si="298"/>
        <v>13</v>
      </c>
      <c r="N1133" s="66">
        <f t="shared" si="298"/>
        <v>0</v>
      </c>
      <c r="O1133" s="42"/>
      <c r="P1133" s="43" t="e">
        <f>TEXT(IF(#REF!=1,D1133,""),"00")</f>
        <v>#REF!</v>
      </c>
      <c r="Q1133" s="44"/>
      <c r="R1133" s="45"/>
      <c r="S1133" s="46" t="e">
        <f>IF(O1133=0,TEXT(TIME(P1133,Q1133,R1133)-TIME(D1133,E1133,RIGHT(F1133,2))+TIME(0,LEFT(#REF!,2),RIGHT(#REF!,2)),"mm:ss"),TEXT(TIME(P1133,Q1133,R1133)-TIME(D1133,E1133,RIGHT(F1133,2))+TIME(0,LEFT(#REF!,2),RIGHT(#REF!,2))-TIME(0,($G$10*O1133),0),"mm:ss"))</f>
        <v>#REF!</v>
      </c>
      <c r="T1133" s="47"/>
      <c r="U1133" s="43" t="e">
        <f>INDEX(VISITORS[INSECT ORDER], MATCH(T1133,VISITORS[NAME USED],0))</f>
        <v>#N/A</v>
      </c>
      <c r="V1133" s="43" t="e">
        <f t="shared" si="292"/>
        <v>#N/A</v>
      </c>
      <c r="W1133" s="48" t="e">
        <f>IF(SUM(AB1133,AD1133,AF1133,AH1133,AJ1133,AL1133)=#REF!,,"")</f>
        <v>#REF!</v>
      </c>
      <c r="X1133" s="49" t="e">
        <f>IF(#REF!=1,1,"")</f>
        <v>#REF!</v>
      </c>
      <c r="Y1133" s="49"/>
      <c r="Z1133" s="49"/>
      <c r="AA1133" s="50" t="str">
        <f t="shared" si="293"/>
        <v/>
      </c>
      <c r="AB1133" s="51" t="str">
        <f>IF(AA1133=1,#REF!,"")</f>
        <v/>
      </c>
      <c r="AC1133" s="50"/>
      <c r="AD1133" s="51" t="str">
        <f>IF(AC1133=1,#REF!,"")</f>
        <v/>
      </c>
      <c r="AE1133" s="50"/>
      <c r="AF1133" s="51" t="str">
        <f>IF(AE1133=1,#REF!,"")</f>
        <v/>
      </c>
      <c r="AG1133" s="50"/>
      <c r="AH1133" s="51" t="str">
        <f>IF(AG1133=1,#REF!,"")</f>
        <v/>
      </c>
      <c r="AI1133" s="50"/>
      <c r="AJ1133" s="51" t="str">
        <f>IF(AI1133=1,#REF!,"")</f>
        <v/>
      </c>
      <c r="AK1133" s="50"/>
      <c r="AL1133" s="51" t="str">
        <f>IF(AK1133=1,#REF!,"")</f>
        <v/>
      </c>
      <c r="AM1133" s="52"/>
      <c r="AN1133" s="53"/>
      <c r="AO1133" s="53"/>
      <c r="AP1133" s="54"/>
      <c r="AQ1133" s="55" t="e">
        <f>IF(#REF!=1,0,"")</f>
        <v>#REF!</v>
      </c>
      <c r="AR1133" s="56" t="e">
        <f t="shared" si="286"/>
        <v>#REF!</v>
      </c>
      <c r="AS1133" s="55" t="e">
        <f>IF(#REF!=1,0,"")</f>
        <v>#REF!</v>
      </c>
      <c r="AT1133" s="56" t="e">
        <f t="shared" si="287"/>
        <v>#REF!</v>
      </c>
    </row>
    <row r="1134" spans="1:46" s="3" customFormat="1" x14ac:dyDescent="0.25">
      <c r="A1134" s="67">
        <f t="shared" si="288"/>
        <v>2022</v>
      </c>
      <c r="B1134" s="67" t="str">
        <f t="shared" si="289"/>
        <v>May</v>
      </c>
      <c r="C1134" s="68">
        <f t="shared" si="294"/>
        <v>25</v>
      </c>
      <c r="D1134" s="69">
        <f t="shared" si="290"/>
        <v>3</v>
      </c>
      <c r="E1134" s="70">
        <f t="shared" si="291"/>
        <v>26</v>
      </c>
      <c r="F1134" s="74"/>
      <c r="G1134" s="77"/>
      <c r="H1134" s="63" t="e">
        <f t="shared" si="295"/>
        <v>#VALUE!</v>
      </c>
      <c r="I1134" s="64">
        <f t="shared" si="298"/>
        <v>1</v>
      </c>
      <c r="J1134" s="71" t="str">
        <f t="shared" si="298"/>
        <v>Lavandula</v>
      </c>
      <c r="K1134" s="71" t="str">
        <f t="shared" si="298"/>
        <v>stoechas</v>
      </c>
      <c r="L1134" s="66">
        <f t="shared" si="298"/>
        <v>2</v>
      </c>
      <c r="M1134" s="72">
        <f t="shared" si="298"/>
        <v>13</v>
      </c>
      <c r="N1134" s="66">
        <f t="shared" si="298"/>
        <v>0</v>
      </c>
      <c r="O1134" s="42"/>
      <c r="P1134" s="43" t="e">
        <f>TEXT(IF(#REF!=1,D1134,""),"00")</f>
        <v>#REF!</v>
      </c>
      <c r="Q1134" s="44"/>
      <c r="R1134" s="45"/>
      <c r="S1134" s="46" t="e">
        <f>IF(O1134=0,TEXT(TIME(P1134,Q1134,R1134)-TIME(D1134,E1134,RIGHT(F1134,2))+TIME(0,LEFT(#REF!,2),RIGHT(#REF!,2)),"mm:ss"),TEXT(TIME(P1134,Q1134,R1134)-TIME(D1134,E1134,RIGHT(F1134,2))+TIME(0,LEFT(#REF!,2),RIGHT(#REF!,2))-TIME(0,($G$10*O1134),0),"mm:ss"))</f>
        <v>#REF!</v>
      </c>
      <c r="T1134" s="47"/>
      <c r="U1134" s="43" t="e">
        <f>INDEX(VISITORS[INSECT ORDER], MATCH(T1134,VISITORS[NAME USED],0))</f>
        <v>#N/A</v>
      </c>
      <c r="V1134" s="43" t="e">
        <f t="shared" si="292"/>
        <v>#N/A</v>
      </c>
      <c r="W1134" s="48" t="e">
        <f>IF(SUM(AB1134,AD1134,AF1134,AH1134,AJ1134,AL1134)=#REF!,,"")</f>
        <v>#REF!</v>
      </c>
      <c r="X1134" s="49" t="e">
        <f>IF(#REF!=1,1,"")</f>
        <v>#REF!</v>
      </c>
      <c r="Y1134" s="49"/>
      <c r="Z1134" s="49"/>
      <c r="AA1134" s="50" t="str">
        <f t="shared" si="293"/>
        <v/>
      </c>
      <c r="AB1134" s="51" t="str">
        <f>IF(AA1134=1,#REF!,"")</f>
        <v/>
      </c>
      <c r="AC1134" s="50"/>
      <c r="AD1134" s="51" t="str">
        <f>IF(AC1134=1,#REF!,"")</f>
        <v/>
      </c>
      <c r="AE1134" s="50"/>
      <c r="AF1134" s="51" t="str">
        <f>IF(AE1134=1,#REF!,"")</f>
        <v/>
      </c>
      <c r="AG1134" s="50"/>
      <c r="AH1134" s="51" t="str">
        <f>IF(AG1134=1,#REF!,"")</f>
        <v/>
      </c>
      <c r="AI1134" s="50"/>
      <c r="AJ1134" s="51" t="str">
        <f>IF(AI1134=1,#REF!,"")</f>
        <v/>
      </c>
      <c r="AK1134" s="50"/>
      <c r="AL1134" s="51" t="str">
        <f>IF(AK1134=1,#REF!,"")</f>
        <v/>
      </c>
      <c r="AM1134" s="52"/>
      <c r="AN1134" s="53"/>
      <c r="AO1134" s="53"/>
      <c r="AP1134" s="54"/>
      <c r="AQ1134" s="55" t="e">
        <f>IF(#REF!=1,0,"")</f>
        <v>#REF!</v>
      </c>
      <c r="AR1134" s="56" t="e">
        <f t="shared" si="286"/>
        <v>#REF!</v>
      </c>
      <c r="AS1134" s="55" t="e">
        <f>IF(#REF!=1,0,"")</f>
        <v>#REF!</v>
      </c>
      <c r="AT1134" s="56" t="e">
        <f t="shared" si="287"/>
        <v>#REF!</v>
      </c>
    </row>
    <row r="1135" spans="1:46" s="3" customFormat="1" x14ac:dyDescent="0.25">
      <c r="A1135" s="67">
        <f t="shared" si="288"/>
        <v>2022</v>
      </c>
      <c r="B1135" s="67" t="str">
        <f t="shared" si="289"/>
        <v>May</v>
      </c>
      <c r="C1135" s="68">
        <f t="shared" si="294"/>
        <v>25</v>
      </c>
      <c r="D1135" s="69">
        <f t="shared" si="290"/>
        <v>3</v>
      </c>
      <c r="E1135" s="70">
        <f t="shared" si="291"/>
        <v>27</v>
      </c>
      <c r="F1135" s="74"/>
      <c r="G1135" s="77"/>
      <c r="H1135" s="63" t="e">
        <f t="shared" si="295"/>
        <v>#VALUE!</v>
      </c>
      <c r="I1135" s="64">
        <f t="shared" si="298"/>
        <v>1</v>
      </c>
      <c r="J1135" s="71" t="str">
        <f t="shared" si="298"/>
        <v>Lavandula</v>
      </c>
      <c r="K1135" s="71" t="str">
        <f t="shared" si="298"/>
        <v>stoechas</v>
      </c>
      <c r="L1135" s="72">
        <f t="shared" si="298"/>
        <v>2</v>
      </c>
      <c r="M1135" s="72">
        <f t="shared" si="298"/>
        <v>13</v>
      </c>
      <c r="N1135" s="66">
        <f t="shared" si="298"/>
        <v>0</v>
      </c>
      <c r="O1135" s="42"/>
      <c r="P1135" s="43" t="e">
        <f>TEXT(IF(#REF!=1,D1135,""),"00")</f>
        <v>#REF!</v>
      </c>
      <c r="Q1135" s="44"/>
      <c r="R1135" s="45"/>
      <c r="S1135" s="46" t="e">
        <f>IF(O1135=0,TEXT(TIME(P1135,Q1135,R1135)-TIME(D1135,E1135,RIGHT(F1135,2))+TIME(0,LEFT(#REF!,2),RIGHT(#REF!,2)),"mm:ss"),TEXT(TIME(P1135,Q1135,R1135)-TIME(D1135,E1135,RIGHT(F1135,2))+TIME(0,LEFT(#REF!,2),RIGHT(#REF!,2))-TIME(0,($G$10*O1135),0),"mm:ss"))</f>
        <v>#REF!</v>
      </c>
      <c r="T1135" s="47"/>
      <c r="U1135" s="43" t="e">
        <f>INDEX(VISITORS[INSECT ORDER], MATCH(T1135,VISITORS[NAME USED],0))</f>
        <v>#N/A</v>
      </c>
      <c r="V1135" s="43" t="e">
        <f t="shared" si="292"/>
        <v>#N/A</v>
      </c>
      <c r="W1135" s="48" t="e">
        <f>IF(SUM(AB1135,AD1135,AF1135,AH1135,AJ1135,AL1135)=#REF!,,"")</f>
        <v>#REF!</v>
      </c>
      <c r="X1135" s="49" t="e">
        <f>IF(#REF!=1,1,"")</f>
        <v>#REF!</v>
      </c>
      <c r="Y1135" s="49"/>
      <c r="Z1135" s="49"/>
      <c r="AA1135" s="50" t="str">
        <f t="shared" si="293"/>
        <v/>
      </c>
      <c r="AB1135" s="51" t="str">
        <f>IF(AA1135=1,#REF!,"")</f>
        <v/>
      </c>
      <c r="AC1135" s="50"/>
      <c r="AD1135" s="51" t="str">
        <f>IF(AC1135=1,#REF!,"")</f>
        <v/>
      </c>
      <c r="AE1135" s="50"/>
      <c r="AF1135" s="51" t="str">
        <f>IF(AE1135=1,#REF!,"")</f>
        <v/>
      </c>
      <c r="AG1135" s="50"/>
      <c r="AH1135" s="51" t="str">
        <f>IF(AG1135=1,#REF!,"")</f>
        <v/>
      </c>
      <c r="AI1135" s="50"/>
      <c r="AJ1135" s="51" t="str">
        <f>IF(AI1135=1,#REF!,"")</f>
        <v/>
      </c>
      <c r="AK1135" s="50"/>
      <c r="AL1135" s="51" t="str">
        <f>IF(AK1135=1,#REF!,"")</f>
        <v/>
      </c>
      <c r="AM1135" s="52"/>
      <c r="AN1135" s="53"/>
      <c r="AO1135" s="53"/>
      <c r="AP1135" s="54"/>
      <c r="AQ1135" s="55" t="e">
        <f>IF(#REF!=1,0,"")</f>
        <v>#REF!</v>
      </c>
      <c r="AR1135" s="56" t="e">
        <f t="shared" si="286"/>
        <v>#REF!</v>
      </c>
      <c r="AS1135" s="55" t="e">
        <f>IF(#REF!=1,0,"")</f>
        <v>#REF!</v>
      </c>
      <c r="AT1135" s="56" t="e">
        <f t="shared" si="287"/>
        <v>#REF!</v>
      </c>
    </row>
    <row r="1136" spans="1:46" s="3" customFormat="1" x14ac:dyDescent="0.25">
      <c r="A1136" s="67">
        <f t="shared" si="288"/>
        <v>2022</v>
      </c>
      <c r="B1136" s="67" t="str">
        <f t="shared" si="289"/>
        <v>May</v>
      </c>
      <c r="C1136" s="68">
        <f t="shared" si="294"/>
        <v>25</v>
      </c>
      <c r="D1136" s="69">
        <f t="shared" si="290"/>
        <v>3</v>
      </c>
      <c r="E1136" s="70">
        <f t="shared" si="291"/>
        <v>28</v>
      </c>
      <c r="F1136" s="74"/>
      <c r="G1136" s="77"/>
      <c r="H1136" s="63" t="e">
        <f t="shared" si="295"/>
        <v>#VALUE!</v>
      </c>
      <c r="I1136" s="64">
        <f t="shared" si="298"/>
        <v>1</v>
      </c>
      <c r="J1136" s="71" t="str">
        <f t="shared" si="298"/>
        <v>Lavandula</v>
      </c>
      <c r="K1136" s="71" t="str">
        <f t="shared" si="298"/>
        <v>stoechas</v>
      </c>
      <c r="L1136" s="72">
        <f t="shared" si="298"/>
        <v>2</v>
      </c>
      <c r="M1136" s="72">
        <f t="shared" si="298"/>
        <v>13</v>
      </c>
      <c r="N1136" s="66">
        <f t="shared" si="298"/>
        <v>0</v>
      </c>
      <c r="O1136" s="42"/>
      <c r="P1136" s="43" t="e">
        <f>TEXT(IF(#REF!=1,D1136,""),"00")</f>
        <v>#REF!</v>
      </c>
      <c r="Q1136" s="44"/>
      <c r="R1136" s="45"/>
      <c r="S1136" s="46" t="e">
        <f>IF(O1136=0,TEXT(TIME(P1136,Q1136,R1136)-TIME(D1136,E1136,RIGHT(F1136,2))+TIME(0,LEFT(#REF!,2),RIGHT(#REF!,2)),"mm:ss"),TEXT(TIME(P1136,Q1136,R1136)-TIME(D1136,E1136,RIGHT(F1136,2))+TIME(0,LEFT(#REF!,2),RIGHT(#REF!,2))-TIME(0,($G$10*O1136),0),"mm:ss"))</f>
        <v>#REF!</v>
      </c>
      <c r="T1136" s="47"/>
      <c r="U1136" s="43" t="e">
        <f>INDEX(VISITORS[INSECT ORDER], MATCH(T1136,VISITORS[NAME USED],0))</f>
        <v>#N/A</v>
      </c>
      <c r="V1136" s="43" t="e">
        <f t="shared" si="292"/>
        <v>#N/A</v>
      </c>
      <c r="W1136" s="48" t="e">
        <f>IF(SUM(AB1136,AD1136,AF1136,AH1136,AJ1136,AL1136)=#REF!,,"")</f>
        <v>#REF!</v>
      </c>
      <c r="X1136" s="49" t="e">
        <f>IF(#REF!=1,1,"")</f>
        <v>#REF!</v>
      </c>
      <c r="Y1136" s="49"/>
      <c r="Z1136" s="49"/>
      <c r="AA1136" s="50" t="str">
        <f t="shared" si="293"/>
        <v/>
      </c>
      <c r="AB1136" s="51" t="str">
        <f>IF(AA1136=1,#REF!,"")</f>
        <v/>
      </c>
      <c r="AC1136" s="50"/>
      <c r="AD1136" s="51" t="str">
        <f>IF(AC1136=1,#REF!,"")</f>
        <v/>
      </c>
      <c r="AE1136" s="50"/>
      <c r="AF1136" s="51" t="str">
        <f>IF(AE1136=1,#REF!,"")</f>
        <v/>
      </c>
      <c r="AG1136" s="50"/>
      <c r="AH1136" s="51" t="str">
        <f>IF(AG1136=1,#REF!,"")</f>
        <v/>
      </c>
      <c r="AI1136" s="50"/>
      <c r="AJ1136" s="51" t="str">
        <f>IF(AI1136=1,#REF!,"")</f>
        <v/>
      </c>
      <c r="AK1136" s="50"/>
      <c r="AL1136" s="51" t="str">
        <f>IF(AK1136=1,#REF!,"")</f>
        <v/>
      </c>
      <c r="AM1136" s="52"/>
      <c r="AN1136" s="53"/>
      <c r="AO1136" s="53"/>
      <c r="AP1136" s="54"/>
      <c r="AQ1136" s="55" t="e">
        <f>IF(#REF!=1,0,"")</f>
        <v>#REF!</v>
      </c>
      <c r="AR1136" s="56" t="e">
        <f t="shared" si="286"/>
        <v>#REF!</v>
      </c>
      <c r="AS1136" s="55" t="e">
        <f>IF(#REF!=1,0,"")</f>
        <v>#REF!</v>
      </c>
      <c r="AT1136" s="56" t="e">
        <f t="shared" si="287"/>
        <v>#REF!</v>
      </c>
    </row>
    <row r="1137" spans="1:46" s="3" customFormat="1" x14ac:dyDescent="0.25">
      <c r="A1137" s="67">
        <f t="shared" si="288"/>
        <v>2022</v>
      </c>
      <c r="B1137" s="67" t="str">
        <f t="shared" si="289"/>
        <v>May</v>
      </c>
      <c r="C1137" s="68">
        <f t="shared" si="294"/>
        <v>25</v>
      </c>
      <c r="D1137" s="69">
        <f t="shared" si="290"/>
        <v>3</v>
      </c>
      <c r="E1137" s="60">
        <f t="shared" si="291"/>
        <v>29</v>
      </c>
      <c r="F1137" s="74"/>
      <c r="G1137" s="77"/>
      <c r="H1137" s="63" t="e">
        <f t="shared" si="295"/>
        <v>#VALUE!</v>
      </c>
      <c r="I1137" s="64">
        <f t="shared" si="298"/>
        <v>1</v>
      </c>
      <c r="J1137" s="71" t="str">
        <f t="shared" si="298"/>
        <v>Lavandula</v>
      </c>
      <c r="K1137" s="71" t="str">
        <f t="shared" si="298"/>
        <v>stoechas</v>
      </c>
      <c r="L1137" s="72">
        <f t="shared" si="298"/>
        <v>2</v>
      </c>
      <c r="M1137" s="66">
        <f t="shared" si="298"/>
        <v>13</v>
      </c>
      <c r="N1137" s="66">
        <f t="shared" si="298"/>
        <v>0</v>
      </c>
      <c r="O1137" s="42"/>
      <c r="P1137" s="43" t="e">
        <f>TEXT(IF(#REF!=1,D1137,""),"00")</f>
        <v>#REF!</v>
      </c>
      <c r="Q1137" s="44"/>
      <c r="R1137" s="45"/>
      <c r="S1137" s="46" t="e">
        <f>IF(O1137=0,TEXT(TIME(P1137,Q1137,R1137)-TIME(D1137,E1137,RIGHT(F1137,2))+TIME(0,LEFT(#REF!,2),RIGHT(#REF!,2)),"mm:ss"),TEXT(TIME(P1137,Q1137,R1137)-TIME(D1137,E1137,RIGHT(F1137,2))+TIME(0,LEFT(#REF!,2),RIGHT(#REF!,2))-TIME(0,($G$10*O1137),0),"mm:ss"))</f>
        <v>#REF!</v>
      </c>
      <c r="T1137" s="47"/>
      <c r="U1137" s="43" t="e">
        <f>INDEX(VISITORS[INSECT ORDER], MATCH(T1137,VISITORS[NAME USED],0))</f>
        <v>#N/A</v>
      </c>
      <c r="V1137" s="43" t="e">
        <f t="shared" si="292"/>
        <v>#N/A</v>
      </c>
      <c r="W1137" s="48" t="e">
        <f>IF(SUM(AB1137,AD1137,AF1137,AH1137,AJ1137,AL1137)=#REF!,,"")</f>
        <v>#REF!</v>
      </c>
      <c r="X1137" s="49" t="e">
        <f>IF(#REF!=1,1,"")</f>
        <v>#REF!</v>
      </c>
      <c r="Y1137" s="49"/>
      <c r="Z1137" s="49"/>
      <c r="AA1137" s="50" t="str">
        <f t="shared" si="293"/>
        <v/>
      </c>
      <c r="AB1137" s="51" t="str">
        <f>IF(AA1137=1,#REF!,"")</f>
        <v/>
      </c>
      <c r="AC1137" s="50"/>
      <c r="AD1137" s="51" t="str">
        <f>IF(AC1137=1,#REF!,"")</f>
        <v/>
      </c>
      <c r="AE1137" s="50"/>
      <c r="AF1137" s="51" t="str">
        <f>IF(AE1137=1,#REF!,"")</f>
        <v/>
      </c>
      <c r="AG1137" s="50"/>
      <c r="AH1137" s="51" t="str">
        <f>IF(AG1137=1,#REF!,"")</f>
        <v/>
      </c>
      <c r="AI1137" s="50"/>
      <c r="AJ1137" s="51" t="str">
        <f>IF(AI1137=1,#REF!,"")</f>
        <v/>
      </c>
      <c r="AK1137" s="50"/>
      <c r="AL1137" s="51" t="str">
        <f>IF(AK1137=1,#REF!,"")</f>
        <v/>
      </c>
      <c r="AM1137" s="52"/>
      <c r="AN1137" s="53"/>
      <c r="AO1137" s="53"/>
      <c r="AP1137" s="54"/>
      <c r="AQ1137" s="55" t="e">
        <f>IF(#REF!=1,0,"")</f>
        <v>#REF!</v>
      </c>
      <c r="AR1137" s="56" t="e">
        <f t="shared" si="286"/>
        <v>#REF!</v>
      </c>
      <c r="AS1137" s="55" t="e">
        <f>IF(#REF!=1,0,"")</f>
        <v>#REF!</v>
      </c>
      <c r="AT1137" s="56" t="e">
        <f t="shared" si="287"/>
        <v>#REF!</v>
      </c>
    </row>
    <row r="1138" spans="1:46" s="3" customFormat="1" x14ac:dyDescent="0.25">
      <c r="A1138" s="67">
        <f t="shared" si="288"/>
        <v>2022</v>
      </c>
      <c r="B1138" s="67" t="str">
        <f t="shared" si="289"/>
        <v>May</v>
      </c>
      <c r="C1138" s="68">
        <f t="shared" si="294"/>
        <v>25</v>
      </c>
      <c r="D1138" s="69">
        <f t="shared" si="290"/>
        <v>3</v>
      </c>
      <c r="E1138" s="70">
        <f t="shared" si="291"/>
        <v>30</v>
      </c>
      <c r="F1138" s="74"/>
      <c r="G1138" s="77"/>
      <c r="H1138" s="63" t="e">
        <f t="shared" si="295"/>
        <v>#VALUE!</v>
      </c>
      <c r="I1138" s="64">
        <f t="shared" si="298"/>
        <v>1</v>
      </c>
      <c r="J1138" s="71" t="str">
        <f t="shared" si="298"/>
        <v>Lavandula</v>
      </c>
      <c r="K1138" s="71" t="str">
        <f t="shared" si="298"/>
        <v>stoechas</v>
      </c>
      <c r="L1138" s="72">
        <f t="shared" si="298"/>
        <v>2</v>
      </c>
      <c r="M1138" s="72">
        <f t="shared" si="298"/>
        <v>13</v>
      </c>
      <c r="N1138" s="66">
        <f t="shared" si="298"/>
        <v>0</v>
      </c>
      <c r="O1138" s="42"/>
      <c r="P1138" s="43" t="e">
        <f>TEXT(IF(#REF!=1,D1138,""),"00")</f>
        <v>#REF!</v>
      </c>
      <c r="Q1138" s="44"/>
      <c r="R1138" s="45"/>
      <c r="S1138" s="46" t="e">
        <f>IF(O1138=0,TEXT(TIME(P1138,Q1138,R1138)-TIME(D1138,E1138,RIGHT(F1138,2))+TIME(0,LEFT(#REF!,2),RIGHT(#REF!,2)),"mm:ss"),TEXT(TIME(P1138,Q1138,R1138)-TIME(D1138,E1138,RIGHT(F1138,2))+TIME(0,LEFT(#REF!,2),RIGHT(#REF!,2))-TIME(0,($G$10*O1138),0),"mm:ss"))</f>
        <v>#REF!</v>
      </c>
      <c r="T1138" s="47"/>
      <c r="U1138" s="43" t="e">
        <f>INDEX(VISITORS[INSECT ORDER], MATCH(T1138,VISITORS[NAME USED],0))</f>
        <v>#N/A</v>
      </c>
      <c r="V1138" s="43" t="e">
        <f t="shared" si="292"/>
        <v>#N/A</v>
      </c>
      <c r="W1138" s="48" t="e">
        <f>IF(SUM(AB1138,AD1138,AF1138,AH1138,AJ1138,AL1138)=#REF!,,"")</f>
        <v>#REF!</v>
      </c>
      <c r="X1138" s="49" t="e">
        <f>IF(#REF!=1,1,"")</f>
        <v>#REF!</v>
      </c>
      <c r="Y1138" s="49"/>
      <c r="Z1138" s="49"/>
      <c r="AA1138" s="50" t="str">
        <f t="shared" si="293"/>
        <v/>
      </c>
      <c r="AB1138" s="51" t="str">
        <f>IF(AA1138=1,#REF!,"")</f>
        <v/>
      </c>
      <c r="AC1138" s="50"/>
      <c r="AD1138" s="51" t="str">
        <f>IF(AC1138=1,#REF!,"")</f>
        <v/>
      </c>
      <c r="AE1138" s="50"/>
      <c r="AF1138" s="51" t="str">
        <f>IF(AE1138=1,#REF!,"")</f>
        <v/>
      </c>
      <c r="AG1138" s="50"/>
      <c r="AH1138" s="51" t="str">
        <f>IF(AG1138=1,#REF!,"")</f>
        <v/>
      </c>
      <c r="AI1138" s="50"/>
      <c r="AJ1138" s="51" t="str">
        <f>IF(AI1138=1,#REF!,"")</f>
        <v/>
      </c>
      <c r="AK1138" s="50"/>
      <c r="AL1138" s="51" t="str">
        <f>IF(AK1138=1,#REF!,"")</f>
        <v/>
      </c>
      <c r="AM1138" s="52"/>
      <c r="AN1138" s="53"/>
      <c r="AO1138" s="53"/>
      <c r="AP1138" s="54"/>
      <c r="AQ1138" s="55" t="e">
        <f>IF(#REF!=1,0,"")</f>
        <v>#REF!</v>
      </c>
      <c r="AR1138" s="56" t="e">
        <f t="shared" si="286"/>
        <v>#REF!</v>
      </c>
      <c r="AS1138" s="55" t="e">
        <f>IF(#REF!=1,0,"")</f>
        <v>#REF!</v>
      </c>
      <c r="AT1138" s="56" t="e">
        <f t="shared" si="287"/>
        <v>#REF!</v>
      </c>
    </row>
    <row r="1139" spans="1:46" s="3" customFormat="1" x14ac:dyDescent="0.25">
      <c r="A1139" s="67">
        <f t="shared" si="288"/>
        <v>2022</v>
      </c>
      <c r="B1139" s="67" t="str">
        <f t="shared" si="289"/>
        <v>May</v>
      </c>
      <c r="C1139" s="68">
        <f t="shared" si="294"/>
        <v>25</v>
      </c>
      <c r="D1139" s="69">
        <f t="shared" si="290"/>
        <v>3</v>
      </c>
      <c r="E1139" s="70">
        <f t="shared" si="291"/>
        <v>31</v>
      </c>
      <c r="F1139" s="74"/>
      <c r="G1139" s="77"/>
      <c r="H1139" s="63" t="e">
        <f t="shared" si="295"/>
        <v>#VALUE!</v>
      </c>
      <c r="I1139" s="64">
        <f t="shared" si="298"/>
        <v>1</v>
      </c>
      <c r="J1139" s="71" t="str">
        <f t="shared" si="298"/>
        <v>Lavandula</v>
      </c>
      <c r="K1139" s="71" t="str">
        <f t="shared" si="298"/>
        <v>stoechas</v>
      </c>
      <c r="L1139" s="72">
        <f t="shared" si="298"/>
        <v>2</v>
      </c>
      <c r="M1139" s="72">
        <f t="shared" si="298"/>
        <v>13</v>
      </c>
      <c r="N1139" s="66">
        <f t="shared" si="298"/>
        <v>0</v>
      </c>
      <c r="O1139" s="42"/>
      <c r="P1139" s="43" t="e">
        <f>TEXT(IF(#REF!=1,D1139,""),"00")</f>
        <v>#REF!</v>
      </c>
      <c r="Q1139" s="44"/>
      <c r="R1139" s="45"/>
      <c r="S1139" s="46" t="e">
        <f>IF(O1139=0,TEXT(TIME(P1139,Q1139,R1139)-TIME(D1139,E1139,RIGHT(F1139,2))+TIME(0,LEFT(#REF!,2),RIGHT(#REF!,2)),"mm:ss"),TEXT(TIME(P1139,Q1139,R1139)-TIME(D1139,E1139,RIGHT(F1139,2))+TIME(0,LEFT(#REF!,2),RIGHT(#REF!,2))-TIME(0,($G$10*O1139),0),"mm:ss"))</f>
        <v>#REF!</v>
      </c>
      <c r="T1139" s="47"/>
      <c r="U1139" s="43" t="e">
        <f>INDEX(VISITORS[INSECT ORDER], MATCH(T1139,VISITORS[NAME USED],0))</f>
        <v>#N/A</v>
      </c>
      <c r="V1139" s="43" t="e">
        <f t="shared" si="292"/>
        <v>#N/A</v>
      </c>
      <c r="W1139" s="48" t="e">
        <f>IF(SUM(AB1139,AD1139,AF1139,AH1139,AJ1139,AL1139)=#REF!,,"")</f>
        <v>#REF!</v>
      </c>
      <c r="X1139" s="49" t="e">
        <f>IF(#REF!=1,1,"")</f>
        <v>#REF!</v>
      </c>
      <c r="Y1139" s="49"/>
      <c r="Z1139" s="49"/>
      <c r="AA1139" s="50" t="str">
        <f t="shared" si="293"/>
        <v/>
      </c>
      <c r="AB1139" s="51" t="str">
        <f>IF(AA1139=1,#REF!,"")</f>
        <v/>
      </c>
      <c r="AC1139" s="50"/>
      <c r="AD1139" s="51" t="str">
        <f>IF(AC1139=1,#REF!,"")</f>
        <v/>
      </c>
      <c r="AE1139" s="50"/>
      <c r="AF1139" s="51" t="str">
        <f>IF(AE1139=1,#REF!,"")</f>
        <v/>
      </c>
      <c r="AG1139" s="50"/>
      <c r="AH1139" s="51" t="str">
        <f>IF(AG1139=1,#REF!,"")</f>
        <v/>
      </c>
      <c r="AI1139" s="50"/>
      <c r="AJ1139" s="51" t="str">
        <f>IF(AI1139=1,#REF!,"")</f>
        <v/>
      </c>
      <c r="AK1139" s="50"/>
      <c r="AL1139" s="51" t="str">
        <f>IF(AK1139=1,#REF!,"")</f>
        <v/>
      </c>
      <c r="AM1139" s="52"/>
      <c r="AN1139" s="53"/>
      <c r="AO1139" s="53"/>
      <c r="AP1139" s="54"/>
      <c r="AQ1139" s="55" t="e">
        <f>IF(#REF!=1,0,"")</f>
        <v>#REF!</v>
      </c>
      <c r="AR1139" s="56" t="e">
        <f t="shared" si="286"/>
        <v>#REF!</v>
      </c>
      <c r="AS1139" s="55" t="e">
        <f>IF(#REF!=1,0,"")</f>
        <v>#REF!</v>
      </c>
      <c r="AT1139" s="56" t="e">
        <f t="shared" si="287"/>
        <v>#REF!</v>
      </c>
    </row>
    <row r="1140" spans="1:46" s="3" customFormat="1" x14ac:dyDescent="0.25">
      <c r="A1140" s="67">
        <f t="shared" si="288"/>
        <v>2022</v>
      </c>
      <c r="B1140" s="67" t="str">
        <f t="shared" si="289"/>
        <v>May</v>
      </c>
      <c r="C1140" s="68">
        <f t="shared" si="294"/>
        <v>25</v>
      </c>
      <c r="D1140" s="69">
        <f t="shared" si="290"/>
        <v>3</v>
      </c>
      <c r="E1140" s="70">
        <f t="shared" si="291"/>
        <v>32</v>
      </c>
      <c r="F1140" s="74"/>
      <c r="G1140" s="77"/>
      <c r="H1140" s="63" t="e">
        <f t="shared" si="295"/>
        <v>#VALUE!</v>
      </c>
      <c r="I1140" s="64">
        <f t="shared" si="298"/>
        <v>1</v>
      </c>
      <c r="J1140" s="71" t="str">
        <f t="shared" si="298"/>
        <v>Lavandula</v>
      </c>
      <c r="K1140" s="71" t="str">
        <f t="shared" si="298"/>
        <v>stoechas</v>
      </c>
      <c r="L1140" s="66">
        <f t="shared" si="298"/>
        <v>2</v>
      </c>
      <c r="M1140" s="72">
        <f t="shared" si="298"/>
        <v>13</v>
      </c>
      <c r="N1140" s="66">
        <f t="shared" si="298"/>
        <v>0</v>
      </c>
      <c r="O1140" s="42"/>
      <c r="P1140" s="43" t="e">
        <f>TEXT(IF(#REF!=1,D1140,""),"00")</f>
        <v>#REF!</v>
      </c>
      <c r="Q1140" s="44"/>
      <c r="R1140" s="45"/>
      <c r="S1140" s="46" t="e">
        <f>IF(O1140=0,TEXT(TIME(P1140,Q1140,R1140)-TIME(D1140,E1140,RIGHT(F1140,2))+TIME(0,LEFT(#REF!,2),RIGHT(#REF!,2)),"mm:ss"),TEXT(TIME(P1140,Q1140,R1140)-TIME(D1140,E1140,RIGHT(F1140,2))+TIME(0,LEFT(#REF!,2),RIGHT(#REF!,2))-TIME(0,($G$10*O1140),0),"mm:ss"))</f>
        <v>#REF!</v>
      </c>
      <c r="T1140" s="47"/>
      <c r="U1140" s="43" t="e">
        <f>INDEX(VISITORS[INSECT ORDER], MATCH(T1140,VISITORS[NAME USED],0))</f>
        <v>#N/A</v>
      </c>
      <c r="V1140" s="43" t="e">
        <f t="shared" si="292"/>
        <v>#N/A</v>
      </c>
      <c r="W1140" s="48" t="e">
        <f>IF(SUM(AB1140,AD1140,AF1140,AH1140,AJ1140,AL1140)=#REF!,,"")</f>
        <v>#REF!</v>
      </c>
      <c r="X1140" s="49" t="e">
        <f>IF(#REF!=1,1,"")</f>
        <v>#REF!</v>
      </c>
      <c r="Y1140" s="49"/>
      <c r="Z1140" s="49"/>
      <c r="AA1140" s="50" t="str">
        <f t="shared" si="293"/>
        <v/>
      </c>
      <c r="AB1140" s="51" t="str">
        <f>IF(AA1140=1,#REF!,"")</f>
        <v/>
      </c>
      <c r="AC1140" s="50"/>
      <c r="AD1140" s="51" t="str">
        <f>IF(AC1140=1,#REF!,"")</f>
        <v/>
      </c>
      <c r="AE1140" s="50"/>
      <c r="AF1140" s="51" t="str">
        <f>IF(AE1140=1,#REF!,"")</f>
        <v/>
      </c>
      <c r="AG1140" s="50"/>
      <c r="AH1140" s="51" t="str">
        <f>IF(AG1140=1,#REF!,"")</f>
        <v/>
      </c>
      <c r="AI1140" s="50"/>
      <c r="AJ1140" s="51" t="str">
        <f>IF(AI1140=1,#REF!,"")</f>
        <v/>
      </c>
      <c r="AK1140" s="50"/>
      <c r="AL1140" s="51" t="str">
        <f>IF(AK1140=1,#REF!,"")</f>
        <v/>
      </c>
      <c r="AM1140" s="52"/>
      <c r="AN1140" s="53"/>
      <c r="AO1140" s="53"/>
      <c r="AP1140" s="54"/>
      <c r="AQ1140" s="55" t="e">
        <f>IF(#REF!=1,0,"")</f>
        <v>#REF!</v>
      </c>
      <c r="AR1140" s="56" t="e">
        <f t="shared" si="286"/>
        <v>#REF!</v>
      </c>
      <c r="AS1140" s="55" t="e">
        <f>IF(#REF!=1,0,"")</f>
        <v>#REF!</v>
      </c>
      <c r="AT1140" s="56" t="e">
        <f t="shared" si="287"/>
        <v>#REF!</v>
      </c>
    </row>
    <row r="1141" spans="1:46" s="3" customFormat="1" x14ac:dyDescent="0.25">
      <c r="A1141" s="67">
        <f t="shared" si="288"/>
        <v>2022</v>
      </c>
      <c r="B1141" s="67" t="str">
        <f t="shared" si="289"/>
        <v>May</v>
      </c>
      <c r="C1141" s="68">
        <f t="shared" si="294"/>
        <v>25</v>
      </c>
      <c r="D1141" s="69">
        <f t="shared" si="290"/>
        <v>3</v>
      </c>
      <c r="E1141" s="70">
        <f t="shared" si="291"/>
        <v>33</v>
      </c>
      <c r="F1141" s="74"/>
      <c r="G1141" s="77"/>
      <c r="H1141" s="63" t="e">
        <f t="shared" si="295"/>
        <v>#VALUE!</v>
      </c>
      <c r="I1141" s="64">
        <f t="shared" si="298"/>
        <v>1</v>
      </c>
      <c r="J1141" s="71" t="str">
        <f t="shared" si="298"/>
        <v>Lavandula</v>
      </c>
      <c r="K1141" s="71" t="str">
        <f t="shared" si="298"/>
        <v>stoechas</v>
      </c>
      <c r="L1141" s="72">
        <f t="shared" si="298"/>
        <v>2</v>
      </c>
      <c r="M1141" s="72">
        <f t="shared" si="298"/>
        <v>13</v>
      </c>
      <c r="N1141" s="66">
        <f t="shared" si="298"/>
        <v>0</v>
      </c>
      <c r="O1141" s="42"/>
      <c r="P1141" s="43" t="e">
        <f>TEXT(IF(#REF!=1,D1141,""),"00")</f>
        <v>#REF!</v>
      </c>
      <c r="Q1141" s="44"/>
      <c r="R1141" s="45"/>
      <c r="S1141" s="46" t="e">
        <f>IF(O1141=0,TEXT(TIME(P1141,Q1141,R1141)-TIME(D1141,E1141,RIGHT(F1141,2))+TIME(0,LEFT(#REF!,2),RIGHT(#REF!,2)),"mm:ss"),TEXT(TIME(P1141,Q1141,R1141)-TIME(D1141,E1141,RIGHT(F1141,2))+TIME(0,LEFT(#REF!,2),RIGHT(#REF!,2))-TIME(0,($G$10*O1141),0),"mm:ss"))</f>
        <v>#REF!</v>
      </c>
      <c r="T1141" s="47"/>
      <c r="U1141" s="43" t="e">
        <f>INDEX(VISITORS[INSECT ORDER], MATCH(T1141,VISITORS[NAME USED],0))</f>
        <v>#N/A</v>
      </c>
      <c r="V1141" s="43" t="e">
        <f t="shared" si="292"/>
        <v>#N/A</v>
      </c>
      <c r="W1141" s="48" t="e">
        <f>IF(SUM(AB1141,AD1141,AF1141,AH1141,AJ1141,AL1141)=#REF!,,"")</f>
        <v>#REF!</v>
      </c>
      <c r="X1141" s="49" t="e">
        <f>IF(#REF!=1,1,"")</f>
        <v>#REF!</v>
      </c>
      <c r="Y1141" s="49"/>
      <c r="Z1141" s="49"/>
      <c r="AA1141" s="50" t="str">
        <f t="shared" si="293"/>
        <v/>
      </c>
      <c r="AB1141" s="51" t="str">
        <f>IF(AA1141=1,#REF!,"")</f>
        <v/>
      </c>
      <c r="AC1141" s="50"/>
      <c r="AD1141" s="51" t="str">
        <f>IF(AC1141=1,#REF!,"")</f>
        <v/>
      </c>
      <c r="AE1141" s="50"/>
      <c r="AF1141" s="51" t="str">
        <f>IF(AE1141=1,#REF!,"")</f>
        <v/>
      </c>
      <c r="AG1141" s="50"/>
      <c r="AH1141" s="51" t="str">
        <f>IF(AG1141=1,#REF!,"")</f>
        <v/>
      </c>
      <c r="AI1141" s="50"/>
      <c r="AJ1141" s="51" t="str">
        <f>IF(AI1141=1,#REF!,"")</f>
        <v/>
      </c>
      <c r="AK1141" s="50"/>
      <c r="AL1141" s="51" t="str">
        <f>IF(AK1141=1,#REF!,"")</f>
        <v/>
      </c>
      <c r="AM1141" s="52"/>
      <c r="AN1141" s="53"/>
      <c r="AO1141" s="53"/>
      <c r="AP1141" s="54"/>
      <c r="AQ1141" s="55" t="e">
        <f>IF(#REF!=1,0,"")</f>
        <v>#REF!</v>
      </c>
      <c r="AR1141" s="56" t="e">
        <f t="shared" si="286"/>
        <v>#REF!</v>
      </c>
      <c r="AS1141" s="55" t="e">
        <f>IF(#REF!=1,0,"")</f>
        <v>#REF!</v>
      </c>
      <c r="AT1141" s="56" t="e">
        <f t="shared" si="287"/>
        <v>#REF!</v>
      </c>
    </row>
    <row r="1142" spans="1:46" s="3" customFormat="1" x14ac:dyDescent="0.25">
      <c r="A1142" s="67">
        <f t="shared" si="288"/>
        <v>2022</v>
      </c>
      <c r="B1142" s="67" t="str">
        <f t="shared" si="289"/>
        <v>May</v>
      </c>
      <c r="C1142" s="68">
        <f t="shared" si="294"/>
        <v>25</v>
      </c>
      <c r="D1142" s="69">
        <f t="shared" si="290"/>
        <v>3</v>
      </c>
      <c r="E1142" s="60">
        <f t="shared" si="291"/>
        <v>34</v>
      </c>
      <c r="F1142" s="74"/>
      <c r="G1142" s="77"/>
      <c r="H1142" s="63" t="e">
        <f t="shared" si="295"/>
        <v>#VALUE!</v>
      </c>
      <c r="I1142" s="64">
        <f t="shared" si="298"/>
        <v>1</v>
      </c>
      <c r="J1142" s="71" t="str">
        <f t="shared" si="298"/>
        <v>Lavandula</v>
      </c>
      <c r="K1142" s="71" t="str">
        <f t="shared" si="298"/>
        <v>stoechas</v>
      </c>
      <c r="L1142" s="72">
        <f t="shared" si="298"/>
        <v>2</v>
      </c>
      <c r="M1142" s="66">
        <f t="shared" si="298"/>
        <v>13</v>
      </c>
      <c r="N1142" s="66">
        <f t="shared" si="298"/>
        <v>0</v>
      </c>
      <c r="O1142" s="42"/>
      <c r="P1142" s="43" t="e">
        <f>TEXT(IF(#REF!=1,D1142,""),"00")</f>
        <v>#REF!</v>
      </c>
      <c r="Q1142" s="44"/>
      <c r="R1142" s="45"/>
      <c r="S1142" s="46" t="e">
        <f>IF(O1142=0,TEXT(TIME(P1142,Q1142,R1142)-TIME(D1142,E1142,RIGHT(F1142,2))+TIME(0,LEFT(#REF!,2),RIGHT(#REF!,2)),"mm:ss"),TEXT(TIME(P1142,Q1142,R1142)-TIME(D1142,E1142,RIGHT(F1142,2))+TIME(0,LEFT(#REF!,2),RIGHT(#REF!,2))-TIME(0,($G$10*O1142),0),"mm:ss"))</f>
        <v>#REF!</v>
      </c>
      <c r="T1142" s="47"/>
      <c r="U1142" s="43" t="e">
        <f>INDEX(VISITORS[INSECT ORDER], MATCH(T1142,VISITORS[NAME USED],0))</f>
        <v>#N/A</v>
      </c>
      <c r="V1142" s="43" t="e">
        <f t="shared" si="292"/>
        <v>#N/A</v>
      </c>
      <c r="W1142" s="48" t="e">
        <f>IF(SUM(AB1142,AD1142,AF1142,AH1142,AJ1142,AL1142)=#REF!,,"")</f>
        <v>#REF!</v>
      </c>
      <c r="X1142" s="49" t="e">
        <f>IF(#REF!=1,1,"")</f>
        <v>#REF!</v>
      </c>
      <c r="Y1142" s="49"/>
      <c r="Z1142" s="49"/>
      <c r="AA1142" s="50" t="str">
        <f t="shared" si="293"/>
        <v/>
      </c>
      <c r="AB1142" s="51" t="str">
        <f>IF(AA1142=1,#REF!,"")</f>
        <v/>
      </c>
      <c r="AC1142" s="50"/>
      <c r="AD1142" s="51" t="str">
        <f>IF(AC1142=1,#REF!,"")</f>
        <v/>
      </c>
      <c r="AE1142" s="50"/>
      <c r="AF1142" s="51" t="str">
        <f>IF(AE1142=1,#REF!,"")</f>
        <v/>
      </c>
      <c r="AG1142" s="50"/>
      <c r="AH1142" s="51" t="str">
        <f>IF(AG1142=1,#REF!,"")</f>
        <v/>
      </c>
      <c r="AI1142" s="50"/>
      <c r="AJ1142" s="51" t="str">
        <f>IF(AI1142=1,#REF!,"")</f>
        <v/>
      </c>
      <c r="AK1142" s="50"/>
      <c r="AL1142" s="51" t="str">
        <f>IF(AK1142=1,#REF!,"")</f>
        <v/>
      </c>
      <c r="AM1142" s="52"/>
      <c r="AN1142" s="53"/>
      <c r="AO1142" s="53"/>
      <c r="AP1142" s="54"/>
      <c r="AQ1142" s="55" t="e">
        <f>IF(#REF!=1,0,"")</f>
        <v>#REF!</v>
      </c>
      <c r="AR1142" s="56" t="e">
        <f t="shared" si="286"/>
        <v>#REF!</v>
      </c>
      <c r="AS1142" s="55" t="e">
        <f>IF(#REF!=1,0,"")</f>
        <v>#REF!</v>
      </c>
      <c r="AT1142" s="56" t="e">
        <f t="shared" si="287"/>
        <v>#REF!</v>
      </c>
    </row>
    <row r="1143" spans="1:46" s="3" customFormat="1" x14ac:dyDescent="0.25">
      <c r="A1143" s="67">
        <f t="shared" si="288"/>
        <v>2022</v>
      </c>
      <c r="B1143" s="67" t="str">
        <f t="shared" si="289"/>
        <v>May</v>
      </c>
      <c r="C1143" s="68">
        <f t="shared" si="294"/>
        <v>25</v>
      </c>
      <c r="D1143" s="69">
        <f t="shared" si="290"/>
        <v>3</v>
      </c>
      <c r="E1143" s="70">
        <f t="shared" si="291"/>
        <v>35</v>
      </c>
      <c r="F1143" s="74"/>
      <c r="G1143" s="77"/>
      <c r="H1143" s="63" t="e">
        <f t="shared" si="295"/>
        <v>#VALUE!</v>
      </c>
      <c r="I1143" s="64">
        <f t="shared" si="298"/>
        <v>1</v>
      </c>
      <c r="J1143" s="71" t="str">
        <f t="shared" si="298"/>
        <v>Lavandula</v>
      </c>
      <c r="K1143" s="71" t="str">
        <f t="shared" si="298"/>
        <v>stoechas</v>
      </c>
      <c r="L1143" s="72">
        <f t="shared" si="298"/>
        <v>2</v>
      </c>
      <c r="M1143" s="72">
        <f t="shared" si="298"/>
        <v>13</v>
      </c>
      <c r="N1143" s="66">
        <f t="shared" si="298"/>
        <v>0</v>
      </c>
      <c r="O1143" s="42"/>
      <c r="P1143" s="43" t="e">
        <f>TEXT(IF(#REF!=1,D1143,""),"00")</f>
        <v>#REF!</v>
      </c>
      <c r="Q1143" s="44"/>
      <c r="R1143" s="45"/>
      <c r="S1143" s="46" t="e">
        <f>IF(O1143=0,TEXT(TIME(P1143,Q1143,R1143)-TIME(D1143,E1143,RIGHT(F1143,2))+TIME(0,LEFT(#REF!,2),RIGHT(#REF!,2)),"mm:ss"),TEXT(TIME(P1143,Q1143,R1143)-TIME(D1143,E1143,RIGHT(F1143,2))+TIME(0,LEFT(#REF!,2),RIGHT(#REF!,2))-TIME(0,($G$10*O1143),0),"mm:ss"))</f>
        <v>#REF!</v>
      </c>
      <c r="T1143" s="47"/>
      <c r="U1143" s="43" t="e">
        <f>INDEX(VISITORS[INSECT ORDER], MATCH(T1143,VISITORS[NAME USED],0))</f>
        <v>#N/A</v>
      </c>
      <c r="V1143" s="43" t="e">
        <f t="shared" si="292"/>
        <v>#N/A</v>
      </c>
      <c r="W1143" s="48" t="e">
        <f>IF(SUM(AB1143,AD1143,AF1143,AH1143,AJ1143,AL1143)=#REF!,,"")</f>
        <v>#REF!</v>
      </c>
      <c r="X1143" s="49" t="e">
        <f>IF(#REF!=1,1,"")</f>
        <v>#REF!</v>
      </c>
      <c r="Y1143" s="49"/>
      <c r="Z1143" s="49"/>
      <c r="AA1143" s="50" t="str">
        <f t="shared" si="293"/>
        <v/>
      </c>
      <c r="AB1143" s="51" t="str">
        <f>IF(AA1143=1,#REF!,"")</f>
        <v/>
      </c>
      <c r="AC1143" s="50"/>
      <c r="AD1143" s="51" t="str">
        <f>IF(AC1143=1,#REF!,"")</f>
        <v/>
      </c>
      <c r="AE1143" s="50"/>
      <c r="AF1143" s="51" t="str">
        <f>IF(AE1143=1,#REF!,"")</f>
        <v/>
      </c>
      <c r="AG1143" s="50"/>
      <c r="AH1143" s="51" t="str">
        <f>IF(AG1143=1,#REF!,"")</f>
        <v/>
      </c>
      <c r="AI1143" s="50"/>
      <c r="AJ1143" s="51" t="str">
        <f>IF(AI1143=1,#REF!,"")</f>
        <v/>
      </c>
      <c r="AK1143" s="50"/>
      <c r="AL1143" s="51" t="str">
        <f>IF(AK1143=1,#REF!,"")</f>
        <v/>
      </c>
      <c r="AM1143" s="52"/>
      <c r="AN1143" s="53"/>
      <c r="AO1143" s="53"/>
      <c r="AP1143" s="54"/>
      <c r="AQ1143" s="55" t="e">
        <f>IF(#REF!=1,0,"")</f>
        <v>#REF!</v>
      </c>
      <c r="AR1143" s="56" t="e">
        <f t="shared" si="286"/>
        <v>#REF!</v>
      </c>
      <c r="AS1143" s="55" t="e">
        <f>IF(#REF!=1,0,"")</f>
        <v>#REF!</v>
      </c>
      <c r="AT1143" s="56" t="e">
        <f t="shared" si="287"/>
        <v>#REF!</v>
      </c>
    </row>
    <row r="1144" spans="1:46" s="3" customFormat="1" x14ac:dyDescent="0.25">
      <c r="A1144" s="67">
        <f t="shared" si="288"/>
        <v>2022</v>
      </c>
      <c r="B1144" s="67" t="str">
        <f t="shared" si="289"/>
        <v>May</v>
      </c>
      <c r="C1144" s="68">
        <f t="shared" si="294"/>
        <v>25</v>
      </c>
      <c r="D1144" s="69">
        <f t="shared" si="290"/>
        <v>3</v>
      </c>
      <c r="E1144" s="70">
        <f t="shared" si="291"/>
        <v>36</v>
      </c>
      <c r="F1144" s="74"/>
      <c r="G1144" s="77"/>
      <c r="H1144" s="63" t="e">
        <f t="shared" si="295"/>
        <v>#VALUE!</v>
      </c>
      <c r="I1144" s="64">
        <f t="shared" si="298"/>
        <v>1</v>
      </c>
      <c r="J1144" s="71" t="str">
        <f t="shared" si="298"/>
        <v>Lavandula</v>
      </c>
      <c r="K1144" s="71" t="str">
        <f t="shared" si="298"/>
        <v>stoechas</v>
      </c>
      <c r="L1144" s="72">
        <f t="shared" si="298"/>
        <v>2</v>
      </c>
      <c r="M1144" s="72">
        <f t="shared" si="298"/>
        <v>13</v>
      </c>
      <c r="N1144" s="66">
        <f t="shared" si="298"/>
        <v>0</v>
      </c>
      <c r="O1144" s="42"/>
      <c r="P1144" s="43" t="e">
        <f>TEXT(IF(#REF!=1,D1144,""),"00")</f>
        <v>#REF!</v>
      </c>
      <c r="Q1144" s="44"/>
      <c r="R1144" s="45"/>
      <c r="S1144" s="46" t="e">
        <f>IF(O1144=0,TEXT(TIME(P1144,Q1144,R1144)-TIME(D1144,E1144,RIGHT(F1144,2))+TIME(0,LEFT(#REF!,2),RIGHT(#REF!,2)),"mm:ss"),TEXT(TIME(P1144,Q1144,R1144)-TIME(D1144,E1144,RIGHT(F1144,2))+TIME(0,LEFT(#REF!,2),RIGHT(#REF!,2))-TIME(0,($G$10*O1144),0),"mm:ss"))</f>
        <v>#REF!</v>
      </c>
      <c r="T1144" s="47"/>
      <c r="U1144" s="43" t="e">
        <f>INDEX(VISITORS[INSECT ORDER], MATCH(T1144,VISITORS[NAME USED],0))</f>
        <v>#N/A</v>
      </c>
      <c r="V1144" s="43" t="e">
        <f t="shared" si="292"/>
        <v>#N/A</v>
      </c>
      <c r="W1144" s="48" t="e">
        <f>IF(SUM(AB1144,AD1144,AF1144,AH1144,AJ1144,AL1144)=#REF!,,"")</f>
        <v>#REF!</v>
      </c>
      <c r="X1144" s="49" t="e">
        <f>IF(#REF!=1,1,"")</f>
        <v>#REF!</v>
      </c>
      <c r="Y1144" s="49"/>
      <c r="Z1144" s="49"/>
      <c r="AA1144" s="50" t="str">
        <f t="shared" si="293"/>
        <v/>
      </c>
      <c r="AB1144" s="51" t="str">
        <f>IF(AA1144=1,#REF!,"")</f>
        <v/>
      </c>
      <c r="AC1144" s="50"/>
      <c r="AD1144" s="51" t="str">
        <f>IF(AC1144=1,#REF!,"")</f>
        <v/>
      </c>
      <c r="AE1144" s="50"/>
      <c r="AF1144" s="51" t="str">
        <f>IF(AE1144=1,#REF!,"")</f>
        <v/>
      </c>
      <c r="AG1144" s="50"/>
      <c r="AH1144" s="51" t="str">
        <f>IF(AG1144=1,#REF!,"")</f>
        <v/>
      </c>
      <c r="AI1144" s="50"/>
      <c r="AJ1144" s="51" t="str">
        <f>IF(AI1144=1,#REF!,"")</f>
        <v/>
      </c>
      <c r="AK1144" s="50"/>
      <c r="AL1144" s="51" t="str">
        <f>IF(AK1144=1,#REF!,"")</f>
        <v/>
      </c>
      <c r="AM1144" s="52"/>
      <c r="AN1144" s="53"/>
      <c r="AO1144" s="53"/>
      <c r="AP1144" s="54"/>
      <c r="AQ1144" s="55" t="e">
        <f>IF(#REF!=1,0,"")</f>
        <v>#REF!</v>
      </c>
      <c r="AR1144" s="56" t="e">
        <f t="shared" si="286"/>
        <v>#REF!</v>
      </c>
      <c r="AS1144" s="55" t="e">
        <f>IF(#REF!=1,0,"")</f>
        <v>#REF!</v>
      </c>
      <c r="AT1144" s="56" t="e">
        <f t="shared" si="287"/>
        <v>#REF!</v>
      </c>
    </row>
    <row r="1145" spans="1:46" s="3" customFormat="1" x14ac:dyDescent="0.25">
      <c r="A1145" s="67">
        <f t="shared" si="288"/>
        <v>2022</v>
      </c>
      <c r="B1145" s="67" t="str">
        <f t="shared" si="289"/>
        <v>May</v>
      </c>
      <c r="C1145" s="68">
        <f t="shared" si="294"/>
        <v>25</v>
      </c>
      <c r="D1145" s="69">
        <f t="shared" si="290"/>
        <v>3</v>
      </c>
      <c r="E1145" s="70">
        <f t="shared" si="291"/>
        <v>37</v>
      </c>
      <c r="F1145" s="74"/>
      <c r="G1145" s="77"/>
      <c r="H1145" s="63" t="e">
        <f t="shared" si="295"/>
        <v>#VALUE!</v>
      </c>
      <c r="I1145" s="64">
        <f t="shared" si="298"/>
        <v>1</v>
      </c>
      <c r="J1145" s="71" t="str">
        <f t="shared" si="298"/>
        <v>Lavandula</v>
      </c>
      <c r="K1145" s="71" t="str">
        <f t="shared" si="298"/>
        <v>stoechas</v>
      </c>
      <c r="L1145" s="72">
        <f t="shared" si="298"/>
        <v>2</v>
      </c>
      <c r="M1145" s="72">
        <f t="shared" si="298"/>
        <v>13</v>
      </c>
      <c r="N1145" s="66">
        <f t="shared" si="298"/>
        <v>0</v>
      </c>
      <c r="O1145" s="42"/>
      <c r="P1145" s="43" t="e">
        <f>TEXT(IF(#REF!=1,D1145,""),"00")</f>
        <v>#REF!</v>
      </c>
      <c r="Q1145" s="44"/>
      <c r="R1145" s="45"/>
      <c r="S1145" s="46" t="e">
        <f>IF(O1145=0,TEXT(TIME(P1145,Q1145,R1145)-TIME(D1145,E1145,RIGHT(F1145,2))+TIME(0,LEFT(#REF!,2),RIGHT(#REF!,2)),"mm:ss"),TEXT(TIME(P1145,Q1145,R1145)-TIME(D1145,E1145,RIGHT(F1145,2))+TIME(0,LEFT(#REF!,2),RIGHT(#REF!,2))-TIME(0,($G$10*O1145),0),"mm:ss"))</f>
        <v>#REF!</v>
      </c>
      <c r="T1145" s="47"/>
      <c r="U1145" s="43" t="e">
        <f>INDEX(VISITORS[INSECT ORDER], MATCH(T1145,VISITORS[NAME USED],0))</f>
        <v>#N/A</v>
      </c>
      <c r="V1145" s="43" t="e">
        <f t="shared" si="292"/>
        <v>#N/A</v>
      </c>
      <c r="W1145" s="48" t="e">
        <f>IF(SUM(AB1145,AD1145,AF1145,AH1145,AJ1145,AL1145)=#REF!,,"")</f>
        <v>#REF!</v>
      </c>
      <c r="X1145" s="49" t="e">
        <f>IF(#REF!=1,1,"")</f>
        <v>#REF!</v>
      </c>
      <c r="Y1145" s="49"/>
      <c r="Z1145" s="49"/>
      <c r="AA1145" s="50" t="str">
        <f t="shared" si="293"/>
        <v/>
      </c>
      <c r="AB1145" s="51" t="str">
        <f>IF(AA1145=1,#REF!,"")</f>
        <v/>
      </c>
      <c r="AC1145" s="50"/>
      <c r="AD1145" s="51" t="str">
        <f>IF(AC1145=1,#REF!,"")</f>
        <v/>
      </c>
      <c r="AE1145" s="50"/>
      <c r="AF1145" s="51" t="str">
        <f>IF(AE1145=1,#REF!,"")</f>
        <v/>
      </c>
      <c r="AG1145" s="50"/>
      <c r="AH1145" s="51" t="str">
        <f>IF(AG1145=1,#REF!,"")</f>
        <v/>
      </c>
      <c r="AI1145" s="50"/>
      <c r="AJ1145" s="51" t="str">
        <f>IF(AI1145=1,#REF!,"")</f>
        <v/>
      </c>
      <c r="AK1145" s="50"/>
      <c r="AL1145" s="51" t="str">
        <f>IF(AK1145=1,#REF!,"")</f>
        <v/>
      </c>
      <c r="AM1145" s="52"/>
      <c r="AN1145" s="53"/>
      <c r="AO1145" s="53"/>
      <c r="AP1145" s="54"/>
      <c r="AQ1145" s="55" t="e">
        <f>IF(#REF!=1,0,"")</f>
        <v>#REF!</v>
      </c>
      <c r="AR1145" s="56" t="e">
        <f t="shared" si="286"/>
        <v>#REF!</v>
      </c>
      <c r="AS1145" s="55" t="e">
        <f>IF(#REF!=1,0,"")</f>
        <v>#REF!</v>
      </c>
      <c r="AT1145" s="56" t="e">
        <f t="shared" si="287"/>
        <v>#REF!</v>
      </c>
    </row>
    <row r="1146" spans="1:46" s="3" customFormat="1" x14ac:dyDescent="0.25">
      <c r="A1146" s="67">
        <f t="shared" si="288"/>
        <v>2022</v>
      </c>
      <c r="B1146" s="67" t="str">
        <f t="shared" si="289"/>
        <v>May</v>
      </c>
      <c r="C1146" s="68">
        <f t="shared" si="294"/>
        <v>25</v>
      </c>
      <c r="D1146" s="69">
        <f t="shared" si="290"/>
        <v>3</v>
      </c>
      <c r="E1146" s="70">
        <f t="shared" si="291"/>
        <v>38</v>
      </c>
      <c r="F1146" s="74"/>
      <c r="G1146" s="77"/>
      <c r="H1146" s="63" t="e">
        <f t="shared" si="295"/>
        <v>#VALUE!</v>
      </c>
      <c r="I1146" s="64">
        <f t="shared" si="298"/>
        <v>1</v>
      </c>
      <c r="J1146" s="71" t="str">
        <f t="shared" si="298"/>
        <v>Lavandula</v>
      </c>
      <c r="K1146" s="71" t="str">
        <f t="shared" si="298"/>
        <v>stoechas</v>
      </c>
      <c r="L1146" s="66">
        <f t="shared" si="298"/>
        <v>2</v>
      </c>
      <c r="M1146" s="72">
        <f t="shared" si="298"/>
        <v>13</v>
      </c>
      <c r="N1146" s="66">
        <f t="shared" si="298"/>
        <v>0</v>
      </c>
      <c r="O1146" s="42"/>
      <c r="P1146" s="43" t="e">
        <f>TEXT(IF(#REF!=1,D1146,""),"00")</f>
        <v>#REF!</v>
      </c>
      <c r="Q1146" s="44"/>
      <c r="R1146" s="45"/>
      <c r="S1146" s="46" t="e">
        <f>IF(O1146=0,TEXT(TIME(P1146,Q1146,R1146)-TIME(D1146,E1146,RIGHT(F1146,2))+TIME(0,LEFT(#REF!,2),RIGHT(#REF!,2)),"mm:ss"),TEXT(TIME(P1146,Q1146,R1146)-TIME(D1146,E1146,RIGHT(F1146,2))+TIME(0,LEFT(#REF!,2),RIGHT(#REF!,2))-TIME(0,($G$10*O1146),0),"mm:ss"))</f>
        <v>#REF!</v>
      </c>
      <c r="T1146" s="47"/>
      <c r="U1146" s="43" t="e">
        <f>INDEX(VISITORS[INSECT ORDER], MATCH(T1146,VISITORS[NAME USED],0))</f>
        <v>#N/A</v>
      </c>
      <c r="V1146" s="43" t="e">
        <f t="shared" si="292"/>
        <v>#N/A</v>
      </c>
      <c r="W1146" s="48" t="e">
        <f>IF(SUM(AB1146,AD1146,AF1146,AH1146,AJ1146,AL1146)=#REF!,,"")</f>
        <v>#REF!</v>
      </c>
      <c r="X1146" s="49" t="e">
        <f>IF(#REF!=1,1,"")</f>
        <v>#REF!</v>
      </c>
      <c r="Y1146" s="49"/>
      <c r="Z1146" s="49"/>
      <c r="AA1146" s="50" t="str">
        <f t="shared" si="293"/>
        <v/>
      </c>
      <c r="AB1146" s="51" t="str">
        <f>IF(AA1146=1,#REF!,"")</f>
        <v/>
      </c>
      <c r="AC1146" s="50"/>
      <c r="AD1146" s="51" t="str">
        <f>IF(AC1146=1,#REF!,"")</f>
        <v/>
      </c>
      <c r="AE1146" s="50"/>
      <c r="AF1146" s="51" t="str">
        <f>IF(AE1146=1,#REF!,"")</f>
        <v/>
      </c>
      <c r="AG1146" s="50"/>
      <c r="AH1146" s="51" t="str">
        <f>IF(AG1146=1,#REF!,"")</f>
        <v/>
      </c>
      <c r="AI1146" s="50"/>
      <c r="AJ1146" s="51" t="str">
        <f>IF(AI1146=1,#REF!,"")</f>
        <v/>
      </c>
      <c r="AK1146" s="50"/>
      <c r="AL1146" s="51" t="str">
        <f>IF(AK1146=1,#REF!,"")</f>
        <v/>
      </c>
      <c r="AM1146" s="52"/>
      <c r="AN1146" s="53"/>
      <c r="AO1146" s="53"/>
      <c r="AP1146" s="54"/>
      <c r="AQ1146" s="55" t="e">
        <f>IF(#REF!=1,0,"")</f>
        <v>#REF!</v>
      </c>
      <c r="AR1146" s="56" t="e">
        <f t="shared" si="286"/>
        <v>#REF!</v>
      </c>
      <c r="AS1146" s="55" t="e">
        <f>IF(#REF!=1,0,"")</f>
        <v>#REF!</v>
      </c>
      <c r="AT1146" s="56" t="e">
        <f t="shared" si="287"/>
        <v>#REF!</v>
      </c>
    </row>
    <row r="1147" spans="1:46" s="3" customFormat="1" x14ac:dyDescent="0.25">
      <c r="A1147" s="67">
        <f t="shared" si="288"/>
        <v>2022</v>
      </c>
      <c r="B1147" s="67" t="str">
        <f t="shared" si="289"/>
        <v>May</v>
      </c>
      <c r="C1147" s="68">
        <f t="shared" si="294"/>
        <v>25</v>
      </c>
      <c r="D1147" s="69">
        <f t="shared" si="290"/>
        <v>3</v>
      </c>
      <c r="E1147" s="60">
        <f t="shared" si="291"/>
        <v>39</v>
      </c>
      <c r="F1147" s="74"/>
      <c r="G1147" s="77"/>
      <c r="H1147" s="63" t="e">
        <f t="shared" si="295"/>
        <v>#VALUE!</v>
      </c>
      <c r="I1147" s="64">
        <f t="shared" si="298"/>
        <v>1</v>
      </c>
      <c r="J1147" s="71" t="str">
        <f t="shared" si="298"/>
        <v>Lavandula</v>
      </c>
      <c r="K1147" s="71" t="str">
        <f t="shared" si="298"/>
        <v>stoechas</v>
      </c>
      <c r="L1147" s="72">
        <f t="shared" si="298"/>
        <v>2</v>
      </c>
      <c r="M1147" s="66">
        <f t="shared" si="298"/>
        <v>13</v>
      </c>
      <c r="N1147" s="66">
        <f t="shared" si="298"/>
        <v>0</v>
      </c>
      <c r="O1147" s="42"/>
      <c r="P1147" s="43" t="e">
        <f>TEXT(IF(#REF!=1,D1147,""),"00")</f>
        <v>#REF!</v>
      </c>
      <c r="Q1147" s="44"/>
      <c r="R1147" s="45"/>
      <c r="S1147" s="46" t="e">
        <f>IF(O1147=0,TEXT(TIME(P1147,Q1147,R1147)-TIME(D1147,E1147,RIGHT(F1147,2))+TIME(0,LEFT(#REF!,2),RIGHT(#REF!,2)),"mm:ss"),TEXT(TIME(P1147,Q1147,R1147)-TIME(D1147,E1147,RIGHT(F1147,2))+TIME(0,LEFT(#REF!,2),RIGHT(#REF!,2))-TIME(0,($G$10*O1147),0),"mm:ss"))</f>
        <v>#REF!</v>
      </c>
      <c r="T1147" s="47"/>
      <c r="U1147" s="43" t="e">
        <f>INDEX(VISITORS[INSECT ORDER], MATCH(T1147,VISITORS[NAME USED],0))</f>
        <v>#N/A</v>
      </c>
      <c r="V1147" s="43" t="e">
        <f t="shared" si="292"/>
        <v>#N/A</v>
      </c>
      <c r="W1147" s="48" t="e">
        <f>IF(SUM(AB1147,AD1147,AF1147,AH1147,AJ1147,AL1147)=#REF!,,"")</f>
        <v>#REF!</v>
      </c>
      <c r="X1147" s="49" t="e">
        <f>IF(#REF!=1,1,"")</f>
        <v>#REF!</v>
      </c>
      <c r="Y1147" s="49"/>
      <c r="Z1147" s="49"/>
      <c r="AA1147" s="50" t="str">
        <f t="shared" si="293"/>
        <v/>
      </c>
      <c r="AB1147" s="51" t="str">
        <f>IF(AA1147=1,#REF!,"")</f>
        <v/>
      </c>
      <c r="AC1147" s="50"/>
      <c r="AD1147" s="51" t="str">
        <f>IF(AC1147=1,#REF!,"")</f>
        <v/>
      </c>
      <c r="AE1147" s="50"/>
      <c r="AF1147" s="51" t="str">
        <f>IF(AE1147=1,#REF!,"")</f>
        <v/>
      </c>
      <c r="AG1147" s="50"/>
      <c r="AH1147" s="51" t="str">
        <f>IF(AG1147=1,#REF!,"")</f>
        <v/>
      </c>
      <c r="AI1147" s="50"/>
      <c r="AJ1147" s="51" t="str">
        <f>IF(AI1147=1,#REF!,"")</f>
        <v/>
      </c>
      <c r="AK1147" s="50"/>
      <c r="AL1147" s="51" t="str">
        <f>IF(AK1147=1,#REF!,"")</f>
        <v/>
      </c>
      <c r="AM1147" s="52"/>
      <c r="AN1147" s="53"/>
      <c r="AO1147" s="53"/>
      <c r="AP1147" s="54"/>
      <c r="AQ1147" s="55" t="e">
        <f>IF(#REF!=1,0,"")</f>
        <v>#REF!</v>
      </c>
      <c r="AR1147" s="56" t="e">
        <f t="shared" si="286"/>
        <v>#REF!</v>
      </c>
      <c r="AS1147" s="55" t="e">
        <f>IF(#REF!=1,0,"")</f>
        <v>#REF!</v>
      </c>
      <c r="AT1147" s="56" t="e">
        <f t="shared" si="287"/>
        <v>#REF!</v>
      </c>
    </row>
    <row r="1148" spans="1:46" s="3" customFormat="1" x14ac:dyDescent="0.25">
      <c r="A1148" s="67">
        <f t="shared" si="288"/>
        <v>2022</v>
      </c>
      <c r="B1148" s="67" t="str">
        <f t="shared" si="289"/>
        <v>May</v>
      </c>
      <c r="C1148" s="68">
        <f t="shared" si="294"/>
        <v>25</v>
      </c>
      <c r="D1148" s="69">
        <f t="shared" si="290"/>
        <v>3</v>
      </c>
      <c r="E1148" s="70">
        <f t="shared" si="291"/>
        <v>40</v>
      </c>
      <c r="F1148" s="74"/>
      <c r="G1148" s="77"/>
      <c r="H1148" s="63" t="e">
        <f t="shared" si="295"/>
        <v>#VALUE!</v>
      </c>
      <c r="I1148" s="64">
        <f t="shared" si="298"/>
        <v>1</v>
      </c>
      <c r="J1148" s="71" t="str">
        <f t="shared" si="298"/>
        <v>Lavandula</v>
      </c>
      <c r="K1148" s="71" t="str">
        <f t="shared" si="298"/>
        <v>stoechas</v>
      </c>
      <c r="L1148" s="72">
        <f t="shared" si="298"/>
        <v>2</v>
      </c>
      <c r="M1148" s="72">
        <f t="shared" si="298"/>
        <v>13</v>
      </c>
      <c r="N1148" s="66">
        <f t="shared" si="298"/>
        <v>0</v>
      </c>
      <c r="O1148" s="42"/>
      <c r="P1148" s="43" t="e">
        <f>TEXT(IF(#REF!=1,D1148,""),"00")</f>
        <v>#REF!</v>
      </c>
      <c r="Q1148" s="44"/>
      <c r="R1148" s="45"/>
      <c r="S1148" s="46" t="e">
        <f>IF(O1148=0,TEXT(TIME(P1148,Q1148,R1148)-TIME(D1148,E1148,RIGHT(F1148,2))+TIME(0,LEFT(#REF!,2),RIGHT(#REF!,2)),"mm:ss"),TEXT(TIME(P1148,Q1148,R1148)-TIME(D1148,E1148,RIGHT(F1148,2))+TIME(0,LEFT(#REF!,2),RIGHT(#REF!,2))-TIME(0,($G$10*O1148),0),"mm:ss"))</f>
        <v>#REF!</v>
      </c>
      <c r="T1148" s="47"/>
      <c r="U1148" s="43" t="e">
        <f>INDEX(VISITORS[INSECT ORDER], MATCH(T1148,VISITORS[NAME USED],0))</f>
        <v>#N/A</v>
      </c>
      <c r="V1148" s="43" t="e">
        <f t="shared" si="292"/>
        <v>#N/A</v>
      </c>
      <c r="W1148" s="48" t="e">
        <f>IF(SUM(AB1148,AD1148,AF1148,AH1148,AJ1148,AL1148)=#REF!,,"")</f>
        <v>#REF!</v>
      </c>
      <c r="X1148" s="49" t="e">
        <f>IF(#REF!=1,1,"")</f>
        <v>#REF!</v>
      </c>
      <c r="Y1148" s="49"/>
      <c r="Z1148" s="49"/>
      <c r="AA1148" s="50" t="str">
        <f t="shared" si="293"/>
        <v/>
      </c>
      <c r="AB1148" s="51" t="str">
        <f>IF(AA1148=1,#REF!,"")</f>
        <v/>
      </c>
      <c r="AC1148" s="50"/>
      <c r="AD1148" s="51" t="str">
        <f>IF(AC1148=1,#REF!,"")</f>
        <v/>
      </c>
      <c r="AE1148" s="50"/>
      <c r="AF1148" s="51" t="str">
        <f>IF(AE1148=1,#REF!,"")</f>
        <v/>
      </c>
      <c r="AG1148" s="50"/>
      <c r="AH1148" s="51" t="str">
        <f>IF(AG1148=1,#REF!,"")</f>
        <v/>
      </c>
      <c r="AI1148" s="50"/>
      <c r="AJ1148" s="51" t="str">
        <f>IF(AI1148=1,#REF!,"")</f>
        <v/>
      </c>
      <c r="AK1148" s="50"/>
      <c r="AL1148" s="51" t="str">
        <f>IF(AK1148=1,#REF!,"")</f>
        <v/>
      </c>
      <c r="AM1148" s="52"/>
      <c r="AN1148" s="53"/>
      <c r="AO1148" s="53"/>
      <c r="AP1148" s="54"/>
      <c r="AQ1148" s="55" t="e">
        <f>IF(#REF!=1,0,"")</f>
        <v>#REF!</v>
      </c>
      <c r="AR1148" s="56" t="e">
        <f t="shared" si="286"/>
        <v>#REF!</v>
      </c>
      <c r="AS1148" s="55" t="e">
        <f>IF(#REF!=1,0,"")</f>
        <v>#REF!</v>
      </c>
      <c r="AT1148" s="56" t="e">
        <f t="shared" si="287"/>
        <v>#REF!</v>
      </c>
    </row>
    <row r="1149" spans="1:46" s="3" customFormat="1" x14ac:dyDescent="0.25">
      <c r="A1149" s="67">
        <f t="shared" si="288"/>
        <v>2022</v>
      </c>
      <c r="B1149" s="67" t="str">
        <f t="shared" si="289"/>
        <v>May</v>
      </c>
      <c r="C1149" s="68">
        <f t="shared" si="294"/>
        <v>25</v>
      </c>
      <c r="D1149" s="69">
        <f t="shared" si="290"/>
        <v>3</v>
      </c>
      <c r="E1149" s="70">
        <f t="shared" si="291"/>
        <v>41</v>
      </c>
      <c r="F1149" s="74"/>
      <c r="G1149" s="77"/>
      <c r="H1149" s="63" t="e">
        <f t="shared" si="295"/>
        <v>#VALUE!</v>
      </c>
      <c r="I1149" s="64">
        <f t="shared" ref="I1149:N1164" si="299">I1148</f>
        <v>1</v>
      </c>
      <c r="J1149" s="71" t="str">
        <f t="shared" si="299"/>
        <v>Lavandula</v>
      </c>
      <c r="K1149" s="71" t="str">
        <f t="shared" si="299"/>
        <v>stoechas</v>
      </c>
      <c r="L1149" s="72">
        <f t="shared" si="299"/>
        <v>2</v>
      </c>
      <c r="M1149" s="72">
        <f t="shared" si="299"/>
        <v>13</v>
      </c>
      <c r="N1149" s="66">
        <f t="shared" si="299"/>
        <v>0</v>
      </c>
      <c r="O1149" s="42"/>
      <c r="P1149" s="43" t="e">
        <f>TEXT(IF(#REF!=1,D1149,""),"00")</f>
        <v>#REF!</v>
      </c>
      <c r="Q1149" s="44"/>
      <c r="R1149" s="45"/>
      <c r="S1149" s="46" t="e">
        <f>IF(O1149=0,TEXT(TIME(P1149,Q1149,R1149)-TIME(D1149,E1149,RIGHT(F1149,2))+TIME(0,LEFT(#REF!,2),RIGHT(#REF!,2)),"mm:ss"),TEXT(TIME(P1149,Q1149,R1149)-TIME(D1149,E1149,RIGHT(F1149,2))+TIME(0,LEFT(#REF!,2),RIGHT(#REF!,2))-TIME(0,($G$10*O1149),0),"mm:ss"))</f>
        <v>#REF!</v>
      </c>
      <c r="T1149" s="47"/>
      <c r="U1149" s="43" t="e">
        <f>INDEX(VISITORS[INSECT ORDER], MATCH(T1149,VISITORS[NAME USED],0))</f>
        <v>#N/A</v>
      </c>
      <c r="V1149" s="43" t="e">
        <f t="shared" si="292"/>
        <v>#N/A</v>
      </c>
      <c r="W1149" s="48" t="e">
        <f>IF(SUM(AB1149,AD1149,AF1149,AH1149,AJ1149,AL1149)=#REF!,,"")</f>
        <v>#REF!</v>
      </c>
      <c r="X1149" s="49" t="e">
        <f>IF(#REF!=1,1,"")</f>
        <v>#REF!</v>
      </c>
      <c r="Y1149" s="49"/>
      <c r="Z1149" s="49"/>
      <c r="AA1149" s="50" t="str">
        <f t="shared" si="293"/>
        <v/>
      </c>
      <c r="AB1149" s="51" t="str">
        <f>IF(AA1149=1,#REF!,"")</f>
        <v/>
      </c>
      <c r="AC1149" s="50"/>
      <c r="AD1149" s="51" t="str">
        <f>IF(AC1149=1,#REF!,"")</f>
        <v/>
      </c>
      <c r="AE1149" s="50"/>
      <c r="AF1149" s="51" t="str">
        <f>IF(AE1149=1,#REF!,"")</f>
        <v/>
      </c>
      <c r="AG1149" s="50"/>
      <c r="AH1149" s="51" t="str">
        <f>IF(AG1149=1,#REF!,"")</f>
        <v/>
      </c>
      <c r="AI1149" s="50"/>
      <c r="AJ1149" s="51" t="str">
        <f>IF(AI1149=1,#REF!,"")</f>
        <v/>
      </c>
      <c r="AK1149" s="50"/>
      <c r="AL1149" s="51" t="str">
        <f>IF(AK1149=1,#REF!,"")</f>
        <v/>
      </c>
      <c r="AM1149" s="52"/>
      <c r="AN1149" s="53"/>
      <c r="AO1149" s="53"/>
      <c r="AP1149" s="54"/>
      <c r="AQ1149" s="55" t="e">
        <f>IF(#REF!=1,0,"")</f>
        <v>#REF!</v>
      </c>
      <c r="AR1149" s="56" t="e">
        <f t="shared" si="286"/>
        <v>#REF!</v>
      </c>
      <c r="AS1149" s="55" t="e">
        <f>IF(#REF!=1,0,"")</f>
        <v>#REF!</v>
      </c>
      <c r="AT1149" s="56" t="e">
        <f t="shared" si="287"/>
        <v>#REF!</v>
      </c>
    </row>
    <row r="1150" spans="1:46" s="3" customFormat="1" x14ac:dyDescent="0.25">
      <c r="A1150" s="67">
        <f t="shared" si="288"/>
        <v>2022</v>
      </c>
      <c r="B1150" s="67" t="str">
        <f t="shared" si="289"/>
        <v>May</v>
      </c>
      <c r="C1150" s="68">
        <f t="shared" si="294"/>
        <v>25</v>
      </c>
      <c r="D1150" s="69">
        <f t="shared" si="290"/>
        <v>3</v>
      </c>
      <c r="E1150" s="70">
        <f t="shared" si="291"/>
        <v>42</v>
      </c>
      <c r="F1150" s="74"/>
      <c r="G1150" s="77"/>
      <c r="H1150" s="63" t="e">
        <f t="shared" si="295"/>
        <v>#VALUE!</v>
      </c>
      <c r="I1150" s="64">
        <f t="shared" si="299"/>
        <v>1</v>
      </c>
      <c r="J1150" s="71" t="str">
        <f t="shared" si="299"/>
        <v>Lavandula</v>
      </c>
      <c r="K1150" s="71" t="str">
        <f t="shared" si="299"/>
        <v>stoechas</v>
      </c>
      <c r="L1150" s="72">
        <f t="shared" si="299"/>
        <v>2</v>
      </c>
      <c r="M1150" s="72">
        <f t="shared" si="299"/>
        <v>13</v>
      </c>
      <c r="N1150" s="66">
        <f t="shared" si="299"/>
        <v>0</v>
      </c>
      <c r="O1150" s="42"/>
      <c r="P1150" s="43" t="e">
        <f>TEXT(IF(#REF!=1,D1150,""),"00")</f>
        <v>#REF!</v>
      </c>
      <c r="Q1150" s="44"/>
      <c r="R1150" s="45"/>
      <c r="S1150" s="46" t="e">
        <f>IF(O1150=0,TEXT(TIME(P1150,Q1150,R1150)-TIME(D1150,E1150,RIGHT(F1150,2))+TIME(0,LEFT(#REF!,2),RIGHT(#REF!,2)),"mm:ss"),TEXT(TIME(P1150,Q1150,R1150)-TIME(D1150,E1150,RIGHT(F1150,2))+TIME(0,LEFT(#REF!,2),RIGHT(#REF!,2))-TIME(0,($G$10*O1150),0),"mm:ss"))</f>
        <v>#REF!</v>
      </c>
      <c r="T1150" s="47"/>
      <c r="U1150" s="43" t="e">
        <f>INDEX(VISITORS[INSECT ORDER], MATCH(T1150,VISITORS[NAME USED],0))</f>
        <v>#N/A</v>
      </c>
      <c r="V1150" s="43" t="e">
        <f t="shared" si="292"/>
        <v>#N/A</v>
      </c>
      <c r="W1150" s="48" t="e">
        <f>IF(SUM(AB1150,AD1150,AF1150,AH1150,AJ1150,AL1150)=#REF!,,"")</f>
        <v>#REF!</v>
      </c>
      <c r="X1150" s="49" t="e">
        <f>IF(#REF!=1,1,"")</f>
        <v>#REF!</v>
      </c>
      <c r="Y1150" s="49"/>
      <c r="Z1150" s="49"/>
      <c r="AA1150" s="50" t="str">
        <f t="shared" si="293"/>
        <v/>
      </c>
      <c r="AB1150" s="51" t="str">
        <f>IF(AA1150=1,#REF!,"")</f>
        <v/>
      </c>
      <c r="AC1150" s="50"/>
      <c r="AD1150" s="51" t="str">
        <f>IF(AC1150=1,#REF!,"")</f>
        <v/>
      </c>
      <c r="AE1150" s="50"/>
      <c r="AF1150" s="51" t="str">
        <f>IF(AE1150=1,#REF!,"")</f>
        <v/>
      </c>
      <c r="AG1150" s="50"/>
      <c r="AH1150" s="51" t="str">
        <f>IF(AG1150=1,#REF!,"")</f>
        <v/>
      </c>
      <c r="AI1150" s="50"/>
      <c r="AJ1150" s="51" t="str">
        <f>IF(AI1150=1,#REF!,"")</f>
        <v/>
      </c>
      <c r="AK1150" s="50"/>
      <c r="AL1150" s="51" t="str">
        <f>IF(AK1150=1,#REF!,"")</f>
        <v/>
      </c>
      <c r="AM1150" s="52"/>
      <c r="AN1150" s="53"/>
      <c r="AO1150" s="53"/>
      <c r="AP1150" s="54"/>
      <c r="AQ1150" s="55" t="e">
        <f>IF(#REF!=1,0,"")</f>
        <v>#REF!</v>
      </c>
      <c r="AR1150" s="56" t="e">
        <f t="shared" si="286"/>
        <v>#REF!</v>
      </c>
      <c r="AS1150" s="55" t="e">
        <f>IF(#REF!=1,0,"")</f>
        <v>#REF!</v>
      </c>
      <c r="AT1150" s="56" t="e">
        <f t="shared" si="287"/>
        <v>#REF!</v>
      </c>
    </row>
    <row r="1151" spans="1:46" s="3" customFormat="1" x14ac:dyDescent="0.25">
      <c r="A1151" s="67">
        <f t="shared" si="288"/>
        <v>2022</v>
      </c>
      <c r="B1151" s="67" t="str">
        <f t="shared" si="289"/>
        <v>May</v>
      </c>
      <c r="C1151" s="68">
        <f t="shared" si="294"/>
        <v>25</v>
      </c>
      <c r="D1151" s="69">
        <f t="shared" si="290"/>
        <v>3</v>
      </c>
      <c r="E1151" s="70">
        <f t="shared" si="291"/>
        <v>43</v>
      </c>
      <c r="F1151" s="74"/>
      <c r="G1151" s="77"/>
      <c r="H1151" s="63" t="e">
        <f t="shared" si="295"/>
        <v>#VALUE!</v>
      </c>
      <c r="I1151" s="64">
        <f t="shared" si="299"/>
        <v>1</v>
      </c>
      <c r="J1151" s="71" t="str">
        <f t="shared" si="299"/>
        <v>Lavandula</v>
      </c>
      <c r="K1151" s="71" t="str">
        <f t="shared" si="299"/>
        <v>stoechas</v>
      </c>
      <c r="L1151" s="72">
        <f t="shared" si="299"/>
        <v>2</v>
      </c>
      <c r="M1151" s="72">
        <f t="shared" si="299"/>
        <v>13</v>
      </c>
      <c r="N1151" s="66">
        <f t="shared" si="299"/>
        <v>0</v>
      </c>
      <c r="O1151" s="42"/>
      <c r="P1151" s="43" t="e">
        <f>TEXT(IF(#REF!=1,D1151,""),"00")</f>
        <v>#REF!</v>
      </c>
      <c r="Q1151" s="44"/>
      <c r="R1151" s="45"/>
      <c r="S1151" s="46" t="e">
        <f>IF(O1151=0,TEXT(TIME(P1151,Q1151,R1151)-TIME(D1151,E1151,RIGHT(F1151,2))+TIME(0,LEFT(#REF!,2),RIGHT(#REF!,2)),"mm:ss"),TEXT(TIME(P1151,Q1151,R1151)-TIME(D1151,E1151,RIGHT(F1151,2))+TIME(0,LEFT(#REF!,2),RIGHT(#REF!,2))-TIME(0,($G$10*O1151),0),"mm:ss"))</f>
        <v>#REF!</v>
      </c>
      <c r="T1151" s="47"/>
      <c r="U1151" s="43" t="e">
        <f>INDEX(VISITORS[INSECT ORDER], MATCH(T1151,VISITORS[NAME USED],0))</f>
        <v>#N/A</v>
      </c>
      <c r="V1151" s="43" t="e">
        <f t="shared" si="292"/>
        <v>#N/A</v>
      </c>
      <c r="W1151" s="48" t="e">
        <f>IF(SUM(AB1151,AD1151,AF1151,AH1151,AJ1151,AL1151)=#REF!,,"")</f>
        <v>#REF!</v>
      </c>
      <c r="X1151" s="49" t="e">
        <f>IF(#REF!=1,1,"")</f>
        <v>#REF!</v>
      </c>
      <c r="Y1151" s="49"/>
      <c r="Z1151" s="49"/>
      <c r="AA1151" s="50" t="str">
        <f t="shared" si="293"/>
        <v/>
      </c>
      <c r="AB1151" s="51" t="str">
        <f>IF(AA1151=1,#REF!,"")</f>
        <v/>
      </c>
      <c r="AC1151" s="50"/>
      <c r="AD1151" s="51" t="str">
        <f>IF(AC1151=1,#REF!,"")</f>
        <v/>
      </c>
      <c r="AE1151" s="50"/>
      <c r="AF1151" s="51" t="str">
        <f>IF(AE1151=1,#REF!,"")</f>
        <v/>
      </c>
      <c r="AG1151" s="50"/>
      <c r="AH1151" s="51" t="str">
        <f>IF(AG1151=1,#REF!,"")</f>
        <v/>
      </c>
      <c r="AI1151" s="50"/>
      <c r="AJ1151" s="51" t="str">
        <f>IF(AI1151=1,#REF!,"")</f>
        <v/>
      </c>
      <c r="AK1151" s="50"/>
      <c r="AL1151" s="51" t="str">
        <f>IF(AK1151=1,#REF!,"")</f>
        <v/>
      </c>
      <c r="AM1151" s="52"/>
      <c r="AN1151" s="53"/>
      <c r="AO1151" s="53"/>
      <c r="AP1151" s="54"/>
      <c r="AQ1151" s="55" t="e">
        <f>IF(#REF!=1,0,"")</f>
        <v>#REF!</v>
      </c>
      <c r="AR1151" s="56" t="e">
        <f t="shared" si="286"/>
        <v>#REF!</v>
      </c>
      <c r="AS1151" s="55" t="e">
        <f>IF(#REF!=1,0,"")</f>
        <v>#REF!</v>
      </c>
      <c r="AT1151" s="56" t="e">
        <f t="shared" si="287"/>
        <v>#REF!</v>
      </c>
    </row>
    <row r="1152" spans="1:46" s="3" customFormat="1" x14ac:dyDescent="0.25">
      <c r="A1152" s="67">
        <f t="shared" si="288"/>
        <v>2022</v>
      </c>
      <c r="B1152" s="67" t="str">
        <f t="shared" si="289"/>
        <v>May</v>
      </c>
      <c r="C1152" s="68">
        <f t="shared" si="294"/>
        <v>25</v>
      </c>
      <c r="D1152" s="69">
        <f t="shared" si="290"/>
        <v>3</v>
      </c>
      <c r="E1152" s="60">
        <f t="shared" si="291"/>
        <v>44</v>
      </c>
      <c r="F1152" s="74"/>
      <c r="G1152" s="77"/>
      <c r="H1152" s="63" t="e">
        <f t="shared" si="295"/>
        <v>#VALUE!</v>
      </c>
      <c r="I1152" s="64">
        <f t="shared" si="299"/>
        <v>1</v>
      </c>
      <c r="J1152" s="71" t="str">
        <f t="shared" si="299"/>
        <v>Lavandula</v>
      </c>
      <c r="K1152" s="71" t="str">
        <f t="shared" si="299"/>
        <v>stoechas</v>
      </c>
      <c r="L1152" s="66">
        <f t="shared" si="299"/>
        <v>2</v>
      </c>
      <c r="M1152" s="66">
        <f t="shared" si="299"/>
        <v>13</v>
      </c>
      <c r="N1152" s="66">
        <f t="shared" si="299"/>
        <v>0</v>
      </c>
      <c r="O1152" s="42"/>
      <c r="P1152" s="43" t="e">
        <f>TEXT(IF(#REF!=1,D1152,""),"00")</f>
        <v>#REF!</v>
      </c>
      <c r="Q1152" s="44"/>
      <c r="R1152" s="45"/>
      <c r="S1152" s="46" t="e">
        <f>IF(O1152=0,TEXT(TIME(P1152,Q1152,R1152)-TIME(D1152,E1152,RIGHT(F1152,2))+TIME(0,LEFT(#REF!,2),RIGHT(#REF!,2)),"mm:ss"),TEXT(TIME(P1152,Q1152,R1152)-TIME(D1152,E1152,RIGHT(F1152,2))+TIME(0,LEFT(#REF!,2),RIGHT(#REF!,2))-TIME(0,($G$10*O1152),0),"mm:ss"))</f>
        <v>#REF!</v>
      </c>
      <c r="T1152" s="47"/>
      <c r="U1152" s="43" t="e">
        <f>INDEX(VISITORS[INSECT ORDER], MATCH(T1152,VISITORS[NAME USED],0))</f>
        <v>#N/A</v>
      </c>
      <c r="V1152" s="43" t="e">
        <f t="shared" si="292"/>
        <v>#N/A</v>
      </c>
      <c r="W1152" s="48" t="e">
        <f>IF(SUM(AB1152,AD1152,AF1152,AH1152,AJ1152,AL1152)=#REF!,,"")</f>
        <v>#REF!</v>
      </c>
      <c r="X1152" s="49" t="e">
        <f>IF(#REF!=1,1,"")</f>
        <v>#REF!</v>
      </c>
      <c r="Y1152" s="49"/>
      <c r="Z1152" s="49"/>
      <c r="AA1152" s="50" t="str">
        <f t="shared" si="293"/>
        <v/>
      </c>
      <c r="AB1152" s="51" t="str">
        <f>IF(AA1152=1,#REF!,"")</f>
        <v/>
      </c>
      <c r="AC1152" s="50"/>
      <c r="AD1152" s="51" t="str">
        <f>IF(AC1152=1,#REF!,"")</f>
        <v/>
      </c>
      <c r="AE1152" s="50"/>
      <c r="AF1152" s="51" t="str">
        <f>IF(AE1152=1,#REF!,"")</f>
        <v/>
      </c>
      <c r="AG1152" s="50"/>
      <c r="AH1152" s="51" t="str">
        <f>IF(AG1152=1,#REF!,"")</f>
        <v/>
      </c>
      <c r="AI1152" s="50"/>
      <c r="AJ1152" s="51" t="str">
        <f>IF(AI1152=1,#REF!,"")</f>
        <v/>
      </c>
      <c r="AK1152" s="50"/>
      <c r="AL1152" s="51" t="str">
        <f>IF(AK1152=1,#REF!,"")</f>
        <v/>
      </c>
      <c r="AM1152" s="52"/>
      <c r="AN1152" s="53"/>
      <c r="AO1152" s="53"/>
      <c r="AP1152" s="54"/>
      <c r="AQ1152" s="55" t="e">
        <f>IF(#REF!=1,0,"")</f>
        <v>#REF!</v>
      </c>
      <c r="AR1152" s="56" t="e">
        <f t="shared" si="286"/>
        <v>#REF!</v>
      </c>
      <c r="AS1152" s="55" t="e">
        <f>IF(#REF!=1,0,"")</f>
        <v>#REF!</v>
      </c>
      <c r="AT1152" s="56" t="e">
        <f t="shared" si="287"/>
        <v>#REF!</v>
      </c>
    </row>
    <row r="1153" spans="1:46" s="3" customFormat="1" x14ac:dyDescent="0.25">
      <c r="A1153" s="67">
        <f t="shared" si="288"/>
        <v>2022</v>
      </c>
      <c r="B1153" s="67" t="str">
        <f t="shared" si="289"/>
        <v>May</v>
      </c>
      <c r="C1153" s="68">
        <f t="shared" si="294"/>
        <v>25</v>
      </c>
      <c r="D1153" s="69">
        <f t="shared" si="290"/>
        <v>3</v>
      </c>
      <c r="E1153" s="70">
        <f t="shared" si="291"/>
        <v>45</v>
      </c>
      <c r="F1153" s="74"/>
      <c r="G1153" s="77"/>
      <c r="H1153" s="63" t="e">
        <f t="shared" si="295"/>
        <v>#VALUE!</v>
      </c>
      <c r="I1153" s="64">
        <f t="shared" si="299"/>
        <v>1</v>
      </c>
      <c r="J1153" s="71" t="str">
        <f t="shared" si="299"/>
        <v>Lavandula</v>
      </c>
      <c r="K1153" s="71" t="str">
        <f t="shared" si="299"/>
        <v>stoechas</v>
      </c>
      <c r="L1153" s="72">
        <f t="shared" si="299"/>
        <v>2</v>
      </c>
      <c r="M1153" s="72">
        <f t="shared" si="299"/>
        <v>13</v>
      </c>
      <c r="N1153" s="66">
        <f t="shared" si="299"/>
        <v>0</v>
      </c>
      <c r="O1153" s="42"/>
      <c r="P1153" s="43" t="e">
        <f>TEXT(IF(#REF!=1,D1153,""),"00")</f>
        <v>#REF!</v>
      </c>
      <c r="Q1153" s="44"/>
      <c r="R1153" s="45"/>
      <c r="S1153" s="46" t="e">
        <f>IF(O1153=0,TEXT(TIME(P1153,Q1153,R1153)-TIME(D1153,E1153,RIGHT(F1153,2))+TIME(0,LEFT(#REF!,2),RIGHT(#REF!,2)),"mm:ss"),TEXT(TIME(P1153,Q1153,R1153)-TIME(D1153,E1153,RIGHT(F1153,2))+TIME(0,LEFT(#REF!,2),RIGHT(#REF!,2))-TIME(0,($G$10*O1153),0),"mm:ss"))</f>
        <v>#REF!</v>
      </c>
      <c r="T1153" s="47"/>
      <c r="U1153" s="43" t="e">
        <f>INDEX(VISITORS[INSECT ORDER], MATCH(T1153,VISITORS[NAME USED],0))</f>
        <v>#N/A</v>
      </c>
      <c r="V1153" s="43" t="e">
        <f t="shared" si="292"/>
        <v>#N/A</v>
      </c>
      <c r="W1153" s="48" t="e">
        <f>IF(SUM(AB1153,AD1153,AF1153,AH1153,AJ1153,AL1153)=#REF!,,"")</f>
        <v>#REF!</v>
      </c>
      <c r="X1153" s="49" t="e">
        <f>IF(#REF!=1,1,"")</f>
        <v>#REF!</v>
      </c>
      <c r="Y1153" s="49"/>
      <c r="Z1153" s="49"/>
      <c r="AA1153" s="50" t="str">
        <f t="shared" si="293"/>
        <v/>
      </c>
      <c r="AB1153" s="51" t="str">
        <f>IF(AA1153=1,#REF!,"")</f>
        <v/>
      </c>
      <c r="AC1153" s="50"/>
      <c r="AD1153" s="51" t="str">
        <f>IF(AC1153=1,#REF!,"")</f>
        <v/>
      </c>
      <c r="AE1153" s="50"/>
      <c r="AF1153" s="51" t="str">
        <f>IF(AE1153=1,#REF!,"")</f>
        <v/>
      </c>
      <c r="AG1153" s="50"/>
      <c r="AH1153" s="51" t="str">
        <f>IF(AG1153=1,#REF!,"")</f>
        <v/>
      </c>
      <c r="AI1153" s="50"/>
      <c r="AJ1153" s="51" t="str">
        <f>IF(AI1153=1,#REF!,"")</f>
        <v/>
      </c>
      <c r="AK1153" s="50"/>
      <c r="AL1153" s="51" t="str">
        <f>IF(AK1153=1,#REF!,"")</f>
        <v/>
      </c>
      <c r="AM1153" s="52"/>
      <c r="AN1153" s="53"/>
      <c r="AO1153" s="53"/>
      <c r="AP1153" s="54"/>
      <c r="AQ1153" s="55" t="e">
        <f>IF(#REF!=1,0,"")</f>
        <v>#REF!</v>
      </c>
      <c r="AR1153" s="56" t="e">
        <f t="shared" si="286"/>
        <v>#REF!</v>
      </c>
      <c r="AS1153" s="55" t="e">
        <f>IF(#REF!=1,0,"")</f>
        <v>#REF!</v>
      </c>
      <c r="AT1153" s="56" t="e">
        <f t="shared" si="287"/>
        <v>#REF!</v>
      </c>
    </row>
    <row r="1154" spans="1:46" s="3" customFormat="1" x14ac:dyDescent="0.25">
      <c r="A1154" s="67">
        <f t="shared" si="288"/>
        <v>2022</v>
      </c>
      <c r="B1154" s="67" t="str">
        <f t="shared" si="289"/>
        <v>May</v>
      </c>
      <c r="C1154" s="68">
        <f t="shared" si="294"/>
        <v>25</v>
      </c>
      <c r="D1154" s="69">
        <f t="shared" si="290"/>
        <v>3</v>
      </c>
      <c r="E1154" s="70">
        <f t="shared" si="291"/>
        <v>46</v>
      </c>
      <c r="F1154" s="74"/>
      <c r="G1154" s="77"/>
      <c r="H1154" s="63" t="e">
        <f t="shared" si="295"/>
        <v>#VALUE!</v>
      </c>
      <c r="I1154" s="64">
        <f t="shared" si="299"/>
        <v>1</v>
      </c>
      <c r="J1154" s="71" t="str">
        <f t="shared" si="299"/>
        <v>Lavandula</v>
      </c>
      <c r="K1154" s="71" t="str">
        <f t="shared" si="299"/>
        <v>stoechas</v>
      </c>
      <c r="L1154" s="72">
        <f t="shared" si="299"/>
        <v>2</v>
      </c>
      <c r="M1154" s="72">
        <f t="shared" si="299"/>
        <v>13</v>
      </c>
      <c r="N1154" s="66">
        <f t="shared" si="299"/>
        <v>0</v>
      </c>
      <c r="O1154" s="42"/>
      <c r="P1154" s="43" t="e">
        <f>TEXT(IF(#REF!=1,D1154,""),"00")</f>
        <v>#REF!</v>
      </c>
      <c r="Q1154" s="44"/>
      <c r="R1154" s="45"/>
      <c r="S1154" s="46" t="e">
        <f>IF(O1154=0,TEXT(TIME(P1154,Q1154,R1154)-TIME(D1154,E1154,RIGHT(F1154,2))+TIME(0,LEFT(#REF!,2),RIGHT(#REF!,2)),"mm:ss"),TEXT(TIME(P1154,Q1154,R1154)-TIME(D1154,E1154,RIGHT(F1154,2))+TIME(0,LEFT(#REF!,2),RIGHT(#REF!,2))-TIME(0,($G$10*O1154),0),"mm:ss"))</f>
        <v>#REF!</v>
      </c>
      <c r="T1154" s="47"/>
      <c r="U1154" s="43" t="e">
        <f>INDEX(VISITORS[INSECT ORDER], MATCH(T1154,VISITORS[NAME USED],0))</f>
        <v>#N/A</v>
      </c>
      <c r="V1154" s="43" t="e">
        <f t="shared" si="292"/>
        <v>#N/A</v>
      </c>
      <c r="W1154" s="48" t="e">
        <f>IF(SUM(AB1154,AD1154,AF1154,AH1154,AJ1154,AL1154)=#REF!,,"")</f>
        <v>#REF!</v>
      </c>
      <c r="X1154" s="49" t="e">
        <f>IF(#REF!=1,1,"")</f>
        <v>#REF!</v>
      </c>
      <c r="Y1154" s="49"/>
      <c r="Z1154" s="49"/>
      <c r="AA1154" s="50" t="str">
        <f t="shared" si="293"/>
        <v/>
      </c>
      <c r="AB1154" s="51" t="str">
        <f>IF(AA1154=1,#REF!,"")</f>
        <v/>
      </c>
      <c r="AC1154" s="50"/>
      <c r="AD1154" s="51" t="str">
        <f>IF(AC1154=1,#REF!,"")</f>
        <v/>
      </c>
      <c r="AE1154" s="50"/>
      <c r="AF1154" s="51" t="str">
        <f>IF(AE1154=1,#REF!,"")</f>
        <v/>
      </c>
      <c r="AG1154" s="50"/>
      <c r="AH1154" s="51" t="str">
        <f>IF(AG1154=1,#REF!,"")</f>
        <v/>
      </c>
      <c r="AI1154" s="50"/>
      <c r="AJ1154" s="51" t="str">
        <f>IF(AI1154=1,#REF!,"")</f>
        <v/>
      </c>
      <c r="AK1154" s="50"/>
      <c r="AL1154" s="51" t="str">
        <f>IF(AK1154=1,#REF!,"")</f>
        <v/>
      </c>
      <c r="AM1154" s="52"/>
      <c r="AN1154" s="53"/>
      <c r="AO1154" s="53"/>
      <c r="AP1154" s="54"/>
      <c r="AQ1154" s="55" t="e">
        <f>IF(#REF!=1,0,"")</f>
        <v>#REF!</v>
      </c>
      <c r="AR1154" s="56" t="e">
        <f t="shared" si="286"/>
        <v>#REF!</v>
      </c>
      <c r="AS1154" s="55" t="e">
        <f>IF(#REF!=1,0,"")</f>
        <v>#REF!</v>
      </c>
      <c r="AT1154" s="56" t="e">
        <f t="shared" si="287"/>
        <v>#REF!</v>
      </c>
    </row>
    <row r="1155" spans="1:46" s="3" customFormat="1" x14ac:dyDescent="0.25">
      <c r="A1155" s="67">
        <f t="shared" si="288"/>
        <v>2022</v>
      </c>
      <c r="B1155" s="67" t="str">
        <f t="shared" si="289"/>
        <v>May</v>
      </c>
      <c r="C1155" s="68">
        <f t="shared" si="294"/>
        <v>25</v>
      </c>
      <c r="D1155" s="69">
        <f t="shared" si="290"/>
        <v>3</v>
      </c>
      <c r="E1155" s="70">
        <f t="shared" si="291"/>
        <v>47</v>
      </c>
      <c r="F1155" s="74"/>
      <c r="G1155" s="77"/>
      <c r="H1155" s="63" t="e">
        <f t="shared" si="295"/>
        <v>#VALUE!</v>
      </c>
      <c r="I1155" s="64">
        <f t="shared" si="299"/>
        <v>1</v>
      </c>
      <c r="J1155" s="71" t="str">
        <f t="shared" si="299"/>
        <v>Lavandula</v>
      </c>
      <c r="K1155" s="71" t="str">
        <f t="shared" si="299"/>
        <v>stoechas</v>
      </c>
      <c r="L1155" s="72">
        <f t="shared" si="299"/>
        <v>2</v>
      </c>
      <c r="M1155" s="72">
        <f t="shared" si="299"/>
        <v>13</v>
      </c>
      <c r="N1155" s="66">
        <f t="shared" si="299"/>
        <v>0</v>
      </c>
      <c r="O1155" s="42"/>
      <c r="P1155" s="43" t="e">
        <f>TEXT(IF(#REF!=1,D1155,""),"00")</f>
        <v>#REF!</v>
      </c>
      <c r="Q1155" s="44"/>
      <c r="R1155" s="45"/>
      <c r="S1155" s="46" t="e">
        <f>IF(O1155=0,TEXT(TIME(P1155,Q1155,R1155)-TIME(D1155,E1155,RIGHT(F1155,2))+TIME(0,LEFT(#REF!,2),RIGHT(#REF!,2)),"mm:ss"),TEXT(TIME(P1155,Q1155,R1155)-TIME(D1155,E1155,RIGHT(F1155,2))+TIME(0,LEFT(#REF!,2),RIGHT(#REF!,2))-TIME(0,($G$10*O1155),0),"mm:ss"))</f>
        <v>#REF!</v>
      </c>
      <c r="T1155" s="47"/>
      <c r="U1155" s="43" t="e">
        <f>INDEX(VISITORS[INSECT ORDER], MATCH(T1155,VISITORS[NAME USED],0))</f>
        <v>#N/A</v>
      </c>
      <c r="V1155" s="43" t="e">
        <f t="shared" si="292"/>
        <v>#N/A</v>
      </c>
      <c r="W1155" s="48" t="e">
        <f>IF(SUM(AB1155,AD1155,AF1155,AH1155,AJ1155,AL1155)=#REF!,,"")</f>
        <v>#REF!</v>
      </c>
      <c r="X1155" s="49" t="e">
        <f>IF(#REF!=1,1,"")</f>
        <v>#REF!</v>
      </c>
      <c r="Y1155" s="49"/>
      <c r="Z1155" s="49"/>
      <c r="AA1155" s="50" t="str">
        <f t="shared" si="293"/>
        <v/>
      </c>
      <c r="AB1155" s="51" t="str">
        <f>IF(AA1155=1,#REF!,"")</f>
        <v/>
      </c>
      <c r="AC1155" s="50"/>
      <c r="AD1155" s="51" t="str">
        <f>IF(AC1155=1,#REF!,"")</f>
        <v/>
      </c>
      <c r="AE1155" s="50"/>
      <c r="AF1155" s="51" t="str">
        <f>IF(AE1155=1,#REF!,"")</f>
        <v/>
      </c>
      <c r="AG1155" s="50"/>
      <c r="AH1155" s="51" t="str">
        <f>IF(AG1155=1,#REF!,"")</f>
        <v/>
      </c>
      <c r="AI1155" s="50"/>
      <c r="AJ1155" s="51" t="str">
        <f>IF(AI1155=1,#REF!,"")</f>
        <v/>
      </c>
      <c r="AK1155" s="50"/>
      <c r="AL1155" s="51" t="str">
        <f>IF(AK1155=1,#REF!,"")</f>
        <v/>
      </c>
      <c r="AM1155" s="52"/>
      <c r="AN1155" s="53"/>
      <c r="AO1155" s="53"/>
      <c r="AP1155" s="54"/>
      <c r="AQ1155" s="55" t="e">
        <f>IF(#REF!=1,0,"")</f>
        <v>#REF!</v>
      </c>
      <c r="AR1155" s="56" t="e">
        <f t="shared" si="286"/>
        <v>#REF!</v>
      </c>
      <c r="AS1155" s="55" t="e">
        <f>IF(#REF!=1,0,"")</f>
        <v>#REF!</v>
      </c>
      <c r="AT1155" s="56" t="e">
        <f t="shared" si="287"/>
        <v>#REF!</v>
      </c>
    </row>
    <row r="1156" spans="1:46" s="3" customFormat="1" x14ac:dyDescent="0.25">
      <c r="A1156" s="67">
        <f t="shared" si="288"/>
        <v>2022</v>
      </c>
      <c r="B1156" s="67" t="str">
        <f t="shared" si="289"/>
        <v>May</v>
      </c>
      <c r="C1156" s="68">
        <f t="shared" si="294"/>
        <v>25</v>
      </c>
      <c r="D1156" s="69">
        <f t="shared" si="290"/>
        <v>3</v>
      </c>
      <c r="E1156" s="70">
        <f t="shared" si="291"/>
        <v>48</v>
      </c>
      <c r="F1156" s="74"/>
      <c r="G1156" s="77"/>
      <c r="H1156" s="63" t="e">
        <f t="shared" si="295"/>
        <v>#VALUE!</v>
      </c>
      <c r="I1156" s="64">
        <f t="shared" si="299"/>
        <v>1</v>
      </c>
      <c r="J1156" s="71" t="str">
        <f t="shared" si="299"/>
        <v>Lavandula</v>
      </c>
      <c r="K1156" s="71" t="str">
        <f t="shared" si="299"/>
        <v>stoechas</v>
      </c>
      <c r="L1156" s="72">
        <f t="shared" si="299"/>
        <v>2</v>
      </c>
      <c r="M1156" s="72">
        <f t="shared" si="299"/>
        <v>13</v>
      </c>
      <c r="N1156" s="66">
        <f t="shared" si="299"/>
        <v>0</v>
      </c>
      <c r="O1156" s="42"/>
      <c r="P1156" s="43" t="e">
        <f>TEXT(IF(#REF!=1,D1156,""),"00")</f>
        <v>#REF!</v>
      </c>
      <c r="Q1156" s="44"/>
      <c r="R1156" s="45"/>
      <c r="S1156" s="46" t="e">
        <f>IF(O1156=0,TEXT(TIME(P1156,Q1156,R1156)-TIME(D1156,E1156,RIGHT(F1156,2))+TIME(0,LEFT(#REF!,2),RIGHT(#REF!,2)),"mm:ss"),TEXT(TIME(P1156,Q1156,R1156)-TIME(D1156,E1156,RIGHT(F1156,2))+TIME(0,LEFT(#REF!,2),RIGHT(#REF!,2))-TIME(0,($G$10*O1156),0),"mm:ss"))</f>
        <v>#REF!</v>
      </c>
      <c r="T1156" s="47"/>
      <c r="U1156" s="43" t="e">
        <f>INDEX(VISITORS[INSECT ORDER], MATCH(T1156,VISITORS[NAME USED],0))</f>
        <v>#N/A</v>
      </c>
      <c r="V1156" s="43" t="e">
        <f t="shared" si="292"/>
        <v>#N/A</v>
      </c>
      <c r="W1156" s="48" t="e">
        <f>IF(SUM(AB1156,AD1156,AF1156,AH1156,AJ1156,AL1156)=#REF!,,"")</f>
        <v>#REF!</v>
      </c>
      <c r="X1156" s="49" t="e">
        <f>IF(#REF!=1,1,"")</f>
        <v>#REF!</v>
      </c>
      <c r="Y1156" s="49"/>
      <c r="Z1156" s="49"/>
      <c r="AA1156" s="50" t="str">
        <f t="shared" si="293"/>
        <v/>
      </c>
      <c r="AB1156" s="51" t="str">
        <f>IF(AA1156=1,#REF!,"")</f>
        <v/>
      </c>
      <c r="AC1156" s="50"/>
      <c r="AD1156" s="51" t="str">
        <f>IF(AC1156=1,#REF!,"")</f>
        <v/>
      </c>
      <c r="AE1156" s="50"/>
      <c r="AF1156" s="51" t="str">
        <f>IF(AE1156=1,#REF!,"")</f>
        <v/>
      </c>
      <c r="AG1156" s="50"/>
      <c r="AH1156" s="51" t="str">
        <f>IF(AG1156=1,#REF!,"")</f>
        <v/>
      </c>
      <c r="AI1156" s="50"/>
      <c r="AJ1156" s="51" t="str">
        <f>IF(AI1156=1,#REF!,"")</f>
        <v/>
      </c>
      <c r="AK1156" s="50"/>
      <c r="AL1156" s="51" t="str">
        <f>IF(AK1156=1,#REF!,"")</f>
        <v/>
      </c>
      <c r="AM1156" s="52"/>
      <c r="AN1156" s="53"/>
      <c r="AO1156" s="53"/>
      <c r="AP1156" s="54"/>
      <c r="AQ1156" s="55" t="e">
        <f>IF(#REF!=1,0,"")</f>
        <v>#REF!</v>
      </c>
      <c r="AR1156" s="56" t="e">
        <f t="shared" si="286"/>
        <v>#REF!</v>
      </c>
      <c r="AS1156" s="55" t="e">
        <f>IF(#REF!=1,0,"")</f>
        <v>#REF!</v>
      </c>
      <c r="AT1156" s="56" t="e">
        <f t="shared" si="287"/>
        <v>#REF!</v>
      </c>
    </row>
    <row r="1157" spans="1:46" s="3" customFormat="1" x14ac:dyDescent="0.25">
      <c r="A1157" s="67">
        <f t="shared" si="288"/>
        <v>2022</v>
      </c>
      <c r="B1157" s="67" t="str">
        <f t="shared" si="289"/>
        <v>May</v>
      </c>
      <c r="C1157" s="68">
        <f t="shared" si="294"/>
        <v>25</v>
      </c>
      <c r="D1157" s="69">
        <f t="shared" si="290"/>
        <v>3</v>
      </c>
      <c r="E1157" s="60">
        <f t="shared" si="291"/>
        <v>49</v>
      </c>
      <c r="F1157" s="74"/>
      <c r="G1157" s="77"/>
      <c r="H1157" s="63" t="e">
        <f t="shared" si="295"/>
        <v>#VALUE!</v>
      </c>
      <c r="I1157" s="64">
        <f t="shared" si="299"/>
        <v>1</v>
      </c>
      <c r="J1157" s="71" t="str">
        <f t="shared" si="299"/>
        <v>Lavandula</v>
      </c>
      <c r="K1157" s="71" t="str">
        <f t="shared" si="299"/>
        <v>stoechas</v>
      </c>
      <c r="L1157" s="72">
        <f t="shared" si="299"/>
        <v>2</v>
      </c>
      <c r="M1157" s="66">
        <f t="shared" si="299"/>
        <v>13</v>
      </c>
      <c r="N1157" s="66">
        <f t="shared" si="299"/>
        <v>0</v>
      </c>
      <c r="O1157" s="42"/>
      <c r="P1157" s="43" t="e">
        <f>TEXT(IF(#REF!=1,D1157,""),"00")</f>
        <v>#REF!</v>
      </c>
      <c r="Q1157" s="44"/>
      <c r="R1157" s="45"/>
      <c r="S1157" s="46" t="e">
        <f>IF(O1157=0,TEXT(TIME(P1157,Q1157,R1157)-TIME(D1157,E1157,RIGHT(F1157,2))+TIME(0,LEFT(#REF!,2),RIGHT(#REF!,2)),"mm:ss"),TEXT(TIME(P1157,Q1157,R1157)-TIME(D1157,E1157,RIGHT(F1157,2))+TIME(0,LEFT(#REF!,2),RIGHT(#REF!,2))-TIME(0,($G$10*O1157),0),"mm:ss"))</f>
        <v>#REF!</v>
      </c>
      <c r="T1157" s="47"/>
      <c r="U1157" s="43" t="e">
        <f>INDEX(VISITORS[INSECT ORDER], MATCH(T1157,VISITORS[NAME USED],0))</f>
        <v>#N/A</v>
      </c>
      <c r="V1157" s="43" t="e">
        <f t="shared" si="292"/>
        <v>#N/A</v>
      </c>
      <c r="W1157" s="48" t="e">
        <f>IF(SUM(AB1157,AD1157,AF1157,AH1157,AJ1157,AL1157)=#REF!,,"")</f>
        <v>#REF!</v>
      </c>
      <c r="X1157" s="49" t="e">
        <f>IF(#REF!=1,1,"")</f>
        <v>#REF!</v>
      </c>
      <c r="Y1157" s="49"/>
      <c r="Z1157" s="49"/>
      <c r="AA1157" s="50" t="str">
        <f t="shared" si="293"/>
        <v/>
      </c>
      <c r="AB1157" s="51" t="str">
        <f>IF(AA1157=1,#REF!,"")</f>
        <v/>
      </c>
      <c r="AC1157" s="50"/>
      <c r="AD1157" s="51" t="str">
        <f>IF(AC1157=1,#REF!,"")</f>
        <v/>
      </c>
      <c r="AE1157" s="50"/>
      <c r="AF1157" s="51" t="str">
        <f>IF(AE1157=1,#REF!,"")</f>
        <v/>
      </c>
      <c r="AG1157" s="50"/>
      <c r="AH1157" s="51" t="str">
        <f>IF(AG1157=1,#REF!,"")</f>
        <v/>
      </c>
      <c r="AI1157" s="50"/>
      <c r="AJ1157" s="51" t="str">
        <f>IF(AI1157=1,#REF!,"")</f>
        <v/>
      </c>
      <c r="AK1157" s="50"/>
      <c r="AL1157" s="51" t="str">
        <f>IF(AK1157=1,#REF!,"")</f>
        <v/>
      </c>
      <c r="AM1157" s="52"/>
      <c r="AN1157" s="53"/>
      <c r="AO1157" s="53"/>
      <c r="AP1157" s="54"/>
      <c r="AQ1157" s="55" t="e">
        <f>IF(#REF!=1,0,"")</f>
        <v>#REF!</v>
      </c>
      <c r="AR1157" s="56" t="e">
        <f t="shared" si="286"/>
        <v>#REF!</v>
      </c>
      <c r="AS1157" s="55" t="e">
        <f>IF(#REF!=1,0,"")</f>
        <v>#REF!</v>
      </c>
      <c r="AT1157" s="56" t="e">
        <f t="shared" si="287"/>
        <v>#REF!</v>
      </c>
    </row>
    <row r="1158" spans="1:46" s="3" customFormat="1" x14ac:dyDescent="0.25">
      <c r="A1158" s="67">
        <f t="shared" si="288"/>
        <v>2022</v>
      </c>
      <c r="B1158" s="67" t="str">
        <f t="shared" si="289"/>
        <v>May</v>
      </c>
      <c r="C1158" s="68">
        <f t="shared" si="294"/>
        <v>25</v>
      </c>
      <c r="D1158" s="69">
        <f t="shared" si="290"/>
        <v>3</v>
      </c>
      <c r="E1158" s="70">
        <f t="shared" si="291"/>
        <v>50</v>
      </c>
      <c r="F1158" s="74"/>
      <c r="G1158" s="77"/>
      <c r="H1158" s="63" t="e">
        <f t="shared" si="295"/>
        <v>#VALUE!</v>
      </c>
      <c r="I1158" s="64">
        <f t="shared" si="299"/>
        <v>1</v>
      </c>
      <c r="J1158" s="71" t="str">
        <f t="shared" si="299"/>
        <v>Lavandula</v>
      </c>
      <c r="K1158" s="71" t="str">
        <f t="shared" si="299"/>
        <v>stoechas</v>
      </c>
      <c r="L1158" s="66">
        <f t="shared" si="299"/>
        <v>2</v>
      </c>
      <c r="M1158" s="72">
        <f t="shared" si="299"/>
        <v>13</v>
      </c>
      <c r="N1158" s="66">
        <f t="shared" si="299"/>
        <v>0</v>
      </c>
      <c r="O1158" s="42"/>
      <c r="P1158" s="43" t="e">
        <f>TEXT(IF(#REF!=1,D1158,""),"00")</f>
        <v>#REF!</v>
      </c>
      <c r="Q1158" s="44"/>
      <c r="R1158" s="45"/>
      <c r="S1158" s="46" t="e">
        <f>IF(O1158=0,TEXT(TIME(P1158,Q1158,R1158)-TIME(D1158,E1158,RIGHT(F1158,2))+TIME(0,LEFT(#REF!,2),RIGHT(#REF!,2)),"mm:ss"),TEXT(TIME(P1158,Q1158,R1158)-TIME(D1158,E1158,RIGHT(F1158,2))+TIME(0,LEFT(#REF!,2),RIGHT(#REF!,2))-TIME(0,($G$10*O1158),0),"mm:ss"))</f>
        <v>#REF!</v>
      </c>
      <c r="T1158" s="47"/>
      <c r="U1158" s="43" t="e">
        <f>INDEX(VISITORS[INSECT ORDER], MATCH(T1158,VISITORS[NAME USED],0))</f>
        <v>#N/A</v>
      </c>
      <c r="V1158" s="43" t="e">
        <f t="shared" si="292"/>
        <v>#N/A</v>
      </c>
      <c r="W1158" s="48" t="e">
        <f>IF(SUM(AB1158,AD1158,AF1158,AH1158,AJ1158,AL1158)=#REF!,,"")</f>
        <v>#REF!</v>
      </c>
      <c r="X1158" s="49" t="e">
        <f>IF(#REF!=1,1,"")</f>
        <v>#REF!</v>
      </c>
      <c r="Y1158" s="49"/>
      <c r="Z1158" s="49"/>
      <c r="AA1158" s="50" t="str">
        <f t="shared" si="293"/>
        <v/>
      </c>
      <c r="AB1158" s="51" t="str">
        <f>IF(AA1158=1,#REF!,"")</f>
        <v/>
      </c>
      <c r="AC1158" s="50"/>
      <c r="AD1158" s="51" t="str">
        <f>IF(AC1158=1,#REF!,"")</f>
        <v/>
      </c>
      <c r="AE1158" s="50"/>
      <c r="AF1158" s="51" t="str">
        <f>IF(AE1158=1,#REF!,"")</f>
        <v/>
      </c>
      <c r="AG1158" s="50"/>
      <c r="AH1158" s="51" t="str">
        <f>IF(AG1158=1,#REF!,"")</f>
        <v/>
      </c>
      <c r="AI1158" s="50"/>
      <c r="AJ1158" s="51" t="str">
        <f>IF(AI1158=1,#REF!,"")</f>
        <v/>
      </c>
      <c r="AK1158" s="50"/>
      <c r="AL1158" s="51" t="str">
        <f>IF(AK1158=1,#REF!,"")</f>
        <v/>
      </c>
      <c r="AM1158" s="52"/>
      <c r="AN1158" s="53"/>
      <c r="AO1158" s="53"/>
      <c r="AP1158" s="54"/>
      <c r="AQ1158" s="55" t="e">
        <f>IF(#REF!=1,0,"")</f>
        <v>#REF!</v>
      </c>
      <c r="AR1158" s="56" t="e">
        <f t="shared" si="286"/>
        <v>#REF!</v>
      </c>
      <c r="AS1158" s="55" t="e">
        <f>IF(#REF!=1,0,"")</f>
        <v>#REF!</v>
      </c>
      <c r="AT1158" s="56" t="e">
        <f t="shared" si="287"/>
        <v>#REF!</v>
      </c>
    </row>
    <row r="1159" spans="1:46" s="3" customFormat="1" x14ac:dyDescent="0.25">
      <c r="A1159" s="67">
        <f t="shared" si="288"/>
        <v>2022</v>
      </c>
      <c r="B1159" s="67" t="str">
        <f t="shared" si="289"/>
        <v>May</v>
      </c>
      <c r="C1159" s="68">
        <f t="shared" si="294"/>
        <v>25</v>
      </c>
      <c r="D1159" s="69">
        <f t="shared" si="290"/>
        <v>3</v>
      </c>
      <c r="E1159" s="70">
        <f t="shared" si="291"/>
        <v>51</v>
      </c>
      <c r="F1159" s="74"/>
      <c r="G1159" s="77"/>
      <c r="H1159" s="63" t="e">
        <f t="shared" si="295"/>
        <v>#VALUE!</v>
      </c>
      <c r="I1159" s="64">
        <f t="shared" si="299"/>
        <v>1</v>
      </c>
      <c r="J1159" s="71" t="str">
        <f t="shared" si="299"/>
        <v>Lavandula</v>
      </c>
      <c r="K1159" s="71" t="str">
        <f t="shared" si="299"/>
        <v>stoechas</v>
      </c>
      <c r="L1159" s="72">
        <f t="shared" si="299"/>
        <v>2</v>
      </c>
      <c r="M1159" s="72">
        <f t="shared" si="299"/>
        <v>13</v>
      </c>
      <c r="N1159" s="66">
        <f t="shared" si="299"/>
        <v>0</v>
      </c>
      <c r="O1159" s="42"/>
      <c r="P1159" s="43" t="e">
        <f>TEXT(IF(#REF!=1,D1159,""),"00")</f>
        <v>#REF!</v>
      </c>
      <c r="Q1159" s="44"/>
      <c r="R1159" s="45"/>
      <c r="S1159" s="46" t="e">
        <f>IF(O1159=0,TEXT(TIME(P1159,Q1159,R1159)-TIME(D1159,E1159,RIGHT(F1159,2))+TIME(0,LEFT(#REF!,2),RIGHT(#REF!,2)),"mm:ss"),TEXT(TIME(P1159,Q1159,R1159)-TIME(D1159,E1159,RIGHT(F1159,2))+TIME(0,LEFT(#REF!,2),RIGHT(#REF!,2))-TIME(0,($G$10*O1159),0),"mm:ss"))</f>
        <v>#REF!</v>
      </c>
      <c r="T1159" s="47"/>
      <c r="U1159" s="43" t="e">
        <f>INDEX(VISITORS[INSECT ORDER], MATCH(T1159,VISITORS[NAME USED],0))</f>
        <v>#N/A</v>
      </c>
      <c r="V1159" s="43" t="e">
        <f t="shared" si="292"/>
        <v>#N/A</v>
      </c>
      <c r="W1159" s="48" t="e">
        <f>IF(SUM(AB1159,AD1159,AF1159,AH1159,AJ1159,AL1159)=#REF!,,"")</f>
        <v>#REF!</v>
      </c>
      <c r="X1159" s="49" t="e">
        <f>IF(#REF!=1,1,"")</f>
        <v>#REF!</v>
      </c>
      <c r="Y1159" s="49"/>
      <c r="Z1159" s="49"/>
      <c r="AA1159" s="50" t="str">
        <f t="shared" si="293"/>
        <v/>
      </c>
      <c r="AB1159" s="51" t="str">
        <f>IF(AA1159=1,#REF!,"")</f>
        <v/>
      </c>
      <c r="AC1159" s="50"/>
      <c r="AD1159" s="51" t="str">
        <f>IF(AC1159=1,#REF!,"")</f>
        <v/>
      </c>
      <c r="AE1159" s="50"/>
      <c r="AF1159" s="51" t="str">
        <f>IF(AE1159=1,#REF!,"")</f>
        <v/>
      </c>
      <c r="AG1159" s="50"/>
      <c r="AH1159" s="51" t="str">
        <f>IF(AG1159=1,#REF!,"")</f>
        <v/>
      </c>
      <c r="AI1159" s="50"/>
      <c r="AJ1159" s="51" t="str">
        <f>IF(AI1159=1,#REF!,"")</f>
        <v/>
      </c>
      <c r="AK1159" s="50"/>
      <c r="AL1159" s="51" t="str">
        <f>IF(AK1159=1,#REF!,"")</f>
        <v/>
      </c>
      <c r="AM1159" s="52"/>
      <c r="AN1159" s="53"/>
      <c r="AO1159" s="53"/>
      <c r="AP1159" s="54"/>
      <c r="AQ1159" s="55" t="e">
        <f>IF(#REF!=1,0,"")</f>
        <v>#REF!</v>
      </c>
      <c r="AR1159" s="56" t="e">
        <f t="shared" si="286"/>
        <v>#REF!</v>
      </c>
      <c r="AS1159" s="55" t="e">
        <f>IF(#REF!=1,0,"")</f>
        <v>#REF!</v>
      </c>
      <c r="AT1159" s="56" t="e">
        <f t="shared" si="287"/>
        <v>#REF!</v>
      </c>
    </row>
    <row r="1160" spans="1:46" s="3" customFormat="1" x14ac:dyDescent="0.25">
      <c r="A1160" s="67">
        <f t="shared" si="288"/>
        <v>2022</v>
      </c>
      <c r="B1160" s="67" t="str">
        <f t="shared" si="289"/>
        <v>May</v>
      </c>
      <c r="C1160" s="68">
        <f t="shared" si="294"/>
        <v>25</v>
      </c>
      <c r="D1160" s="69">
        <f t="shared" si="290"/>
        <v>3</v>
      </c>
      <c r="E1160" s="70">
        <f t="shared" si="291"/>
        <v>52</v>
      </c>
      <c r="F1160" s="74"/>
      <c r="G1160" s="77"/>
      <c r="H1160" s="63" t="e">
        <f t="shared" si="295"/>
        <v>#VALUE!</v>
      </c>
      <c r="I1160" s="64">
        <f t="shared" si="299"/>
        <v>1</v>
      </c>
      <c r="J1160" s="71" t="str">
        <f t="shared" si="299"/>
        <v>Lavandula</v>
      </c>
      <c r="K1160" s="71" t="str">
        <f t="shared" si="299"/>
        <v>stoechas</v>
      </c>
      <c r="L1160" s="72">
        <f t="shared" si="299"/>
        <v>2</v>
      </c>
      <c r="M1160" s="72">
        <f t="shared" si="299"/>
        <v>13</v>
      </c>
      <c r="N1160" s="66">
        <f t="shared" si="299"/>
        <v>0</v>
      </c>
      <c r="O1160" s="42"/>
      <c r="P1160" s="43" t="e">
        <f>TEXT(IF(#REF!=1,D1160,""),"00")</f>
        <v>#REF!</v>
      </c>
      <c r="Q1160" s="44"/>
      <c r="R1160" s="45"/>
      <c r="S1160" s="46" t="e">
        <f>IF(O1160=0,TEXT(TIME(P1160,Q1160,R1160)-TIME(D1160,E1160,RIGHT(F1160,2))+TIME(0,LEFT(#REF!,2),RIGHT(#REF!,2)),"mm:ss"),TEXT(TIME(P1160,Q1160,R1160)-TIME(D1160,E1160,RIGHT(F1160,2))+TIME(0,LEFT(#REF!,2),RIGHT(#REF!,2))-TIME(0,($G$10*O1160),0),"mm:ss"))</f>
        <v>#REF!</v>
      </c>
      <c r="T1160" s="47"/>
      <c r="U1160" s="43" t="e">
        <f>INDEX(VISITORS[INSECT ORDER], MATCH(T1160,VISITORS[NAME USED],0))</f>
        <v>#N/A</v>
      </c>
      <c r="V1160" s="43" t="e">
        <f t="shared" si="292"/>
        <v>#N/A</v>
      </c>
      <c r="W1160" s="48" t="e">
        <f>IF(SUM(AB1160,AD1160,AF1160,AH1160,AJ1160,AL1160)=#REF!,,"")</f>
        <v>#REF!</v>
      </c>
      <c r="X1160" s="49" t="e">
        <f>IF(#REF!=1,1,"")</f>
        <v>#REF!</v>
      </c>
      <c r="Y1160" s="49"/>
      <c r="Z1160" s="49"/>
      <c r="AA1160" s="50" t="str">
        <f t="shared" si="293"/>
        <v/>
      </c>
      <c r="AB1160" s="51" t="str">
        <f>IF(AA1160=1,#REF!,"")</f>
        <v/>
      </c>
      <c r="AC1160" s="50"/>
      <c r="AD1160" s="51" t="str">
        <f>IF(AC1160=1,#REF!,"")</f>
        <v/>
      </c>
      <c r="AE1160" s="50"/>
      <c r="AF1160" s="51" t="str">
        <f>IF(AE1160=1,#REF!,"")</f>
        <v/>
      </c>
      <c r="AG1160" s="50"/>
      <c r="AH1160" s="51" t="str">
        <f>IF(AG1160=1,#REF!,"")</f>
        <v/>
      </c>
      <c r="AI1160" s="50"/>
      <c r="AJ1160" s="51" t="str">
        <f>IF(AI1160=1,#REF!,"")</f>
        <v/>
      </c>
      <c r="AK1160" s="50"/>
      <c r="AL1160" s="51" t="str">
        <f>IF(AK1160=1,#REF!,"")</f>
        <v/>
      </c>
      <c r="AM1160" s="52"/>
      <c r="AN1160" s="53"/>
      <c r="AO1160" s="53"/>
      <c r="AP1160" s="54"/>
      <c r="AQ1160" s="55" t="e">
        <f>IF(#REF!=1,0,"")</f>
        <v>#REF!</v>
      </c>
      <c r="AR1160" s="56" t="e">
        <f t="shared" si="286"/>
        <v>#REF!</v>
      </c>
      <c r="AS1160" s="55" t="e">
        <f>IF(#REF!=1,0,"")</f>
        <v>#REF!</v>
      </c>
      <c r="AT1160" s="56" t="e">
        <f t="shared" si="287"/>
        <v>#REF!</v>
      </c>
    </row>
    <row r="1161" spans="1:46" s="3" customFormat="1" x14ac:dyDescent="0.25">
      <c r="A1161" s="67">
        <f t="shared" si="288"/>
        <v>2022</v>
      </c>
      <c r="B1161" s="67" t="str">
        <f t="shared" si="289"/>
        <v>May</v>
      </c>
      <c r="C1161" s="68">
        <f t="shared" si="294"/>
        <v>25</v>
      </c>
      <c r="D1161" s="69">
        <f t="shared" si="290"/>
        <v>3</v>
      </c>
      <c r="E1161" s="70">
        <f t="shared" si="291"/>
        <v>53</v>
      </c>
      <c r="F1161" s="74"/>
      <c r="G1161" s="77"/>
      <c r="H1161" s="63" t="e">
        <f t="shared" si="295"/>
        <v>#VALUE!</v>
      </c>
      <c r="I1161" s="64">
        <f t="shared" si="299"/>
        <v>1</v>
      </c>
      <c r="J1161" s="71" t="str">
        <f t="shared" si="299"/>
        <v>Lavandula</v>
      </c>
      <c r="K1161" s="71" t="str">
        <f t="shared" si="299"/>
        <v>stoechas</v>
      </c>
      <c r="L1161" s="72">
        <f t="shared" si="299"/>
        <v>2</v>
      </c>
      <c r="M1161" s="72">
        <f t="shared" si="299"/>
        <v>13</v>
      </c>
      <c r="N1161" s="66">
        <f t="shared" si="299"/>
        <v>0</v>
      </c>
      <c r="O1161" s="42"/>
      <c r="P1161" s="43" t="e">
        <f>TEXT(IF(#REF!=1,D1161,""),"00")</f>
        <v>#REF!</v>
      </c>
      <c r="Q1161" s="44"/>
      <c r="R1161" s="45"/>
      <c r="S1161" s="46" t="e">
        <f>IF(O1161=0,TEXT(TIME(P1161,Q1161,R1161)-TIME(D1161,E1161,RIGHT(F1161,2))+TIME(0,LEFT(#REF!,2),RIGHT(#REF!,2)),"mm:ss"),TEXT(TIME(P1161,Q1161,R1161)-TIME(D1161,E1161,RIGHT(F1161,2))+TIME(0,LEFT(#REF!,2),RIGHT(#REF!,2))-TIME(0,($G$10*O1161),0),"mm:ss"))</f>
        <v>#REF!</v>
      </c>
      <c r="T1161" s="47"/>
      <c r="U1161" s="43" t="e">
        <f>INDEX(VISITORS[INSECT ORDER], MATCH(T1161,VISITORS[NAME USED],0))</f>
        <v>#N/A</v>
      </c>
      <c r="V1161" s="43" t="e">
        <f t="shared" si="292"/>
        <v>#N/A</v>
      </c>
      <c r="W1161" s="48" t="e">
        <f>IF(SUM(AB1161,AD1161,AF1161,AH1161,AJ1161,AL1161)=#REF!,,"")</f>
        <v>#REF!</v>
      </c>
      <c r="X1161" s="49" t="e">
        <f>IF(#REF!=1,1,"")</f>
        <v>#REF!</v>
      </c>
      <c r="Y1161" s="49"/>
      <c r="Z1161" s="49"/>
      <c r="AA1161" s="50" t="str">
        <f t="shared" si="293"/>
        <v/>
      </c>
      <c r="AB1161" s="51" t="str">
        <f>IF(AA1161=1,#REF!,"")</f>
        <v/>
      </c>
      <c r="AC1161" s="50"/>
      <c r="AD1161" s="51" t="str">
        <f>IF(AC1161=1,#REF!,"")</f>
        <v/>
      </c>
      <c r="AE1161" s="50"/>
      <c r="AF1161" s="51" t="str">
        <f>IF(AE1161=1,#REF!,"")</f>
        <v/>
      </c>
      <c r="AG1161" s="50"/>
      <c r="AH1161" s="51" t="str">
        <f>IF(AG1161=1,#REF!,"")</f>
        <v/>
      </c>
      <c r="AI1161" s="50"/>
      <c r="AJ1161" s="51" t="str">
        <f>IF(AI1161=1,#REF!,"")</f>
        <v/>
      </c>
      <c r="AK1161" s="50"/>
      <c r="AL1161" s="51" t="str">
        <f>IF(AK1161=1,#REF!,"")</f>
        <v/>
      </c>
      <c r="AM1161" s="52"/>
      <c r="AN1161" s="53"/>
      <c r="AO1161" s="53"/>
      <c r="AP1161" s="54"/>
      <c r="AQ1161" s="55" t="e">
        <f>IF(#REF!=1,0,"")</f>
        <v>#REF!</v>
      </c>
      <c r="AR1161" s="56" t="e">
        <f t="shared" si="286"/>
        <v>#REF!</v>
      </c>
      <c r="AS1161" s="55" t="e">
        <f>IF(#REF!=1,0,"")</f>
        <v>#REF!</v>
      </c>
      <c r="AT1161" s="56" t="e">
        <f t="shared" si="287"/>
        <v>#REF!</v>
      </c>
    </row>
    <row r="1162" spans="1:46" s="3" customFormat="1" x14ac:dyDescent="0.25">
      <c r="A1162" s="67">
        <f t="shared" si="288"/>
        <v>2022</v>
      </c>
      <c r="B1162" s="67" t="str">
        <f t="shared" si="289"/>
        <v>May</v>
      </c>
      <c r="C1162" s="68">
        <f t="shared" si="294"/>
        <v>25</v>
      </c>
      <c r="D1162" s="69">
        <f t="shared" si="290"/>
        <v>3</v>
      </c>
      <c r="E1162" s="60">
        <f t="shared" si="291"/>
        <v>54</v>
      </c>
      <c r="F1162" s="74"/>
      <c r="G1162" s="77"/>
      <c r="H1162" s="63" t="e">
        <f t="shared" si="295"/>
        <v>#VALUE!</v>
      </c>
      <c r="I1162" s="64">
        <f t="shared" si="299"/>
        <v>1</v>
      </c>
      <c r="J1162" s="71" t="str">
        <f t="shared" si="299"/>
        <v>Lavandula</v>
      </c>
      <c r="K1162" s="71" t="str">
        <f t="shared" si="299"/>
        <v>stoechas</v>
      </c>
      <c r="L1162" s="72">
        <f t="shared" si="299"/>
        <v>2</v>
      </c>
      <c r="M1162" s="66">
        <f t="shared" si="299"/>
        <v>13</v>
      </c>
      <c r="N1162" s="66">
        <f t="shared" si="299"/>
        <v>0</v>
      </c>
      <c r="O1162" s="42"/>
      <c r="P1162" s="43" t="e">
        <f>TEXT(IF(#REF!=1,D1162,""),"00")</f>
        <v>#REF!</v>
      </c>
      <c r="Q1162" s="44"/>
      <c r="R1162" s="45"/>
      <c r="S1162" s="46" t="e">
        <f>IF(O1162=0,TEXT(TIME(P1162,Q1162,R1162)-TIME(D1162,E1162,RIGHT(F1162,2))+TIME(0,LEFT(#REF!,2),RIGHT(#REF!,2)),"mm:ss"),TEXT(TIME(P1162,Q1162,R1162)-TIME(D1162,E1162,RIGHT(F1162,2))+TIME(0,LEFT(#REF!,2),RIGHT(#REF!,2))-TIME(0,($G$10*O1162),0),"mm:ss"))</f>
        <v>#REF!</v>
      </c>
      <c r="T1162" s="47"/>
      <c r="U1162" s="43" t="e">
        <f>INDEX(VISITORS[INSECT ORDER], MATCH(T1162,VISITORS[NAME USED],0))</f>
        <v>#N/A</v>
      </c>
      <c r="V1162" s="43" t="e">
        <f t="shared" si="292"/>
        <v>#N/A</v>
      </c>
      <c r="W1162" s="48" t="e">
        <f>IF(SUM(AB1162,AD1162,AF1162,AH1162,AJ1162,AL1162)=#REF!,,"")</f>
        <v>#REF!</v>
      </c>
      <c r="X1162" s="49" t="e">
        <f>IF(#REF!=1,1,"")</f>
        <v>#REF!</v>
      </c>
      <c r="Y1162" s="49"/>
      <c r="Z1162" s="49"/>
      <c r="AA1162" s="50" t="str">
        <f t="shared" si="293"/>
        <v/>
      </c>
      <c r="AB1162" s="51" t="str">
        <f>IF(AA1162=1,#REF!,"")</f>
        <v/>
      </c>
      <c r="AC1162" s="50"/>
      <c r="AD1162" s="51" t="str">
        <f>IF(AC1162=1,#REF!,"")</f>
        <v/>
      </c>
      <c r="AE1162" s="50"/>
      <c r="AF1162" s="51" t="str">
        <f>IF(AE1162=1,#REF!,"")</f>
        <v/>
      </c>
      <c r="AG1162" s="50"/>
      <c r="AH1162" s="51" t="str">
        <f>IF(AG1162=1,#REF!,"")</f>
        <v/>
      </c>
      <c r="AI1162" s="50"/>
      <c r="AJ1162" s="51" t="str">
        <f>IF(AI1162=1,#REF!,"")</f>
        <v/>
      </c>
      <c r="AK1162" s="50"/>
      <c r="AL1162" s="51" t="str">
        <f>IF(AK1162=1,#REF!,"")</f>
        <v/>
      </c>
      <c r="AM1162" s="52"/>
      <c r="AN1162" s="53"/>
      <c r="AO1162" s="53"/>
      <c r="AP1162" s="54"/>
      <c r="AQ1162" s="55" t="e">
        <f>IF(#REF!=1,0,"")</f>
        <v>#REF!</v>
      </c>
      <c r="AR1162" s="56" t="e">
        <f t="shared" si="286"/>
        <v>#REF!</v>
      </c>
      <c r="AS1162" s="55" t="e">
        <f>IF(#REF!=1,0,"")</f>
        <v>#REF!</v>
      </c>
      <c r="AT1162" s="56" t="e">
        <f t="shared" si="287"/>
        <v>#REF!</v>
      </c>
    </row>
    <row r="1163" spans="1:46" s="3" customFormat="1" x14ac:dyDescent="0.25">
      <c r="A1163" s="67">
        <f t="shared" si="288"/>
        <v>2022</v>
      </c>
      <c r="B1163" s="67" t="str">
        <f t="shared" si="289"/>
        <v>May</v>
      </c>
      <c r="C1163" s="68">
        <f t="shared" si="294"/>
        <v>25</v>
      </c>
      <c r="D1163" s="69">
        <f t="shared" si="290"/>
        <v>3</v>
      </c>
      <c r="E1163" s="70">
        <f t="shared" si="291"/>
        <v>55</v>
      </c>
      <c r="F1163" s="74"/>
      <c r="G1163" s="77"/>
      <c r="H1163" s="63" t="e">
        <f t="shared" si="295"/>
        <v>#VALUE!</v>
      </c>
      <c r="I1163" s="64">
        <f t="shared" si="299"/>
        <v>1</v>
      </c>
      <c r="J1163" s="71" t="str">
        <f t="shared" si="299"/>
        <v>Lavandula</v>
      </c>
      <c r="K1163" s="71" t="str">
        <f t="shared" si="299"/>
        <v>stoechas</v>
      </c>
      <c r="L1163" s="72">
        <f t="shared" si="299"/>
        <v>2</v>
      </c>
      <c r="M1163" s="72">
        <f t="shared" si="299"/>
        <v>13</v>
      </c>
      <c r="N1163" s="66">
        <f t="shared" si="299"/>
        <v>0</v>
      </c>
      <c r="O1163" s="42"/>
      <c r="P1163" s="43" t="e">
        <f>TEXT(IF(#REF!=1,D1163,""),"00")</f>
        <v>#REF!</v>
      </c>
      <c r="Q1163" s="44"/>
      <c r="R1163" s="45"/>
      <c r="S1163" s="46" t="e">
        <f>IF(O1163=0,TEXT(TIME(P1163,Q1163,R1163)-TIME(D1163,E1163,RIGHT(F1163,2))+TIME(0,LEFT(#REF!,2),RIGHT(#REF!,2)),"mm:ss"),TEXT(TIME(P1163,Q1163,R1163)-TIME(D1163,E1163,RIGHT(F1163,2))+TIME(0,LEFT(#REF!,2),RIGHT(#REF!,2))-TIME(0,($G$10*O1163),0),"mm:ss"))</f>
        <v>#REF!</v>
      </c>
      <c r="T1163" s="47"/>
      <c r="U1163" s="43" t="e">
        <f>INDEX(VISITORS[INSECT ORDER], MATCH(T1163,VISITORS[NAME USED],0))</f>
        <v>#N/A</v>
      </c>
      <c r="V1163" s="43" t="e">
        <f t="shared" si="292"/>
        <v>#N/A</v>
      </c>
      <c r="W1163" s="48" t="e">
        <f>IF(SUM(AB1163,AD1163,AF1163,AH1163,AJ1163,AL1163)=#REF!,,"")</f>
        <v>#REF!</v>
      </c>
      <c r="X1163" s="49" t="e">
        <f>IF(#REF!=1,1,"")</f>
        <v>#REF!</v>
      </c>
      <c r="Y1163" s="49"/>
      <c r="Z1163" s="49"/>
      <c r="AA1163" s="50" t="str">
        <f t="shared" si="293"/>
        <v/>
      </c>
      <c r="AB1163" s="51" t="str">
        <f>IF(AA1163=1,#REF!,"")</f>
        <v/>
      </c>
      <c r="AC1163" s="50"/>
      <c r="AD1163" s="51" t="str">
        <f>IF(AC1163=1,#REF!,"")</f>
        <v/>
      </c>
      <c r="AE1163" s="50"/>
      <c r="AF1163" s="51" t="str">
        <f>IF(AE1163=1,#REF!,"")</f>
        <v/>
      </c>
      <c r="AG1163" s="50"/>
      <c r="AH1163" s="51" t="str">
        <f>IF(AG1163=1,#REF!,"")</f>
        <v/>
      </c>
      <c r="AI1163" s="50"/>
      <c r="AJ1163" s="51" t="str">
        <f>IF(AI1163=1,#REF!,"")</f>
        <v/>
      </c>
      <c r="AK1163" s="50"/>
      <c r="AL1163" s="51" t="str">
        <f>IF(AK1163=1,#REF!,"")</f>
        <v/>
      </c>
      <c r="AM1163" s="52"/>
      <c r="AN1163" s="53"/>
      <c r="AO1163" s="53"/>
      <c r="AP1163" s="54"/>
      <c r="AQ1163" s="55" t="e">
        <f>IF(#REF!=1,0,"")</f>
        <v>#REF!</v>
      </c>
      <c r="AR1163" s="56" t="e">
        <f t="shared" ref="AR1163:AR1226" si="300">IF(AQ1163=1,X1163,"")</f>
        <v>#REF!</v>
      </c>
      <c r="AS1163" s="55" t="e">
        <f>IF(#REF!=1,0,"")</f>
        <v>#REF!</v>
      </c>
      <c r="AT1163" s="56" t="e">
        <f t="shared" ref="AT1163:AT1226" si="301">IF(AS1163=1,X1163,"")</f>
        <v>#REF!</v>
      </c>
    </row>
    <row r="1164" spans="1:46" s="3" customFormat="1" x14ac:dyDescent="0.25">
      <c r="A1164" s="67">
        <f t="shared" ref="A1164:A1227" si="302">A1163</f>
        <v>2022</v>
      </c>
      <c r="B1164" s="67" t="str">
        <f t="shared" ref="B1164:B1227" si="303">IF(C1163-C1164&gt;0, TEXT(DATE(2016,(MONTH(DATEVALUE(B1163&amp;"1"))+1),1),"mmm"), B1163)</f>
        <v>May</v>
      </c>
      <c r="C1164" s="68">
        <f t="shared" si="294"/>
        <v>25</v>
      </c>
      <c r="D1164" s="69">
        <f t="shared" ref="D1164:D1227" si="304">IF(IF(E1163=59,D1163+1,D1163)=24,0,IF(E1163=59,D1163+1,D1163))</f>
        <v>3</v>
      </c>
      <c r="E1164" s="70">
        <f t="shared" ref="E1164:E1227" si="305">IF(E1163&lt;59,E1163+1,0)</f>
        <v>56</v>
      </c>
      <c r="F1164" s="74"/>
      <c r="G1164" s="77"/>
      <c r="H1164" s="63" t="e">
        <f t="shared" si="295"/>
        <v>#VALUE!</v>
      </c>
      <c r="I1164" s="64">
        <f t="shared" si="299"/>
        <v>1</v>
      </c>
      <c r="J1164" s="71" t="str">
        <f t="shared" si="299"/>
        <v>Lavandula</v>
      </c>
      <c r="K1164" s="71" t="str">
        <f t="shared" si="299"/>
        <v>stoechas</v>
      </c>
      <c r="L1164" s="66">
        <f t="shared" si="299"/>
        <v>2</v>
      </c>
      <c r="M1164" s="72">
        <f t="shared" si="299"/>
        <v>13</v>
      </c>
      <c r="N1164" s="66">
        <f t="shared" si="299"/>
        <v>0</v>
      </c>
      <c r="O1164" s="42"/>
      <c r="P1164" s="43" t="e">
        <f>TEXT(IF(#REF!=1,D1164,""),"00")</f>
        <v>#REF!</v>
      </c>
      <c r="Q1164" s="44"/>
      <c r="R1164" s="45"/>
      <c r="S1164" s="46" t="e">
        <f>IF(O1164=0,TEXT(TIME(P1164,Q1164,R1164)-TIME(D1164,E1164,RIGHT(F1164,2))+TIME(0,LEFT(#REF!,2),RIGHT(#REF!,2)),"mm:ss"),TEXT(TIME(P1164,Q1164,R1164)-TIME(D1164,E1164,RIGHT(F1164,2))+TIME(0,LEFT(#REF!,2),RIGHT(#REF!,2))-TIME(0,($G$10*O1164),0),"mm:ss"))</f>
        <v>#REF!</v>
      </c>
      <c r="T1164" s="47"/>
      <c r="U1164" s="43" t="e">
        <f>INDEX(VISITORS[INSECT ORDER], MATCH(T1164,VISITORS[NAME USED],0))</f>
        <v>#N/A</v>
      </c>
      <c r="V1164" s="43" t="e">
        <f t="shared" ref="V1164:V1227" si="306">IF(U1164&lt;&gt;0,"NA","")</f>
        <v>#N/A</v>
      </c>
      <c r="W1164" s="48" t="e">
        <f>IF(SUM(AB1164,AD1164,AF1164,AH1164,AJ1164,AL1164)=#REF!,,"")</f>
        <v>#REF!</v>
      </c>
      <c r="X1164" s="49" t="e">
        <f>IF(#REF!=1,1,"")</f>
        <v>#REF!</v>
      </c>
      <c r="Y1164" s="49"/>
      <c r="Z1164" s="49"/>
      <c r="AA1164" s="50" t="str">
        <f t="shared" ref="AA1164:AA1227" si="307">IF(OR(T1164="Something small"),1,"")</f>
        <v/>
      </c>
      <c r="AB1164" s="51" t="str">
        <f>IF(AA1164=1,#REF!,"")</f>
        <v/>
      </c>
      <c r="AC1164" s="50"/>
      <c r="AD1164" s="51" t="str">
        <f>IF(AC1164=1,#REF!,"")</f>
        <v/>
      </c>
      <c r="AE1164" s="50"/>
      <c r="AF1164" s="51" t="str">
        <f>IF(AE1164=1,#REF!,"")</f>
        <v/>
      </c>
      <c r="AG1164" s="50"/>
      <c r="AH1164" s="51" t="str">
        <f>IF(AG1164=1,#REF!,"")</f>
        <v/>
      </c>
      <c r="AI1164" s="50"/>
      <c r="AJ1164" s="51" t="str">
        <f>IF(AI1164=1,#REF!,"")</f>
        <v/>
      </c>
      <c r="AK1164" s="50"/>
      <c r="AL1164" s="51" t="str">
        <f>IF(AK1164=1,#REF!,"")</f>
        <v/>
      </c>
      <c r="AM1164" s="52"/>
      <c r="AN1164" s="53"/>
      <c r="AO1164" s="53"/>
      <c r="AP1164" s="54"/>
      <c r="AQ1164" s="55" t="e">
        <f>IF(#REF!=1,0,"")</f>
        <v>#REF!</v>
      </c>
      <c r="AR1164" s="56" t="e">
        <f t="shared" si="300"/>
        <v>#REF!</v>
      </c>
      <c r="AS1164" s="55" t="e">
        <f>IF(#REF!=1,0,"")</f>
        <v>#REF!</v>
      </c>
      <c r="AT1164" s="56" t="e">
        <f t="shared" si="301"/>
        <v>#REF!</v>
      </c>
    </row>
    <row r="1165" spans="1:46" s="3" customFormat="1" x14ac:dyDescent="0.25">
      <c r="A1165" s="67">
        <f t="shared" si="302"/>
        <v>2022</v>
      </c>
      <c r="B1165" s="67" t="str">
        <f t="shared" si="303"/>
        <v>May</v>
      </c>
      <c r="C1165" s="68">
        <f t="shared" ref="C1165:C1228" si="308">IF(AND(D1165=0, E1165=0), IF(TEXT(C1164,"dd")=TEXT(EOMONTH(DATE(A1164,MONTH(DATEVALUE(B1164&amp;"1")),C1164),0), "dd"), 1, C1164+1), C1164)</f>
        <v>25</v>
      </c>
      <c r="D1165" s="69">
        <f t="shared" si="304"/>
        <v>3</v>
      </c>
      <c r="E1165" s="70">
        <f t="shared" si="305"/>
        <v>57</v>
      </c>
      <c r="F1165" s="74"/>
      <c r="G1165" s="77"/>
      <c r="H1165" s="63" t="e">
        <f t="shared" ref="H1165:H1228" si="309">IF(AND(OR(E1164=$G$3,E1164=$G$4,E1164=$G$5,E1164=$G$6,E1164=$G$7,E1164=$G$8),E1164&lt;&gt;RIGHT(H1164,2)),CONCATENATE(LEFT(J1165,3),LEFT(K1165,3),L1165,"_",A1165,TEXT(MONTH(DATEVALUE(B1165&amp;"1")),"00"),TEXT(C1165,"00"),"_",TEXT(D1165,"00"),"_",TEXT(E1164,"00")),IF(AND(OR(E1165=$G$3,E1165=$G$4,E1165=$G$5,E1165=$G$6,E1165=$G$7,E1165=$G$8),OR(F1165="",F1165&gt;$G$9-1)),CONCATENATE(LEFT(J1165,3),LEFT(K1165,3),L1165,"_",A1165,TEXT(MONTH(DATEVALUE(B1165&amp;"1")),"00"),TEXT(C1165,"00"),"_",TEXT(D1165,"00"),"_",TEXT(E1165,"00")),H1164))</f>
        <v>#VALUE!</v>
      </c>
      <c r="I1165" s="64">
        <f t="shared" ref="I1165:N1180" si="310">I1164</f>
        <v>1</v>
      </c>
      <c r="J1165" s="71" t="str">
        <f t="shared" si="310"/>
        <v>Lavandula</v>
      </c>
      <c r="K1165" s="71" t="str">
        <f t="shared" si="310"/>
        <v>stoechas</v>
      </c>
      <c r="L1165" s="72">
        <f t="shared" si="310"/>
        <v>2</v>
      </c>
      <c r="M1165" s="72">
        <f t="shared" si="310"/>
        <v>13</v>
      </c>
      <c r="N1165" s="66">
        <f t="shared" si="310"/>
        <v>0</v>
      </c>
      <c r="O1165" s="42"/>
      <c r="P1165" s="43" t="e">
        <f>TEXT(IF(#REF!=1,D1165,""),"00")</f>
        <v>#REF!</v>
      </c>
      <c r="Q1165" s="44"/>
      <c r="R1165" s="45"/>
      <c r="S1165" s="46" t="e">
        <f>IF(O1165=0,TEXT(TIME(P1165,Q1165,R1165)-TIME(D1165,E1165,RIGHT(F1165,2))+TIME(0,LEFT(#REF!,2),RIGHT(#REF!,2)),"mm:ss"),TEXT(TIME(P1165,Q1165,R1165)-TIME(D1165,E1165,RIGHT(F1165,2))+TIME(0,LEFT(#REF!,2),RIGHT(#REF!,2))-TIME(0,($G$10*O1165),0),"mm:ss"))</f>
        <v>#REF!</v>
      </c>
      <c r="T1165" s="47"/>
      <c r="U1165" s="43" t="e">
        <f>INDEX(VISITORS[INSECT ORDER], MATCH(T1165,VISITORS[NAME USED],0))</f>
        <v>#N/A</v>
      </c>
      <c r="V1165" s="43" t="e">
        <f t="shared" si="306"/>
        <v>#N/A</v>
      </c>
      <c r="W1165" s="48" t="e">
        <f>IF(SUM(AB1165,AD1165,AF1165,AH1165,AJ1165,AL1165)=#REF!,,"")</f>
        <v>#REF!</v>
      </c>
      <c r="X1165" s="49" t="e">
        <f>IF(#REF!=1,1,"")</f>
        <v>#REF!</v>
      </c>
      <c r="Y1165" s="49"/>
      <c r="Z1165" s="49"/>
      <c r="AA1165" s="50" t="str">
        <f t="shared" si="307"/>
        <v/>
      </c>
      <c r="AB1165" s="51" t="str">
        <f>IF(AA1165=1,#REF!,"")</f>
        <v/>
      </c>
      <c r="AC1165" s="50"/>
      <c r="AD1165" s="51" t="str">
        <f>IF(AC1165=1,#REF!,"")</f>
        <v/>
      </c>
      <c r="AE1165" s="50"/>
      <c r="AF1165" s="51" t="str">
        <f>IF(AE1165=1,#REF!,"")</f>
        <v/>
      </c>
      <c r="AG1165" s="50"/>
      <c r="AH1165" s="51" t="str">
        <f>IF(AG1165=1,#REF!,"")</f>
        <v/>
      </c>
      <c r="AI1165" s="50"/>
      <c r="AJ1165" s="51" t="str">
        <f>IF(AI1165=1,#REF!,"")</f>
        <v/>
      </c>
      <c r="AK1165" s="50"/>
      <c r="AL1165" s="51" t="str">
        <f>IF(AK1165=1,#REF!,"")</f>
        <v/>
      </c>
      <c r="AM1165" s="52"/>
      <c r="AN1165" s="53"/>
      <c r="AO1165" s="53"/>
      <c r="AP1165" s="54"/>
      <c r="AQ1165" s="55" t="e">
        <f>IF(#REF!=1,0,"")</f>
        <v>#REF!</v>
      </c>
      <c r="AR1165" s="56" t="e">
        <f t="shared" si="300"/>
        <v>#REF!</v>
      </c>
      <c r="AS1165" s="55" t="e">
        <f>IF(#REF!=1,0,"")</f>
        <v>#REF!</v>
      </c>
      <c r="AT1165" s="56" t="e">
        <f t="shared" si="301"/>
        <v>#REF!</v>
      </c>
    </row>
    <row r="1166" spans="1:46" s="3" customFormat="1" x14ac:dyDescent="0.25">
      <c r="A1166" s="67">
        <f t="shared" si="302"/>
        <v>2022</v>
      </c>
      <c r="B1166" s="67" t="str">
        <f t="shared" si="303"/>
        <v>May</v>
      </c>
      <c r="C1166" s="68">
        <f t="shared" si="308"/>
        <v>25</v>
      </c>
      <c r="D1166" s="69">
        <f t="shared" si="304"/>
        <v>3</v>
      </c>
      <c r="E1166" s="70">
        <f t="shared" si="305"/>
        <v>58</v>
      </c>
      <c r="F1166" s="74"/>
      <c r="G1166" s="77"/>
      <c r="H1166" s="63" t="e">
        <f t="shared" si="309"/>
        <v>#VALUE!</v>
      </c>
      <c r="I1166" s="64">
        <f t="shared" si="310"/>
        <v>1</v>
      </c>
      <c r="J1166" s="71" t="str">
        <f t="shared" si="310"/>
        <v>Lavandula</v>
      </c>
      <c r="K1166" s="71" t="str">
        <f t="shared" si="310"/>
        <v>stoechas</v>
      </c>
      <c r="L1166" s="72">
        <f t="shared" si="310"/>
        <v>2</v>
      </c>
      <c r="M1166" s="72">
        <f t="shared" si="310"/>
        <v>13</v>
      </c>
      <c r="N1166" s="66">
        <f t="shared" si="310"/>
        <v>0</v>
      </c>
      <c r="O1166" s="42"/>
      <c r="P1166" s="43" t="e">
        <f>TEXT(IF(#REF!=1,D1166,""),"00")</f>
        <v>#REF!</v>
      </c>
      <c r="Q1166" s="44"/>
      <c r="R1166" s="45"/>
      <c r="S1166" s="46" t="e">
        <f>IF(O1166=0,TEXT(TIME(P1166,Q1166,R1166)-TIME(D1166,E1166,RIGHT(F1166,2))+TIME(0,LEFT(#REF!,2),RIGHT(#REF!,2)),"mm:ss"),TEXT(TIME(P1166,Q1166,R1166)-TIME(D1166,E1166,RIGHT(F1166,2))+TIME(0,LEFT(#REF!,2),RIGHT(#REF!,2))-TIME(0,($G$10*O1166),0),"mm:ss"))</f>
        <v>#REF!</v>
      </c>
      <c r="T1166" s="47"/>
      <c r="U1166" s="43" t="e">
        <f>INDEX(VISITORS[INSECT ORDER], MATCH(T1166,VISITORS[NAME USED],0))</f>
        <v>#N/A</v>
      </c>
      <c r="V1166" s="43" t="e">
        <f t="shared" si="306"/>
        <v>#N/A</v>
      </c>
      <c r="W1166" s="48" t="e">
        <f>IF(SUM(AB1166,AD1166,AF1166,AH1166,AJ1166,AL1166)=#REF!,,"")</f>
        <v>#REF!</v>
      </c>
      <c r="X1166" s="49" t="e">
        <f>IF(#REF!=1,1,"")</f>
        <v>#REF!</v>
      </c>
      <c r="Y1166" s="49"/>
      <c r="Z1166" s="49"/>
      <c r="AA1166" s="50" t="str">
        <f t="shared" si="307"/>
        <v/>
      </c>
      <c r="AB1166" s="51" t="str">
        <f>IF(AA1166=1,#REF!,"")</f>
        <v/>
      </c>
      <c r="AC1166" s="50"/>
      <c r="AD1166" s="51" t="str">
        <f>IF(AC1166=1,#REF!,"")</f>
        <v/>
      </c>
      <c r="AE1166" s="50"/>
      <c r="AF1166" s="51" t="str">
        <f>IF(AE1166=1,#REF!,"")</f>
        <v/>
      </c>
      <c r="AG1166" s="50"/>
      <c r="AH1166" s="51" t="str">
        <f>IF(AG1166=1,#REF!,"")</f>
        <v/>
      </c>
      <c r="AI1166" s="50"/>
      <c r="AJ1166" s="51" t="str">
        <f>IF(AI1166=1,#REF!,"")</f>
        <v/>
      </c>
      <c r="AK1166" s="50"/>
      <c r="AL1166" s="51" t="str">
        <f>IF(AK1166=1,#REF!,"")</f>
        <v/>
      </c>
      <c r="AM1166" s="52"/>
      <c r="AN1166" s="53"/>
      <c r="AO1166" s="53"/>
      <c r="AP1166" s="54"/>
      <c r="AQ1166" s="55" t="e">
        <f>IF(#REF!=1,0,"")</f>
        <v>#REF!</v>
      </c>
      <c r="AR1166" s="56" t="e">
        <f t="shared" si="300"/>
        <v>#REF!</v>
      </c>
      <c r="AS1166" s="55" t="e">
        <f>IF(#REF!=1,0,"")</f>
        <v>#REF!</v>
      </c>
      <c r="AT1166" s="56" t="e">
        <f t="shared" si="301"/>
        <v>#REF!</v>
      </c>
    </row>
    <row r="1167" spans="1:46" s="3" customFormat="1" x14ac:dyDescent="0.25">
      <c r="A1167" s="67">
        <f t="shared" si="302"/>
        <v>2022</v>
      </c>
      <c r="B1167" s="67" t="str">
        <f t="shared" si="303"/>
        <v>May</v>
      </c>
      <c r="C1167" s="68">
        <f t="shared" si="308"/>
        <v>25</v>
      </c>
      <c r="D1167" s="69">
        <f t="shared" si="304"/>
        <v>3</v>
      </c>
      <c r="E1167" s="60">
        <f t="shared" si="305"/>
        <v>59</v>
      </c>
      <c r="F1167" s="74"/>
      <c r="G1167" s="77"/>
      <c r="H1167" s="63" t="e">
        <f t="shared" si="309"/>
        <v>#VALUE!</v>
      </c>
      <c r="I1167" s="64">
        <f t="shared" si="310"/>
        <v>1</v>
      </c>
      <c r="J1167" s="71" t="str">
        <f t="shared" si="310"/>
        <v>Lavandula</v>
      </c>
      <c r="K1167" s="71" t="str">
        <f t="shared" si="310"/>
        <v>stoechas</v>
      </c>
      <c r="L1167" s="72">
        <f t="shared" si="310"/>
        <v>2</v>
      </c>
      <c r="M1167" s="66">
        <f t="shared" si="310"/>
        <v>13</v>
      </c>
      <c r="N1167" s="66">
        <f t="shared" si="310"/>
        <v>0</v>
      </c>
      <c r="O1167" s="42"/>
      <c r="P1167" s="43" t="e">
        <f>TEXT(IF(#REF!=1,D1167,""),"00")</f>
        <v>#REF!</v>
      </c>
      <c r="Q1167" s="44"/>
      <c r="R1167" s="45"/>
      <c r="S1167" s="46" t="e">
        <f>IF(O1167=0,TEXT(TIME(P1167,Q1167,R1167)-TIME(D1167,E1167,RIGHT(F1167,2))+TIME(0,LEFT(#REF!,2),RIGHT(#REF!,2)),"mm:ss"),TEXT(TIME(P1167,Q1167,R1167)-TIME(D1167,E1167,RIGHT(F1167,2))+TIME(0,LEFT(#REF!,2),RIGHT(#REF!,2))-TIME(0,($G$10*O1167),0),"mm:ss"))</f>
        <v>#REF!</v>
      </c>
      <c r="T1167" s="47"/>
      <c r="U1167" s="43" t="e">
        <f>INDEX(VISITORS[INSECT ORDER], MATCH(T1167,VISITORS[NAME USED],0))</f>
        <v>#N/A</v>
      </c>
      <c r="V1167" s="43" t="e">
        <f t="shared" si="306"/>
        <v>#N/A</v>
      </c>
      <c r="W1167" s="48" t="e">
        <f>IF(SUM(AB1167,AD1167,AF1167,AH1167,AJ1167,AL1167)=#REF!,,"")</f>
        <v>#REF!</v>
      </c>
      <c r="X1167" s="49" t="e">
        <f>IF(#REF!=1,1,"")</f>
        <v>#REF!</v>
      </c>
      <c r="Y1167" s="49"/>
      <c r="Z1167" s="49"/>
      <c r="AA1167" s="50" t="str">
        <f t="shared" si="307"/>
        <v/>
      </c>
      <c r="AB1167" s="51" t="str">
        <f>IF(AA1167=1,#REF!,"")</f>
        <v/>
      </c>
      <c r="AC1167" s="50"/>
      <c r="AD1167" s="51" t="str">
        <f>IF(AC1167=1,#REF!,"")</f>
        <v/>
      </c>
      <c r="AE1167" s="50"/>
      <c r="AF1167" s="51" t="str">
        <f>IF(AE1167=1,#REF!,"")</f>
        <v/>
      </c>
      <c r="AG1167" s="50"/>
      <c r="AH1167" s="51" t="str">
        <f>IF(AG1167=1,#REF!,"")</f>
        <v/>
      </c>
      <c r="AI1167" s="50"/>
      <c r="AJ1167" s="51" t="str">
        <f>IF(AI1167=1,#REF!,"")</f>
        <v/>
      </c>
      <c r="AK1167" s="50"/>
      <c r="AL1167" s="51" t="str">
        <f>IF(AK1167=1,#REF!,"")</f>
        <v/>
      </c>
      <c r="AM1167" s="52"/>
      <c r="AN1167" s="53"/>
      <c r="AO1167" s="53"/>
      <c r="AP1167" s="54"/>
      <c r="AQ1167" s="55" t="e">
        <f>IF(#REF!=1,0,"")</f>
        <v>#REF!</v>
      </c>
      <c r="AR1167" s="56" t="e">
        <f t="shared" si="300"/>
        <v>#REF!</v>
      </c>
      <c r="AS1167" s="55" t="e">
        <f>IF(#REF!=1,0,"")</f>
        <v>#REF!</v>
      </c>
      <c r="AT1167" s="56" t="e">
        <f t="shared" si="301"/>
        <v>#REF!</v>
      </c>
    </row>
    <row r="1168" spans="1:46" s="3" customFormat="1" x14ac:dyDescent="0.25">
      <c r="A1168" s="67">
        <f t="shared" si="302"/>
        <v>2022</v>
      </c>
      <c r="B1168" s="67" t="str">
        <f t="shared" si="303"/>
        <v>May</v>
      </c>
      <c r="C1168" s="68">
        <f t="shared" si="308"/>
        <v>25</v>
      </c>
      <c r="D1168" s="69">
        <f t="shared" si="304"/>
        <v>4</v>
      </c>
      <c r="E1168" s="70">
        <f t="shared" si="305"/>
        <v>0</v>
      </c>
      <c r="F1168" s="74"/>
      <c r="G1168" s="77"/>
      <c r="H1168" s="63" t="e">
        <f t="shared" si="309"/>
        <v>#VALUE!</v>
      </c>
      <c r="I1168" s="64">
        <f t="shared" si="310"/>
        <v>1</v>
      </c>
      <c r="J1168" s="71" t="str">
        <f t="shared" si="310"/>
        <v>Lavandula</v>
      </c>
      <c r="K1168" s="71" t="str">
        <f t="shared" si="310"/>
        <v>stoechas</v>
      </c>
      <c r="L1168" s="72">
        <f t="shared" si="310"/>
        <v>2</v>
      </c>
      <c r="M1168" s="72">
        <f t="shared" si="310"/>
        <v>13</v>
      </c>
      <c r="N1168" s="66">
        <f t="shared" si="310"/>
        <v>0</v>
      </c>
      <c r="O1168" s="42"/>
      <c r="P1168" s="43" t="e">
        <f>TEXT(IF(#REF!=1,D1168,""),"00")</f>
        <v>#REF!</v>
      </c>
      <c r="Q1168" s="44"/>
      <c r="R1168" s="45"/>
      <c r="S1168" s="46" t="e">
        <f>IF(O1168=0,TEXT(TIME(P1168,Q1168,R1168)-TIME(D1168,E1168,RIGHT(F1168,2))+TIME(0,LEFT(#REF!,2),RIGHT(#REF!,2)),"mm:ss"),TEXT(TIME(P1168,Q1168,R1168)-TIME(D1168,E1168,RIGHT(F1168,2))+TIME(0,LEFT(#REF!,2),RIGHT(#REF!,2))-TIME(0,($G$10*O1168),0),"mm:ss"))</f>
        <v>#REF!</v>
      </c>
      <c r="T1168" s="47"/>
      <c r="U1168" s="43" t="e">
        <f>INDEX(VISITORS[INSECT ORDER], MATCH(T1168,VISITORS[NAME USED],0))</f>
        <v>#N/A</v>
      </c>
      <c r="V1168" s="43" t="e">
        <f t="shared" si="306"/>
        <v>#N/A</v>
      </c>
      <c r="W1168" s="48" t="e">
        <f>IF(SUM(AB1168,AD1168,AF1168,AH1168,AJ1168,AL1168)=#REF!,,"")</f>
        <v>#REF!</v>
      </c>
      <c r="X1168" s="49" t="e">
        <f>IF(#REF!=1,1,"")</f>
        <v>#REF!</v>
      </c>
      <c r="Y1168" s="49"/>
      <c r="Z1168" s="49"/>
      <c r="AA1168" s="50" t="str">
        <f t="shared" si="307"/>
        <v/>
      </c>
      <c r="AB1168" s="51" t="str">
        <f>IF(AA1168=1,#REF!,"")</f>
        <v/>
      </c>
      <c r="AC1168" s="50"/>
      <c r="AD1168" s="51" t="str">
        <f>IF(AC1168=1,#REF!,"")</f>
        <v/>
      </c>
      <c r="AE1168" s="50"/>
      <c r="AF1168" s="51" t="str">
        <f>IF(AE1168=1,#REF!,"")</f>
        <v/>
      </c>
      <c r="AG1168" s="50"/>
      <c r="AH1168" s="51" t="str">
        <f>IF(AG1168=1,#REF!,"")</f>
        <v/>
      </c>
      <c r="AI1168" s="50"/>
      <c r="AJ1168" s="51" t="str">
        <f>IF(AI1168=1,#REF!,"")</f>
        <v/>
      </c>
      <c r="AK1168" s="50"/>
      <c r="AL1168" s="51" t="str">
        <f>IF(AK1168=1,#REF!,"")</f>
        <v/>
      </c>
      <c r="AM1168" s="52"/>
      <c r="AN1168" s="53"/>
      <c r="AO1168" s="53"/>
      <c r="AP1168" s="54"/>
      <c r="AQ1168" s="55" t="e">
        <f>IF(#REF!=1,0,"")</f>
        <v>#REF!</v>
      </c>
      <c r="AR1168" s="56" t="e">
        <f t="shared" si="300"/>
        <v>#REF!</v>
      </c>
      <c r="AS1168" s="55" t="e">
        <f>IF(#REF!=1,0,"")</f>
        <v>#REF!</v>
      </c>
      <c r="AT1168" s="56" t="e">
        <f t="shared" si="301"/>
        <v>#REF!</v>
      </c>
    </row>
    <row r="1169" spans="1:46" s="3" customFormat="1" x14ac:dyDescent="0.25">
      <c r="A1169" s="67">
        <f t="shared" si="302"/>
        <v>2022</v>
      </c>
      <c r="B1169" s="67" t="str">
        <f t="shared" si="303"/>
        <v>May</v>
      </c>
      <c r="C1169" s="68">
        <f t="shared" si="308"/>
        <v>25</v>
      </c>
      <c r="D1169" s="69">
        <f t="shared" si="304"/>
        <v>4</v>
      </c>
      <c r="E1169" s="70">
        <f t="shared" si="305"/>
        <v>1</v>
      </c>
      <c r="F1169" s="74"/>
      <c r="G1169" s="77"/>
      <c r="H1169" s="63" t="e">
        <f t="shared" si="309"/>
        <v>#VALUE!</v>
      </c>
      <c r="I1169" s="64">
        <f t="shared" si="310"/>
        <v>1</v>
      </c>
      <c r="J1169" s="71" t="str">
        <f t="shared" si="310"/>
        <v>Lavandula</v>
      </c>
      <c r="K1169" s="71" t="str">
        <f t="shared" si="310"/>
        <v>stoechas</v>
      </c>
      <c r="L1169" s="72">
        <f t="shared" si="310"/>
        <v>2</v>
      </c>
      <c r="M1169" s="72">
        <f t="shared" si="310"/>
        <v>13</v>
      </c>
      <c r="N1169" s="66">
        <f t="shared" si="310"/>
        <v>0</v>
      </c>
      <c r="O1169" s="42"/>
      <c r="P1169" s="43" t="e">
        <f>TEXT(IF(#REF!=1,D1169,""),"00")</f>
        <v>#REF!</v>
      </c>
      <c r="Q1169" s="44"/>
      <c r="R1169" s="45"/>
      <c r="S1169" s="46" t="e">
        <f>IF(O1169=0,TEXT(TIME(P1169,Q1169,R1169)-TIME(D1169,E1169,RIGHT(F1169,2))+TIME(0,LEFT(#REF!,2),RIGHT(#REF!,2)),"mm:ss"),TEXT(TIME(P1169,Q1169,R1169)-TIME(D1169,E1169,RIGHT(F1169,2))+TIME(0,LEFT(#REF!,2),RIGHT(#REF!,2))-TIME(0,($G$10*O1169),0),"mm:ss"))</f>
        <v>#REF!</v>
      </c>
      <c r="T1169" s="47"/>
      <c r="U1169" s="43" t="e">
        <f>INDEX(VISITORS[INSECT ORDER], MATCH(T1169,VISITORS[NAME USED],0))</f>
        <v>#N/A</v>
      </c>
      <c r="V1169" s="43" t="e">
        <f t="shared" si="306"/>
        <v>#N/A</v>
      </c>
      <c r="W1169" s="48" t="e">
        <f>IF(SUM(AB1169,AD1169,AF1169,AH1169,AJ1169,AL1169)=#REF!,,"")</f>
        <v>#REF!</v>
      </c>
      <c r="X1169" s="49" t="e">
        <f>IF(#REF!=1,1,"")</f>
        <v>#REF!</v>
      </c>
      <c r="Y1169" s="49"/>
      <c r="Z1169" s="49"/>
      <c r="AA1169" s="50" t="str">
        <f t="shared" si="307"/>
        <v/>
      </c>
      <c r="AB1169" s="51" t="str">
        <f>IF(AA1169=1,#REF!,"")</f>
        <v/>
      </c>
      <c r="AC1169" s="50"/>
      <c r="AD1169" s="51" t="str">
        <f>IF(AC1169=1,#REF!,"")</f>
        <v/>
      </c>
      <c r="AE1169" s="50"/>
      <c r="AF1169" s="51" t="str">
        <f>IF(AE1169=1,#REF!,"")</f>
        <v/>
      </c>
      <c r="AG1169" s="50"/>
      <c r="AH1169" s="51" t="str">
        <f>IF(AG1169=1,#REF!,"")</f>
        <v/>
      </c>
      <c r="AI1169" s="50"/>
      <c r="AJ1169" s="51" t="str">
        <f>IF(AI1169=1,#REF!,"")</f>
        <v/>
      </c>
      <c r="AK1169" s="50"/>
      <c r="AL1169" s="51" t="str">
        <f>IF(AK1169=1,#REF!,"")</f>
        <v/>
      </c>
      <c r="AM1169" s="52"/>
      <c r="AN1169" s="53"/>
      <c r="AO1169" s="53"/>
      <c r="AP1169" s="54"/>
      <c r="AQ1169" s="55" t="e">
        <f>IF(#REF!=1,0,"")</f>
        <v>#REF!</v>
      </c>
      <c r="AR1169" s="56" t="e">
        <f t="shared" si="300"/>
        <v>#REF!</v>
      </c>
      <c r="AS1169" s="55" t="e">
        <f>IF(#REF!=1,0,"")</f>
        <v>#REF!</v>
      </c>
      <c r="AT1169" s="56" t="e">
        <f t="shared" si="301"/>
        <v>#REF!</v>
      </c>
    </row>
    <row r="1170" spans="1:46" s="3" customFormat="1" x14ac:dyDescent="0.25">
      <c r="A1170" s="67">
        <f t="shared" si="302"/>
        <v>2022</v>
      </c>
      <c r="B1170" s="67" t="str">
        <f t="shared" si="303"/>
        <v>May</v>
      </c>
      <c r="C1170" s="68">
        <f t="shared" si="308"/>
        <v>25</v>
      </c>
      <c r="D1170" s="69">
        <f t="shared" si="304"/>
        <v>4</v>
      </c>
      <c r="E1170" s="70">
        <f t="shared" si="305"/>
        <v>2</v>
      </c>
      <c r="F1170" s="74"/>
      <c r="G1170" s="77"/>
      <c r="H1170" s="63" t="e">
        <f t="shared" si="309"/>
        <v>#VALUE!</v>
      </c>
      <c r="I1170" s="64">
        <f t="shared" si="310"/>
        <v>1</v>
      </c>
      <c r="J1170" s="71" t="str">
        <f t="shared" si="310"/>
        <v>Lavandula</v>
      </c>
      <c r="K1170" s="71" t="str">
        <f t="shared" si="310"/>
        <v>stoechas</v>
      </c>
      <c r="L1170" s="66">
        <f t="shared" si="310"/>
        <v>2</v>
      </c>
      <c r="M1170" s="72">
        <f t="shared" si="310"/>
        <v>13</v>
      </c>
      <c r="N1170" s="66">
        <f t="shared" si="310"/>
        <v>0</v>
      </c>
      <c r="O1170" s="42"/>
      <c r="P1170" s="43" t="e">
        <f>TEXT(IF(#REF!=1,D1170,""),"00")</f>
        <v>#REF!</v>
      </c>
      <c r="Q1170" s="44"/>
      <c r="R1170" s="45"/>
      <c r="S1170" s="46" t="e">
        <f>IF(O1170=0,TEXT(TIME(P1170,Q1170,R1170)-TIME(D1170,E1170,RIGHT(F1170,2))+TIME(0,LEFT(#REF!,2),RIGHT(#REF!,2)),"mm:ss"),TEXT(TIME(P1170,Q1170,R1170)-TIME(D1170,E1170,RIGHT(F1170,2))+TIME(0,LEFT(#REF!,2),RIGHT(#REF!,2))-TIME(0,($G$10*O1170),0),"mm:ss"))</f>
        <v>#REF!</v>
      </c>
      <c r="T1170" s="47"/>
      <c r="U1170" s="43" t="e">
        <f>INDEX(VISITORS[INSECT ORDER], MATCH(T1170,VISITORS[NAME USED],0))</f>
        <v>#N/A</v>
      </c>
      <c r="V1170" s="43" t="e">
        <f t="shared" si="306"/>
        <v>#N/A</v>
      </c>
      <c r="W1170" s="48" t="e">
        <f>IF(SUM(AB1170,AD1170,AF1170,AH1170,AJ1170,AL1170)=#REF!,,"")</f>
        <v>#REF!</v>
      </c>
      <c r="X1170" s="49" t="e">
        <f>IF(#REF!=1,1,"")</f>
        <v>#REF!</v>
      </c>
      <c r="Y1170" s="49"/>
      <c r="Z1170" s="49"/>
      <c r="AA1170" s="50" t="str">
        <f t="shared" si="307"/>
        <v/>
      </c>
      <c r="AB1170" s="51" t="str">
        <f>IF(AA1170=1,#REF!,"")</f>
        <v/>
      </c>
      <c r="AC1170" s="50"/>
      <c r="AD1170" s="51" t="str">
        <f>IF(AC1170=1,#REF!,"")</f>
        <v/>
      </c>
      <c r="AE1170" s="50"/>
      <c r="AF1170" s="51" t="str">
        <f>IF(AE1170=1,#REF!,"")</f>
        <v/>
      </c>
      <c r="AG1170" s="50"/>
      <c r="AH1170" s="51" t="str">
        <f>IF(AG1170=1,#REF!,"")</f>
        <v/>
      </c>
      <c r="AI1170" s="50"/>
      <c r="AJ1170" s="51" t="str">
        <f>IF(AI1170=1,#REF!,"")</f>
        <v/>
      </c>
      <c r="AK1170" s="50"/>
      <c r="AL1170" s="51" t="str">
        <f>IF(AK1170=1,#REF!,"")</f>
        <v/>
      </c>
      <c r="AM1170" s="52"/>
      <c r="AN1170" s="53"/>
      <c r="AO1170" s="53"/>
      <c r="AP1170" s="54"/>
      <c r="AQ1170" s="55" t="e">
        <f>IF(#REF!=1,0,"")</f>
        <v>#REF!</v>
      </c>
      <c r="AR1170" s="56" t="e">
        <f t="shared" si="300"/>
        <v>#REF!</v>
      </c>
      <c r="AS1170" s="55" t="e">
        <f>IF(#REF!=1,0,"")</f>
        <v>#REF!</v>
      </c>
      <c r="AT1170" s="56" t="e">
        <f t="shared" si="301"/>
        <v>#REF!</v>
      </c>
    </row>
    <row r="1171" spans="1:46" s="3" customFormat="1" x14ac:dyDescent="0.25">
      <c r="A1171" s="67">
        <f t="shared" si="302"/>
        <v>2022</v>
      </c>
      <c r="B1171" s="67" t="str">
        <f t="shared" si="303"/>
        <v>May</v>
      </c>
      <c r="C1171" s="68">
        <f t="shared" si="308"/>
        <v>25</v>
      </c>
      <c r="D1171" s="69">
        <f t="shared" si="304"/>
        <v>4</v>
      </c>
      <c r="E1171" s="70">
        <f t="shared" si="305"/>
        <v>3</v>
      </c>
      <c r="F1171" s="74"/>
      <c r="G1171" s="77"/>
      <c r="H1171" s="63" t="e">
        <f t="shared" si="309"/>
        <v>#VALUE!</v>
      </c>
      <c r="I1171" s="64">
        <f t="shared" si="310"/>
        <v>1</v>
      </c>
      <c r="J1171" s="71" t="str">
        <f t="shared" si="310"/>
        <v>Lavandula</v>
      </c>
      <c r="K1171" s="71" t="str">
        <f t="shared" si="310"/>
        <v>stoechas</v>
      </c>
      <c r="L1171" s="72">
        <f t="shared" si="310"/>
        <v>2</v>
      </c>
      <c r="M1171" s="72">
        <f t="shared" si="310"/>
        <v>13</v>
      </c>
      <c r="N1171" s="66">
        <f t="shared" si="310"/>
        <v>0</v>
      </c>
      <c r="O1171" s="42"/>
      <c r="P1171" s="43" t="e">
        <f>TEXT(IF(#REF!=1,D1171,""),"00")</f>
        <v>#REF!</v>
      </c>
      <c r="Q1171" s="44"/>
      <c r="R1171" s="45"/>
      <c r="S1171" s="46" t="e">
        <f>IF(O1171=0,TEXT(TIME(P1171,Q1171,R1171)-TIME(D1171,E1171,RIGHT(F1171,2))+TIME(0,LEFT(#REF!,2),RIGHT(#REF!,2)),"mm:ss"),TEXT(TIME(P1171,Q1171,R1171)-TIME(D1171,E1171,RIGHT(F1171,2))+TIME(0,LEFT(#REF!,2),RIGHT(#REF!,2))-TIME(0,($G$10*O1171),0),"mm:ss"))</f>
        <v>#REF!</v>
      </c>
      <c r="T1171" s="47"/>
      <c r="U1171" s="43" t="e">
        <f>INDEX(VISITORS[INSECT ORDER], MATCH(T1171,VISITORS[NAME USED],0))</f>
        <v>#N/A</v>
      </c>
      <c r="V1171" s="43" t="e">
        <f t="shared" si="306"/>
        <v>#N/A</v>
      </c>
      <c r="W1171" s="48" t="e">
        <f>IF(SUM(AB1171,AD1171,AF1171,AH1171,AJ1171,AL1171)=#REF!,,"")</f>
        <v>#REF!</v>
      </c>
      <c r="X1171" s="49" t="e">
        <f>IF(#REF!=1,1,"")</f>
        <v>#REF!</v>
      </c>
      <c r="Y1171" s="49"/>
      <c r="Z1171" s="49"/>
      <c r="AA1171" s="50" t="str">
        <f t="shared" si="307"/>
        <v/>
      </c>
      <c r="AB1171" s="51" t="str">
        <f>IF(AA1171=1,#REF!,"")</f>
        <v/>
      </c>
      <c r="AC1171" s="50"/>
      <c r="AD1171" s="51" t="str">
        <f>IF(AC1171=1,#REF!,"")</f>
        <v/>
      </c>
      <c r="AE1171" s="50"/>
      <c r="AF1171" s="51" t="str">
        <f>IF(AE1171=1,#REF!,"")</f>
        <v/>
      </c>
      <c r="AG1171" s="50"/>
      <c r="AH1171" s="51" t="str">
        <f>IF(AG1171=1,#REF!,"")</f>
        <v/>
      </c>
      <c r="AI1171" s="50"/>
      <c r="AJ1171" s="51" t="str">
        <f>IF(AI1171=1,#REF!,"")</f>
        <v/>
      </c>
      <c r="AK1171" s="50"/>
      <c r="AL1171" s="51" t="str">
        <f>IF(AK1171=1,#REF!,"")</f>
        <v/>
      </c>
      <c r="AM1171" s="52"/>
      <c r="AN1171" s="53"/>
      <c r="AO1171" s="53"/>
      <c r="AP1171" s="54"/>
      <c r="AQ1171" s="55" t="e">
        <f>IF(#REF!=1,0,"")</f>
        <v>#REF!</v>
      </c>
      <c r="AR1171" s="56" t="e">
        <f t="shared" si="300"/>
        <v>#REF!</v>
      </c>
      <c r="AS1171" s="55" t="e">
        <f>IF(#REF!=1,0,"")</f>
        <v>#REF!</v>
      </c>
      <c r="AT1171" s="56" t="e">
        <f t="shared" si="301"/>
        <v>#REF!</v>
      </c>
    </row>
    <row r="1172" spans="1:46" s="3" customFormat="1" x14ac:dyDescent="0.25">
      <c r="A1172" s="67">
        <f t="shared" si="302"/>
        <v>2022</v>
      </c>
      <c r="B1172" s="67" t="str">
        <f t="shared" si="303"/>
        <v>May</v>
      </c>
      <c r="C1172" s="68">
        <f t="shared" si="308"/>
        <v>25</v>
      </c>
      <c r="D1172" s="69">
        <f t="shared" si="304"/>
        <v>4</v>
      </c>
      <c r="E1172" s="60">
        <f t="shared" si="305"/>
        <v>4</v>
      </c>
      <c r="F1172" s="74"/>
      <c r="G1172" s="77"/>
      <c r="H1172" s="63" t="e">
        <f t="shared" si="309"/>
        <v>#VALUE!</v>
      </c>
      <c r="I1172" s="64">
        <f t="shared" si="310"/>
        <v>1</v>
      </c>
      <c r="J1172" s="71" t="str">
        <f t="shared" si="310"/>
        <v>Lavandula</v>
      </c>
      <c r="K1172" s="71" t="str">
        <f t="shared" si="310"/>
        <v>stoechas</v>
      </c>
      <c r="L1172" s="72">
        <f t="shared" si="310"/>
        <v>2</v>
      </c>
      <c r="M1172" s="66">
        <f t="shared" si="310"/>
        <v>13</v>
      </c>
      <c r="N1172" s="66">
        <f t="shared" si="310"/>
        <v>0</v>
      </c>
      <c r="O1172" s="42"/>
      <c r="P1172" s="43" t="e">
        <f>TEXT(IF(#REF!=1,D1172,""),"00")</f>
        <v>#REF!</v>
      </c>
      <c r="Q1172" s="44"/>
      <c r="R1172" s="45"/>
      <c r="S1172" s="46" t="e">
        <f>IF(O1172=0,TEXT(TIME(P1172,Q1172,R1172)-TIME(D1172,E1172,RIGHT(F1172,2))+TIME(0,LEFT(#REF!,2),RIGHT(#REF!,2)),"mm:ss"),TEXT(TIME(P1172,Q1172,R1172)-TIME(D1172,E1172,RIGHT(F1172,2))+TIME(0,LEFT(#REF!,2),RIGHT(#REF!,2))-TIME(0,($G$10*O1172),0),"mm:ss"))</f>
        <v>#REF!</v>
      </c>
      <c r="T1172" s="47"/>
      <c r="U1172" s="43" t="e">
        <f>INDEX(VISITORS[INSECT ORDER], MATCH(T1172,VISITORS[NAME USED],0))</f>
        <v>#N/A</v>
      </c>
      <c r="V1172" s="43" t="e">
        <f t="shared" si="306"/>
        <v>#N/A</v>
      </c>
      <c r="W1172" s="48" t="e">
        <f>IF(SUM(AB1172,AD1172,AF1172,AH1172,AJ1172,AL1172)=#REF!,,"")</f>
        <v>#REF!</v>
      </c>
      <c r="X1172" s="49" t="e">
        <f>IF(#REF!=1,1,"")</f>
        <v>#REF!</v>
      </c>
      <c r="Y1172" s="49"/>
      <c r="Z1172" s="49"/>
      <c r="AA1172" s="50" t="str">
        <f t="shared" si="307"/>
        <v/>
      </c>
      <c r="AB1172" s="51" t="str">
        <f>IF(AA1172=1,#REF!,"")</f>
        <v/>
      </c>
      <c r="AC1172" s="50"/>
      <c r="AD1172" s="51" t="str">
        <f>IF(AC1172=1,#REF!,"")</f>
        <v/>
      </c>
      <c r="AE1172" s="50"/>
      <c r="AF1172" s="51" t="str">
        <f>IF(AE1172=1,#REF!,"")</f>
        <v/>
      </c>
      <c r="AG1172" s="50"/>
      <c r="AH1172" s="51" t="str">
        <f>IF(AG1172=1,#REF!,"")</f>
        <v/>
      </c>
      <c r="AI1172" s="50"/>
      <c r="AJ1172" s="51" t="str">
        <f>IF(AI1172=1,#REF!,"")</f>
        <v/>
      </c>
      <c r="AK1172" s="50"/>
      <c r="AL1172" s="51" t="str">
        <f>IF(AK1172=1,#REF!,"")</f>
        <v/>
      </c>
      <c r="AM1172" s="52"/>
      <c r="AN1172" s="53"/>
      <c r="AO1172" s="53"/>
      <c r="AP1172" s="54"/>
      <c r="AQ1172" s="55" t="e">
        <f>IF(#REF!=1,0,"")</f>
        <v>#REF!</v>
      </c>
      <c r="AR1172" s="56" t="e">
        <f t="shared" si="300"/>
        <v>#REF!</v>
      </c>
      <c r="AS1172" s="55" t="e">
        <f>IF(#REF!=1,0,"")</f>
        <v>#REF!</v>
      </c>
      <c r="AT1172" s="56" t="e">
        <f t="shared" si="301"/>
        <v>#REF!</v>
      </c>
    </row>
    <row r="1173" spans="1:46" s="3" customFormat="1" x14ac:dyDescent="0.25">
      <c r="A1173" s="67">
        <f t="shared" si="302"/>
        <v>2022</v>
      </c>
      <c r="B1173" s="67" t="str">
        <f t="shared" si="303"/>
        <v>May</v>
      </c>
      <c r="C1173" s="68">
        <f t="shared" si="308"/>
        <v>25</v>
      </c>
      <c r="D1173" s="69">
        <f t="shared" si="304"/>
        <v>4</v>
      </c>
      <c r="E1173" s="70">
        <f t="shared" si="305"/>
        <v>5</v>
      </c>
      <c r="F1173" s="74"/>
      <c r="G1173" s="77"/>
      <c r="H1173" s="63" t="e">
        <f t="shared" si="309"/>
        <v>#VALUE!</v>
      </c>
      <c r="I1173" s="64">
        <f t="shared" si="310"/>
        <v>1</v>
      </c>
      <c r="J1173" s="71" t="str">
        <f t="shared" si="310"/>
        <v>Lavandula</v>
      </c>
      <c r="K1173" s="71" t="str">
        <f t="shared" si="310"/>
        <v>stoechas</v>
      </c>
      <c r="L1173" s="72">
        <f t="shared" si="310"/>
        <v>2</v>
      </c>
      <c r="M1173" s="72">
        <f t="shared" si="310"/>
        <v>13</v>
      </c>
      <c r="N1173" s="66">
        <f t="shared" si="310"/>
        <v>0</v>
      </c>
      <c r="O1173" s="42"/>
      <c r="P1173" s="43" t="e">
        <f>TEXT(IF(#REF!=1,D1173,""),"00")</f>
        <v>#REF!</v>
      </c>
      <c r="Q1173" s="44"/>
      <c r="R1173" s="45"/>
      <c r="S1173" s="46" t="e">
        <f>IF(O1173=0,TEXT(TIME(P1173,Q1173,R1173)-TIME(D1173,E1173,RIGHT(F1173,2))+TIME(0,LEFT(#REF!,2),RIGHT(#REF!,2)),"mm:ss"),TEXT(TIME(P1173,Q1173,R1173)-TIME(D1173,E1173,RIGHT(F1173,2))+TIME(0,LEFT(#REF!,2),RIGHT(#REF!,2))-TIME(0,($G$10*O1173),0),"mm:ss"))</f>
        <v>#REF!</v>
      </c>
      <c r="T1173" s="47"/>
      <c r="U1173" s="43" t="e">
        <f>INDEX(VISITORS[INSECT ORDER], MATCH(T1173,VISITORS[NAME USED],0))</f>
        <v>#N/A</v>
      </c>
      <c r="V1173" s="43" t="e">
        <f t="shared" si="306"/>
        <v>#N/A</v>
      </c>
      <c r="W1173" s="48" t="e">
        <f>IF(SUM(AB1173,AD1173,AF1173,AH1173,AJ1173,AL1173)=#REF!,,"")</f>
        <v>#REF!</v>
      </c>
      <c r="X1173" s="49" t="e">
        <f>IF(#REF!=1,1,"")</f>
        <v>#REF!</v>
      </c>
      <c r="Y1173" s="49"/>
      <c r="Z1173" s="49"/>
      <c r="AA1173" s="50" t="str">
        <f t="shared" si="307"/>
        <v/>
      </c>
      <c r="AB1173" s="51" t="str">
        <f>IF(AA1173=1,#REF!,"")</f>
        <v/>
      </c>
      <c r="AC1173" s="50"/>
      <c r="AD1173" s="51" t="str">
        <f>IF(AC1173=1,#REF!,"")</f>
        <v/>
      </c>
      <c r="AE1173" s="50"/>
      <c r="AF1173" s="51" t="str">
        <f>IF(AE1173=1,#REF!,"")</f>
        <v/>
      </c>
      <c r="AG1173" s="50"/>
      <c r="AH1173" s="51" t="str">
        <f>IF(AG1173=1,#REF!,"")</f>
        <v/>
      </c>
      <c r="AI1173" s="50"/>
      <c r="AJ1173" s="51" t="str">
        <f>IF(AI1173=1,#REF!,"")</f>
        <v/>
      </c>
      <c r="AK1173" s="50"/>
      <c r="AL1173" s="51" t="str">
        <f>IF(AK1173=1,#REF!,"")</f>
        <v/>
      </c>
      <c r="AM1173" s="52"/>
      <c r="AN1173" s="53"/>
      <c r="AO1173" s="53"/>
      <c r="AP1173" s="54"/>
      <c r="AQ1173" s="55" t="e">
        <f>IF(#REF!=1,0,"")</f>
        <v>#REF!</v>
      </c>
      <c r="AR1173" s="56" t="e">
        <f t="shared" si="300"/>
        <v>#REF!</v>
      </c>
      <c r="AS1173" s="55" t="e">
        <f>IF(#REF!=1,0,"")</f>
        <v>#REF!</v>
      </c>
      <c r="AT1173" s="56" t="e">
        <f t="shared" si="301"/>
        <v>#REF!</v>
      </c>
    </row>
    <row r="1174" spans="1:46" s="3" customFormat="1" x14ac:dyDescent="0.25">
      <c r="A1174" s="67">
        <f t="shared" si="302"/>
        <v>2022</v>
      </c>
      <c r="B1174" s="67" t="str">
        <f t="shared" si="303"/>
        <v>May</v>
      </c>
      <c r="C1174" s="68">
        <f t="shared" si="308"/>
        <v>25</v>
      </c>
      <c r="D1174" s="69">
        <f t="shared" si="304"/>
        <v>4</v>
      </c>
      <c r="E1174" s="70">
        <f t="shared" si="305"/>
        <v>6</v>
      </c>
      <c r="F1174" s="74"/>
      <c r="G1174" s="77"/>
      <c r="H1174" s="63" t="e">
        <f t="shared" si="309"/>
        <v>#VALUE!</v>
      </c>
      <c r="I1174" s="64">
        <f t="shared" si="310"/>
        <v>1</v>
      </c>
      <c r="J1174" s="71" t="str">
        <f t="shared" si="310"/>
        <v>Lavandula</v>
      </c>
      <c r="K1174" s="71" t="str">
        <f t="shared" si="310"/>
        <v>stoechas</v>
      </c>
      <c r="L1174" s="72">
        <f t="shared" si="310"/>
        <v>2</v>
      </c>
      <c r="M1174" s="72">
        <f t="shared" si="310"/>
        <v>13</v>
      </c>
      <c r="N1174" s="66">
        <f t="shared" si="310"/>
        <v>0</v>
      </c>
      <c r="O1174" s="42"/>
      <c r="P1174" s="43" t="e">
        <f>TEXT(IF(#REF!=1,D1174,""),"00")</f>
        <v>#REF!</v>
      </c>
      <c r="Q1174" s="44"/>
      <c r="R1174" s="45"/>
      <c r="S1174" s="46" t="e">
        <f>IF(O1174=0,TEXT(TIME(P1174,Q1174,R1174)-TIME(D1174,E1174,RIGHT(F1174,2))+TIME(0,LEFT(#REF!,2),RIGHT(#REF!,2)),"mm:ss"),TEXT(TIME(P1174,Q1174,R1174)-TIME(D1174,E1174,RIGHT(F1174,2))+TIME(0,LEFT(#REF!,2),RIGHT(#REF!,2))-TIME(0,($G$10*O1174),0),"mm:ss"))</f>
        <v>#REF!</v>
      </c>
      <c r="T1174" s="47"/>
      <c r="U1174" s="43" t="e">
        <f>INDEX(VISITORS[INSECT ORDER], MATCH(T1174,VISITORS[NAME USED],0))</f>
        <v>#N/A</v>
      </c>
      <c r="V1174" s="43" t="e">
        <f t="shared" si="306"/>
        <v>#N/A</v>
      </c>
      <c r="W1174" s="48" t="e">
        <f>IF(SUM(AB1174,AD1174,AF1174,AH1174,AJ1174,AL1174)=#REF!,,"")</f>
        <v>#REF!</v>
      </c>
      <c r="X1174" s="49" t="e">
        <f>IF(#REF!=1,1,"")</f>
        <v>#REF!</v>
      </c>
      <c r="Y1174" s="49"/>
      <c r="Z1174" s="49"/>
      <c r="AA1174" s="50" t="str">
        <f t="shared" si="307"/>
        <v/>
      </c>
      <c r="AB1174" s="51" t="str">
        <f>IF(AA1174=1,#REF!,"")</f>
        <v/>
      </c>
      <c r="AC1174" s="50"/>
      <c r="AD1174" s="51" t="str">
        <f>IF(AC1174=1,#REF!,"")</f>
        <v/>
      </c>
      <c r="AE1174" s="50"/>
      <c r="AF1174" s="51" t="str">
        <f>IF(AE1174=1,#REF!,"")</f>
        <v/>
      </c>
      <c r="AG1174" s="50"/>
      <c r="AH1174" s="51" t="str">
        <f>IF(AG1174=1,#REF!,"")</f>
        <v/>
      </c>
      <c r="AI1174" s="50"/>
      <c r="AJ1174" s="51" t="str">
        <f>IF(AI1174=1,#REF!,"")</f>
        <v/>
      </c>
      <c r="AK1174" s="50"/>
      <c r="AL1174" s="51" t="str">
        <f>IF(AK1174=1,#REF!,"")</f>
        <v/>
      </c>
      <c r="AM1174" s="52"/>
      <c r="AN1174" s="53"/>
      <c r="AO1174" s="53"/>
      <c r="AP1174" s="54"/>
      <c r="AQ1174" s="55" t="e">
        <f>IF(#REF!=1,0,"")</f>
        <v>#REF!</v>
      </c>
      <c r="AR1174" s="56" t="e">
        <f t="shared" si="300"/>
        <v>#REF!</v>
      </c>
      <c r="AS1174" s="55" t="e">
        <f>IF(#REF!=1,0,"")</f>
        <v>#REF!</v>
      </c>
      <c r="AT1174" s="56" t="e">
        <f t="shared" si="301"/>
        <v>#REF!</v>
      </c>
    </row>
    <row r="1175" spans="1:46" s="3" customFormat="1" x14ac:dyDescent="0.25">
      <c r="A1175" s="67">
        <f t="shared" si="302"/>
        <v>2022</v>
      </c>
      <c r="B1175" s="67" t="str">
        <f t="shared" si="303"/>
        <v>May</v>
      </c>
      <c r="C1175" s="68">
        <f t="shared" si="308"/>
        <v>25</v>
      </c>
      <c r="D1175" s="69">
        <f t="shared" si="304"/>
        <v>4</v>
      </c>
      <c r="E1175" s="70">
        <f t="shared" si="305"/>
        <v>7</v>
      </c>
      <c r="F1175" s="74"/>
      <c r="G1175" s="77"/>
      <c r="H1175" s="63" t="e">
        <f t="shared" si="309"/>
        <v>#VALUE!</v>
      </c>
      <c r="I1175" s="64">
        <f t="shared" si="310"/>
        <v>1</v>
      </c>
      <c r="J1175" s="71" t="str">
        <f t="shared" si="310"/>
        <v>Lavandula</v>
      </c>
      <c r="K1175" s="71" t="str">
        <f t="shared" si="310"/>
        <v>stoechas</v>
      </c>
      <c r="L1175" s="72">
        <f t="shared" si="310"/>
        <v>2</v>
      </c>
      <c r="M1175" s="72">
        <f t="shared" si="310"/>
        <v>13</v>
      </c>
      <c r="N1175" s="66">
        <f t="shared" si="310"/>
        <v>0</v>
      </c>
      <c r="O1175" s="42"/>
      <c r="P1175" s="43" t="e">
        <f>TEXT(IF(#REF!=1,D1175,""),"00")</f>
        <v>#REF!</v>
      </c>
      <c r="Q1175" s="44"/>
      <c r="R1175" s="45"/>
      <c r="S1175" s="46" t="e">
        <f>IF(O1175=0,TEXT(TIME(P1175,Q1175,R1175)-TIME(D1175,E1175,RIGHT(F1175,2))+TIME(0,LEFT(#REF!,2),RIGHT(#REF!,2)),"mm:ss"),TEXT(TIME(P1175,Q1175,R1175)-TIME(D1175,E1175,RIGHT(F1175,2))+TIME(0,LEFT(#REF!,2),RIGHT(#REF!,2))-TIME(0,($G$10*O1175),0),"mm:ss"))</f>
        <v>#REF!</v>
      </c>
      <c r="T1175" s="47"/>
      <c r="U1175" s="43" t="e">
        <f>INDEX(VISITORS[INSECT ORDER], MATCH(T1175,VISITORS[NAME USED],0))</f>
        <v>#N/A</v>
      </c>
      <c r="V1175" s="43" t="e">
        <f t="shared" si="306"/>
        <v>#N/A</v>
      </c>
      <c r="W1175" s="48" t="e">
        <f>IF(SUM(AB1175,AD1175,AF1175,AH1175,AJ1175,AL1175)=#REF!,,"")</f>
        <v>#REF!</v>
      </c>
      <c r="X1175" s="49" t="e">
        <f>IF(#REF!=1,1,"")</f>
        <v>#REF!</v>
      </c>
      <c r="Y1175" s="49"/>
      <c r="Z1175" s="49"/>
      <c r="AA1175" s="50" t="str">
        <f t="shared" si="307"/>
        <v/>
      </c>
      <c r="AB1175" s="51" t="str">
        <f>IF(AA1175=1,#REF!,"")</f>
        <v/>
      </c>
      <c r="AC1175" s="50"/>
      <c r="AD1175" s="51" t="str">
        <f>IF(AC1175=1,#REF!,"")</f>
        <v/>
      </c>
      <c r="AE1175" s="50"/>
      <c r="AF1175" s="51" t="str">
        <f>IF(AE1175=1,#REF!,"")</f>
        <v/>
      </c>
      <c r="AG1175" s="50"/>
      <c r="AH1175" s="51" t="str">
        <f>IF(AG1175=1,#REF!,"")</f>
        <v/>
      </c>
      <c r="AI1175" s="50"/>
      <c r="AJ1175" s="51" t="str">
        <f>IF(AI1175=1,#REF!,"")</f>
        <v/>
      </c>
      <c r="AK1175" s="50"/>
      <c r="AL1175" s="51" t="str">
        <f>IF(AK1175=1,#REF!,"")</f>
        <v/>
      </c>
      <c r="AM1175" s="52"/>
      <c r="AN1175" s="53"/>
      <c r="AO1175" s="53"/>
      <c r="AP1175" s="54"/>
      <c r="AQ1175" s="55" t="e">
        <f>IF(#REF!=1,0,"")</f>
        <v>#REF!</v>
      </c>
      <c r="AR1175" s="56" t="e">
        <f t="shared" si="300"/>
        <v>#REF!</v>
      </c>
      <c r="AS1175" s="55" t="e">
        <f>IF(#REF!=1,0,"")</f>
        <v>#REF!</v>
      </c>
      <c r="AT1175" s="56" t="e">
        <f t="shared" si="301"/>
        <v>#REF!</v>
      </c>
    </row>
    <row r="1176" spans="1:46" s="3" customFormat="1" x14ac:dyDescent="0.25">
      <c r="A1176" s="67">
        <f t="shared" si="302"/>
        <v>2022</v>
      </c>
      <c r="B1176" s="67" t="str">
        <f t="shared" si="303"/>
        <v>May</v>
      </c>
      <c r="C1176" s="68">
        <f t="shared" si="308"/>
        <v>25</v>
      </c>
      <c r="D1176" s="69">
        <f t="shared" si="304"/>
        <v>4</v>
      </c>
      <c r="E1176" s="70">
        <f t="shared" si="305"/>
        <v>8</v>
      </c>
      <c r="F1176" s="74"/>
      <c r="G1176" s="77"/>
      <c r="H1176" s="63" t="e">
        <f t="shared" si="309"/>
        <v>#VALUE!</v>
      </c>
      <c r="I1176" s="64">
        <f t="shared" si="310"/>
        <v>1</v>
      </c>
      <c r="J1176" s="71" t="str">
        <f t="shared" si="310"/>
        <v>Lavandula</v>
      </c>
      <c r="K1176" s="71" t="str">
        <f t="shared" si="310"/>
        <v>stoechas</v>
      </c>
      <c r="L1176" s="66">
        <f t="shared" si="310"/>
        <v>2</v>
      </c>
      <c r="M1176" s="72">
        <f t="shared" si="310"/>
        <v>13</v>
      </c>
      <c r="N1176" s="66">
        <f t="shared" si="310"/>
        <v>0</v>
      </c>
      <c r="O1176" s="42"/>
      <c r="P1176" s="43" t="e">
        <f>TEXT(IF(#REF!=1,D1176,""),"00")</f>
        <v>#REF!</v>
      </c>
      <c r="Q1176" s="44"/>
      <c r="R1176" s="45"/>
      <c r="S1176" s="46" t="e">
        <f>IF(O1176=0,TEXT(TIME(P1176,Q1176,R1176)-TIME(D1176,E1176,RIGHT(F1176,2))+TIME(0,LEFT(#REF!,2),RIGHT(#REF!,2)),"mm:ss"),TEXT(TIME(P1176,Q1176,R1176)-TIME(D1176,E1176,RIGHT(F1176,2))+TIME(0,LEFT(#REF!,2),RIGHT(#REF!,2))-TIME(0,($G$10*O1176),0),"mm:ss"))</f>
        <v>#REF!</v>
      </c>
      <c r="T1176" s="47"/>
      <c r="U1176" s="43" t="e">
        <f>INDEX(VISITORS[INSECT ORDER], MATCH(T1176,VISITORS[NAME USED],0))</f>
        <v>#N/A</v>
      </c>
      <c r="V1176" s="43" t="e">
        <f t="shared" si="306"/>
        <v>#N/A</v>
      </c>
      <c r="W1176" s="48" t="e">
        <f>IF(SUM(AB1176,AD1176,AF1176,AH1176,AJ1176,AL1176)=#REF!,,"")</f>
        <v>#REF!</v>
      </c>
      <c r="X1176" s="49" t="e">
        <f>IF(#REF!=1,1,"")</f>
        <v>#REF!</v>
      </c>
      <c r="Y1176" s="49"/>
      <c r="Z1176" s="49"/>
      <c r="AA1176" s="50" t="str">
        <f t="shared" si="307"/>
        <v/>
      </c>
      <c r="AB1176" s="51" t="str">
        <f>IF(AA1176=1,#REF!,"")</f>
        <v/>
      </c>
      <c r="AC1176" s="50"/>
      <c r="AD1176" s="51" t="str">
        <f>IF(AC1176=1,#REF!,"")</f>
        <v/>
      </c>
      <c r="AE1176" s="50"/>
      <c r="AF1176" s="51" t="str">
        <f>IF(AE1176=1,#REF!,"")</f>
        <v/>
      </c>
      <c r="AG1176" s="50"/>
      <c r="AH1176" s="51" t="str">
        <f>IF(AG1176=1,#REF!,"")</f>
        <v/>
      </c>
      <c r="AI1176" s="50"/>
      <c r="AJ1176" s="51" t="str">
        <f>IF(AI1176=1,#REF!,"")</f>
        <v/>
      </c>
      <c r="AK1176" s="50"/>
      <c r="AL1176" s="51" t="str">
        <f>IF(AK1176=1,#REF!,"")</f>
        <v/>
      </c>
      <c r="AM1176" s="52"/>
      <c r="AN1176" s="53"/>
      <c r="AO1176" s="53"/>
      <c r="AP1176" s="54"/>
      <c r="AQ1176" s="55" t="e">
        <f>IF(#REF!=1,0,"")</f>
        <v>#REF!</v>
      </c>
      <c r="AR1176" s="56" t="e">
        <f t="shared" si="300"/>
        <v>#REF!</v>
      </c>
      <c r="AS1176" s="55" t="e">
        <f>IF(#REF!=1,0,"")</f>
        <v>#REF!</v>
      </c>
      <c r="AT1176" s="56" t="e">
        <f t="shared" si="301"/>
        <v>#REF!</v>
      </c>
    </row>
    <row r="1177" spans="1:46" s="3" customFormat="1" x14ac:dyDescent="0.25">
      <c r="A1177" s="67">
        <f t="shared" si="302"/>
        <v>2022</v>
      </c>
      <c r="B1177" s="67" t="str">
        <f t="shared" si="303"/>
        <v>May</v>
      </c>
      <c r="C1177" s="68">
        <f t="shared" si="308"/>
        <v>25</v>
      </c>
      <c r="D1177" s="69">
        <f t="shared" si="304"/>
        <v>4</v>
      </c>
      <c r="E1177" s="60">
        <f t="shared" si="305"/>
        <v>9</v>
      </c>
      <c r="F1177" s="74"/>
      <c r="G1177" s="77"/>
      <c r="H1177" s="63" t="e">
        <f t="shared" si="309"/>
        <v>#VALUE!</v>
      </c>
      <c r="I1177" s="64">
        <f t="shared" si="310"/>
        <v>1</v>
      </c>
      <c r="J1177" s="71" t="str">
        <f t="shared" si="310"/>
        <v>Lavandula</v>
      </c>
      <c r="K1177" s="71" t="str">
        <f t="shared" si="310"/>
        <v>stoechas</v>
      </c>
      <c r="L1177" s="72">
        <f t="shared" si="310"/>
        <v>2</v>
      </c>
      <c r="M1177" s="66">
        <f t="shared" si="310"/>
        <v>13</v>
      </c>
      <c r="N1177" s="66">
        <f t="shared" si="310"/>
        <v>0</v>
      </c>
      <c r="O1177" s="42"/>
      <c r="P1177" s="43" t="e">
        <f>TEXT(IF(#REF!=1,D1177,""),"00")</f>
        <v>#REF!</v>
      </c>
      <c r="Q1177" s="44"/>
      <c r="R1177" s="45"/>
      <c r="S1177" s="46" t="e">
        <f>IF(O1177=0,TEXT(TIME(P1177,Q1177,R1177)-TIME(D1177,E1177,RIGHT(F1177,2))+TIME(0,LEFT(#REF!,2),RIGHT(#REF!,2)),"mm:ss"),TEXT(TIME(P1177,Q1177,R1177)-TIME(D1177,E1177,RIGHT(F1177,2))+TIME(0,LEFT(#REF!,2),RIGHT(#REF!,2))-TIME(0,($G$10*O1177),0),"mm:ss"))</f>
        <v>#REF!</v>
      </c>
      <c r="T1177" s="47"/>
      <c r="U1177" s="43" t="e">
        <f>INDEX(VISITORS[INSECT ORDER], MATCH(T1177,VISITORS[NAME USED],0))</f>
        <v>#N/A</v>
      </c>
      <c r="V1177" s="43" t="e">
        <f t="shared" si="306"/>
        <v>#N/A</v>
      </c>
      <c r="W1177" s="48" t="e">
        <f>IF(SUM(AB1177,AD1177,AF1177,AH1177,AJ1177,AL1177)=#REF!,,"")</f>
        <v>#REF!</v>
      </c>
      <c r="X1177" s="49" t="e">
        <f>IF(#REF!=1,1,"")</f>
        <v>#REF!</v>
      </c>
      <c r="Y1177" s="49"/>
      <c r="Z1177" s="49"/>
      <c r="AA1177" s="50" t="str">
        <f t="shared" si="307"/>
        <v/>
      </c>
      <c r="AB1177" s="51" t="str">
        <f>IF(AA1177=1,#REF!,"")</f>
        <v/>
      </c>
      <c r="AC1177" s="50"/>
      <c r="AD1177" s="51" t="str">
        <f>IF(AC1177=1,#REF!,"")</f>
        <v/>
      </c>
      <c r="AE1177" s="50"/>
      <c r="AF1177" s="51" t="str">
        <f>IF(AE1177=1,#REF!,"")</f>
        <v/>
      </c>
      <c r="AG1177" s="50"/>
      <c r="AH1177" s="51" t="str">
        <f>IF(AG1177=1,#REF!,"")</f>
        <v/>
      </c>
      <c r="AI1177" s="50"/>
      <c r="AJ1177" s="51" t="str">
        <f>IF(AI1177=1,#REF!,"")</f>
        <v/>
      </c>
      <c r="AK1177" s="50"/>
      <c r="AL1177" s="51" t="str">
        <f>IF(AK1177=1,#REF!,"")</f>
        <v/>
      </c>
      <c r="AM1177" s="52"/>
      <c r="AN1177" s="53"/>
      <c r="AO1177" s="53"/>
      <c r="AP1177" s="54"/>
      <c r="AQ1177" s="55" t="e">
        <f>IF(#REF!=1,0,"")</f>
        <v>#REF!</v>
      </c>
      <c r="AR1177" s="56" t="e">
        <f t="shared" si="300"/>
        <v>#REF!</v>
      </c>
      <c r="AS1177" s="55" t="e">
        <f>IF(#REF!=1,0,"")</f>
        <v>#REF!</v>
      </c>
      <c r="AT1177" s="56" t="e">
        <f t="shared" si="301"/>
        <v>#REF!</v>
      </c>
    </row>
    <row r="1178" spans="1:46" s="3" customFormat="1" x14ac:dyDescent="0.25">
      <c r="A1178" s="67">
        <f t="shared" si="302"/>
        <v>2022</v>
      </c>
      <c r="B1178" s="67" t="str">
        <f t="shared" si="303"/>
        <v>May</v>
      </c>
      <c r="C1178" s="68">
        <f t="shared" si="308"/>
        <v>25</v>
      </c>
      <c r="D1178" s="69">
        <f t="shared" si="304"/>
        <v>4</v>
      </c>
      <c r="E1178" s="70">
        <f t="shared" si="305"/>
        <v>10</v>
      </c>
      <c r="F1178" s="74"/>
      <c r="G1178" s="77"/>
      <c r="H1178" s="63" t="e">
        <f t="shared" si="309"/>
        <v>#VALUE!</v>
      </c>
      <c r="I1178" s="64">
        <f t="shared" si="310"/>
        <v>1</v>
      </c>
      <c r="J1178" s="71" t="str">
        <f t="shared" si="310"/>
        <v>Lavandula</v>
      </c>
      <c r="K1178" s="71" t="str">
        <f t="shared" si="310"/>
        <v>stoechas</v>
      </c>
      <c r="L1178" s="72">
        <f t="shared" si="310"/>
        <v>2</v>
      </c>
      <c r="M1178" s="72">
        <f t="shared" si="310"/>
        <v>13</v>
      </c>
      <c r="N1178" s="66">
        <f t="shared" si="310"/>
        <v>0</v>
      </c>
      <c r="O1178" s="42"/>
      <c r="P1178" s="43" t="e">
        <f>TEXT(IF(#REF!=1,D1178,""),"00")</f>
        <v>#REF!</v>
      </c>
      <c r="Q1178" s="44"/>
      <c r="R1178" s="45"/>
      <c r="S1178" s="46" t="e">
        <f>IF(O1178=0,TEXT(TIME(P1178,Q1178,R1178)-TIME(D1178,E1178,RIGHT(F1178,2))+TIME(0,LEFT(#REF!,2),RIGHT(#REF!,2)),"mm:ss"),TEXT(TIME(P1178,Q1178,R1178)-TIME(D1178,E1178,RIGHT(F1178,2))+TIME(0,LEFT(#REF!,2),RIGHT(#REF!,2))-TIME(0,($G$10*O1178),0),"mm:ss"))</f>
        <v>#REF!</v>
      </c>
      <c r="T1178" s="47"/>
      <c r="U1178" s="43" t="e">
        <f>INDEX(VISITORS[INSECT ORDER], MATCH(T1178,VISITORS[NAME USED],0))</f>
        <v>#N/A</v>
      </c>
      <c r="V1178" s="43" t="e">
        <f t="shared" si="306"/>
        <v>#N/A</v>
      </c>
      <c r="W1178" s="48" t="e">
        <f>IF(SUM(AB1178,AD1178,AF1178,AH1178,AJ1178,AL1178)=#REF!,,"")</f>
        <v>#REF!</v>
      </c>
      <c r="X1178" s="49" t="e">
        <f>IF(#REF!=1,1,"")</f>
        <v>#REF!</v>
      </c>
      <c r="Y1178" s="49"/>
      <c r="Z1178" s="49"/>
      <c r="AA1178" s="50" t="str">
        <f t="shared" si="307"/>
        <v/>
      </c>
      <c r="AB1178" s="51" t="str">
        <f>IF(AA1178=1,#REF!,"")</f>
        <v/>
      </c>
      <c r="AC1178" s="50"/>
      <c r="AD1178" s="51" t="str">
        <f>IF(AC1178=1,#REF!,"")</f>
        <v/>
      </c>
      <c r="AE1178" s="50"/>
      <c r="AF1178" s="51" t="str">
        <f>IF(AE1178=1,#REF!,"")</f>
        <v/>
      </c>
      <c r="AG1178" s="50"/>
      <c r="AH1178" s="51" t="str">
        <f>IF(AG1178=1,#REF!,"")</f>
        <v/>
      </c>
      <c r="AI1178" s="50"/>
      <c r="AJ1178" s="51" t="str">
        <f>IF(AI1178=1,#REF!,"")</f>
        <v/>
      </c>
      <c r="AK1178" s="50"/>
      <c r="AL1178" s="51" t="str">
        <f>IF(AK1178=1,#REF!,"")</f>
        <v/>
      </c>
      <c r="AM1178" s="52"/>
      <c r="AN1178" s="53"/>
      <c r="AO1178" s="53"/>
      <c r="AP1178" s="54"/>
      <c r="AQ1178" s="55" t="e">
        <f>IF(#REF!=1,0,"")</f>
        <v>#REF!</v>
      </c>
      <c r="AR1178" s="56" t="e">
        <f t="shared" si="300"/>
        <v>#REF!</v>
      </c>
      <c r="AS1178" s="55" t="e">
        <f>IF(#REF!=1,0,"")</f>
        <v>#REF!</v>
      </c>
      <c r="AT1178" s="56" t="e">
        <f t="shared" si="301"/>
        <v>#REF!</v>
      </c>
    </row>
    <row r="1179" spans="1:46" s="3" customFormat="1" x14ac:dyDescent="0.25">
      <c r="A1179" s="67">
        <f t="shared" si="302"/>
        <v>2022</v>
      </c>
      <c r="B1179" s="67" t="str">
        <f t="shared" si="303"/>
        <v>May</v>
      </c>
      <c r="C1179" s="68">
        <f t="shared" si="308"/>
        <v>25</v>
      </c>
      <c r="D1179" s="69">
        <f t="shared" si="304"/>
        <v>4</v>
      </c>
      <c r="E1179" s="70">
        <f t="shared" si="305"/>
        <v>11</v>
      </c>
      <c r="F1179" s="74"/>
      <c r="G1179" s="77"/>
      <c r="H1179" s="63" t="e">
        <f t="shared" si="309"/>
        <v>#VALUE!</v>
      </c>
      <c r="I1179" s="64">
        <f t="shared" si="310"/>
        <v>1</v>
      </c>
      <c r="J1179" s="71" t="str">
        <f t="shared" si="310"/>
        <v>Lavandula</v>
      </c>
      <c r="K1179" s="71" t="str">
        <f t="shared" si="310"/>
        <v>stoechas</v>
      </c>
      <c r="L1179" s="72">
        <f t="shared" si="310"/>
        <v>2</v>
      </c>
      <c r="M1179" s="72">
        <f t="shared" si="310"/>
        <v>13</v>
      </c>
      <c r="N1179" s="66">
        <f t="shared" si="310"/>
        <v>0</v>
      </c>
      <c r="O1179" s="42"/>
      <c r="P1179" s="43" t="e">
        <f>TEXT(IF(#REF!=1,D1179,""),"00")</f>
        <v>#REF!</v>
      </c>
      <c r="Q1179" s="44"/>
      <c r="R1179" s="45"/>
      <c r="S1179" s="46" t="e">
        <f>IF(O1179=0,TEXT(TIME(P1179,Q1179,R1179)-TIME(D1179,E1179,RIGHT(F1179,2))+TIME(0,LEFT(#REF!,2),RIGHT(#REF!,2)),"mm:ss"),TEXT(TIME(P1179,Q1179,R1179)-TIME(D1179,E1179,RIGHT(F1179,2))+TIME(0,LEFT(#REF!,2),RIGHT(#REF!,2))-TIME(0,($G$10*O1179),0),"mm:ss"))</f>
        <v>#REF!</v>
      </c>
      <c r="T1179" s="47"/>
      <c r="U1179" s="43" t="e">
        <f>INDEX(VISITORS[INSECT ORDER], MATCH(T1179,VISITORS[NAME USED],0))</f>
        <v>#N/A</v>
      </c>
      <c r="V1179" s="43" t="e">
        <f t="shared" si="306"/>
        <v>#N/A</v>
      </c>
      <c r="W1179" s="48" t="e">
        <f>IF(SUM(AB1179,AD1179,AF1179,AH1179,AJ1179,AL1179)=#REF!,,"")</f>
        <v>#REF!</v>
      </c>
      <c r="X1179" s="49" t="e">
        <f>IF(#REF!=1,1,"")</f>
        <v>#REF!</v>
      </c>
      <c r="Y1179" s="49"/>
      <c r="Z1179" s="49"/>
      <c r="AA1179" s="50" t="str">
        <f t="shared" si="307"/>
        <v/>
      </c>
      <c r="AB1179" s="51" t="str">
        <f>IF(AA1179=1,#REF!,"")</f>
        <v/>
      </c>
      <c r="AC1179" s="50"/>
      <c r="AD1179" s="51" t="str">
        <f>IF(AC1179=1,#REF!,"")</f>
        <v/>
      </c>
      <c r="AE1179" s="50"/>
      <c r="AF1179" s="51" t="str">
        <f>IF(AE1179=1,#REF!,"")</f>
        <v/>
      </c>
      <c r="AG1179" s="50"/>
      <c r="AH1179" s="51" t="str">
        <f>IF(AG1179=1,#REF!,"")</f>
        <v/>
      </c>
      <c r="AI1179" s="50"/>
      <c r="AJ1179" s="51" t="str">
        <f>IF(AI1179=1,#REF!,"")</f>
        <v/>
      </c>
      <c r="AK1179" s="50"/>
      <c r="AL1179" s="51" t="str">
        <f>IF(AK1179=1,#REF!,"")</f>
        <v/>
      </c>
      <c r="AM1179" s="52"/>
      <c r="AN1179" s="53"/>
      <c r="AO1179" s="53"/>
      <c r="AP1179" s="54"/>
      <c r="AQ1179" s="55" t="e">
        <f>IF(#REF!=1,0,"")</f>
        <v>#REF!</v>
      </c>
      <c r="AR1179" s="56" t="e">
        <f t="shared" si="300"/>
        <v>#REF!</v>
      </c>
      <c r="AS1179" s="55" t="e">
        <f>IF(#REF!=1,0,"")</f>
        <v>#REF!</v>
      </c>
      <c r="AT1179" s="56" t="e">
        <f t="shared" si="301"/>
        <v>#REF!</v>
      </c>
    </row>
    <row r="1180" spans="1:46" s="3" customFormat="1" x14ac:dyDescent="0.25">
      <c r="A1180" s="67">
        <f t="shared" si="302"/>
        <v>2022</v>
      </c>
      <c r="B1180" s="67" t="str">
        <f t="shared" si="303"/>
        <v>May</v>
      </c>
      <c r="C1180" s="68">
        <f t="shared" si="308"/>
        <v>25</v>
      </c>
      <c r="D1180" s="69">
        <f t="shared" si="304"/>
        <v>4</v>
      </c>
      <c r="E1180" s="70">
        <f t="shared" si="305"/>
        <v>12</v>
      </c>
      <c r="F1180" s="74"/>
      <c r="G1180" s="77"/>
      <c r="H1180" s="63" t="e">
        <f t="shared" si="309"/>
        <v>#VALUE!</v>
      </c>
      <c r="I1180" s="64">
        <f t="shared" si="310"/>
        <v>1</v>
      </c>
      <c r="J1180" s="71" t="str">
        <f t="shared" si="310"/>
        <v>Lavandula</v>
      </c>
      <c r="K1180" s="71" t="str">
        <f t="shared" si="310"/>
        <v>stoechas</v>
      </c>
      <c r="L1180" s="72">
        <f t="shared" si="310"/>
        <v>2</v>
      </c>
      <c r="M1180" s="72">
        <f t="shared" si="310"/>
        <v>13</v>
      </c>
      <c r="N1180" s="66">
        <f t="shared" si="310"/>
        <v>0</v>
      </c>
      <c r="O1180" s="42"/>
      <c r="P1180" s="43" t="e">
        <f>TEXT(IF(#REF!=1,D1180,""),"00")</f>
        <v>#REF!</v>
      </c>
      <c r="Q1180" s="44"/>
      <c r="R1180" s="45"/>
      <c r="S1180" s="46" t="e">
        <f>IF(O1180=0,TEXT(TIME(P1180,Q1180,R1180)-TIME(D1180,E1180,RIGHT(F1180,2))+TIME(0,LEFT(#REF!,2),RIGHT(#REF!,2)),"mm:ss"),TEXT(TIME(P1180,Q1180,R1180)-TIME(D1180,E1180,RIGHT(F1180,2))+TIME(0,LEFT(#REF!,2),RIGHT(#REF!,2))-TIME(0,($G$10*O1180),0),"mm:ss"))</f>
        <v>#REF!</v>
      </c>
      <c r="T1180" s="47"/>
      <c r="U1180" s="43" t="e">
        <f>INDEX(VISITORS[INSECT ORDER], MATCH(T1180,VISITORS[NAME USED],0))</f>
        <v>#N/A</v>
      </c>
      <c r="V1180" s="43" t="e">
        <f t="shared" si="306"/>
        <v>#N/A</v>
      </c>
      <c r="W1180" s="48" t="e">
        <f>IF(SUM(AB1180,AD1180,AF1180,AH1180,AJ1180,AL1180)=#REF!,,"")</f>
        <v>#REF!</v>
      </c>
      <c r="X1180" s="49" t="e">
        <f>IF(#REF!=1,1,"")</f>
        <v>#REF!</v>
      </c>
      <c r="Y1180" s="49"/>
      <c r="Z1180" s="49"/>
      <c r="AA1180" s="50" t="str">
        <f t="shared" si="307"/>
        <v/>
      </c>
      <c r="AB1180" s="51" t="str">
        <f>IF(AA1180=1,#REF!,"")</f>
        <v/>
      </c>
      <c r="AC1180" s="50"/>
      <c r="AD1180" s="51" t="str">
        <f>IF(AC1180=1,#REF!,"")</f>
        <v/>
      </c>
      <c r="AE1180" s="50"/>
      <c r="AF1180" s="51" t="str">
        <f>IF(AE1180=1,#REF!,"")</f>
        <v/>
      </c>
      <c r="AG1180" s="50"/>
      <c r="AH1180" s="51" t="str">
        <f>IF(AG1180=1,#REF!,"")</f>
        <v/>
      </c>
      <c r="AI1180" s="50"/>
      <c r="AJ1180" s="51" t="str">
        <f>IF(AI1180=1,#REF!,"")</f>
        <v/>
      </c>
      <c r="AK1180" s="50"/>
      <c r="AL1180" s="51" t="str">
        <f>IF(AK1180=1,#REF!,"")</f>
        <v/>
      </c>
      <c r="AM1180" s="52"/>
      <c r="AN1180" s="53"/>
      <c r="AO1180" s="53"/>
      <c r="AP1180" s="54"/>
      <c r="AQ1180" s="55" t="e">
        <f>IF(#REF!=1,0,"")</f>
        <v>#REF!</v>
      </c>
      <c r="AR1180" s="56" t="e">
        <f t="shared" si="300"/>
        <v>#REF!</v>
      </c>
      <c r="AS1180" s="55" t="e">
        <f>IF(#REF!=1,0,"")</f>
        <v>#REF!</v>
      </c>
      <c r="AT1180" s="56" t="e">
        <f t="shared" si="301"/>
        <v>#REF!</v>
      </c>
    </row>
    <row r="1181" spans="1:46" s="3" customFormat="1" x14ac:dyDescent="0.25">
      <c r="A1181" s="67">
        <f t="shared" si="302"/>
        <v>2022</v>
      </c>
      <c r="B1181" s="67" t="str">
        <f t="shared" si="303"/>
        <v>May</v>
      </c>
      <c r="C1181" s="68">
        <f t="shared" si="308"/>
        <v>25</v>
      </c>
      <c r="D1181" s="69">
        <f t="shared" si="304"/>
        <v>4</v>
      </c>
      <c r="E1181" s="70">
        <f t="shared" si="305"/>
        <v>13</v>
      </c>
      <c r="F1181" s="74"/>
      <c r="G1181" s="77"/>
      <c r="H1181" s="63" t="e">
        <f t="shared" si="309"/>
        <v>#VALUE!</v>
      </c>
      <c r="I1181" s="64">
        <f t="shared" ref="I1181:N1196" si="311">I1180</f>
        <v>1</v>
      </c>
      <c r="J1181" s="71" t="str">
        <f t="shared" si="311"/>
        <v>Lavandula</v>
      </c>
      <c r="K1181" s="71" t="str">
        <f t="shared" si="311"/>
        <v>stoechas</v>
      </c>
      <c r="L1181" s="72">
        <f t="shared" si="311"/>
        <v>2</v>
      </c>
      <c r="M1181" s="72">
        <f t="shared" si="311"/>
        <v>13</v>
      </c>
      <c r="N1181" s="66">
        <f t="shared" si="311"/>
        <v>0</v>
      </c>
      <c r="O1181" s="42"/>
      <c r="P1181" s="43" t="e">
        <f>TEXT(IF(#REF!=1,D1181,""),"00")</f>
        <v>#REF!</v>
      </c>
      <c r="Q1181" s="44"/>
      <c r="R1181" s="45"/>
      <c r="S1181" s="46" t="e">
        <f>IF(O1181=0,TEXT(TIME(P1181,Q1181,R1181)-TIME(D1181,E1181,RIGHT(F1181,2))+TIME(0,LEFT(#REF!,2),RIGHT(#REF!,2)),"mm:ss"),TEXT(TIME(P1181,Q1181,R1181)-TIME(D1181,E1181,RIGHT(F1181,2))+TIME(0,LEFT(#REF!,2),RIGHT(#REF!,2))-TIME(0,($G$10*O1181),0),"mm:ss"))</f>
        <v>#REF!</v>
      </c>
      <c r="T1181" s="47"/>
      <c r="U1181" s="43" t="e">
        <f>INDEX(VISITORS[INSECT ORDER], MATCH(T1181,VISITORS[NAME USED],0))</f>
        <v>#N/A</v>
      </c>
      <c r="V1181" s="43" t="e">
        <f t="shared" si="306"/>
        <v>#N/A</v>
      </c>
      <c r="W1181" s="48" t="e">
        <f>IF(SUM(AB1181,AD1181,AF1181,AH1181,AJ1181,AL1181)=#REF!,,"")</f>
        <v>#REF!</v>
      </c>
      <c r="X1181" s="49" t="e">
        <f>IF(#REF!=1,1,"")</f>
        <v>#REF!</v>
      </c>
      <c r="Y1181" s="49"/>
      <c r="Z1181" s="49"/>
      <c r="AA1181" s="50" t="str">
        <f t="shared" si="307"/>
        <v/>
      </c>
      <c r="AB1181" s="51" t="str">
        <f>IF(AA1181=1,#REF!,"")</f>
        <v/>
      </c>
      <c r="AC1181" s="50"/>
      <c r="AD1181" s="51" t="str">
        <f>IF(AC1181=1,#REF!,"")</f>
        <v/>
      </c>
      <c r="AE1181" s="50"/>
      <c r="AF1181" s="51" t="str">
        <f>IF(AE1181=1,#REF!,"")</f>
        <v/>
      </c>
      <c r="AG1181" s="50"/>
      <c r="AH1181" s="51" t="str">
        <f>IF(AG1181=1,#REF!,"")</f>
        <v/>
      </c>
      <c r="AI1181" s="50"/>
      <c r="AJ1181" s="51" t="str">
        <f>IF(AI1181=1,#REF!,"")</f>
        <v/>
      </c>
      <c r="AK1181" s="50"/>
      <c r="AL1181" s="51" t="str">
        <f>IF(AK1181=1,#REF!,"")</f>
        <v/>
      </c>
      <c r="AM1181" s="52"/>
      <c r="AN1181" s="53"/>
      <c r="AO1181" s="53"/>
      <c r="AP1181" s="54"/>
      <c r="AQ1181" s="55" t="e">
        <f>IF(#REF!=1,0,"")</f>
        <v>#REF!</v>
      </c>
      <c r="AR1181" s="56" t="e">
        <f t="shared" si="300"/>
        <v>#REF!</v>
      </c>
      <c r="AS1181" s="55" t="e">
        <f>IF(#REF!=1,0,"")</f>
        <v>#REF!</v>
      </c>
      <c r="AT1181" s="56" t="e">
        <f t="shared" si="301"/>
        <v>#REF!</v>
      </c>
    </row>
    <row r="1182" spans="1:46" s="3" customFormat="1" x14ac:dyDescent="0.25">
      <c r="A1182" s="67">
        <f t="shared" si="302"/>
        <v>2022</v>
      </c>
      <c r="B1182" s="67" t="str">
        <f t="shared" si="303"/>
        <v>May</v>
      </c>
      <c r="C1182" s="68">
        <f t="shared" si="308"/>
        <v>25</v>
      </c>
      <c r="D1182" s="69">
        <f t="shared" si="304"/>
        <v>4</v>
      </c>
      <c r="E1182" s="60">
        <f t="shared" si="305"/>
        <v>14</v>
      </c>
      <c r="F1182" s="74"/>
      <c r="G1182" s="77"/>
      <c r="H1182" s="63" t="e">
        <f t="shared" si="309"/>
        <v>#VALUE!</v>
      </c>
      <c r="I1182" s="64">
        <f t="shared" si="311"/>
        <v>1</v>
      </c>
      <c r="J1182" s="71" t="str">
        <f t="shared" si="311"/>
        <v>Lavandula</v>
      </c>
      <c r="K1182" s="71" t="str">
        <f t="shared" si="311"/>
        <v>stoechas</v>
      </c>
      <c r="L1182" s="66">
        <f t="shared" si="311"/>
        <v>2</v>
      </c>
      <c r="M1182" s="66">
        <f t="shared" si="311"/>
        <v>13</v>
      </c>
      <c r="N1182" s="66">
        <f t="shared" si="311"/>
        <v>0</v>
      </c>
      <c r="O1182" s="42"/>
      <c r="P1182" s="43" t="e">
        <f>TEXT(IF(#REF!=1,D1182,""),"00")</f>
        <v>#REF!</v>
      </c>
      <c r="Q1182" s="44"/>
      <c r="R1182" s="45"/>
      <c r="S1182" s="46" t="e">
        <f>IF(O1182=0,TEXT(TIME(P1182,Q1182,R1182)-TIME(D1182,E1182,RIGHT(F1182,2))+TIME(0,LEFT(#REF!,2),RIGHT(#REF!,2)),"mm:ss"),TEXT(TIME(P1182,Q1182,R1182)-TIME(D1182,E1182,RIGHT(F1182,2))+TIME(0,LEFT(#REF!,2),RIGHT(#REF!,2))-TIME(0,($G$10*O1182),0),"mm:ss"))</f>
        <v>#REF!</v>
      </c>
      <c r="T1182" s="47"/>
      <c r="U1182" s="43" t="e">
        <f>INDEX(VISITORS[INSECT ORDER], MATCH(T1182,VISITORS[NAME USED],0))</f>
        <v>#N/A</v>
      </c>
      <c r="V1182" s="43" t="e">
        <f t="shared" si="306"/>
        <v>#N/A</v>
      </c>
      <c r="W1182" s="48" t="e">
        <f>IF(SUM(AB1182,AD1182,AF1182,AH1182,AJ1182,AL1182)=#REF!,,"")</f>
        <v>#REF!</v>
      </c>
      <c r="X1182" s="49" t="e">
        <f>IF(#REF!=1,1,"")</f>
        <v>#REF!</v>
      </c>
      <c r="Y1182" s="49"/>
      <c r="Z1182" s="49"/>
      <c r="AA1182" s="50" t="str">
        <f t="shared" si="307"/>
        <v/>
      </c>
      <c r="AB1182" s="51" t="str">
        <f>IF(AA1182=1,#REF!,"")</f>
        <v/>
      </c>
      <c r="AC1182" s="50"/>
      <c r="AD1182" s="51" t="str">
        <f>IF(AC1182=1,#REF!,"")</f>
        <v/>
      </c>
      <c r="AE1182" s="50"/>
      <c r="AF1182" s="51" t="str">
        <f>IF(AE1182=1,#REF!,"")</f>
        <v/>
      </c>
      <c r="AG1182" s="50"/>
      <c r="AH1182" s="51" t="str">
        <f>IF(AG1182=1,#REF!,"")</f>
        <v/>
      </c>
      <c r="AI1182" s="50"/>
      <c r="AJ1182" s="51" t="str">
        <f>IF(AI1182=1,#REF!,"")</f>
        <v/>
      </c>
      <c r="AK1182" s="50"/>
      <c r="AL1182" s="51" t="str">
        <f>IF(AK1182=1,#REF!,"")</f>
        <v/>
      </c>
      <c r="AM1182" s="52"/>
      <c r="AN1182" s="53"/>
      <c r="AO1182" s="53"/>
      <c r="AP1182" s="54"/>
      <c r="AQ1182" s="55" t="e">
        <f>IF(#REF!=1,0,"")</f>
        <v>#REF!</v>
      </c>
      <c r="AR1182" s="56" t="e">
        <f t="shared" si="300"/>
        <v>#REF!</v>
      </c>
      <c r="AS1182" s="55" t="e">
        <f>IF(#REF!=1,0,"")</f>
        <v>#REF!</v>
      </c>
      <c r="AT1182" s="56" t="e">
        <f t="shared" si="301"/>
        <v>#REF!</v>
      </c>
    </row>
    <row r="1183" spans="1:46" s="3" customFormat="1" x14ac:dyDescent="0.25">
      <c r="A1183" s="67">
        <f t="shared" si="302"/>
        <v>2022</v>
      </c>
      <c r="B1183" s="67" t="str">
        <f t="shared" si="303"/>
        <v>May</v>
      </c>
      <c r="C1183" s="68">
        <f t="shared" si="308"/>
        <v>25</v>
      </c>
      <c r="D1183" s="69">
        <f t="shared" si="304"/>
        <v>4</v>
      </c>
      <c r="E1183" s="70">
        <f t="shared" si="305"/>
        <v>15</v>
      </c>
      <c r="F1183" s="74"/>
      <c r="G1183" s="77"/>
      <c r="H1183" s="63" t="e">
        <f t="shared" si="309"/>
        <v>#VALUE!</v>
      </c>
      <c r="I1183" s="64">
        <f t="shared" si="311"/>
        <v>1</v>
      </c>
      <c r="J1183" s="71" t="str">
        <f t="shared" si="311"/>
        <v>Lavandula</v>
      </c>
      <c r="K1183" s="71" t="str">
        <f t="shared" si="311"/>
        <v>stoechas</v>
      </c>
      <c r="L1183" s="72">
        <f t="shared" si="311"/>
        <v>2</v>
      </c>
      <c r="M1183" s="72">
        <f t="shared" si="311"/>
        <v>13</v>
      </c>
      <c r="N1183" s="66">
        <f t="shared" si="311"/>
        <v>0</v>
      </c>
      <c r="O1183" s="42"/>
      <c r="P1183" s="43" t="e">
        <f>TEXT(IF(#REF!=1,D1183,""),"00")</f>
        <v>#REF!</v>
      </c>
      <c r="Q1183" s="44"/>
      <c r="R1183" s="45"/>
      <c r="S1183" s="46" t="e">
        <f>IF(O1183=0,TEXT(TIME(P1183,Q1183,R1183)-TIME(D1183,E1183,RIGHT(F1183,2))+TIME(0,LEFT(#REF!,2),RIGHT(#REF!,2)),"mm:ss"),TEXT(TIME(P1183,Q1183,R1183)-TIME(D1183,E1183,RIGHT(F1183,2))+TIME(0,LEFT(#REF!,2),RIGHT(#REF!,2))-TIME(0,($G$10*O1183),0),"mm:ss"))</f>
        <v>#REF!</v>
      </c>
      <c r="T1183" s="47"/>
      <c r="U1183" s="43" t="e">
        <f>INDEX(VISITORS[INSECT ORDER], MATCH(T1183,VISITORS[NAME USED],0))</f>
        <v>#N/A</v>
      </c>
      <c r="V1183" s="43" t="e">
        <f t="shared" si="306"/>
        <v>#N/A</v>
      </c>
      <c r="W1183" s="48" t="e">
        <f>IF(SUM(AB1183,AD1183,AF1183,AH1183,AJ1183,AL1183)=#REF!,,"")</f>
        <v>#REF!</v>
      </c>
      <c r="X1183" s="49" t="e">
        <f>IF(#REF!=1,1,"")</f>
        <v>#REF!</v>
      </c>
      <c r="Y1183" s="49"/>
      <c r="Z1183" s="49"/>
      <c r="AA1183" s="50" t="str">
        <f t="shared" si="307"/>
        <v/>
      </c>
      <c r="AB1183" s="51" t="str">
        <f>IF(AA1183=1,#REF!,"")</f>
        <v/>
      </c>
      <c r="AC1183" s="50"/>
      <c r="AD1183" s="51" t="str">
        <f>IF(AC1183=1,#REF!,"")</f>
        <v/>
      </c>
      <c r="AE1183" s="50"/>
      <c r="AF1183" s="51" t="str">
        <f>IF(AE1183=1,#REF!,"")</f>
        <v/>
      </c>
      <c r="AG1183" s="50"/>
      <c r="AH1183" s="51" t="str">
        <f>IF(AG1183=1,#REF!,"")</f>
        <v/>
      </c>
      <c r="AI1183" s="50"/>
      <c r="AJ1183" s="51" t="str">
        <f>IF(AI1183=1,#REF!,"")</f>
        <v/>
      </c>
      <c r="AK1183" s="50"/>
      <c r="AL1183" s="51" t="str">
        <f>IF(AK1183=1,#REF!,"")</f>
        <v/>
      </c>
      <c r="AM1183" s="52"/>
      <c r="AN1183" s="53"/>
      <c r="AO1183" s="53"/>
      <c r="AP1183" s="54"/>
      <c r="AQ1183" s="55" t="e">
        <f>IF(#REF!=1,0,"")</f>
        <v>#REF!</v>
      </c>
      <c r="AR1183" s="56" t="e">
        <f t="shared" si="300"/>
        <v>#REF!</v>
      </c>
      <c r="AS1183" s="55" t="e">
        <f>IF(#REF!=1,0,"")</f>
        <v>#REF!</v>
      </c>
      <c r="AT1183" s="56" t="e">
        <f t="shared" si="301"/>
        <v>#REF!</v>
      </c>
    </row>
    <row r="1184" spans="1:46" s="3" customFormat="1" x14ac:dyDescent="0.25">
      <c r="A1184" s="67">
        <f t="shared" si="302"/>
        <v>2022</v>
      </c>
      <c r="B1184" s="67" t="str">
        <f t="shared" si="303"/>
        <v>May</v>
      </c>
      <c r="C1184" s="68">
        <f t="shared" si="308"/>
        <v>25</v>
      </c>
      <c r="D1184" s="69">
        <f t="shared" si="304"/>
        <v>4</v>
      </c>
      <c r="E1184" s="70">
        <f t="shared" si="305"/>
        <v>16</v>
      </c>
      <c r="F1184" s="74"/>
      <c r="G1184" s="77"/>
      <c r="H1184" s="63" t="e">
        <f t="shared" si="309"/>
        <v>#VALUE!</v>
      </c>
      <c r="I1184" s="64">
        <f t="shared" si="311"/>
        <v>1</v>
      </c>
      <c r="J1184" s="71" t="str">
        <f t="shared" si="311"/>
        <v>Lavandula</v>
      </c>
      <c r="K1184" s="71" t="str">
        <f t="shared" si="311"/>
        <v>stoechas</v>
      </c>
      <c r="L1184" s="72">
        <f t="shared" si="311"/>
        <v>2</v>
      </c>
      <c r="M1184" s="72">
        <f t="shared" si="311"/>
        <v>13</v>
      </c>
      <c r="N1184" s="66">
        <f t="shared" si="311"/>
        <v>0</v>
      </c>
      <c r="O1184" s="42"/>
      <c r="P1184" s="43" t="e">
        <f>TEXT(IF(#REF!=1,D1184,""),"00")</f>
        <v>#REF!</v>
      </c>
      <c r="Q1184" s="44"/>
      <c r="R1184" s="45"/>
      <c r="S1184" s="46" t="e">
        <f>IF(O1184=0,TEXT(TIME(P1184,Q1184,R1184)-TIME(D1184,E1184,RIGHT(F1184,2))+TIME(0,LEFT(#REF!,2),RIGHT(#REF!,2)),"mm:ss"),TEXT(TIME(P1184,Q1184,R1184)-TIME(D1184,E1184,RIGHT(F1184,2))+TIME(0,LEFT(#REF!,2),RIGHT(#REF!,2))-TIME(0,($G$10*O1184),0),"mm:ss"))</f>
        <v>#REF!</v>
      </c>
      <c r="T1184" s="47"/>
      <c r="U1184" s="43" t="e">
        <f>INDEX(VISITORS[INSECT ORDER], MATCH(T1184,VISITORS[NAME USED],0))</f>
        <v>#N/A</v>
      </c>
      <c r="V1184" s="43" t="e">
        <f t="shared" si="306"/>
        <v>#N/A</v>
      </c>
      <c r="W1184" s="48" t="e">
        <f>IF(SUM(AB1184,AD1184,AF1184,AH1184,AJ1184,AL1184)=#REF!,,"")</f>
        <v>#REF!</v>
      </c>
      <c r="X1184" s="49" t="e">
        <f>IF(#REF!=1,1,"")</f>
        <v>#REF!</v>
      </c>
      <c r="Y1184" s="49"/>
      <c r="Z1184" s="49"/>
      <c r="AA1184" s="50" t="str">
        <f t="shared" si="307"/>
        <v/>
      </c>
      <c r="AB1184" s="51" t="str">
        <f>IF(AA1184=1,#REF!,"")</f>
        <v/>
      </c>
      <c r="AC1184" s="50"/>
      <c r="AD1184" s="51" t="str">
        <f>IF(AC1184=1,#REF!,"")</f>
        <v/>
      </c>
      <c r="AE1184" s="50"/>
      <c r="AF1184" s="51" t="str">
        <f>IF(AE1184=1,#REF!,"")</f>
        <v/>
      </c>
      <c r="AG1184" s="50"/>
      <c r="AH1184" s="51" t="str">
        <f>IF(AG1184=1,#REF!,"")</f>
        <v/>
      </c>
      <c r="AI1184" s="50"/>
      <c r="AJ1184" s="51" t="str">
        <f>IF(AI1184=1,#REF!,"")</f>
        <v/>
      </c>
      <c r="AK1184" s="50"/>
      <c r="AL1184" s="51" t="str">
        <f>IF(AK1184=1,#REF!,"")</f>
        <v/>
      </c>
      <c r="AM1184" s="52"/>
      <c r="AN1184" s="53"/>
      <c r="AO1184" s="53"/>
      <c r="AP1184" s="54"/>
      <c r="AQ1184" s="55" t="e">
        <f>IF(#REF!=1,0,"")</f>
        <v>#REF!</v>
      </c>
      <c r="AR1184" s="56" t="e">
        <f t="shared" si="300"/>
        <v>#REF!</v>
      </c>
      <c r="AS1184" s="55" t="e">
        <f>IF(#REF!=1,0,"")</f>
        <v>#REF!</v>
      </c>
      <c r="AT1184" s="56" t="e">
        <f t="shared" si="301"/>
        <v>#REF!</v>
      </c>
    </row>
    <row r="1185" spans="1:46" s="3" customFormat="1" x14ac:dyDescent="0.25">
      <c r="A1185" s="67">
        <f t="shared" si="302"/>
        <v>2022</v>
      </c>
      <c r="B1185" s="67" t="str">
        <f t="shared" si="303"/>
        <v>May</v>
      </c>
      <c r="C1185" s="68">
        <f t="shared" si="308"/>
        <v>25</v>
      </c>
      <c r="D1185" s="69">
        <f t="shared" si="304"/>
        <v>4</v>
      </c>
      <c r="E1185" s="70">
        <f t="shared" si="305"/>
        <v>17</v>
      </c>
      <c r="F1185" s="74"/>
      <c r="G1185" s="77"/>
      <c r="H1185" s="63" t="e">
        <f t="shared" si="309"/>
        <v>#VALUE!</v>
      </c>
      <c r="I1185" s="64">
        <f t="shared" si="311"/>
        <v>1</v>
      </c>
      <c r="J1185" s="71" t="str">
        <f t="shared" si="311"/>
        <v>Lavandula</v>
      </c>
      <c r="K1185" s="71" t="str">
        <f t="shared" si="311"/>
        <v>stoechas</v>
      </c>
      <c r="L1185" s="72">
        <f t="shared" si="311"/>
        <v>2</v>
      </c>
      <c r="M1185" s="72">
        <f t="shared" si="311"/>
        <v>13</v>
      </c>
      <c r="N1185" s="66">
        <f t="shared" si="311"/>
        <v>0</v>
      </c>
      <c r="O1185" s="42"/>
      <c r="P1185" s="43" t="e">
        <f>TEXT(IF(#REF!=1,D1185,""),"00")</f>
        <v>#REF!</v>
      </c>
      <c r="Q1185" s="44"/>
      <c r="R1185" s="45"/>
      <c r="S1185" s="46" t="e">
        <f>IF(O1185=0,TEXT(TIME(P1185,Q1185,R1185)-TIME(D1185,E1185,RIGHT(F1185,2))+TIME(0,LEFT(#REF!,2),RIGHT(#REF!,2)),"mm:ss"),TEXT(TIME(P1185,Q1185,R1185)-TIME(D1185,E1185,RIGHT(F1185,2))+TIME(0,LEFT(#REF!,2),RIGHT(#REF!,2))-TIME(0,($G$10*O1185),0),"mm:ss"))</f>
        <v>#REF!</v>
      </c>
      <c r="T1185" s="47"/>
      <c r="U1185" s="43" t="e">
        <f>INDEX(VISITORS[INSECT ORDER], MATCH(T1185,VISITORS[NAME USED],0))</f>
        <v>#N/A</v>
      </c>
      <c r="V1185" s="43" t="e">
        <f t="shared" si="306"/>
        <v>#N/A</v>
      </c>
      <c r="W1185" s="48" t="e">
        <f>IF(SUM(AB1185,AD1185,AF1185,AH1185,AJ1185,AL1185)=#REF!,,"")</f>
        <v>#REF!</v>
      </c>
      <c r="X1185" s="49" t="e">
        <f>IF(#REF!=1,1,"")</f>
        <v>#REF!</v>
      </c>
      <c r="Y1185" s="49"/>
      <c r="Z1185" s="49"/>
      <c r="AA1185" s="50" t="str">
        <f t="shared" si="307"/>
        <v/>
      </c>
      <c r="AB1185" s="51" t="str">
        <f>IF(AA1185=1,#REF!,"")</f>
        <v/>
      </c>
      <c r="AC1185" s="50"/>
      <c r="AD1185" s="51" t="str">
        <f>IF(AC1185=1,#REF!,"")</f>
        <v/>
      </c>
      <c r="AE1185" s="50"/>
      <c r="AF1185" s="51" t="str">
        <f>IF(AE1185=1,#REF!,"")</f>
        <v/>
      </c>
      <c r="AG1185" s="50"/>
      <c r="AH1185" s="51" t="str">
        <f>IF(AG1185=1,#REF!,"")</f>
        <v/>
      </c>
      <c r="AI1185" s="50"/>
      <c r="AJ1185" s="51" t="str">
        <f>IF(AI1185=1,#REF!,"")</f>
        <v/>
      </c>
      <c r="AK1185" s="50"/>
      <c r="AL1185" s="51" t="str">
        <f>IF(AK1185=1,#REF!,"")</f>
        <v/>
      </c>
      <c r="AM1185" s="52"/>
      <c r="AN1185" s="53"/>
      <c r="AO1185" s="53"/>
      <c r="AP1185" s="54"/>
      <c r="AQ1185" s="55" t="e">
        <f>IF(#REF!=1,0,"")</f>
        <v>#REF!</v>
      </c>
      <c r="AR1185" s="56" t="e">
        <f t="shared" si="300"/>
        <v>#REF!</v>
      </c>
      <c r="AS1185" s="55" t="e">
        <f>IF(#REF!=1,0,"")</f>
        <v>#REF!</v>
      </c>
      <c r="AT1185" s="56" t="e">
        <f t="shared" si="301"/>
        <v>#REF!</v>
      </c>
    </row>
    <row r="1186" spans="1:46" s="3" customFormat="1" x14ac:dyDescent="0.25">
      <c r="A1186" s="67">
        <f t="shared" si="302"/>
        <v>2022</v>
      </c>
      <c r="B1186" s="67" t="str">
        <f t="shared" si="303"/>
        <v>May</v>
      </c>
      <c r="C1186" s="68">
        <f t="shared" si="308"/>
        <v>25</v>
      </c>
      <c r="D1186" s="69">
        <f t="shared" si="304"/>
        <v>4</v>
      </c>
      <c r="E1186" s="70">
        <f t="shared" si="305"/>
        <v>18</v>
      </c>
      <c r="F1186" s="74"/>
      <c r="G1186" s="77"/>
      <c r="H1186" s="63" t="e">
        <f t="shared" si="309"/>
        <v>#VALUE!</v>
      </c>
      <c r="I1186" s="64">
        <f t="shared" si="311"/>
        <v>1</v>
      </c>
      <c r="J1186" s="71" t="str">
        <f t="shared" si="311"/>
        <v>Lavandula</v>
      </c>
      <c r="K1186" s="71" t="str">
        <f t="shared" si="311"/>
        <v>stoechas</v>
      </c>
      <c r="L1186" s="72">
        <f t="shared" si="311"/>
        <v>2</v>
      </c>
      <c r="M1186" s="72">
        <f t="shared" si="311"/>
        <v>13</v>
      </c>
      <c r="N1186" s="66">
        <f t="shared" si="311"/>
        <v>0</v>
      </c>
      <c r="O1186" s="42"/>
      <c r="P1186" s="43" t="e">
        <f>TEXT(IF(#REF!=1,D1186,""),"00")</f>
        <v>#REF!</v>
      </c>
      <c r="Q1186" s="44"/>
      <c r="R1186" s="45"/>
      <c r="S1186" s="46" t="e">
        <f>IF(O1186=0,TEXT(TIME(P1186,Q1186,R1186)-TIME(D1186,E1186,RIGHT(F1186,2))+TIME(0,LEFT(#REF!,2),RIGHT(#REF!,2)),"mm:ss"),TEXT(TIME(P1186,Q1186,R1186)-TIME(D1186,E1186,RIGHT(F1186,2))+TIME(0,LEFT(#REF!,2),RIGHT(#REF!,2))-TIME(0,($G$10*O1186),0),"mm:ss"))</f>
        <v>#REF!</v>
      </c>
      <c r="T1186" s="47"/>
      <c r="U1186" s="43" t="e">
        <f>INDEX(VISITORS[INSECT ORDER], MATCH(T1186,VISITORS[NAME USED],0))</f>
        <v>#N/A</v>
      </c>
      <c r="V1186" s="43" t="e">
        <f t="shared" si="306"/>
        <v>#N/A</v>
      </c>
      <c r="W1186" s="48" t="e">
        <f>IF(SUM(AB1186,AD1186,AF1186,AH1186,AJ1186,AL1186)=#REF!,,"")</f>
        <v>#REF!</v>
      </c>
      <c r="X1186" s="49" t="e">
        <f>IF(#REF!=1,1,"")</f>
        <v>#REF!</v>
      </c>
      <c r="Y1186" s="49"/>
      <c r="Z1186" s="49"/>
      <c r="AA1186" s="50" t="str">
        <f t="shared" si="307"/>
        <v/>
      </c>
      <c r="AB1186" s="51" t="str">
        <f>IF(AA1186=1,#REF!,"")</f>
        <v/>
      </c>
      <c r="AC1186" s="50"/>
      <c r="AD1186" s="51" t="str">
        <f>IF(AC1186=1,#REF!,"")</f>
        <v/>
      </c>
      <c r="AE1186" s="50"/>
      <c r="AF1186" s="51" t="str">
        <f>IF(AE1186=1,#REF!,"")</f>
        <v/>
      </c>
      <c r="AG1186" s="50"/>
      <c r="AH1186" s="51" t="str">
        <f>IF(AG1186=1,#REF!,"")</f>
        <v/>
      </c>
      <c r="AI1186" s="50"/>
      <c r="AJ1186" s="51" t="str">
        <f>IF(AI1186=1,#REF!,"")</f>
        <v/>
      </c>
      <c r="AK1186" s="50"/>
      <c r="AL1186" s="51" t="str">
        <f>IF(AK1186=1,#REF!,"")</f>
        <v/>
      </c>
      <c r="AM1186" s="52"/>
      <c r="AN1186" s="53"/>
      <c r="AO1186" s="53"/>
      <c r="AP1186" s="54"/>
      <c r="AQ1186" s="55" t="e">
        <f>IF(#REF!=1,0,"")</f>
        <v>#REF!</v>
      </c>
      <c r="AR1186" s="56" t="e">
        <f t="shared" si="300"/>
        <v>#REF!</v>
      </c>
      <c r="AS1186" s="55" t="e">
        <f>IF(#REF!=1,0,"")</f>
        <v>#REF!</v>
      </c>
      <c r="AT1186" s="56" t="e">
        <f t="shared" si="301"/>
        <v>#REF!</v>
      </c>
    </row>
    <row r="1187" spans="1:46" s="3" customFormat="1" x14ac:dyDescent="0.25">
      <c r="A1187" s="67">
        <f t="shared" si="302"/>
        <v>2022</v>
      </c>
      <c r="B1187" s="67" t="str">
        <f t="shared" si="303"/>
        <v>May</v>
      </c>
      <c r="C1187" s="68">
        <f t="shared" si="308"/>
        <v>25</v>
      </c>
      <c r="D1187" s="69">
        <f t="shared" si="304"/>
        <v>4</v>
      </c>
      <c r="E1187" s="60">
        <f t="shared" si="305"/>
        <v>19</v>
      </c>
      <c r="F1187" s="74"/>
      <c r="G1187" s="77"/>
      <c r="H1187" s="63" t="e">
        <f t="shared" si="309"/>
        <v>#VALUE!</v>
      </c>
      <c r="I1187" s="64">
        <f t="shared" si="311"/>
        <v>1</v>
      </c>
      <c r="J1187" s="71" t="str">
        <f t="shared" si="311"/>
        <v>Lavandula</v>
      </c>
      <c r="K1187" s="71" t="str">
        <f t="shared" si="311"/>
        <v>stoechas</v>
      </c>
      <c r="L1187" s="72">
        <f t="shared" si="311"/>
        <v>2</v>
      </c>
      <c r="M1187" s="66">
        <f t="shared" si="311"/>
        <v>13</v>
      </c>
      <c r="N1187" s="66">
        <f t="shared" si="311"/>
        <v>0</v>
      </c>
      <c r="O1187" s="42"/>
      <c r="P1187" s="43" t="e">
        <f>TEXT(IF(#REF!=1,D1187,""),"00")</f>
        <v>#REF!</v>
      </c>
      <c r="Q1187" s="44"/>
      <c r="R1187" s="45"/>
      <c r="S1187" s="46" t="e">
        <f>IF(O1187=0,TEXT(TIME(P1187,Q1187,R1187)-TIME(D1187,E1187,RIGHT(F1187,2))+TIME(0,LEFT(#REF!,2),RIGHT(#REF!,2)),"mm:ss"),TEXT(TIME(P1187,Q1187,R1187)-TIME(D1187,E1187,RIGHT(F1187,2))+TIME(0,LEFT(#REF!,2),RIGHT(#REF!,2))-TIME(0,($G$10*O1187),0),"mm:ss"))</f>
        <v>#REF!</v>
      </c>
      <c r="T1187" s="47"/>
      <c r="U1187" s="43" t="e">
        <f>INDEX(VISITORS[INSECT ORDER], MATCH(T1187,VISITORS[NAME USED],0))</f>
        <v>#N/A</v>
      </c>
      <c r="V1187" s="43" t="e">
        <f t="shared" si="306"/>
        <v>#N/A</v>
      </c>
      <c r="W1187" s="48" t="e">
        <f>IF(SUM(AB1187,AD1187,AF1187,AH1187,AJ1187,AL1187)=#REF!,,"")</f>
        <v>#REF!</v>
      </c>
      <c r="X1187" s="49" t="e">
        <f>IF(#REF!=1,1,"")</f>
        <v>#REF!</v>
      </c>
      <c r="Y1187" s="49"/>
      <c r="Z1187" s="49"/>
      <c r="AA1187" s="50" t="str">
        <f t="shared" si="307"/>
        <v/>
      </c>
      <c r="AB1187" s="51" t="str">
        <f>IF(AA1187=1,#REF!,"")</f>
        <v/>
      </c>
      <c r="AC1187" s="50"/>
      <c r="AD1187" s="51" t="str">
        <f>IF(AC1187=1,#REF!,"")</f>
        <v/>
      </c>
      <c r="AE1187" s="50"/>
      <c r="AF1187" s="51" t="str">
        <f>IF(AE1187=1,#REF!,"")</f>
        <v/>
      </c>
      <c r="AG1187" s="50"/>
      <c r="AH1187" s="51" t="str">
        <f>IF(AG1187=1,#REF!,"")</f>
        <v/>
      </c>
      <c r="AI1187" s="50"/>
      <c r="AJ1187" s="51" t="str">
        <f>IF(AI1187=1,#REF!,"")</f>
        <v/>
      </c>
      <c r="AK1187" s="50"/>
      <c r="AL1187" s="51" t="str">
        <f>IF(AK1187=1,#REF!,"")</f>
        <v/>
      </c>
      <c r="AM1187" s="52"/>
      <c r="AN1187" s="53"/>
      <c r="AO1187" s="53"/>
      <c r="AP1187" s="54"/>
      <c r="AQ1187" s="55" t="e">
        <f>IF(#REF!=1,0,"")</f>
        <v>#REF!</v>
      </c>
      <c r="AR1187" s="56" t="e">
        <f t="shared" si="300"/>
        <v>#REF!</v>
      </c>
      <c r="AS1187" s="55" t="e">
        <f>IF(#REF!=1,0,"")</f>
        <v>#REF!</v>
      </c>
      <c r="AT1187" s="56" t="e">
        <f t="shared" si="301"/>
        <v>#REF!</v>
      </c>
    </row>
    <row r="1188" spans="1:46" s="3" customFormat="1" x14ac:dyDescent="0.25">
      <c r="A1188" s="67">
        <f t="shared" si="302"/>
        <v>2022</v>
      </c>
      <c r="B1188" s="67" t="str">
        <f t="shared" si="303"/>
        <v>May</v>
      </c>
      <c r="C1188" s="68">
        <f t="shared" si="308"/>
        <v>25</v>
      </c>
      <c r="D1188" s="69">
        <f t="shared" si="304"/>
        <v>4</v>
      </c>
      <c r="E1188" s="70">
        <f t="shared" si="305"/>
        <v>20</v>
      </c>
      <c r="F1188" s="74"/>
      <c r="G1188" s="77"/>
      <c r="H1188" s="63" t="e">
        <f t="shared" si="309"/>
        <v>#VALUE!</v>
      </c>
      <c r="I1188" s="64">
        <f t="shared" si="311"/>
        <v>1</v>
      </c>
      <c r="J1188" s="71" t="str">
        <f t="shared" si="311"/>
        <v>Lavandula</v>
      </c>
      <c r="K1188" s="71" t="str">
        <f t="shared" si="311"/>
        <v>stoechas</v>
      </c>
      <c r="L1188" s="66">
        <f t="shared" si="311"/>
        <v>2</v>
      </c>
      <c r="M1188" s="72">
        <f t="shared" si="311"/>
        <v>13</v>
      </c>
      <c r="N1188" s="66">
        <f t="shared" si="311"/>
        <v>0</v>
      </c>
      <c r="O1188" s="42"/>
      <c r="P1188" s="43" t="e">
        <f>TEXT(IF(#REF!=1,D1188,""),"00")</f>
        <v>#REF!</v>
      </c>
      <c r="Q1188" s="44"/>
      <c r="R1188" s="45"/>
      <c r="S1188" s="46" t="e">
        <f>IF(O1188=0,TEXT(TIME(P1188,Q1188,R1188)-TIME(D1188,E1188,RIGHT(F1188,2))+TIME(0,LEFT(#REF!,2),RIGHT(#REF!,2)),"mm:ss"),TEXT(TIME(P1188,Q1188,R1188)-TIME(D1188,E1188,RIGHT(F1188,2))+TIME(0,LEFT(#REF!,2),RIGHT(#REF!,2))-TIME(0,($G$10*O1188),0),"mm:ss"))</f>
        <v>#REF!</v>
      </c>
      <c r="T1188" s="47"/>
      <c r="U1188" s="43" t="e">
        <f>INDEX(VISITORS[INSECT ORDER], MATCH(T1188,VISITORS[NAME USED],0))</f>
        <v>#N/A</v>
      </c>
      <c r="V1188" s="43" t="e">
        <f t="shared" si="306"/>
        <v>#N/A</v>
      </c>
      <c r="W1188" s="48" t="e">
        <f>IF(SUM(AB1188,AD1188,AF1188,AH1188,AJ1188,AL1188)=#REF!,,"")</f>
        <v>#REF!</v>
      </c>
      <c r="X1188" s="49" t="e">
        <f>IF(#REF!=1,1,"")</f>
        <v>#REF!</v>
      </c>
      <c r="Y1188" s="49"/>
      <c r="Z1188" s="49"/>
      <c r="AA1188" s="50" t="str">
        <f t="shared" si="307"/>
        <v/>
      </c>
      <c r="AB1188" s="51" t="str">
        <f>IF(AA1188=1,#REF!,"")</f>
        <v/>
      </c>
      <c r="AC1188" s="50"/>
      <c r="AD1188" s="51" t="str">
        <f>IF(AC1188=1,#REF!,"")</f>
        <v/>
      </c>
      <c r="AE1188" s="50"/>
      <c r="AF1188" s="51" t="str">
        <f>IF(AE1188=1,#REF!,"")</f>
        <v/>
      </c>
      <c r="AG1188" s="50"/>
      <c r="AH1188" s="51" t="str">
        <f>IF(AG1188=1,#REF!,"")</f>
        <v/>
      </c>
      <c r="AI1188" s="50"/>
      <c r="AJ1188" s="51" t="str">
        <f>IF(AI1188=1,#REF!,"")</f>
        <v/>
      </c>
      <c r="AK1188" s="50"/>
      <c r="AL1188" s="51" t="str">
        <f>IF(AK1188=1,#REF!,"")</f>
        <v/>
      </c>
      <c r="AM1188" s="52"/>
      <c r="AN1188" s="53"/>
      <c r="AO1188" s="53"/>
      <c r="AP1188" s="54"/>
      <c r="AQ1188" s="55" t="e">
        <f>IF(#REF!=1,0,"")</f>
        <v>#REF!</v>
      </c>
      <c r="AR1188" s="56" t="e">
        <f t="shared" si="300"/>
        <v>#REF!</v>
      </c>
      <c r="AS1188" s="55" t="e">
        <f>IF(#REF!=1,0,"")</f>
        <v>#REF!</v>
      </c>
      <c r="AT1188" s="56" t="e">
        <f t="shared" si="301"/>
        <v>#REF!</v>
      </c>
    </row>
    <row r="1189" spans="1:46" s="3" customFormat="1" x14ac:dyDescent="0.25">
      <c r="A1189" s="67">
        <f t="shared" si="302"/>
        <v>2022</v>
      </c>
      <c r="B1189" s="67" t="str">
        <f t="shared" si="303"/>
        <v>May</v>
      </c>
      <c r="C1189" s="68">
        <f t="shared" si="308"/>
        <v>25</v>
      </c>
      <c r="D1189" s="69">
        <f t="shared" si="304"/>
        <v>4</v>
      </c>
      <c r="E1189" s="70">
        <f t="shared" si="305"/>
        <v>21</v>
      </c>
      <c r="F1189" s="74"/>
      <c r="G1189" s="77"/>
      <c r="H1189" s="63" t="e">
        <f t="shared" si="309"/>
        <v>#VALUE!</v>
      </c>
      <c r="I1189" s="64">
        <f t="shared" si="311"/>
        <v>1</v>
      </c>
      <c r="J1189" s="71" t="str">
        <f t="shared" si="311"/>
        <v>Lavandula</v>
      </c>
      <c r="K1189" s="71" t="str">
        <f t="shared" si="311"/>
        <v>stoechas</v>
      </c>
      <c r="L1189" s="72">
        <f t="shared" si="311"/>
        <v>2</v>
      </c>
      <c r="M1189" s="72">
        <f t="shared" si="311"/>
        <v>13</v>
      </c>
      <c r="N1189" s="66">
        <f t="shared" si="311"/>
        <v>0</v>
      </c>
      <c r="O1189" s="42"/>
      <c r="P1189" s="43" t="e">
        <f>TEXT(IF(#REF!=1,D1189,""),"00")</f>
        <v>#REF!</v>
      </c>
      <c r="Q1189" s="44"/>
      <c r="R1189" s="45"/>
      <c r="S1189" s="46" t="e">
        <f>IF(O1189=0,TEXT(TIME(P1189,Q1189,R1189)-TIME(D1189,E1189,RIGHT(F1189,2))+TIME(0,LEFT(#REF!,2),RIGHT(#REF!,2)),"mm:ss"),TEXT(TIME(P1189,Q1189,R1189)-TIME(D1189,E1189,RIGHT(F1189,2))+TIME(0,LEFT(#REF!,2),RIGHT(#REF!,2))-TIME(0,($G$10*O1189),0),"mm:ss"))</f>
        <v>#REF!</v>
      </c>
      <c r="T1189" s="47"/>
      <c r="U1189" s="43" t="e">
        <f>INDEX(VISITORS[INSECT ORDER], MATCH(T1189,VISITORS[NAME USED],0))</f>
        <v>#N/A</v>
      </c>
      <c r="V1189" s="43" t="e">
        <f t="shared" si="306"/>
        <v>#N/A</v>
      </c>
      <c r="W1189" s="48" t="e">
        <f>IF(SUM(AB1189,AD1189,AF1189,AH1189,AJ1189,AL1189)=#REF!,,"")</f>
        <v>#REF!</v>
      </c>
      <c r="X1189" s="49" t="e">
        <f>IF(#REF!=1,1,"")</f>
        <v>#REF!</v>
      </c>
      <c r="Y1189" s="49"/>
      <c r="Z1189" s="49"/>
      <c r="AA1189" s="50" t="str">
        <f t="shared" si="307"/>
        <v/>
      </c>
      <c r="AB1189" s="51" t="str">
        <f>IF(AA1189=1,#REF!,"")</f>
        <v/>
      </c>
      <c r="AC1189" s="50"/>
      <c r="AD1189" s="51" t="str">
        <f>IF(AC1189=1,#REF!,"")</f>
        <v/>
      </c>
      <c r="AE1189" s="50"/>
      <c r="AF1189" s="51" t="str">
        <f>IF(AE1189=1,#REF!,"")</f>
        <v/>
      </c>
      <c r="AG1189" s="50"/>
      <c r="AH1189" s="51" t="str">
        <f>IF(AG1189=1,#REF!,"")</f>
        <v/>
      </c>
      <c r="AI1189" s="50"/>
      <c r="AJ1189" s="51" t="str">
        <f>IF(AI1189=1,#REF!,"")</f>
        <v/>
      </c>
      <c r="AK1189" s="50"/>
      <c r="AL1189" s="51" t="str">
        <f>IF(AK1189=1,#REF!,"")</f>
        <v/>
      </c>
      <c r="AM1189" s="52"/>
      <c r="AN1189" s="53"/>
      <c r="AO1189" s="53"/>
      <c r="AP1189" s="54"/>
      <c r="AQ1189" s="55" t="e">
        <f>IF(#REF!=1,0,"")</f>
        <v>#REF!</v>
      </c>
      <c r="AR1189" s="56" t="e">
        <f t="shared" si="300"/>
        <v>#REF!</v>
      </c>
      <c r="AS1189" s="55" t="e">
        <f>IF(#REF!=1,0,"")</f>
        <v>#REF!</v>
      </c>
      <c r="AT1189" s="56" t="e">
        <f t="shared" si="301"/>
        <v>#REF!</v>
      </c>
    </row>
    <row r="1190" spans="1:46" s="3" customFormat="1" x14ac:dyDescent="0.25">
      <c r="A1190" s="67">
        <f t="shared" si="302"/>
        <v>2022</v>
      </c>
      <c r="B1190" s="67" t="str">
        <f t="shared" si="303"/>
        <v>May</v>
      </c>
      <c r="C1190" s="68">
        <f t="shared" si="308"/>
        <v>25</v>
      </c>
      <c r="D1190" s="69">
        <f t="shared" si="304"/>
        <v>4</v>
      </c>
      <c r="E1190" s="70">
        <f t="shared" si="305"/>
        <v>22</v>
      </c>
      <c r="F1190" s="74"/>
      <c r="G1190" s="77"/>
      <c r="H1190" s="63" t="e">
        <f t="shared" si="309"/>
        <v>#VALUE!</v>
      </c>
      <c r="I1190" s="64">
        <f t="shared" si="311"/>
        <v>1</v>
      </c>
      <c r="J1190" s="71" t="str">
        <f t="shared" si="311"/>
        <v>Lavandula</v>
      </c>
      <c r="K1190" s="71" t="str">
        <f t="shared" si="311"/>
        <v>stoechas</v>
      </c>
      <c r="L1190" s="72">
        <f t="shared" si="311"/>
        <v>2</v>
      </c>
      <c r="M1190" s="72">
        <f t="shared" si="311"/>
        <v>13</v>
      </c>
      <c r="N1190" s="66">
        <f t="shared" si="311"/>
        <v>0</v>
      </c>
      <c r="O1190" s="42"/>
      <c r="P1190" s="43" t="e">
        <f>TEXT(IF(#REF!=1,D1190,""),"00")</f>
        <v>#REF!</v>
      </c>
      <c r="Q1190" s="44"/>
      <c r="R1190" s="45"/>
      <c r="S1190" s="46" t="e">
        <f>IF(O1190=0,TEXT(TIME(P1190,Q1190,R1190)-TIME(D1190,E1190,RIGHT(F1190,2))+TIME(0,LEFT(#REF!,2),RIGHT(#REF!,2)),"mm:ss"),TEXT(TIME(P1190,Q1190,R1190)-TIME(D1190,E1190,RIGHT(F1190,2))+TIME(0,LEFT(#REF!,2),RIGHT(#REF!,2))-TIME(0,($G$10*O1190),0),"mm:ss"))</f>
        <v>#REF!</v>
      </c>
      <c r="T1190" s="47"/>
      <c r="U1190" s="43" t="e">
        <f>INDEX(VISITORS[INSECT ORDER], MATCH(T1190,VISITORS[NAME USED],0))</f>
        <v>#N/A</v>
      </c>
      <c r="V1190" s="43" t="e">
        <f t="shared" si="306"/>
        <v>#N/A</v>
      </c>
      <c r="W1190" s="48" t="e">
        <f>IF(SUM(AB1190,AD1190,AF1190,AH1190,AJ1190,AL1190)=#REF!,,"")</f>
        <v>#REF!</v>
      </c>
      <c r="X1190" s="49" t="e">
        <f>IF(#REF!=1,1,"")</f>
        <v>#REF!</v>
      </c>
      <c r="Y1190" s="49"/>
      <c r="Z1190" s="49"/>
      <c r="AA1190" s="50" t="str">
        <f t="shared" si="307"/>
        <v/>
      </c>
      <c r="AB1190" s="51" t="str">
        <f>IF(AA1190=1,#REF!,"")</f>
        <v/>
      </c>
      <c r="AC1190" s="50"/>
      <c r="AD1190" s="51" t="str">
        <f>IF(AC1190=1,#REF!,"")</f>
        <v/>
      </c>
      <c r="AE1190" s="50"/>
      <c r="AF1190" s="51" t="str">
        <f>IF(AE1190=1,#REF!,"")</f>
        <v/>
      </c>
      <c r="AG1190" s="50"/>
      <c r="AH1190" s="51" t="str">
        <f>IF(AG1190=1,#REF!,"")</f>
        <v/>
      </c>
      <c r="AI1190" s="50"/>
      <c r="AJ1190" s="51" t="str">
        <f>IF(AI1190=1,#REF!,"")</f>
        <v/>
      </c>
      <c r="AK1190" s="50"/>
      <c r="AL1190" s="51" t="str">
        <f>IF(AK1190=1,#REF!,"")</f>
        <v/>
      </c>
      <c r="AM1190" s="52"/>
      <c r="AN1190" s="53"/>
      <c r="AO1190" s="53"/>
      <c r="AP1190" s="54"/>
      <c r="AQ1190" s="55" t="e">
        <f>IF(#REF!=1,0,"")</f>
        <v>#REF!</v>
      </c>
      <c r="AR1190" s="56" t="e">
        <f t="shared" si="300"/>
        <v>#REF!</v>
      </c>
      <c r="AS1190" s="55" t="e">
        <f>IF(#REF!=1,0,"")</f>
        <v>#REF!</v>
      </c>
      <c r="AT1190" s="56" t="e">
        <f t="shared" si="301"/>
        <v>#REF!</v>
      </c>
    </row>
    <row r="1191" spans="1:46" s="3" customFormat="1" x14ac:dyDescent="0.25">
      <c r="A1191" s="67">
        <f t="shared" si="302"/>
        <v>2022</v>
      </c>
      <c r="B1191" s="67" t="str">
        <f t="shared" si="303"/>
        <v>May</v>
      </c>
      <c r="C1191" s="68">
        <f t="shared" si="308"/>
        <v>25</v>
      </c>
      <c r="D1191" s="69">
        <f t="shared" si="304"/>
        <v>4</v>
      </c>
      <c r="E1191" s="70">
        <f t="shared" si="305"/>
        <v>23</v>
      </c>
      <c r="F1191" s="74"/>
      <c r="G1191" s="77"/>
      <c r="H1191" s="63" t="e">
        <f t="shared" si="309"/>
        <v>#VALUE!</v>
      </c>
      <c r="I1191" s="64">
        <f t="shared" si="311"/>
        <v>1</v>
      </c>
      <c r="J1191" s="71" t="str">
        <f t="shared" si="311"/>
        <v>Lavandula</v>
      </c>
      <c r="K1191" s="71" t="str">
        <f t="shared" si="311"/>
        <v>stoechas</v>
      </c>
      <c r="L1191" s="72">
        <f t="shared" si="311"/>
        <v>2</v>
      </c>
      <c r="M1191" s="72">
        <f t="shared" si="311"/>
        <v>13</v>
      </c>
      <c r="N1191" s="66">
        <f t="shared" si="311"/>
        <v>0</v>
      </c>
      <c r="O1191" s="42"/>
      <c r="P1191" s="43" t="e">
        <f>TEXT(IF(#REF!=1,D1191,""),"00")</f>
        <v>#REF!</v>
      </c>
      <c r="Q1191" s="44"/>
      <c r="R1191" s="45"/>
      <c r="S1191" s="46" t="e">
        <f>IF(O1191=0,TEXT(TIME(P1191,Q1191,R1191)-TIME(D1191,E1191,RIGHT(F1191,2))+TIME(0,LEFT(#REF!,2),RIGHT(#REF!,2)),"mm:ss"),TEXT(TIME(P1191,Q1191,R1191)-TIME(D1191,E1191,RIGHT(F1191,2))+TIME(0,LEFT(#REF!,2),RIGHT(#REF!,2))-TIME(0,($G$10*O1191),0),"mm:ss"))</f>
        <v>#REF!</v>
      </c>
      <c r="T1191" s="47"/>
      <c r="U1191" s="43" t="e">
        <f>INDEX(VISITORS[INSECT ORDER], MATCH(T1191,VISITORS[NAME USED],0))</f>
        <v>#N/A</v>
      </c>
      <c r="V1191" s="43" t="e">
        <f t="shared" si="306"/>
        <v>#N/A</v>
      </c>
      <c r="W1191" s="48" t="e">
        <f>IF(SUM(AB1191,AD1191,AF1191,AH1191,AJ1191,AL1191)=#REF!,,"")</f>
        <v>#REF!</v>
      </c>
      <c r="X1191" s="49" t="e">
        <f>IF(#REF!=1,1,"")</f>
        <v>#REF!</v>
      </c>
      <c r="Y1191" s="49"/>
      <c r="Z1191" s="49"/>
      <c r="AA1191" s="50" t="str">
        <f t="shared" si="307"/>
        <v/>
      </c>
      <c r="AB1191" s="51" t="str">
        <f>IF(AA1191=1,#REF!,"")</f>
        <v/>
      </c>
      <c r="AC1191" s="50"/>
      <c r="AD1191" s="51" t="str">
        <f>IF(AC1191=1,#REF!,"")</f>
        <v/>
      </c>
      <c r="AE1191" s="50"/>
      <c r="AF1191" s="51" t="str">
        <f>IF(AE1191=1,#REF!,"")</f>
        <v/>
      </c>
      <c r="AG1191" s="50"/>
      <c r="AH1191" s="51" t="str">
        <f>IF(AG1191=1,#REF!,"")</f>
        <v/>
      </c>
      <c r="AI1191" s="50"/>
      <c r="AJ1191" s="51" t="str">
        <f>IF(AI1191=1,#REF!,"")</f>
        <v/>
      </c>
      <c r="AK1191" s="50"/>
      <c r="AL1191" s="51" t="str">
        <f>IF(AK1191=1,#REF!,"")</f>
        <v/>
      </c>
      <c r="AM1191" s="52"/>
      <c r="AN1191" s="53"/>
      <c r="AO1191" s="53"/>
      <c r="AP1191" s="54"/>
      <c r="AQ1191" s="55" t="e">
        <f>IF(#REF!=1,0,"")</f>
        <v>#REF!</v>
      </c>
      <c r="AR1191" s="56" t="e">
        <f t="shared" si="300"/>
        <v>#REF!</v>
      </c>
      <c r="AS1191" s="55" t="e">
        <f>IF(#REF!=1,0,"")</f>
        <v>#REF!</v>
      </c>
      <c r="AT1191" s="56" t="e">
        <f t="shared" si="301"/>
        <v>#REF!</v>
      </c>
    </row>
    <row r="1192" spans="1:46" s="3" customFormat="1" x14ac:dyDescent="0.25">
      <c r="A1192" s="67">
        <f t="shared" si="302"/>
        <v>2022</v>
      </c>
      <c r="B1192" s="67" t="str">
        <f t="shared" si="303"/>
        <v>May</v>
      </c>
      <c r="C1192" s="68">
        <f t="shared" si="308"/>
        <v>25</v>
      </c>
      <c r="D1192" s="69">
        <f t="shared" si="304"/>
        <v>4</v>
      </c>
      <c r="E1192" s="60">
        <f t="shared" si="305"/>
        <v>24</v>
      </c>
      <c r="F1192" s="74"/>
      <c r="G1192" s="77"/>
      <c r="H1192" s="63" t="e">
        <f t="shared" si="309"/>
        <v>#VALUE!</v>
      </c>
      <c r="I1192" s="64">
        <f t="shared" si="311"/>
        <v>1</v>
      </c>
      <c r="J1192" s="71" t="str">
        <f t="shared" si="311"/>
        <v>Lavandula</v>
      </c>
      <c r="K1192" s="71" t="str">
        <f t="shared" si="311"/>
        <v>stoechas</v>
      </c>
      <c r="L1192" s="72">
        <f t="shared" si="311"/>
        <v>2</v>
      </c>
      <c r="M1192" s="66">
        <f t="shared" si="311"/>
        <v>13</v>
      </c>
      <c r="N1192" s="66">
        <f t="shared" si="311"/>
        <v>0</v>
      </c>
      <c r="O1192" s="42"/>
      <c r="P1192" s="43" t="e">
        <f>TEXT(IF(#REF!=1,D1192,""),"00")</f>
        <v>#REF!</v>
      </c>
      <c r="Q1192" s="44"/>
      <c r="R1192" s="45"/>
      <c r="S1192" s="46" t="e">
        <f>IF(O1192=0,TEXT(TIME(P1192,Q1192,R1192)-TIME(D1192,E1192,RIGHT(F1192,2))+TIME(0,LEFT(#REF!,2),RIGHT(#REF!,2)),"mm:ss"),TEXT(TIME(P1192,Q1192,R1192)-TIME(D1192,E1192,RIGHT(F1192,2))+TIME(0,LEFT(#REF!,2),RIGHT(#REF!,2))-TIME(0,($G$10*O1192),0),"mm:ss"))</f>
        <v>#REF!</v>
      </c>
      <c r="T1192" s="47"/>
      <c r="U1192" s="43" t="e">
        <f>INDEX(VISITORS[INSECT ORDER], MATCH(T1192,VISITORS[NAME USED],0))</f>
        <v>#N/A</v>
      </c>
      <c r="V1192" s="43" t="e">
        <f t="shared" si="306"/>
        <v>#N/A</v>
      </c>
      <c r="W1192" s="48" t="e">
        <f>IF(SUM(AB1192,AD1192,AF1192,AH1192,AJ1192,AL1192)=#REF!,,"")</f>
        <v>#REF!</v>
      </c>
      <c r="X1192" s="49" t="e">
        <f>IF(#REF!=1,1,"")</f>
        <v>#REF!</v>
      </c>
      <c r="Y1192" s="49"/>
      <c r="Z1192" s="49"/>
      <c r="AA1192" s="50" t="str">
        <f t="shared" si="307"/>
        <v/>
      </c>
      <c r="AB1192" s="51" t="str">
        <f>IF(AA1192=1,#REF!,"")</f>
        <v/>
      </c>
      <c r="AC1192" s="50"/>
      <c r="AD1192" s="51" t="str">
        <f>IF(AC1192=1,#REF!,"")</f>
        <v/>
      </c>
      <c r="AE1192" s="50"/>
      <c r="AF1192" s="51" t="str">
        <f>IF(AE1192=1,#REF!,"")</f>
        <v/>
      </c>
      <c r="AG1192" s="50"/>
      <c r="AH1192" s="51" t="str">
        <f>IF(AG1192=1,#REF!,"")</f>
        <v/>
      </c>
      <c r="AI1192" s="50"/>
      <c r="AJ1192" s="51" t="str">
        <f>IF(AI1192=1,#REF!,"")</f>
        <v/>
      </c>
      <c r="AK1192" s="50"/>
      <c r="AL1192" s="51" t="str">
        <f>IF(AK1192=1,#REF!,"")</f>
        <v/>
      </c>
      <c r="AM1192" s="52"/>
      <c r="AN1192" s="53"/>
      <c r="AO1192" s="53"/>
      <c r="AP1192" s="54"/>
      <c r="AQ1192" s="55" t="e">
        <f>IF(#REF!=1,0,"")</f>
        <v>#REF!</v>
      </c>
      <c r="AR1192" s="56" t="e">
        <f t="shared" si="300"/>
        <v>#REF!</v>
      </c>
      <c r="AS1192" s="55" t="e">
        <f>IF(#REF!=1,0,"")</f>
        <v>#REF!</v>
      </c>
      <c r="AT1192" s="56" t="e">
        <f t="shared" si="301"/>
        <v>#REF!</v>
      </c>
    </row>
    <row r="1193" spans="1:46" s="3" customFormat="1" x14ac:dyDescent="0.25">
      <c r="A1193" s="67">
        <f t="shared" si="302"/>
        <v>2022</v>
      </c>
      <c r="B1193" s="67" t="str">
        <f t="shared" si="303"/>
        <v>May</v>
      </c>
      <c r="C1193" s="68">
        <f t="shared" si="308"/>
        <v>25</v>
      </c>
      <c r="D1193" s="69">
        <f t="shared" si="304"/>
        <v>4</v>
      </c>
      <c r="E1193" s="70">
        <f t="shared" si="305"/>
        <v>25</v>
      </c>
      <c r="F1193" s="74"/>
      <c r="G1193" s="77"/>
      <c r="H1193" s="63" t="e">
        <f t="shared" si="309"/>
        <v>#VALUE!</v>
      </c>
      <c r="I1193" s="64">
        <f t="shared" si="311"/>
        <v>1</v>
      </c>
      <c r="J1193" s="71" t="str">
        <f t="shared" si="311"/>
        <v>Lavandula</v>
      </c>
      <c r="K1193" s="71" t="str">
        <f t="shared" si="311"/>
        <v>stoechas</v>
      </c>
      <c r="L1193" s="72">
        <f t="shared" si="311"/>
        <v>2</v>
      </c>
      <c r="M1193" s="72">
        <f t="shared" si="311"/>
        <v>13</v>
      </c>
      <c r="N1193" s="66">
        <f t="shared" si="311"/>
        <v>0</v>
      </c>
      <c r="O1193" s="42"/>
      <c r="P1193" s="43" t="e">
        <f>TEXT(IF(#REF!=1,D1193,""),"00")</f>
        <v>#REF!</v>
      </c>
      <c r="Q1193" s="44"/>
      <c r="R1193" s="45"/>
      <c r="S1193" s="46" t="e">
        <f>IF(O1193=0,TEXT(TIME(P1193,Q1193,R1193)-TIME(D1193,E1193,RIGHT(F1193,2))+TIME(0,LEFT(#REF!,2),RIGHT(#REF!,2)),"mm:ss"),TEXT(TIME(P1193,Q1193,R1193)-TIME(D1193,E1193,RIGHT(F1193,2))+TIME(0,LEFT(#REF!,2),RIGHT(#REF!,2))-TIME(0,($G$10*O1193),0),"mm:ss"))</f>
        <v>#REF!</v>
      </c>
      <c r="T1193" s="47"/>
      <c r="U1193" s="43" t="e">
        <f>INDEX(VISITORS[INSECT ORDER], MATCH(T1193,VISITORS[NAME USED],0))</f>
        <v>#N/A</v>
      </c>
      <c r="V1193" s="43" t="e">
        <f t="shared" si="306"/>
        <v>#N/A</v>
      </c>
      <c r="W1193" s="48" t="e">
        <f>IF(SUM(AB1193,AD1193,AF1193,AH1193,AJ1193,AL1193)=#REF!,,"")</f>
        <v>#REF!</v>
      </c>
      <c r="X1193" s="49" t="e">
        <f>IF(#REF!=1,1,"")</f>
        <v>#REF!</v>
      </c>
      <c r="Y1193" s="49"/>
      <c r="Z1193" s="49"/>
      <c r="AA1193" s="50" t="str">
        <f t="shared" si="307"/>
        <v/>
      </c>
      <c r="AB1193" s="51" t="str">
        <f>IF(AA1193=1,#REF!,"")</f>
        <v/>
      </c>
      <c r="AC1193" s="50"/>
      <c r="AD1193" s="51" t="str">
        <f>IF(AC1193=1,#REF!,"")</f>
        <v/>
      </c>
      <c r="AE1193" s="50"/>
      <c r="AF1193" s="51" t="str">
        <f>IF(AE1193=1,#REF!,"")</f>
        <v/>
      </c>
      <c r="AG1193" s="50"/>
      <c r="AH1193" s="51" t="str">
        <f>IF(AG1193=1,#REF!,"")</f>
        <v/>
      </c>
      <c r="AI1193" s="50"/>
      <c r="AJ1193" s="51" t="str">
        <f>IF(AI1193=1,#REF!,"")</f>
        <v/>
      </c>
      <c r="AK1193" s="50"/>
      <c r="AL1193" s="51" t="str">
        <f>IF(AK1193=1,#REF!,"")</f>
        <v/>
      </c>
      <c r="AM1193" s="52"/>
      <c r="AN1193" s="53"/>
      <c r="AO1193" s="53"/>
      <c r="AP1193" s="54"/>
      <c r="AQ1193" s="55" t="e">
        <f>IF(#REF!=1,0,"")</f>
        <v>#REF!</v>
      </c>
      <c r="AR1193" s="56" t="e">
        <f t="shared" si="300"/>
        <v>#REF!</v>
      </c>
      <c r="AS1193" s="55" t="e">
        <f>IF(#REF!=1,0,"")</f>
        <v>#REF!</v>
      </c>
      <c r="AT1193" s="56" t="e">
        <f t="shared" si="301"/>
        <v>#REF!</v>
      </c>
    </row>
    <row r="1194" spans="1:46" s="3" customFormat="1" x14ac:dyDescent="0.25">
      <c r="A1194" s="67">
        <f t="shared" si="302"/>
        <v>2022</v>
      </c>
      <c r="B1194" s="67" t="str">
        <f t="shared" si="303"/>
        <v>May</v>
      </c>
      <c r="C1194" s="68">
        <f t="shared" si="308"/>
        <v>25</v>
      </c>
      <c r="D1194" s="69">
        <f t="shared" si="304"/>
        <v>4</v>
      </c>
      <c r="E1194" s="70">
        <f t="shared" si="305"/>
        <v>26</v>
      </c>
      <c r="F1194" s="74"/>
      <c r="G1194" s="77"/>
      <c r="H1194" s="63" t="e">
        <f t="shared" si="309"/>
        <v>#VALUE!</v>
      </c>
      <c r="I1194" s="64">
        <f t="shared" si="311"/>
        <v>1</v>
      </c>
      <c r="J1194" s="71" t="str">
        <f t="shared" si="311"/>
        <v>Lavandula</v>
      </c>
      <c r="K1194" s="71" t="str">
        <f t="shared" si="311"/>
        <v>stoechas</v>
      </c>
      <c r="L1194" s="66">
        <f t="shared" si="311"/>
        <v>2</v>
      </c>
      <c r="M1194" s="72">
        <f t="shared" si="311"/>
        <v>13</v>
      </c>
      <c r="N1194" s="66">
        <f t="shared" si="311"/>
        <v>0</v>
      </c>
      <c r="O1194" s="42"/>
      <c r="P1194" s="43" t="e">
        <f>TEXT(IF(#REF!=1,D1194,""),"00")</f>
        <v>#REF!</v>
      </c>
      <c r="Q1194" s="44"/>
      <c r="R1194" s="45"/>
      <c r="S1194" s="46" t="e">
        <f>IF(O1194=0,TEXT(TIME(P1194,Q1194,R1194)-TIME(D1194,E1194,RIGHT(F1194,2))+TIME(0,LEFT(#REF!,2),RIGHT(#REF!,2)),"mm:ss"),TEXT(TIME(P1194,Q1194,R1194)-TIME(D1194,E1194,RIGHT(F1194,2))+TIME(0,LEFT(#REF!,2),RIGHT(#REF!,2))-TIME(0,($G$10*O1194),0),"mm:ss"))</f>
        <v>#REF!</v>
      </c>
      <c r="T1194" s="47"/>
      <c r="U1194" s="43" t="e">
        <f>INDEX(VISITORS[INSECT ORDER], MATCH(T1194,VISITORS[NAME USED],0))</f>
        <v>#N/A</v>
      </c>
      <c r="V1194" s="43" t="e">
        <f t="shared" si="306"/>
        <v>#N/A</v>
      </c>
      <c r="W1194" s="48" t="e">
        <f>IF(SUM(AB1194,AD1194,AF1194,AH1194,AJ1194,AL1194)=#REF!,,"")</f>
        <v>#REF!</v>
      </c>
      <c r="X1194" s="49" t="e">
        <f>IF(#REF!=1,1,"")</f>
        <v>#REF!</v>
      </c>
      <c r="Y1194" s="49"/>
      <c r="Z1194" s="49"/>
      <c r="AA1194" s="50" t="str">
        <f t="shared" si="307"/>
        <v/>
      </c>
      <c r="AB1194" s="51" t="str">
        <f>IF(AA1194=1,#REF!,"")</f>
        <v/>
      </c>
      <c r="AC1194" s="50"/>
      <c r="AD1194" s="51" t="str">
        <f>IF(AC1194=1,#REF!,"")</f>
        <v/>
      </c>
      <c r="AE1194" s="50"/>
      <c r="AF1194" s="51" t="str">
        <f>IF(AE1194=1,#REF!,"")</f>
        <v/>
      </c>
      <c r="AG1194" s="50"/>
      <c r="AH1194" s="51" t="str">
        <f>IF(AG1194=1,#REF!,"")</f>
        <v/>
      </c>
      <c r="AI1194" s="50"/>
      <c r="AJ1194" s="51" t="str">
        <f>IF(AI1194=1,#REF!,"")</f>
        <v/>
      </c>
      <c r="AK1194" s="50"/>
      <c r="AL1194" s="51" t="str">
        <f>IF(AK1194=1,#REF!,"")</f>
        <v/>
      </c>
      <c r="AM1194" s="52"/>
      <c r="AN1194" s="53"/>
      <c r="AO1194" s="53"/>
      <c r="AP1194" s="54"/>
      <c r="AQ1194" s="55" t="e">
        <f>IF(#REF!=1,0,"")</f>
        <v>#REF!</v>
      </c>
      <c r="AR1194" s="56" t="e">
        <f t="shared" si="300"/>
        <v>#REF!</v>
      </c>
      <c r="AS1194" s="55" t="e">
        <f>IF(#REF!=1,0,"")</f>
        <v>#REF!</v>
      </c>
      <c r="AT1194" s="56" t="e">
        <f t="shared" si="301"/>
        <v>#REF!</v>
      </c>
    </row>
    <row r="1195" spans="1:46" s="3" customFormat="1" x14ac:dyDescent="0.25">
      <c r="A1195" s="67">
        <f t="shared" si="302"/>
        <v>2022</v>
      </c>
      <c r="B1195" s="67" t="str">
        <f t="shared" si="303"/>
        <v>May</v>
      </c>
      <c r="C1195" s="68">
        <f t="shared" si="308"/>
        <v>25</v>
      </c>
      <c r="D1195" s="69">
        <f t="shared" si="304"/>
        <v>4</v>
      </c>
      <c r="E1195" s="70">
        <f t="shared" si="305"/>
        <v>27</v>
      </c>
      <c r="F1195" s="74"/>
      <c r="G1195" s="77"/>
      <c r="H1195" s="63" t="e">
        <f t="shared" si="309"/>
        <v>#VALUE!</v>
      </c>
      <c r="I1195" s="64">
        <f t="shared" si="311"/>
        <v>1</v>
      </c>
      <c r="J1195" s="71" t="str">
        <f t="shared" si="311"/>
        <v>Lavandula</v>
      </c>
      <c r="K1195" s="71" t="str">
        <f t="shared" si="311"/>
        <v>stoechas</v>
      </c>
      <c r="L1195" s="72">
        <f t="shared" si="311"/>
        <v>2</v>
      </c>
      <c r="M1195" s="72">
        <f t="shared" si="311"/>
        <v>13</v>
      </c>
      <c r="N1195" s="66">
        <f t="shared" si="311"/>
        <v>0</v>
      </c>
      <c r="O1195" s="42"/>
      <c r="P1195" s="43" t="e">
        <f>TEXT(IF(#REF!=1,D1195,""),"00")</f>
        <v>#REF!</v>
      </c>
      <c r="Q1195" s="44"/>
      <c r="R1195" s="45"/>
      <c r="S1195" s="46" t="e">
        <f>IF(O1195=0,TEXT(TIME(P1195,Q1195,R1195)-TIME(D1195,E1195,RIGHT(F1195,2))+TIME(0,LEFT(#REF!,2),RIGHT(#REF!,2)),"mm:ss"),TEXT(TIME(P1195,Q1195,R1195)-TIME(D1195,E1195,RIGHT(F1195,2))+TIME(0,LEFT(#REF!,2),RIGHT(#REF!,2))-TIME(0,($G$10*O1195),0),"mm:ss"))</f>
        <v>#REF!</v>
      </c>
      <c r="T1195" s="47"/>
      <c r="U1195" s="43" t="e">
        <f>INDEX(VISITORS[INSECT ORDER], MATCH(T1195,VISITORS[NAME USED],0))</f>
        <v>#N/A</v>
      </c>
      <c r="V1195" s="43" t="e">
        <f t="shared" si="306"/>
        <v>#N/A</v>
      </c>
      <c r="W1195" s="48" t="e">
        <f>IF(SUM(AB1195,AD1195,AF1195,AH1195,AJ1195,AL1195)=#REF!,,"")</f>
        <v>#REF!</v>
      </c>
      <c r="X1195" s="49" t="e">
        <f>IF(#REF!=1,1,"")</f>
        <v>#REF!</v>
      </c>
      <c r="Y1195" s="49"/>
      <c r="Z1195" s="49"/>
      <c r="AA1195" s="50" t="str">
        <f t="shared" si="307"/>
        <v/>
      </c>
      <c r="AB1195" s="51" t="str">
        <f>IF(AA1195=1,#REF!,"")</f>
        <v/>
      </c>
      <c r="AC1195" s="50"/>
      <c r="AD1195" s="51" t="str">
        <f>IF(AC1195=1,#REF!,"")</f>
        <v/>
      </c>
      <c r="AE1195" s="50"/>
      <c r="AF1195" s="51" t="str">
        <f>IF(AE1195=1,#REF!,"")</f>
        <v/>
      </c>
      <c r="AG1195" s="50"/>
      <c r="AH1195" s="51" t="str">
        <f>IF(AG1195=1,#REF!,"")</f>
        <v/>
      </c>
      <c r="AI1195" s="50"/>
      <c r="AJ1195" s="51" t="str">
        <f>IF(AI1195=1,#REF!,"")</f>
        <v/>
      </c>
      <c r="AK1195" s="50"/>
      <c r="AL1195" s="51" t="str">
        <f>IF(AK1195=1,#REF!,"")</f>
        <v/>
      </c>
      <c r="AM1195" s="52"/>
      <c r="AN1195" s="53"/>
      <c r="AO1195" s="53"/>
      <c r="AP1195" s="54"/>
      <c r="AQ1195" s="55" t="e">
        <f>IF(#REF!=1,0,"")</f>
        <v>#REF!</v>
      </c>
      <c r="AR1195" s="56" t="e">
        <f t="shared" si="300"/>
        <v>#REF!</v>
      </c>
      <c r="AS1195" s="55" t="e">
        <f>IF(#REF!=1,0,"")</f>
        <v>#REF!</v>
      </c>
      <c r="AT1195" s="56" t="e">
        <f t="shared" si="301"/>
        <v>#REF!</v>
      </c>
    </row>
    <row r="1196" spans="1:46" s="3" customFormat="1" x14ac:dyDescent="0.25">
      <c r="A1196" s="67">
        <f t="shared" si="302"/>
        <v>2022</v>
      </c>
      <c r="B1196" s="67" t="str">
        <f t="shared" si="303"/>
        <v>May</v>
      </c>
      <c r="C1196" s="68">
        <f t="shared" si="308"/>
        <v>25</v>
      </c>
      <c r="D1196" s="69">
        <f t="shared" si="304"/>
        <v>4</v>
      </c>
      <c r="E1196" s="70">
        <f t="shared" si="305"/>
        <v>28</v>
      </c>
      <c r="F1196" s="74"/>
      <c r="G1196" s="77"/>
      <c r="H1196" s="63" t="e">
        <f t="shared" si="309"/>
        <v>#VALUE!</v>
      </c>
      <c r="I1196" s="64">
        <f t="shared" si="311"/>
        <v>1</v>
      </c>
      <c r="J1196" s="71" t="str">
        <f t="shared" si="311"/>
        <v>Lavandula</v>
      </c>
      <c r="K1196" s="71" t="str">
        <f t="shared" si="311"/>
        <v>stoechas</v>
      </c>
      <c r="L1196" s="72">
        <f t="shared" si="311"/>
        <v>2</v>
      </c>
      <c r="M1196" s="72">
        <f t="shared" si="311"/>
        <v>13</v>
      </c>
      <c r="N1196" s="66">
        <f t="shared" si="311"/>
        <v>0</v>
      </c>
      <c r="O1196" s="42"/>
      <c r="P1196" s="43" t="e">
        <f>TEXT(IF(#REF!=1,D1196,""),"00")</f>
        <v>#REF!</v>
      </c>
      <c r="Q1196" s="44"/>
      <c r="R1196" s="45"/>
      <c r="S1196" s="46" t="e">
        <f>IF(O1196=0,TEXT(TIME(P1196,Q1196,R1196)-TIME(D1196,E1196,RIGHT(F1196,2))+TIME(0,LEFT(#REF!,2),RIGHT(#REF!,2)),"mm:ss"),TEXT(TIME(P1196,Q1196,R1196)-TIME(D1196,E1196,RIGHT(F1196,2))+TIME(0,LEFT(#REF!,2),RIGHT(#REF!,2))-TIME(0,($G$10*O1196),0),"mm:ss"))</f>
        <v>#REF!</v>
      </c>
      <c r="T1196" s="47"/>
      <c r="U1196" s="43" t="e">
        <f>INDEX(VISITORS[INSECT ORDER], MATCH(T1196,VISITORS[NAME USED],0))</f>
        <v>#N/A</v>
      </c>
      <c r="V1196" s="43" t="e">
        <f t="shared" si="306"/>
        <v>#N/A</v>
      </c>
      <c r="W1196" s="48" t="e">
        <f>IF(SUM(AB1196,AD1196,AF1196,AH1196,AJ1196,AL1196)=#REF!,,"")</f>
        <v>#REF!</v>
      </c>
      <c r="X1196" s="49" t="e">
        <f>IF(#REF!=1,1,"")</f>
        <v>#REF!</v>
      </c>
      <c r="Y1196" s="49"/>
      <c r="Z1196" s="49"/>
      <c r="AA1196" s="50" t="str">
        <f t="shared" si="307"/>
        <v/>
      </c>
      <c r="AB1196" s="51" t="str">
        <f>IF(AA1196=1,#REF!,"")</f>
        <v/>
      </c>
      <c r="AC1196" s="50"/>
      <c r="AD1196" s="51" t="str">
        <f>IF(AC1196=1,#REF!,"")</f>
        <v/>
      </c>
      <c r="AE1196" s="50"/>
      <c r="AF1196" s="51" t="str">
        <f>IF(AE1196=1,#REF!,"")</f>
        <v/>
      </c>
      <c r="AG1196" s="50"/>
      <c r="AH1196" s="51" t="str">
        <f>IF(AG1196=1,#REF!,"")</f>
        <v/>
      </c>
      <c r="AI1196" s="50"/>
      <c r="AJ1196" s="51" t="str">
        <f>IF(AI1196=1,#REF!,"")</f>
        <v/>
      </c>
      <c r="AK1196" s="50"/>
      <c r="AL1196" s="51" t="str">
        <f>IF(AK1196=1,#REF!,"")</f>
        <v/>
      </c>
      <c r="AM1196" s="52"/>
      <c r="AN1196" s="53"/>
      <c r="AO1196" s="53"/>
      <c r="AP1196" s="54"/>
      <c r="AQ1196" s="55" t="e">
        <f>IF(#REF!=1,0,"")</f>
        <v>#REF!</v>
      </c>
      <c r="AR1196" s="56" t="e">
        <f t="shared" si="300"/>
        <v>#REF!</v>
      </c>
      <c r="AS1196" s="55" t="e">
        <f>IF(#REF!=1,0,"")</f>
        <v>#REF!</v>
      </c>
      <c r="AT1196" s="56" t="e">
        <f t="shared" si="301"/>
        <v>#REF!</v>
      </c>
    </row>
    <row r="1197" spans="1:46" s="3" customFormat="1" x14ac:dyDescent="0.25">
      <c r="A1197" s="67">
        <f t="shared" si="302"/>
        <v>2022</v>
      </c>
      <c r="B1197" s="67" t="str">
        <f t="shared" si="303"/>
        <v>May</v>
      </c>
      <c r="C1197" s="68">
        <f t="shared" si="308"/>
        <v>25</v>
      </c>
      <c r="D1197" s="69">
        <f t="shared" si="304"/>
        <v>4</v>
      </c>
      <c r="E1197" s="60">
        <f t="shared" si="305"/>
        <v>29</v>
      </c>
      <c r="F1197" s="74"/>
      <c r="G1197" s="77"/>
      <c r="H1197" s="63" t="e">
        <f t="shared" si="309"/>
        <v>#VALUE!</v>
      </c>
      <c r="I1197" s="64">
        <f t="shared" ref="I1197:N1212" si="312">I1196</f>
        <v>1</v>
      </c>
      <c r="J1197" s="71" t="str">
        <f t="shared" si="312"/>
        <v>Lavandula</v>
      </c>
      <c r="K1197" s="71" t="str">
        <f t="shared" si="312"/>
        <v>stoechas</v>
      </c>
      <c r="L1197" s="72">
        <f t="shared" si="312"/>
        <v>2</v>
      </c>
      <c r="M1197" s="66">
        <f t="shared" si="312"/>
        <v>13</v>
      </c>
      <c r="N1197" s="66">
        <f t="shared" si="312"/>
        <v>0</v>
      </c>
      <c r="O1197" s="42"/>
      <c r="P1197" s="43" t="e">
        <f>TEXT(IF(#REF!=1,D1197,""),"00")</f>
        <v>#REF!</v>
      </c>
      <c r="Q1197" s="44"/>
      <c r="R1197" s="45"/>
      <c r="S1197" s="46" t="e">
        <f>IF(O1197=0,TEXT(TIME(P1197,Q1197,R1197)-TIME(D1197,E1197,RIGHT(F1197,2))+TIME(0,LEFT(#REF!,2),RIGHT(#REF!,2)),"mm:ss"),TEXT(TIME(P1197,Q1197,R1197)-TIME(D1197,E1197,RIGHT(F1197,2))+TIME(0,LEFT(#REF!,2),RIGHT(#REF!,2))-TIME(0,($G$10*O1197),0),"mm:ss"))</f>
        <v>#REF!</v>
      </c>
      <c r="T1197" s="47"/>
      <c r="U1197" s="43" t="e">
        <f>INDEX(VISITORS[INSECT ORDER], MATCH(T1197,VISITORS[NAME USED],0))</f>
        <v>#N/A</v>
      </c>
      <c r="V1197" s="43" t="e">
        <f t="shared" si="306"/>
        <v>#N/A</v>
      </c>
      <c r="W1197" s="48" t="e">
        <f>IF(SUM(AB1197,AD1197,AF1197,AH1197,AJ1197,AL1197)=#REF!,,"")</f>
        <v>#REF!</v>
      </c>
      <c r="X1197" s="49" t="e">
        <f>IF(#REF!=1,1,"")</f>
        <v>#REF!</v>
      </c>
      <c r="Y1197" s="49"/>
      <c r="Z1197" s="49"/>
      <c r="AA1197" s="50" t="str">
        <f t="shared" si="307"/>
        <v/>
      </c>
      <c r="AB1197" s="51" t="str">
        <f>IF(AA1197=1,#REF!,"")</f>
        <v/>
      </c>
      <c r="AC1197" s="50"/>
      <c r="AD1197" s="51" t="str">
        <f>IF(AC1197=1,#REF!,"")</f>
        <v/>
      </c>
      <c r="AE1197" s="50"/>
      <c r="AF1197" s="51" t="str">
        <f>IF(AE1197=1,#REF!,"")</f>
        <v/>
      </c>
      <c r="AG1197" s="50"/>
      <c r="AH1197" s="51" t="str">
        <f>IF(AG1197=1,#REF!,"")</f>
        <v/>
      </c>
      <c r="AI1197" s="50"/>
      <c r="AJ1197" s="51" t="str">
        <f>IF(AI1197=1,#REF!,"")</f>
        <v/>
      </c>
      <c r="AK1197" s="50"/>
      <c r="AL1197" s="51" t="str">
        <f>IF(AK1197=1,#REF!,"")</f>
        <v/>
      </c>
      <c r="AM1197" s="52"/>
      <c r="AN1197" s="53"/>
      <c r="AO1197" s="53"/>
      <c r="AP1197" s="54"/>
      <c r="AQ1197" s="55" t="e">
        <f>IF(#REF!=1,0,"")</f>
        <v>#REF!</v>
      </c>
      <c r="AR1197" s="56" t="e">
        <f t="shared" si="300"/>
        <v>#REF!</v>
      </c>
      <c r="AS1197" s="55" t="e">
        <f>IF(#REF!=1,0,"")</f>
        <v>#REF!</v>
      </c>
      <c r="AT1197" s="56" t="e">
        <f t="shared" si="301"/>
        <v>#REF!</v>
      </c>
    </row>
    <row r="1198" spans="1:46" s="3" customFormat="1" x14ac:dyDescent="0.25">
      <c r="A1198" s="67">
        <f t="shared" si="302"/>
        <v>2022</v>
      </c>
      <c r="B1198" s="67" t="str">
        <f t="shared" si="303"/>
        <v>May</v>
      </c>
      <c r="C1198" s="68">
        <f t="shared" si="308"/>
        <v>25</v>
      </c>
      <c r="D1198" s="69">
        <f t="shared" si="304"/>
        <v>4</v>
      </c>
      <c r="E1198" s="70">
        <f t="shared" si="305"/>
        <v>30</v>
      </c>
      <c r="F1198" s="74"/>
      <c r="G1198" s="77"/>
      <c r="H1198" s="63" t="e">
        <f t="shared" si="309"/>
        <v>#VALUE!</v>
      </c>
      <c r="I1198" s="64">
        <f t="shared" si="312"/>
        <v>1</v>
      </c>
      <c r="J1198" s="71" t="str">
        <f t="shared" si="312"/>
        <v>Lavandula</v>
      </c>
      <c r="K1198" s="71" t="str">
        <f t="shared" si="312"/>
        <v>stoechas</v>
      </c>
      <c r="L1198" s="72">
        <f t="shared" si="312"/>
        <v>2</v>
      </c>
      <c r="M1198" s="72">
        <f t="shared" si="312"/>
        <v>13</v>
      </c>
      <c r="N1198" s="66">
        <f t="shared" si="312"/>
        <v>0</v>
      </c>
      <c r="O1198" s="42"/>
      <c r="P1198" s="43" t="e">
        <f>TEXT(IF(#REF!=1,D1198,""),"00")</f>
        <v>#REF!</v>
      </c>
      <c r="Q1198" s="44"/>
      <c r="R1198" s="45"/>
      <c r="S1198" s="46" t="e">
        <f>IF(O1198=0,TEXT(TIME(P1198,Q1198,R1198)-TIME(D1198,E1198,RIGHT(F1198,2))+TIME(0,LEFT(#REF!,2),RIGHT(#REF!,2)),"mm:ss"),TEXT(TIME(P1198,Q1198,R1198)-TIME(D1198,E1198,RIGHT(F1198,2))+TIME(0,LEFT(#REF!,2),RIGHT(#REF!,2))-TIME(0,($G$10*O1198),0),"mm:ss"))</f>
        <v>#REF!</v>
      </c>
      <c r="T1198" s="47"/>
      <c r="U1198" s="43" t="e">
        <f>INDEX(VISITORS[INSECT ORDER], MATCH(T1198,VISITORS[NAME USED],0))</f>
        <v>#N/A</v>
      </c>
      <c r="V1198" s="43" t="e">
        <f t="shared" si="306"/>
        <v>#N/A</v>
      </c>
      <c r="W1198" s="48" t="e">
        <f>IF(SUM(AB1198,AD1198,AF1198,AH1198,AJ1198,AL1198)=#REF!,,"")</f>
        <v>#REF!</v>
      </c>
      <c r="X1198" s="49" t="e">
        <f>IF(#REF!=1,1,"")</f>
        <v>#REF!</v>
      </c>
      <c r="Y1198" s="49"/>
      <c r="Z1198" s="49"/>
      <c r="AA1198" s="50" t="str">
        <f t="shared" si="307"/>
        <v/>
      </c>
      <c r="AB1198" s="51" t="str">
        <f>IF(AA1198=1,#REF!,"")</f>
        <v/>
      </c>
      <c r="AC1198" s="50"/>
      <c r="AD1198" s="51" t="str">
        <f>IF(AC1198=1,#REF!,"")</f>
        <v/>
      </c>
      <c r="AE1198" s="50"/>
      <c r="AF1198" s="51" t="str">
        <f>IF(AE1198=1,#REF!,"")</f>
        <v/>
      </c>
      <c r="AG1198" s="50"/>
      <c r="AH1198" s="51" t="str">
        <f>IF(AG1198=1,#REF!,"")</f>
        <v/>
      </c>
      <c r="AI1198" s="50"/>
      <c r="AJ1198" s="51" t="str">
        <f>IF(AI1198=1,#REF!,"")</f>
        <v/>
      </c>
      <c r="AK1198" s="50"/>
      <c r="AL1198" s="51" t="str">
        <f>IF(AK1198=1,#REF!,"")</f>
        <v/>
      </c>
      <c r="AM1198" s="52"/>
      <c r="AN1198" s="53"/>
      <c r="AO1198" s="53"/>
      <c r="AP1198" s="54"/>
      <c r="AQ1198" s="55" t="e">
        <f>IF(#REF!=1,0,"")</f>
        <v>#REF!</v>
      </c>
      <c r="AR1198" s="56" t="e">
        <f t="shared" si="300"/>
        <v>#REF!</v>
      </c>
      <c r="AS1198" s="55" t="e">
        <f>IF(#REF!=1,0,"")</f>
        <v>#REF!</v>
      </c>
      <c r="AT1198" s="56" t="e">
        <f t="shared" si="301"/>
        <v>#REF!</v>
      </c>
    </row>
    <row r="1199" spans="1:46" s="3" customFormat="1" x14ac:dyDescent="0.25">
      <c r="A1199" s="67">
        <f t="shared" si="302"/>
        <v>2022</v>
      </c>
      <c r="B1199" s="67" t="str">
        <f t="shared" si="303"/>
        <v>May</v>
      </c>
      <c r="C1199" s="68">
        <f t="shared" si="308"/>
        <v>25</v>
      </c>
      <c r="D1199" s="69">
        <f t="shared" si="304"/>
        <v>4</v>
      </c>
      <c r="E1199" s="70">
        <f t="shared" si="305"/>
        <v>31</v>
      </c>
      <c r="F1199" s="74"/>
      <c r="G1199" s="77"/>
      <c r="H1199" s="63" t="e">
        <f t="shared" si="309"/>
        <v>#VALUE!</v>
      </c>
      <c r="I1199" s="64">
        <f t="shared" si="312"/>
        <v>1</v>
      </c>
      <c r="J1199" s="71" t="str">
        <f t="shared" si="312"/>
        <v>Lavandula</v>
      </c>
      <c r="K1199" s="71" t="str">
        <f t="shared" si="312"/>
        <v>stoechas</v>
      </c>
      <c r="L1199" s="72">
        <f t="shared" si="312"/>
        <v>2</v>
      </c>
      <c r="M1199" s="72">
        <f t="shared" si="312"/>
        <v>13</v>
      </c>
      <c r="N1199" s="66">
        <f t="shared" si="312"/>
        <v>0</v>
      </c>
      <c r="O1199" s="42"/>
      <c r="P1199" s="43" t="e">
        <f>TEXT(IF(#REF!=1,D1199,""),"00")</f>
        <v>#REF!</v>
      </c>
      <c r="Q1199" s="44"/>
      <c r="R1199" s="45"/>
      <c r="S1199" s="46" t="e">
        <f>IF(O1199=0,TEXT(TIME(P1199,Q1199,R1199)-TIME(D1199,E1199,RIGHT(F1199,2))+TIME(0,LEFT(#REF!,2),RIGHT(#REF!,2)),"mm:ss"),TEXT(TIME(P1199,Q1199,R1199)-TIME(D1199,E1199,RIGHT(F1199,2))+TIME(0,LEFT(#REF!,2),RIGHT(#REF!,2))-TIME(0,($G$10*O1199),0),"mm:ss"))</f>
        <v>#REF!</v>
      </c>
      <c r="T1199" s="47"/>
      <c r="U1199" s="43" t="e">
        <f>INDEX(VISITORS[INSECT ORDER], MATCH(T1199,VISITORS[NAME USED],0))</f>
        <v>#N/A</v>
      </c>
      <c r="V1199" s="43" t="e">
        <f t="shared" si="306"/>
        <v>#N/A</v>
      </c>
      <c r="W1199" s="48" t="e">
        <f>IF(SUM(AB1199,AD1199,AF1199,AH1199,AJ1199,AL1199)=#REF!,,"")</f>
        <v>#REF!</v>
      </c>
      <c r="X1199" s="49" t="e">
        <f>IF(#REF!=1,1,"")</f>
        <v>#REF!</v>
      </c>
      <c r="Y1199" s="49"/>
      <c r="Z1199" s="49"/>
      <c r="AA1199" s="50" t="str">
        <f t="shared" si="307"/>
        <v/>
      </c>
      <c r="AB1199" s="51" t="str">
        <f>IF(AA1199=1,#REF!,"")</f>
        <v/>
      </c>
      <c r="AC1199" s="50"/>
      <c r="AD1199" s="51" t="str">
        <f>IF(AC1199=1,#REF!,"")</f>
        <v/>
      </c>
      <c r="AE1199" s="50"/>
      <c r="AF1199" s="51" t="str">
        <f>IF(AE1199=1,#REF!,"")</f>
        <v/>
      </c>
      <c r="AG1199" s="50"/>
      <c r="AH1199" s="51" t="str">
        <f>IF(AG1199=1,#REF!,"")</f>
        <v/>
      </c>
      <c r="AI1199" s="50"/>
      <c r="AJ1199" s="51" t="str">
        <f>IF(AI1199=1,#REF!,"")</f>
        <v/>
      </c>
      <c r="AK1199" s="50"/>
      <c r="AL1199" s="51" t="str">
        <f>IF(AK1199=1,#REF!,"")</f>
        <v/>
      </c>
      <c r="AM1199" s="52"/>
      <c r="AN1199" s="53"/>
      <c r="AO1199" s="53"/>
      <c r="AP1199" s="54"/>
      <c r="AQ1199" s="55" t="e">
        <f>IF(#REF!=1,0,"")</f>
        <v>#REF!</v>
      </c>
      <c r="AR1199" s="56" t="e">
        <f t="shared" si="300"/>
        <v>#REF!</v>
      </c>
      <c r="AS1199" s="55" t="e">
        <f>IF(#REF!=1,0,"")</f>
        <v>#REF!</v>
      </c>
      <c r="AT1199" s="56" t="e">
        <f t="shared" si="301"/>
        <v>#REF!</v>
      </c>
    </row>
    <row r="1200" spans="1:46" s="3" customFormat="1" x14ac:dyDescent="0.25">
      <c r="A1200" s="67">
        <f t="shared" si="302"/>
        <v>2022</v>
      </c>
      <c r="B1200" s="67" t="str">
        <f t="shared" si="303"/>
        <v>May</v>
      </c>
      <c r="C1200" s="68">
        <f t="shared" si="308"/>
        <v>25</v>
      </c>
      <c r="D1200" s="69">
        <f t="shared" si="304"/>
        <v>4</v>
      </c>
      <c r="E1200" s="70">
        <f t="shared" si="305"/>
        <v>32</v>
      </c>
      <c r="F1200" s="74"/>
      <c r="G1200" s="77"/>
      <c r="H1200" s="63" t="e">
        <f t="shared" si="309"/>
        <v>#VALUE!</v>
      </c>
      <c r="I1200" s="64">
        <f t="shared" si="312"/>
        <v>1</v>
      </c>
      <c r="J1200" s="71" t="str">
        <f t="shared" si="312"/>
        <v>Lavandula</v>
      </c>
      <c r="K1200" s="71" t="str">
        <f t="shared" si="312"/>
        <v>stoechas</v>
      </c>
      <c r="L1200" s="66">
        <f t="shared" si="312"/>
        <v>2</v>
      </c>
      <c r="M1200" s="72">
        <f t="shared" si="312"/>
        <v>13</v>
      </c>
      <c r="N1200" s="66">
        <f t="shared" si="312"/>
        <v>0</v>
      </c>
      <c r="O1200" s="42"/>
      <c r="P1200" s="43" t="e">
        <f>TEXT(IF(#REF!=1,D1200,""),"00")</f>
        <v>#REF!</v>
      </c>
      <c r="Q1200" s="44"/>
      <c r="R1200" s="45"/>
      <c r="S1200" s="46" t="e">
        <f>IF(O1200=0,TEXT(TIME(P1200,Q1200,R1200)-TIME(D1200,E1200,RIGHT(F1200,2))+TIME(0,LEFT(#REF!,2),RIGHT(#REF!,2)),"mm:ss"),TEXT(TIME(P1200,Q1200,R1200)-TIME(D1200,E1200,RIGHT(F1200,2))+TIME(0,LEFT(#REF!,2),RIGHT(#REF!,2))-TIME(0,($G$10*O1200),0),"mm:ss"))</f>
        <v>#REF!</v>
      </c>
      <c r="T1200" s="47"/>
      <c r="U1200" s="43" t="e">
        <f>INDEX(VISITORS[INSECT ORDER], MATCH(T1200,VISITORS[NAME USED],0))</f>
        <v>#N/A</v>
      </c>
      <c r="V1200" s="43" t="e">
        <f t="shared" si="306"/>
        <v>#N/A</v>
      </c>
      <c r="W1200" s="48" t="e">
        <f>IF(SUM(AB1200,AD1200,AF1200,AH1200,AJ1200,AL1200)=#REF!,,"")</f>
        <v>#REF!</v>
      </c>
      <c r="X1200" s="49" t="e">
        <f>IF(#REF!=1,1,"")</f>
        <v>#REF!</v>
      </c>
      <c r="Y1200" s="49"/>
      <c r="Z1200" s="49"/>
      <c r="AA1200" s="50" t="str">
        <f t="shared" si="307"/>
        <v/>
      </c>
      <c r="AB1200" s="51" t="str">
        <f>IF(AA1200=1,#REF!,"")</f>
        <v/>
      </c>
      <c r="AC1200" s="50"/>
      <c r="AD1200" s="51" t="str">
        <f>IF(AC1200=1,#REF!,"")</f>
        <v/>
      </c>
      <c r="AE1200" s="50"/>
      <c r="AF1200" s="51" t="str">
        <f>IF(AE1200=1,#REF!,"")</f>
        <v/>
      </c>
      <c r="AG1200" s="50"/>
      <c r="AH1200" s="51" t="str">
        <f>IF(AG1200=1,#REF!,"")</f>
        <v/>
      </c>
      <c r="AI1200" s="50"/>
      <c r="AJ1200" s="51" t="str">
        <f>IF(AI1200=1,#REF!,"")</f>
        <v/>
      </c>
      <c r="AK1200" s="50"/>
      <c r="AL1200" s="51" t="str">
        <f>IF(AK1200=1,#REF!,"")</f>
        <v/>
      </c>
      <c r="AM1200" s="52"/>
      <c r="AN1200" s="53"/>
      <c r="AO1200" s="53"/>
      <c r="AP1200" s="54"/>
      <c r="AQ1200" s="55" t="e">
        <f>IF(#REF!=1,0,"")</f>
        <v>#REF!</v>
      </c>
      <c r="AR1200" s="56" t="e">
        <f t="shared" si="300"/>
        <v>#REF!</v>
      </c>
      <c r="AS1200" s="55" t="e">
        <f>IF(#REF!=1,0,"")</f>
        <v>#REF!</v>
      </c>
      <c r="AT1200" s="56" t="e">
        <f t="shared" si="301"/>
        <v>#REF!</v>
      </c>
    </row>
    <row r="1201" spans="1:46" s="3" customFormat="1" x14ac:dyDescent="0.25">
      <c r="A1201" s="67">
        <f t="shared" si="302"/>
        <v>2022</v>
      </c>
      <c r="B1201" s="67" t="str">
        <f t="shared" si="303"/>
        <v>May</v>
      </c>
      <c r="C1201" s="68">
        <f t="shared" si="308"/>
        <v>25</v>
      </c>
      <c r="D1201" s="69">
        <f t="shared" si="304"/>
        <v>4</v>
      </c>
      <c r="E1201" s="70">
        <f t="shared" si="305"/>
        <v>33</v>
      </c>
      <c r="F1201" s="74"/>
      <c r="G1201" s="77"/>
      <c r="H1201" s="63" t="e">
        <f t="shared" si="309"/>
        <v>#VALUE!</v>
      </c>
      <c r="I1201" s="64">
        <f t="shared" si="312"/>
        <v>1</v>
      </c>
      <c r="J1201" s="71" t="str">
        <f t="shared" si="312"/>
        <v>Lavandula</v>
      </c>
      <c r="K1201" s="71" t="str">
        <f t="shared" si="312"/>
        <v>stoechas</v>
      </c>
      <c r="L1201" s="72">
        <f t="shared" si="312"/>
        <v>2</v>
      </c>
      <c r="M1201" s="72">
        <f t="shared" si="312"/>
        <v>13</v>
      </c>
      <c r="N1201" s="66">
        <f t="shared" si="312"/>
        <v>0</v>
      </c>
      <c r="O1201" s="42"/>
      <c r="P1201" s="43" t="e">
        <f>TEXT(IF(#REF!=1,D1201,""),"00")</f>
        <v>#REF!</v>
      </c>
      <c r="Q1201" s="44"/>
      <c r="R1201" s="45"/>
      <c r="S1201" s="46" t="e">
        <f>IF(O1201=0,TEXT(TIME(P1201,Q1201,R1201)-TIME(D1201,E1201,RIGHT(F1201,2))+TIME(0,LEFT(#REF!,2),RIGHT(#REF!,2)),"mm:ss"),TEXT(TIME(P1201,Q1201,R1201)-TIME(D1201,E1201,RIGHT(F1201,2))+TIME(0,LEFT(#REF!,2),RIGHT(#REF!,2))-TIME(0,($G$10*O1201),0),"mm:ss"))</f>
        <v>#REF!</v>
      </c>
      <c r="T1201" s="47"/>
      <c r="U1201" s="43" t="e">
        <f>INDEX(VISITORS[INSECT ORDER], MATCH(T1201,VISITORS[NAME USED],0))</f>
        <v>#N/A</v>
      </c>
      <c r="V1201" s="43" t="e">
        <f t="shared" si="306"/>
        <v>#N/A</v>
      </c>
      <c r="W1201" s="48" t="e">
        <f>IF(SUM(AB1201,AD1201,AF1201,AH1201,AJ1201,AL1201)=#REF!,,"")</f>
        <v>#REF!</v>
      </c>
      <c r="X1201" s="49" t="e">
        <f>IF(#REF!=1,1,"")</f>
        <v>#REF!</v>
      </c>
      <c r="Y1201" s="49"/>
      <c r="Z1201" s="49"/>
      <c r="AA1201" s="50" t="str">
        <f t="shared" si="307"/>
        <v/>
      </c>
      <c r="AB1201" s="51" t="str">
        <f>IF(AA1201=1,#REF!,"")</f>
        <v/>
      </c>
      <c r="AC1201" s="50"/>
      <c r="AD1201" s="51" t="str">
        <f>IF(AC1201=1,#REF!,"")</f>
        <v/>
      </c>
      <c r="AE1201" s="50"/>
      <c r="AF1201" s="51" t="str">
        <f>IF(AE1201=1,#REF!,"")</f>
        <v/>
      </c>
      <c r="AG1201" s="50"/>
      <c r="AH1201" s="51" t="str">
        <f>IF(AG1201=1,#REF!,"")</f>
        <v/>
      </c>
      <c r="AI1201" s="50"/>
      <c r="AJ1201" s="51" t="str">
        <f>IF(AI1201=1,#REF!,"")</f>
        <v/>
      </c>
      <c r="AK1201" s="50"/>
      <c r="AL1201" s="51" t="str">
        <f>IF(AK1201=1,#REF!,"")</f>
        <v/>
      </c>
      <c r="AM1201" s="52"/>
      <c r="AN1201" s="53"/>
      <c r="AO1201" s="53"/>
      <c r="AP1201" s="54"/>
      <c r="AQ1201" s="55" t="e">
        <f>IF(#REF!=1,0,"")</f>
        <v>#REF!</v>
      </c>
      <c r="AR1201" s="56" t="e">
        <f t="shared" si="300"/>
        <v>#REF!</v>
      </c>
      <c r="AS1201" s="55" t="e">
        <f>IF(#REF!=1,0,"")</f>
        <v>#REF!</v>
      </c>
      <c r="AT1201" s="56" t="e">
        <f t="shared" si="301"/>
        <v>#REF!</v>
      </c>
    </row>
    <row r="1202" spans="1:46" s="3" customFormat="1" x14ac:dyDescent="0.25">
      <c r="A1202" s="67">
        <f t="shared" si="302"/>
        <v>2022</v>
      </c>
      <c r="B1202" s="67" t="str">
        <f t="shared" si="303"/>
        <v>May</v>
      </c>
      <c r="C1202" s="68">
        <f t="shared" si="308"/>
        <v>25</v>
      </c>
      <c r="D1202" s="69">
        <f t="shared" si="304"/>
        <v>4</v>
      </c>
      <c r="E1202" s="60">
        <f t="shared" si="305"/>
        <v>34</v>
      </c>
      <c r="F1202" s="74"/>
      <c r="G1202" s="77"/>
      <c r="H1202" s="63" t="e">
        <f t="shared" si="309"/>
        <v>#VALUE!</v>
      </c>
      <c r="I1202" s="64">
        <f t="shared" si="312"/>
        <v>1</v>
      </c>
      <c r="J1202" s="71" t="str">
        <f t="shared" si="312"/>
        <v>Lavandula</v>
      </c>
      <c r="K1202" s="71" t="str">
        <f t="shared" si="312"/>
        <v>stoechas</v>
      </c>
      <c r="L1202" s="72">
        <f t="shared" si="312"/>
        <v>2</v>
      </c>
      <c r="M1202" s="66">
        <f t="shared" si="312"/>
        <v>13</v>
      </c>
      <c r="N1202" s="66">
        <f t="shared" si="312"/>
        <v>0</v>
      </c>
      <c r="O1202" s="42"/>
      <c r="P1202" s="43" t="e">
        <f>TEXT(IF(#REF!=1,D1202,""),"00")</f>
        <v>#REF!</v>
      </c>
      <c r="Q1202" s="44"/>
      <c r="R1202" s="45"/>
      <c r="S1202" s="46" t="e">
        <f>IF(O1202=0,TEXT(TIME(P1202,Q1202,R1202)-TIME(D1202,E1202,RIGHT(F1202,2))+TIME(0,LEFT(#REF!,2),RIGHT(#REF!,2)),"mm:ss"),TEXT(TIME(P1202,Q1202,R1202)-TIME(D1202,E1202,RIGHT(F1202,2))+TIME(0,LEFT(#REF!,2),RIGHT(#REF!,2))-TIME(0,($G$10*O1202),0),"mm:ss"))</f>
        <v>#REF!</v>
      </c>
      <c r="T1202" s="47"/>
      <c r="U1202" s="43" t="e">
        <f>INDEX(VISITORS[INSECT ORDER], MATCH(T1202,VISITORS[NAME USED],0))</f>
        <v>#N/A</v>
      </c>
      <c r="V1202" s="43" t="e">
        <f t="shared" si="306"/>
        <v>#N/A</v>
      </c>
      <c r="W1202" s="48" t="e">
        <f>IF(SUM(AB1202,AD1202,AF1202,AH1202,AJ1202,AL1202)=#REF!,,"")</f>
        <v>#REF!</v>
      </c>
      <c r="X1202" s="49" t="e">
        <f>IF(#REF!=1,1,"")</f>
        <v>#REF!</v>
      </c>
      <c r="Y1202" s="49"/>
      <c r="Z1202" s="49"/>
      <c r="AA1202" s="50" t="str">
        <f t="shared" si="307"/>
        <v/>
      </c>
      <c r="AB1202" s="51" t="str">
        <f>IF(AA1202=1,#REF!,"")</f>
        <v/>
      </c>
      <c r="AC1202" s="50"/>
      <c r="AD1202" s="51" t="str">
        <f>IF(AC1202=1,#REF!,"")</f>
        <v/>
      </c>
      <c r="AE1202" s="50"/>
      <c r="AF1202" s="51" t="str">
        <f>IF(AE1202=1,#REF!,"")</f>
        <v/>
      </c>
      <c r="AG1202" s="50"/>
      <c r="AH1202" s="51" t="str">
        <f>IF(AG1202=1,#REF!,"")</f>
        <v/>
      </c>
      <c r="AI1202" s="50"/>
      <c r="AJ1202" s="51" t="str">
        <f>IF(AI1202=1,#REF!,"")</f>
        <v/>
      </c>
      <c r="AK1202" s="50"/>
      <c r="AL1202" s="51" t="str">
        <f>IF(AK1202=1,#REF!,"")</f>
        <v/>
      </c>
      <c r="AM1202" s="52"/>
      <c r="AN1202" s="53"/>
      <c r="AO1202" s="53"/>
      <c r="AP1202" s="54"/>
      <c r="AQ1202" s="55" t="e">
        <f>IF(#REF!=1,0,"")</f>
        <v>#REF!</v>
      </c>
      <c r="AR1202" s="56" t="e">
        <f t="shared" si="300"/>
        <v>#REF!</v>
      </c>
      <c r="AS1202" s="55" t="e">
        <f>IF(#REF!=1,0,"")</f>
        <v>#REF!</v>
      </c>
      <c r="AT1202" s="56" t="e">
        <f t="shared" si="301"/>
        <v>#REF!</v>
      </c>
    </row>
    <row r="1203" spans="1:46" s="3" customFormat="1" x14ac:dyDescent="0.25">
      <c r="A1203" s="67">
        <f t="shared" si="302"/>
        <v>2022</v>
      </c>
      <c r="B1203" s="67" t="str">
        <f t="shared" si="303"/>
        <v>May</v>
      </c>
      <c r="C1203" s="68">
        <f t="shared" si="308"/>
        <v>25</v>
      </c>
      <c r="D1203" s="69">
        <f t="shared" si="304"/>
        <v>4</v>
      </c>
      <c r="E1203" s="70">
        <f t="shared" si="305"/>
        <v>35</v>
      </c>
      <c r="F1203" s="74"/>
      <c r="G1203" s="77"/>
      <c r="H1203" s="63" t="e">
        <f t="shared" si="309"/>
        <v>#VALUE!</v>
      </c>
      <c r="I1203" s="64">
        <f t="shared" si="312"/>
        <v>1</v>
      </c>
      <c r="J1203" s="71" t="str">
        <f t="shared" si="312"/>
        <v>Lavandula</v>
      </c>
      <c r="K1203" s="71" t="str">
        <f t="shared" si="312"/>
        <v>stoechas</v>
      </c>
      <c r="L1203" s="72">
        <f t="shared" si="312"/>
        <v>2</v>
      </c>
      <c r="M1203" s="72">
        <f t="shared" si="312"/>
        <v>13</v>
      </c>
      <c r="N1203" s="66">
        <f t="shared" si="312"/>
        <v>0</v>
      </c>
      <c r="O1203" s="42"/>
      <c r="P1203" s="43" t="e">
        <f>TEXT(IF(#REF!=1,D1203,""),"00")</f>
        <v>#REF!</v>
      </c>
      <c r="Q1203" s="44"/>
      <c r="R1203" s="45"/>
      <c r="S1203" s="46" t="e">
        <f>IF(O1203=0,TEXT(TIME(P1203,Q1203,R1203)-TIME(D1203,E1203,RIGHT(F1203,2))+TIME(0,LEFT(#REF!,2),RIGHT(#REF!,2)),"mm:ss"),TEXT(TIME(P1203,Q1203,R1203)-TIME(D1203,E1203,RIGHT(F1203,2))+TIME(0,LEFT(#REF!,2),RIGHT(#REF!,2))-TIME(0,($G$10*O1203),0),"mm:ss"))</f>
        <v>#REF!</v>
      </c>
      <c r="T1203" s="47"/>
      <c r="U1203" s="43" t="e">
        <f>INDEX(VISITORS[INSECT ORDER], MATCH(T1203,VISITORS[NAME USED],0))</f>
        <v>#N/A</v>
      </c>
      <c r="V1203" s="43" t="e">
        <f t="shared" si="306"/>
        <v>#N/A</v>
      </c>
      <c r="W1203" s="48" t="e">
        <f>IF(SUM(AB1203,AD1203,AF1203,AH1203,AJ1203,AL1203)=#REF!,,"")</f>
        <v>#REF!</v>
      </c>
      <c r="X1203" s="49" t="e">
        <f>IF(#REF!=1,1,"")</f>
        <v>#REF!</v>
      </c>
      <c r="Y1203" s="49"/>
      <c r="Z1203" s="49"/>
      <c r="AA1203" s="50" t="str">
        <f t="shared" si="307"/>
        <v/>
      </c>
      <c r="AB1203" s="51" t="str">
        <f>IF(AA1203=1,#REF!,"")</f>
        <v/>
      </c>
      <c r="AC1203" s="50"/>
      <c r="AD1203" s="51" t="str">
        <f>IF(AC1203=1,#REF!,"")</f>
        <v/>
      </c>
      <c r="AE1203" s="50"/>
      <c r="AF1203" s="51" t="str">
        <f>IF(AE1203=1,#REF!,"")</f>
        <v/>
      </c>
      <c r="AG1203" s="50"/>
      <c r="AH1203" s="51" t="str">
        <f>IF(AG1203=1,#REF!,"")</f>
        <v/>
      </c>
      <c r="AI1203" s="50"/>
      <c r="AJ1203" s="51" t="str">
        <f>IF(AI1203=1,#REF!,"")</f>
        <v/>
      </c>
      <c r="AK1203" s="50"/>
      <c r="AL1203" s="51" t="str">
        <f>IF(AK1203=1,#REF!,"")</f>
        <v/>
      </c>
      <c r="AM1203" s="52"/>
      <c r="AN1203" s="53"/>
      <c r="AO1203" s="53"/>
      <c r="AP1203" s="54"/>
      <c r="AQ1203" s="55" t="e">
        <f>IF(#REF!=1,0,"")</f>
        <v>#REF!</v>
      </c>
      <c r="AR1203" s="56" t="e">
        <f t="shared" si="300"/>
        <v>#REF!</v>
      </c>
      <c r="AS1203" s="55" t="e">
        <f>IF(#REF!=1,0,"")</f>
        <v>#REF!</v>
      </c>
      <c r="AT1203" s="56" t="e">
        <f t="shared" si="301"/>
        <v>#REF!</v>
      </c>
    </row>
    <row r="1204" spans="1:46" s="3" customFormat="1" x14ac:dyDescent="0.25">
      <c r="A1204" s="67">
        <f t="shared" si="302"/>
        <v>2022</v>
      </c>
      <c r="B1204" s="67" t="str">
        <f t="shared" si="303"/>
        <v>May</v>
      </c>
      <c r="C1204" s="68">
        <f t="shared" si="308"/>
        <v>25</v>
      </c>
      <c r="D1204" s="69">
        <f t="shared" si="304"/>
        <v>4</v>
      </c>
      <c r="E1204" s="70">
        <f t="shared" si="305"/>
        <v>36</v>
      </c>
      <c r="F1204" s="74"/>
      <c r="G1204" s="77"/>
      <c r="H1204" s="63" t="e">
        <f t="shared" si="309"/>
        <v>#VALUE!</v>
      </c>
      <c r="I1204" s="64">
        <f t="shared" si="312"/>
        <v>1</v>
      </c>
      <c r="J1204" s="71" t="str">
        <f t="shared" si="312"/>
        <v>Lavandula</v>
      </c>
      <c r="K1204" s="71" t="str">
        <f t="shared" si="312"/>
        <v>stoechas</v>
      </c>
      <c r="L1204" s="72">
        <f t="shared" si="312"/>
        <v>2</v>
      </c>
      <c r="M1204" s="72">
        <f t="shared" si="312"/>
        <v>13</v>
      </c>
      <c r="N1204" s="66">
        <f t="shared" si="312"/>
        <v>0</v>
      </c>
      <c r="O1204" s="42"/>
      <c r="P1204" s="43" t="e">
        <f>TEXT(IF(#REF!=1,D1204,""),"00")</f>
        <v>#REF!</v>
      </c>
      <c r="Q1204" s="44"/>
      <c r="R1204" s="45"/>
      <c r="S1204" s="46" t="e">
        <f>IF(O1204=0,TEXT(TIME(P1204,Q1204,R1204)-TIME(D1204,E1204,RIGHT(F1204,2))+TIME(0,LEFT(#REF!,2),RIGHT(#REF!,2)),"mm:ss"),TEXT(TIME(P1204,Q1204,R1204)-TIME(D1204,E1204,RIGHT(F1204,2))+TIME(0,LEFT(#REF!,2),RIGHT(#REF!,2))-TIME(0,($G$10*O1204),0),"mm:ss"))</f>
        <v>#REF!</v>
      </c>
      <c r="T1204" s="47"/>
      <c r="U1204" s="43" t="e">
        <f>INDEX(VISITORS[INSECT ORDER], MATCH(T1204,VISITORS[NAME USED],0))</f>
        <v>#N/A</v>
      </c>
      <c r="V1204" s="43" t="e">
        <f t="shared" si="306"/>
        <v>#N/A</v>
      </c>
      <c r="W1204" s="48" t="e">
        <f>IF(SUM(AB1204,AD1204,AF1204,AH1204,AJ1204,AL1204)=#REF!,,"")</f>
        <v>#REF!</v>
      </c>
      <c r="X1204" s="49" t="e">
        <f>IF(#REF!=1,1,"")</f>
        <v>#REF!</v>
      </c>
      <c r="Y1204" s="49"/>
      <c r="Z1204" s="49"/>
      <c r="AA1204" s="50" t="str">
        <f t="shared" si="307"/>
        <v/>
      </c>
      <c r="AB1204" s="51" t="str">
        <f>IF(AA1204=1,#REF!,"")</f>
        <v/>
      </c>
      <c r="AC1204" s="50"/>
      <c r="AD1204" s="51" t="str">
        <f>IF(AC1204=1,#REF!,"")</f>
        <v/>
      </c>
      <c r="AE1204" s="50"/>
      <c r="AF1204" s="51" t="str">
        <f>IF(AE1204=1,#REF!,"")</f>
        <v/>
      </c>
      <c r="AG1204" s="50"/>
      <c r="AH1204" s="51" t="str">
        <f>IF(AG1204=1,#REF!,"")</f>
        <v/>
      </c>
      <c r="AI1204" s="50"/>
      <c r="AJ1204" s="51" t="str">
        <f>IF(AI1204=1,#REF!,"")</f>
        <v/>
      </c>
      <c r="AK1204" s="50"/>
      <c r="AL1204" s="51" t="str">
        <f>IF(AK1204=1,#REF!,"")</f>
        <v/>
      </c>
      <c r="AM1204" s="52"/>
      <c r="AN1204" s="53"/>
      <c r="AO1204" s="53"/>
      <c r="AP1204" s="54"/>
      <c r="AQ1204" s="55" t="e">
        <f>IF(#REF!=1,0,"")</f>
        <v>#REF!</v>
      </c>
      <c r="AR1204" s="56" t="e">
        <f t="shared" si="300"/>
        <v>#REF!</v>
      </c>
      <c r="AS1204" s="55" t="e">
        <f>IF(#REF!=1,0,"")</f>
        <v>#REF!</v>
      </c>
      <c r="AT1204" s="56" t="e">
        <f t="shared" si="301"/>
        <v>#REF!</v>
      </c>
    </row>
    <row r="1205" spans="1:46" s="3" customFormat="1" x14ac:dyDescent="0.25">
      <c r="A1205" s="67">
        <f t="shared" si="302"/>
        <v>2022</v>
      </c>
      <c r="B1205" s="67" t="str">
        <f t="shared" si="303"/>
        <v>May</v>
      </c>
      <c r="C1205" s="68">
        <f t="shared" si="308"/>
        <v>25</v>
      </c>
      <c r="D1205" s="69">
        <f t="shared" si="304"/>
        <v>4</v>
      </c>
      <c r="E1205" s="70">
        <f t="shared" si="305"/>
        <v>37</v>
      </c>
      <c r="F1205" s="74"/>
      <c r="G1205" s="77"/>
      <c r="H1205" s="63" t="e">
        <f t="shared" si="309"/>
        <v>#VALUE!</v>
      </c>
      <c r="I1205" s="64">
        <f t="shared" si="312"/>
        <v>1</v>
      </c>
      <c r="J1205" s="71" t="str">
        <f t="shared" si="312"/>
        <v>Lavandula</v>
      </c>
      <c r="K1205" s="71" t="str">
        <f t="shared" si="312"/>
        <v>stoechas</v>
      </c>
      <c r="L1205" s="72">
        <f t="shared" si="312"/>
        <v>2</v>
      </c>
      <c r="M1205" s="72">
        <f t="shared" si="312"/>
        <v>13</v>
      </c>
      <c r="N1205" s="66">
        <f t="shared" si="312"/>
        <v>0</v>
      </c>
      <c r="O1205" s="42"/>
      <c r="P1205" s="43" t="e">
        <f>TEXT(IF(#REF!=1,D1205,""),"00")</f>
        <v>#REF!</v>
      </c>
      <c r="Q1205" s="44"/>
      <c r="R1205" s="45"/>
      <c r="S1205" s="46" t="e">
        <f>IF(O1205=0,TEXT(TIME(P1205,Q1205,R1205)-TIME(D1205,E1205,RIGHT(F1205,2))+TIME(0,LEFT(#REF!,2),RIGHT(#REF!,2)),"mm:ss"),TEXT(TIME(P1205,Q1205,R1205)-TIME(D1205,E1205,RIGHT(F1205,2))+TIME(0,LEFT(#REF!,2),RIGHT(#REF!,2))-TIME(0,($G$10*O1205),0),"mm:ss"))</f>
        <v>#REF!</v>
      </c>
      <c r="T1205" s="47"/>
      <c r="U1205" s="43" t="e">
        <f>INDEX(VISITORS[INSECT ORDER], MATCH(T1205,VISITORS[NAME USED],0))</f>
        <v>#N/A</v>
      </c>
      <c r="V1205" s="43" t="e">
        <f t="shared" si="306"/>
        <v>#N/A</v>
      </c>
      <c r="W1205" s="48" t="e">
        <f>IF(SUM(AB1205,AD1205,AF1205,AH1205,AJ1205,AL1205)=#REF!,,"")</f>
        <v>#REF!</v>
      </c>
      <c r="X1205" s="49" t="e">
        <f>IF(#REF!=1,1,"")</f>
        <v>#REF!</v>
      </c>
      <c r="Y1205" s="49"/>
      <c r="Z1205" s="49"/>
      <c r="AA1205" s="50" t="str">
        <f t="shared" si="307"/>
        <v/>
      </c>
      <c r="AB1205" s="51" t="str">
        <f>IF(AA1205=1,#REF!,"")</f>
        <v/>
      </c>
      <c r="AC1205" s="50"/>
      <c r="AD1205" s="51" t="str">
        <f>IF(AC1205=1,#REF!,"")</f>
        <v/>
      </c>
      <c r="AE1205" s="50"/>
      <c r="AF1205" s="51" t="str">
        <f>IF(AE1205=1,#REF!,"")</f>
        <v/>
      </c>
      <c r="AG1205" s="50"/>
      <c r="AH1205" s="51" t="str">
        <f>IF(AG1205=1,#REF!,"")</f>
        <v/>
      </c>
      <c r="AI1205" s="50"/>
      <c r="AJ1205" s="51" t="str">
        <f>IF(AI1205=1,#REF!,"")</f>
        <v/>
      </c>
      <c r="AK1205" s="50"/>
      <c r="AL1205" s="51" t="str">
        <f>IF(AK1205=1,#REF!,"")</f>
        <v/>
      </c>
      <c r="AM1205" s="52"/>
      <c r="AN1205" s="53"/>
      <c r="AO1205" s="53"/>
      <c r="AP1205" s="54"/>
      <c r="AQ1205" s="55" t="e">
        <f>IF(#REF!=1,0,"")</f>
        <v>#REF!</v>
      </c>
      <c r="AR1205" s="56" t="e">
        <f t="shared" si="300"/>
        <v>#REF!</v>
      </c>
      <c r="AS1205" s="55" t="e">
        <f>IF(#REF!=1,0,"")</f>
        <v>#REF!</v>
      </c>
      <c r="AT1205" s="56" t="e">
        <f t="shared" si="301"/>
        <v>#REF!</v>
      </c>
    </row>
    <row r="1206" spans="1:46" s="3" customFormat="1" x14ac:dyDescent="0.25">
      <c r="A1206" s="67">
        <f t="shared" si="302"/>
        <v>2022</v>
      </c>
      <c r="B1206" s="67" t="str">
        <f t="shared" si="303"/>
        <v>May</v>
      </c>
      <c r="C1206" s="68">
        <f t="shared" si="308"/>
        <v>25</v>
      </c>
      <c r="D1206" s="69">
        <f t="shared" si="304"/>
        <v>4</v>
      </c>
      <c r="E1206" s="70">
        <f t="shared" si="305"/>
        <v>38</v>
      </c>
      <c r="F1206" s="74"/>
      <c r="G1206" s="77"/>
      <c r="H1206" s="63" t="e">
        <f t="shared" si="309"/>
        <v>#VALUE!</v>
      </c>
      <c r="I1206" s="64">
        <f t="shared" si="312"/>
        <v>1</v>
      </c>
      <c r="J1206" s="71" t="str">
        <f t="shared" si="312"/>
        <v>Lavandula</v>
      </c>
      <c r="K1206" s="71" t="str">
        <f t="shared" si="312"/>
        <v>stoechas</v>
      </c>
      <c r="L1206" s="66">
        <f t="shared" si="312"/>
        <v>2</v>
      </c>
      <c r="M1206" s="72">
        <f t="shared" si="312"/>
        <v>13</v>
      </c>
      <c r="N1206" s="66">
        <f t="shared" si="312"/>
        <v>0</v>
      </c>
      <c r="O1206" s="42"/>
      <c r="P1206" s="43" t="e">
        <f>TEXT(IF(#REF!=1,D1206,""),"00")</f>
        <v>#REF!</v>
      </c>
      <c r="Q1206" s="44"/>
      <c r="R1206" s="45"/>
      <c r="S1206" s="46" t="e">
        <f>IF(O1206=0,TEXT(TIME(P1206,Q1206,R1206)-TIME(D1206,E1206,RIGHT(F1206,2))+TIME(0,LEFT(#REF!,2),RIGHT(#REF!,2)),"mm:ss"),TEXT(TIME(P1206,Q1206,R1206)-TIME(D1206,E1206,RIGHT(F1206,2))+TIME(0,LEFT(#REF!,2),RIGHT(#REF!,2))-TIME(0,($G$10*O1206),0),"mm:ss"))</f>
        <v>#REF!</v>
      </c>
      <c r="T1206" s="47"/>
      <c r="U1206" s="43" t="e">
        <f>INDEX(VISITORS[INSECT ORDER], MATCH(T1206,VISITORS[NAME USED],0))</f>
        <v>#N/A</v>
      </c>
      <c r="V1206" s="43" t="e">
        <f t="shared" si="306"/>
        <v>#N/A</v>
      </c>
      <c r="W1206" s="48" t="e">
        <f>IF(SUM(AB1206,AD1206,AF1206,AH1206,AJ1206,AL1206)=#REF!,,"")</f>
        <v>#REF!</v>
      </c>
      <c r="X1206" s="49" t="e">
        <f>IF(#REF!=1,1,"")</f>
        <v>#REF!</v>
      </c>
      <c r="Y1206" s="49"/>
      <c r="Z1206" s="49"/>
      <c r="AA1206" s="50" t="str">
        <f t="shared" si="307"/>
        <v/>
      </c>
      <c r="AB1206" s="51" t="str">
        <f>IF(AA1206=1,#REF!,"")</f>
        <v/>
      </c>
      <c r="AC1206" s="50"/>
      <c r="AD1206" s="51" t="str">
        <f>IF(AC1206=1,#REF!,"")</f>
        <v/>
      </c>
      <c r="AE1206" s="50"/>
      <c r="AF1206" s="51" t="str">
        <f>IF(AE1206=1,#REF!,"")</f>
        <v/>
      </c>
      <c r="AG1206" s="50"/>
      <c r="AH1206" s="51" t="str">
        <f>IF(AG1206=1,#REF!,"")</f>
        <v/>
      </c>
      <c r="AI1206" s="50"/>
      <c r="AJ1206" s="51" t="str">
        <f>IF(AI1206=1,#REF!,"")</f>
        <v/>
      </c>
      <c r="AK1206" s="50"/>
      <c r="AL1206" s="51" t="str">
        <f>IF(AK1206=1,#REF!,"")</f>
        <v/>
      </c>
      <c r="AM1206" s="52"/>
      <c r="AN1206" s="53"/>
      <c r="AO1206" s="53"/>
      <c r="AP1206" s="54"/>
      <c r="AQ1206" s="55" t="e">
        <f>IF(#REF!=1,0,"")</f>
        <v>#REF!</v>
      </c>
      <c r="AR1206" s="56" t="e">
        <f t="shared" si="300"/>
        <v>#REF!</v>
      </c>
      <c r="AS1206" s="55" t="e">
        <f>IF(#REF!=1,0,"")</f>
        <v>#REF!</v>
      </c>
      <c r="AT1206" s="56" t="e">
        <f t="shared" si="301"/>
        <v>#REF!</v>
      </c>
    </row>
    <row r="1207" spans="1:46" s="3" customFormat="1" x14ac:dyDescent="0.25">
      <c r="A1207" s="67">
        <f t="shared" si="302"/>
        <v>2022</v>
      </c>
      <c r="B1207" s="67" t="str">
        <f t="shared" si="303"/>
        <v>May</v>
      </c>
      <c r="C1207" s="68">
        <f t="shared" si="308"/>
        <v>25</v>
      </c>
      <c r="D1207" s="69">
        <f t="shared" si="304"/>
        <v>4</v>
      </c>
      <c r="E1207" s="60">
        <f t="shared" si="305"/>
        <v>39</v>
      </c>
      <c r="F1207" s="74"/>
      <c r="G1207" s="77"/>
      <c r="H1207" s="63" t="e">
        <f t="shared" si="309"/>
        <v>#VALUE!</v>
      </c>
      <c r="I1207" s="64">
        <f t="shared" si="312"/>
        <v>1</v>
      </c>
      <c r="J1207" s="71" t="str">
        <f t="shared" si="312"/>
        <v>Lavandula</v>
      </c>
      <c r="K1207" s="71" t="str">
        <f t="shared" si="312"/>
        <v>stoechas</v>
      </c>
      <c r="L1207" s="72">
        <f t="shared" si="312"/>
        <v>2</v>
      </c>
      <c r="M1207" s="66">
        <f t="shared" si="312"/>
        <v>13</v>
      </c>
      <c r="N1207" s="66">
        <f t="shared" si="312"/>
        <v>0</v>
      </c>
      <c r="O1207" s="42"/>
      <c r="P1207" s="43" t="e">
        <f>TEXT(IF(#REF!=1,D1207,""),"00")</f>
        <v>#REF!</v>
      </c>
      <c r="Q1207" s="44"/>
      <c r="R1207" s="45"/>
      <c r="S1207" s="46" t="e">
        <f>IF(O1207=0,TEXT(TIME(P1207,Q1207,R1207)-TIME(D1207,E1207,RIGHT(F1207,2))+TIME(0,LEFT(#REF!,2),RIGHT(#REF!,2)),"mm:ss"),TEXT(TIME(P1207,Q1207,R1207)-TIME(D1207,E1207,RIGHT(F1207,2))+TIME(0,LEFT(#REF!,2),RIGHT(#REF!,2))-TIME(0,($G$10*O1207),0),"mm:ss"))</f>
        <v>#REF!</v>
      </c>
      <c r="T1207" s="47"/>
      <c r="U1207" s="43" t="e">
        <f>INDEX(VISITORS[INSECT ORDER], MATCH(T1207,VISITORS[NAME USED],0))</f>
        <v>#N/A</v>
      </c>
      <c r="V1207" s="43" t="e">
        <f t="shared" si="306"/>
        <v>#N/A</v>
      </c>
      <c r="W1207" s="48" t="e">
        <f>IF(SUM(AB1207,AD1207,AF1207,AH1207,AJ1207,AL1207)=#REF!,,"")</f>
        <v>#REF!</v>
      </c>
      <c r="X1207" s="49" t="e">
        <f>IF(#REF!=1,1,"")</f>
        <v>#REF!</v>
      </c>
      <c r="Y1207" s="49"/>
      <c r="Z1207" s="49"/>
      <c r="AA1207" s="50" t="str">
        <f t="shared" si="307"/>
        <v/>
      </c>
      <c r="AB1207" s="51" t="str">
        <f>IF(AA1207=1,#REF!,"")</f>
        <v/>
      </c>
      <c r="AC1207" s="50"/>
      <c r="AD1207" s="51" t="str">
        <f>IF(AC1207=1,#REF!,"")</f>
        <v/>
      </c>
      <c r="AE1207" s="50"/>
      <c r="AF1207" s="51" t="str">
        <f>IF(AE1207=1,#REF!,"")</f>
        <v/>
      </c>
      <c r="AG1207" s="50"/>
      <c r="AH1207" s="51" t="str">
        <f>IF(AG1207=1,#REF!,"")</f>
        <v/>
      </c>
      <c r="AI1207" s="50"/>
      <c r="AJ1207" s="51" t="str">
        <f>IF(AI1207=1,#REF!,"")</f>
        <v/>
      </c>
      <c r="AK1207" s="50"/>
      <c r="AL1207" s="51" t="str">
        <f>IF(AK1207=1,#REF!,"")</f>
        <v/>
      </c>
      <c r="AM1207" s="52"/>
      <c r="AN1207" s="53"/>
      <c r="AO1207" s="53"/>
      <c r="AP1207" s="54"/>
      <c r="AQ1207" s="55" t="e">
        <f>IF(#REF!=1,0,"")</f>
        <v>#REF!</v>
      </c>
      <c r="AR1207" s="56" t="e">
        <f t="shared" si="300"/>
        <v>#REF!</v>
      </c>
      <c r="AS1207" s="55" t="e">
        <f>IF(#REF!=1,0,"")</f>
        <v>#REF!</v>
      </c>
      <c r="AT1207" s="56" t="e">
        <f t="shared" si="301"/>
        <v>#REF!</v>
      </c>
    </row>
    <row r="1208" spans="1:46" s="3" customFormat="1" x14ac:dyDescent="0.25">
      <c r="A1208" s="67">
        <f t="shared" si="302"/>
        <v>2022</v>
      </c>
      <c r="B1208" s="67" t="str">
        <f t="shared" si="303"/>
        <v>May</v>
      </c>
      <c r="C1208" s="68">
        <f t="shared" si="308"/>
        <v>25</v>
      </c>
      <c r="D1208" s="69">
        <f t="shared" si="304"/>
        <v>4</v>
      </c>
      <c r="E1208" s="70">
        <f t="shared" si="305"/>
        <v>40</v>
      </c>
      <c r="F1208" s="74"/>
      <c r="G1208" s="77"/>
      <c r="H1208" s="63" t="e">
        <f t="shared" si="309"/>
        <v>#VALUE!</v>
      </c>
      <c r="I1208" s="64">
        <f t="shared" si="312"/>
        <v>1</v>
      </c>
      <c r="J1208" s="71" t="str">
        <f t="shared" si="312"/>
        <v>Lavandula</v>
      </c>
      <c r="K1208" s="71" t="str">
        <f t="shared" si="312"/>
        <v>stoechas</v>
      </c>
      <c r="L1208" s="72">
        <f t="shared" si="312"/>
        <v>2</v>
      </c>
      <c r="M1208" s="72">
        <f t="shared" si="312"/>
        <v>13</v>
      </c>
      <c r="N1208" s="66">
        <f t="shared" si="312"/>
        <v>0</v>
      </c>
      <c r="O1208" s="42"/>
      <c r="P1208" s="43" t="e">
        <f>TEXT(IF(#REF!=1,D1208,""),"00")</f>
        <v>#REF!</v>
      </c>
      <c r="Q1208" s="44"/>
      <c r="R1208" s="45"/>
      <c r="S1208" s="46" t="e">
        <f>IF(O1208=0,TEXT(TIME(P1208,Q1208,R1208)-TIME(D1208,E1208,RIGHT(F1208,2))+TIME(0,LEFT(#REF!,2),RIGHT(#REF!,2)),"mm:ss"),TEXT(TIME(P1208,Q1208,R1208)-TIME(D1208,E1208,RIGHT(F1208,2))+TIME(0,LEFT(#REF!,2),RIGHT(#REF!,2))-TIME(0,($G$10*O1208),0),"mm:ss"))</f>
        <v>#REF!</v>
      </c>
      <c r="T1208" s="47"/>
      <c r="U1208" s="43" t="e">
        <f>INDEX(VISITORS[INSECT ORDER], MATCH(T1208,VISITORS[NAME USED],0))</f>
        <v>#N/A</v>
      </c>
      <c r="V1208" s="43" t="e">
        <f t="shared" si="306"/>
        <v>#N/A</v>
      </c>
      <c r="W1208" s="48" t="e">
        <f>IF(SUM(AB1208,AD1208,AF1208,AH1208,AJ1208,AL1208)=#REF!,,"")</f>
        <v>#REF!</v>
      </c>
      <c r="X1208" s="49" t="e">
        <f>IF(#REF!=1,1,"")</f>
        <v>#REF!</v>
      </c>
      <c r="Y1208" s="49"/>
      <c r="Z1208" s="49"/>
      <c r="AA1208" s="50" t="str">
        <f t="shared" si="307"/>
        <v/>
      </c>
      <c r="AB1208" s="51" t="str">
        <f>IF(AA1208=1,#REF!,"")</f>
        <v/>
      </c>
      <c r="AC1208" s="50"/>
      <c r="AD1208" s="51" t="str">
        <f>IF(AC1208=1,#REF!,"")</f>
        <v/>
      </c>
      <c r="AE1208" s="50"/>
      <c r="AF1208" s="51" t="str">
        <f>IF(AE1208=1,#REF!,"")</f>
        <v/>
      </c>
      <c r="AG1208" s="50"/>
      <c r="AH1208" s="51" t="str">
        <f>IF(AG1208=1,#REF!,"")</f>
        <v/>
      </c>
      <c r="AI1208" s="50"/>
      <c r="AJ1208" s="51" t="str">
        <f>IF(AI1208=1,#REF!,"")</f>
        <v/>
      </c>
      <c r="AK1208" s="50"/>
      <c r="AL1208" s="51" t="str">
        <f>IF(AK1208=1,#REF!,"")</f>
        <v/>
      </c>
      <c r="AM1208" s="52"/>
      <c r="AN1208" s="53"/>
      <c r="AO1208" s="53"/>
      <c r="AP1208" s="54"/>
      <c r="AQ1208" s="55" t="e">
        <f>IF(#REF!=1,0,"")</f>
        <v>#REF!</v>
      </c>
      <c r="AR1208" s="56" t="e">
        <f t="shared" si="300"/>
        <v>#REF!</v>
      </c>
      <c r="AS1208" s="55" t="e">
        <f>IF(#REF!=1,0,"")</f>
        <v>#REF!</v>
      </c>
      <c r="AT1208" s="56" t="e">
        <f t="shared" si="301"/>
        <v>#REF!</v>
      </c>
    </row>
    <row r="1209" spans="1:46" s="3" customFormat="1" x14ac:dyDescent="0.25">
      <c r="A1209" s="67">
        <f t="shared" si="302"/>
        <v>2022</v>
      </c>
      <c r="B1209" s="67" t="str">
        <f t="shared" si="303"/>
        <v>May</v>
      </c>
      <c r="C1209" s="68">
        <f t="shared" si="308"/>
        <v>25</v>
      </c>
      <c r="D1209" s="69">
        <f t="shared" si="304"/>
        <v>4</v>
      </c>
      <c r="E1209" s="70">
        <f t="shared" si="305"/>
        <v>41</v>
      </c>
      <c r="F1209" s="74"/>
      <c r="G1209" s="77"/>
      <c r="H1209" s="63" t="e">
        <f t="shared" si="309"/>
        <v>#VALUE!</v>
      </c>
      <c r="I1209" s="64">
        <f t="shared" si="312"/>
        <v>1</v>
      </c>
      <c r="J1209" s="71" t="str">
        <f t="shared" si="312"/>
        <v>Lavandula</v>
      </c>
      <c r="K1209" s="71" t="str">
        <f t="shared" si="312"/>
        <v>stoechas</v>
      </c>
      <c r="L1209" s="72">
        <f t="shared" si="312"/>
        <v>2</v>
      </c>
      <c r="M1209" s="72">
        <f t="shared" si="312"/>
        <v>13</v>
      </c>
      <c r="N1209" s="66">
        <f t="shared" si="312"/>
        <v>0</v>
      </c>
      <c r="O1209" s="42"/>
      <c r="P1209" s="43" t="e">
        <f>TEXT(IF(#REF!=1,D1209,""),"00")</f>
        <v>#REF!</v>
      </c>
      <c r="Q1209" s="44"/>
      <c r="R1209" s="45"/>
      <c r="S1209" s="46" t="e">
        <f>IF(O1209=0,TEXT(TIME(P1209,Q1209,R1209)-TIME(D1209,E1209,RIGHT(F1209,2))+TIME(0,LEFT(#REF!,2),RIGHT(#REF!,2)),"mm:ss"),TEXT(TIME(P1209,Q1209,R1209)-TIME(D1209,E1209,RIGHT(F1209,2))+TIME(0,LEFT(#REF!,2),RIGHT(#REF!,2))-TIME(0,($G$10*O1209),0),"mm:ss"))</f>
        <v>#REF!</v>
      </c>
      <c r="T1209" s="47"/>
      <c r="U1209" s="43" t="e">
        <f>INDEX(VISITORS[INSECT ORDER], MATCH(T1209,VISITORS[NAME USED],0))</f>
        <v>#N/A</v>
      </c>
      <c r="V1209" s="43" t="e">
        <f t="shared" si="306"/>
        <v>#N/A</v>
      </c>
      <c r="W1209" s="48" t="e">
        <f>IF(SUM(AB1209,AD1209,AF1209,AH1209,AJ1209,AL1209)=#REF!,,"")</f>
        <v>#REF!</v>
      </c>
      <c r="X1209" s="49" t="e">
        <f>IF(#REF!=1,1,"")</f>
        <v>#REF!</v>
      </c>
      <c r="Y1209" s="49"/>
      <c r="Z1209" s="49"/>
      <c r="AA1209" s="50" t="str">
        <f t="shared" si="307"/>
        <v/>
      </c>
      <c r="AB1209" s="51" t="str">
        <f>IF(AA1209=1,#REF!,"")</f>
        <v/>
      </c>
      <c r="AC1209" s="50"/>
      <c r="AD1209" s="51" t="str">
        <f>IF(AC1209=1,#REF!,"")</f>
        <v/>
      </c>
      <c r="AE1209" s="50"/>
      <c r="AF1209" s="51" t="str">
        <f>IF(AE1209=1,#REF!,"")</f>
        <v/>
      </c>
      <c r="AG1209" s="50"/>
      <c r="AH1209" s="51" t="str">
        <f>IF(AG1209=1,#REF!,"")</f>
        <v/>
      </c>
      <c r="AI1209" s="50"/>
      <c r="AJ1209" s="51" t="str">
        <f>IF(AI1209=1,#REF!,"")</f>
        <v/>
      </c>
      <c r="AK1209" s="50"/>
      <c r="AL1209" s="51" t="str">
        <f>IF(AK1209=1,#REF!,"")</f>
        <v/>
      </c>
      <c r="AM1209" s="52"/>
      <c r="AN1209" s="53"/>
      <c r="AO1209" s="53"/>
      <c r="AP1209" s="54"/>
      <c r="AQ1209" s="55" t="e">
        <f>IF(#REF!=1,0,"")</f>
        <v>#REF!</v>
      </c>
      <c r="AR1209" s="56" t="e">
        <f t="shared" si="300"/>
        <v>#REF!</v>
      </c>
      <c r="AS1209" s="55" t="e">
        <f>IF(#REF!=1,0,"")</f>
        <v>#REF!</v>
      </c>
      <c r="AT1209" s="56" t="e">
        <f t="shared" si="301"/>
        <v>#REF!</v>
      </c>
    </row>
    <row r="1210" spans="1:46" s="3" customFormat="1" x14ac:dyDescent="0.25">
      <c r="A1210" s="67">
        <f t="shared" si="302"/>
        <v>2022</v>
      </c>
      <c r="B1210" s="67" t="str">
        <f t="shared" si="303"/>
        <v>May</v>
      </c>
      <c r="C1210" s="68">
        <f t="shared" si="308"/>
        <v>25</v>
      </c>
      <c r="D1210" s="69">
        <f t="shared" si="304"/>
        <v>4</v>
      </c>
      <c r="E1210" s="70">
        <f t="shared" si="305"/>
        <v>42</v>
      </c>
      <c r="F1210" s="74"/>
      <c r="G1210" s="77"/>
      <c r="H1210" s="63" t="e">
        <f t="shared" si="309"/>
        <v>#VALUE!</v>
      </c>
      <c r="I1210" s="64">
        <f t="shared" si="312"/>
        <v>1</v>
      </c>
      <c r="J1210" s="71" t="str">
        <f t="shared" si="312"/>
        <v>Lavandula</v>
      </c>
      <c r="K1210" s="71" t="str">
        <f t="shared" si="312"/>
        <v>stoechas</v>
      </c>
      <c r="L1210" s="72">
        <f t="shared" si="312"/>
        <v>2</v>
      </c>
      <c r="M1210" s="72">
        <f t="shared" si="312"/>
        <v>13</v>
      </c>
      <c r="N1210" s="66">
        <f t="shared" si="312"/>
        <v>0</v>
      </c>
      <c r="O1210" s="42"/>
      <c r="P1210" s="43" t="e">
        <f>TEXT(IF(#REF!=1,D1210,""),"00")</f>
        <v>#REF!</v>
      </c>
      <c r="Q1210" s="44"/>
      <c r="R1210" s="45"/>
      <c r="S1210" s="46" t="e">
        <f>IF(O1210=0,TEXT(TIME(P1210,Q1210,R1210)-TIME(D1210,E1210,RIGHT(F1210,2))+TIME(0,LEFT(#REF!,2),RIGHT(#REF!,2)),"mm:ss"),TEXT(TIME(P1210,Q1210,R1210)-TIME(D1210,E1210,RIGHT(F1210,2))+TIME(0,LEFT(#REF!,2),RIGHT(#REF!,2))-TIME(0,($G$10*O1210),0),"mm:ss"))</f>
        <v>#REF!</v>
      </c>
      <c r="T1210" s="47"/>
      <c r="U1210" s="43" t="e">
        <f>INDEX(VISITORS[INSECT ORDER], MATCH(T1210,VISITORS[NAME USED],0))</f>
        <v>#N/A</v>
      </c>
      <c r="V1210" s="43" t="e">
        <f t="shared" si="306"/>
        <v>#N/A</v>
      </c>
      <c r="W1210" s="48" t="e">
        <f>IF(SUM(AB1210,AD1210,AF1210,AH1210,AJ1210,AL1210)=#REF!,,"")</f>
        <v>#REF!</v>
      </c>
      <c r="X1210" s="49" t="e">
        <f>IF(#REF!=1,1,"")</f>
        <v>#REF!</v>
      </c>
      <c r="Y1210" s="49"/>
      <c r="Z1210" s="49"/>
      <c r="AA1210" s="50" t="str">
        <f t="shared" si="307"/>
        <v/>
      </c>
      <c r="AB1210" s="51" t="str">
        <f>IF(AA1210=1,#REF!,"")</f>
        <v/>
      </c>
      <c r="AC1210" s="50"/>
      <c r="AD1210" s="51" t="str">
        <f>IF(AC1210=1,#REF!,"")</f>
        <v/>
      </c>
      <c r="AE1210" s="50"/>
      <c r="AF1210" s="51" t="str">
        <f>IF(AE1210=1,#REF!,"")</f>
        <v/>
      </c>
      <c r="AG1210" s="50"/>
      <c r="AH1210" s="51" t="str">
        <f>IF(AG1210=1,#REF!,"")</f>
        <v/>
      </c>
      <c r="AI1210" s="50"/>
      <c r="AJ1210" s="51" t="str">
        <f>IF(AI1210=1,#REF!,"")</f>
        <v/>
      </c>
      <c r="AK1210" s="50"/>
      <c r="AL1210" s="51" t="str">
        <f>IF(AK1210=1,#REF!,"")</f>
        <v/>
      </c>
      <c r="AM1210" s="52"/>
      <c r="AN1210" s="53"/>
      <c r="AO1210" s="53"/>
      <c r="AP1210" s="54"/>
      <c r="AQ1210" s="55" t="e">
        <f>IF(#REF!=1,0,"")</f>
        <v>#REF!</v>
      </c>
      <c r="AR1210" s="56" t="e">
        <f t="shared" si="300"/>
        <v>#REF!</v>
      </c>
      <c r="AS1210" s="55" t="e">
        <f>IF(#REF!=1,0,"")</f>
        <v>#REF!</v>
      </c>
      <c r="AT1210" s="56" t="e">
        <f t="shared" si="301"/>
        <v>#REF!</v>
      </c>
    </row>
    <row r="1211" spans="1:46" s="3" customFormat="1" x14ac:dyDescent="0.25">
      <c r="A1211" s="67">
        <f t="shared" si="302"/>
        <v>2022</v>
      </c>
      <c r="B1211" s="67" t="str">
        <f t="shared" si="303"/>
        <v>May</v>
      </c>
      <c r="C1211" s="68">
        <f t="shared" si="308"/>
        <v>25</v>
      </c>
      <c r="D1211" s="69">
        <f t="shared" si="304"/>
        <v>4</v>
      </c>
      <c r="E1211" s="70">
        <f t="shared" si="305"/>
        <v>43</v>
      </c>
      <c r="F1211" s="74"/>
      <c r="G1211" s="77"/>
      <c r="H1211" s="63" t="e">
        <f t="shared" si="309"/>
        <v>#VALUE!</v>
      </c>
      <c r="I1211" s="64">
        <f t="shared" si="312"/>
        <v>1</v>
      </c>
      <c r="J1211" s="71" t="str">
        <f t="shared" si="312"/>
        <v>Lavandula</v>
      </c>
      <c r="K1211" s="71" t="str">
        <f t="shared" si="312"/>
        <v>stoechas</v>
      </c>
      <c r="L1211" s="72">
        <f t="shared" si="312"/>
        <v>2</v>
      </c>
      <c r="M1211" s="72">
        <f t="shared" si="312"/>
        <v>13</v>
      </c>
      <c r="N1211" s="66">
        <f t="shared" si="312"/>
        <v>0</v>
      </c>
      <c r="O1211" s="42"/>
      <c r="P1211" s="43" t="e">
        <f>TEXT(IF(#REF!=1,D1211,""),"00")</f>
        <v>#REF!</v>
      </c>
      <c r="Q1211" s="44"/>
      <c r="R1211" s="45"/>
      <c r="S1211" s="46" t="e">
        <f>IF(O1211=0,TEXT(TIME(P1211,Q1211,R1211)-TIME(D1211,E1211,RIGHT(F1211,2))+TIME(0,LEFT(#REF!,2),RIGHT(#REF!,2)),"mm:ss"),TEXT(TIME(P1211,Q1211,R1211)-TIME(D1211,E1211,RIGHT(F1211,2))+TIME(0,LEFT(#REF!,2),RIGHT(#REF!,2))-TIME(0,($G$10*O1211),0),"mm:ss"))</f>
        <v>#REF!</v>
      </c>
      <c r="T1211" s="47"/>
      <c r="U1211" s="43" t="e">
        <f>INDEX(VISITORS[INSECT ORDER], MATCH(T1211,VISITORS[NAME USED],0))</f>
        <v>#N/A</v>
      </c>
      <c r="V1211" s="43" t="e">
        <f t="shared" si="306"/>
        <v>#N/A</v>
      </c>
      <c r="W1211" s="48" t="e">
        <f>IF(SUM(AB1211,AD1211,AF1211,AH1211,AJ1211,AL1211)=#REF!,,"")</f>
        <v>#REF!</v>
      </c>
      <c r="X1211" s="49" t="e">
        <f>IF(#REF!=1,1,"")</f>
        <v>#REF!</v>
      </c>
      <c r="Y1211" s="49"/>
      <c r="Z1211" s="49"/>
      <c r="AA1211" s="50" t="str">
        <f t="shared" si="307"/>
        <v/>
      </c>
      <c r="AB1211" s="51" t="str">
        <f>IF(AA1211=1,#REF!,"")</f>
        <v/>
      </c>
      <c r="AC1211" s="50"/>
      <c r="AD1211" s="51" t="str">
        <f>IF(AC1211=1,#REF!,"")</f>
        <v/>
      </c>
      <c r="AE1211" s="50"/>
      <c r="AF1211" s="51" t="str">
        <f>IF(AE1211=1,#REF!,"")</f>
        <v/>
      </c>
      <c r="AG1211" s="50"/>
      <c r="AH1211" s="51" t="str">
        <f>IF(AG1211=1,#REF!,"")</f>
        <v/>
      </c>
      <c r="AI1211" s="50"/>
      <c r="AJ1211" s="51" t="str">
        <f>IF(AI1211=1,#REF!,"")</f>
        <v/>
      </c>
      <c r="AK1211" s="50"/>
      <c r="AL1211" s="51" t="str">
        <f>IF(AK1211=1,#REF!,"")</f>
        <v/>
      </c>
      <c r="AM1211" s="52"/>
      <c r="AN1211" s="53"/>
      <c r="AO1211" s="53"/>
      <c r="AP1211" s="54"/>
      <c r="AQ1211" s="55" t="e">
        <f>IF(#REF!=1,0,"")</f>
        <v>#REF!</v>
      </c>
      <c r="AR1211" s="56" t="e">
        <f t="shared" si="300"/>
        <v>#REF!</v>
      </c>
      <c r="AS1211" s="55" t="e">
        <f>IF(#REF!=1,0,"")</f>
        <v>#REF!</v>
      </c>
      <c r="AT1211" s="56" t="e">
        <f t="shared" si="301"/>
        <v>#REF!</v>
      </c>
    </row>
    <row r="1212" spans="1:46" s="3" customFormat="1" x14ac:dyDescent="0.25">
      <c r="A1212" s="67">
        <f t="shared" si="302"/>
        <v>2022</v>
      </c>
      <c r="B1212" s="67" t="str">
        <f t="shared" si="303"/>
        <v>May</v>
      </c>
      <c r="C1212" s="68">
        <f t="shared" si="308"/>
        <v>25</v>
      </c>
      <c r="D1212" s="69">
        <f t="shared" si="304"/>
        <v>4</v>
      </c>
      <c r="E1212" s="60">
        <f t="shared" si="305"/>
        <v>44</v>
      </c>
      <c r="F1212" s="74"/>
      <c r="G1212" s="77"/>
      <c r="H1212" s="63" t="e">
        <f t="shared" si="309"/>
        <v>#VALUE!</v>
      </c>
      <c r="I1212" s="64">
        <f t="shared" si="312"/>
        <v>1</v>
      </c>
      <c r="J1212" s="71" t="str">
        <f t="shared" si="312"/>
        <v>Lavandula</v>
      </c>
      <c r="K1212" s="71" t="str">
        <f t="shared" si="312"/>
        <v>stoechas</v>
      </c>
      <c r="L1212" s="66">
        <f t="shared" si="312"/>
        <v>2</v>
      </c>
      <c r="M1212" s="66">
        <f t="shared" si="312"/>
        <v>13</v>
      </c>
      <c r="N1212" s="66">
        <f t="shared" si="312"/>
        <v>0</v>
      </c>
      <c r="O1212" s="42"/>
      <c r="P1212" s="43" t="e">
        <f>TEXT(IF(#REF!=1,D1212,""),"00")</f>
        <v>#REF!</v>
      </c>
      <c r="Q1212" s="44"/>
      <c r="R1212" s="45"/>
      <c r="S1212" s="46" t="e">
        <f>IF(O1212=0,TEXT(TIME(P1212,Q1212,R1212)-TIME(D1212,E1212,RIGHT(F1212,2))+TIME(0,LEFT(#REF!,2),RIGHT(#REF!,2)),"mm:ss"),TEXT(TIME(P1212,Q1212,R1212)-TIME(D1212,E1212,RIGHT(F1212,2))+TIME(0,LEFT(#REF!,2),RIGHT(#REF!,2))-TIME(0,($G$10*O1212),0),"mm:ss"))</f>
        <v>#REF!</v>
      </c>
      <c r="T1212" s="47"/>
      <c r="U1212" s="43" t="e">
        <f>INDEX(VISITORS[INSECT ORDER], MATCH(T1212,VISITORS[NAME USED],0))</f>
        <v>#N/A</v>
      </c>
      <c r="V1212" s="43" t="e">
        <f t="shared" si="306"/>
        <v>#N/A</v>
      </c>
      <c r="W1212" s="48" t="e">
        <f>IF(SUM(AB1212,AD1212,AF1212,AH1212,AJ1212,AL1212)=#REF!,,"")</f>
        <v>#REF!</v>
      </c>
      <c r="X1212" s="49" t="e">
        <f>IF(#REF!=1,1,"")</f>
        <v>#REF!</v>
      </c>
      <c r="Y1212" s="49"/>
      <c r="Z1212" s="49"/>
      <c r="AA1212" s="50" t="str">
        <f t="shared" si="307"/>
        <v/>
      </c>
      <c r="AB1212" s="51" t="str">
        <f>IF(AA1212=1,#REF!,"")</f>
        <v/>
      </c>
      <c r="AC1212" s="50"/>
      <c r="AD1212" s="51" t="str">
        <f>IF(AC1212=1,#REF!,"")</f>
        <v/>
      </c>
      <c r="AE1212" s="50"/>
      <c r="AF1212" s="51" t="str">
        <f>IF(AE1212=1,#REF!,"")</f>
        <v/>
      </c>
      <c r="AG1212" s="50"/>
      <c r="AH1212" s="51" t="str">
        <f>IF(AG1212=1,#REF!,"")</f>
        <v/>
      </c>
      <c r="AI1212" s="50"/>
      <c r="AJ1212" s="51" t="str">
        <f>IF(AI1212=1,#REF!,"")</f>
        <v/>
      </c>
      <c r="AK1212" s="50"/>
      <c r="AL1212" s="51" t="str">
        <f>IF(AK1212=1,#REF!,"")</f>
        <v/>
      </c>
      <c r="AM1212" s="52"/>
      <c r="AN1212" s="53"/>
      <c r="AO1212" s="53"/>
      <c r="AP1212" s="54"/>
      <c r="AQ1212" s="55" t="e">
        <f>IF(#REF!=1,0,"")</f>
        <v>#REF!</v>
      </c>
      <c r="AR1212" s="56" t="e">
        <f t="shared" si="300"/>
        <v>#REF!</v>
      </c>
      <c r="AS1212" s="55" t="e">
        <f>IF(#REF!=1,0,"")</f>
        <v>#REF!</v>
      </c>
      <c r="AT1212" s="56" t="e">
        <f t="shared" si="301"/>
        <v>#REF!</v>
      </c>
    </row>
    <row r="1213" spans="1:46" s="3" customFormat="1" x14ac:dyDescent="0.25">
      <c r="A1213" s="67">
        <f t="shared" si="302"/>
        <v>2022</v>
      </c>
      <c r="B1213" s="67" t="str">
        <f t="shared" si="303"/>
        <v>May</v>
      </c>
      <c r="C1213" s="68">
        <f t="shared" si="308"/>
        <v>25</v>
      </c>
      <c r="D1213" s="69">
        <f t="shared" si="304"/>
        <v>4</v>
      </c>
      <c r="E1213" s="70">
        <f t="shared" si="305"/>
        <v>45</v>
      </c>
      <c r="F1213" s="74"/>
      <c r="G1213" s="77"/>
      <c r="H1213" s="63" t="e">
        <f t="shared" si="309"/>
        <v>#VALUE!</v>
      </c>
      <c r="I1213" s="64">
        <f t="shared" ref="I1213:N1228" si="313">I1212</f>
        <v>1</v>
      </c>
      <c r="J1213" s="71" t="str">
        <f t="shared" si="313"/>
        <v>Lavandula</v>
      </c>
      <c r="K1213" s="71" t="str">
        <f t="shared" si="313"/>
        <v>stoechas</v>
      </c>
      <c r="L1213" s="72">
        <f t="shared" si="313"/>
        <v>2</v>
      </c>
      <c r="M1213" s="72">
        <f t="shared" si="313"/>
        <v>13</v>
      </c>
      <c r="N1213" s="66">
        <f t="shared" si="313"/>
        <v>0</v>
      </c>
      <c r="O1213" s="42"/>
      <c r="P1213" s="43" t="e">
        <f>TEXT(IF(#REF!=1,D1213,""),"00")</f>
        <v>#REF!</v>
      </c>
      <c r="Q1213" s="44"/>
      <c r="R1213" s="45"/>
      <c r="S1213" s="46" t="e">
        <f>IF(O1213=0,TEXT(TIME(P1213,Q1213,R1213)-TIME(D1213,E1213,RIGHT(F1213,2))+TIME(0,LEFT(#REF!,2),RIGHT(#REF!,2)),"mm:ss"),TEXT(TIME(P1213,Q1213,R1213)-TIME(D1213,E1213,RIGHT(F1213,2))+TIME(0,LEFT(#REF!,2),RIGHT(#REF!,2))-TIME(0,($G$10*O1213),0),"mm:ss"))</f>
        <v>#REF!</v>
      </c>
      <c r="T1213" s="47"/>
      <c r="U1213" s="43" t="e">
        <f>INDEX(VISITORS[INSECT ORDER], MATCH(T1213,VISITORS[NAME USED],0))</f>
        <v>#N/A</v>
      </c>
      <c r="V1213" s="43" t="e">
        <f t="shared" si="306"/>
        <v>#N/A</v>
      </c>
      <c r="W1213" s="48" t="e">
        <f>IF(SUM(AB1213,AD1213,AF1213,AH1213,AJ1213,AL1213)=#REF!,,"")</f>
        <v>#REF!</v>
      </c>
      <c r="X1213" s="49" t="e">
        <f>IF(#REF!=1,1,"")</f>
        <v>#REF!</v>
      </c>
      <c r="Y1213" s="49"/>
      <c r="Z1213" s="49"/>
      <c r="AA1213" s="50" t="str">
        <f t="shared" si="307"/>
        <v/>
      </c>
      <c r="AB1213" s="51" t="str">
        <f>IF(AA1213=1,#REF!,"")</f>
        <v/>
      </c>
      <c r="AC1213" s="50"/>
      <c r="AD1213" s="51" t="str">
        <f>IF(AC1213=1,#REF!,"")</f>
        <v/>
      </c>
      <c r="AE1213" s="50"/>
      <c r="AF1213" s="51" t="str">
        <f>IF(AE1213=1,#REF!,"")</f>
        <v/>
      </c>
      <c r="AG1213" s="50"/>
      <c r="AH1213" s="51" t="str">
        <f>IF(AG1213=1,#REF!,"")</f>
        <v/>
      </c>
      <c r="AI1213" s="50"/>
      <c r="AJ1213" s="51" t="str">
        <f>IF(AI1213=1,#REF!,"")</f>
        <v/>
      </c>
      <c r="AK1213" s="50"/>
      <c r="AL1213" s="51" t="str">
        <f>IF(AK1213=1,#REF!,"")</f>
        <v/>
      </c>
      <c r="AM1213" s="52"/>
      <c r="AN1213" s="53"/>
      <c r="AO1213" s="53"/>
      <c r="AP1213" s="54"/>
      <c r="AQ1213" s="55" t="e">
        <f>IF(#REF!=1,0,"")</f>
        <v>#REF!</v>
      </c>
      <c r="AR1213" s="56" t="e">
        <f t="shared" si="300"/>
        <v>#REF!</v>
      </c>
      <c r="AS1213" s="55" t="e">
        <f>IF(#REF!=1,0,"")</f>
        <v>#REF!</v>
      </c>
      <c r="AT1213" s="56" t="e">
        <f t="shared" si="301"/>
        <v>#REF!</v>
      </c>
    </row>
    <row r="1214" spans="1:46" s="3" customFormat="1" x14ac:dyDescent="0.25">
      <c r="A1214" s="67">
        <f t="shared" si="302"/>
        <v>2022</v>
      </c>
      <c r="B1214" s="67" t="str">
        <f t="shared" si="303"/>
        <v>May</v>
      </c>
      <c r="C1214" s="68">
        <f t="shared" si="308"/>
        <v>25</v>
      </c>
      <c r="D1214" s="69">
        <f t="shared" si="304"/>
        <v>4</v>
      </c>
      <c r="E1214" s="70">
        <f t="shared" si="305"/>
        <v>46</v>
      </c>
      <c r="F1214" s="74"/>
      <c r="G1214" s="77"/>
      <c r="H1214" s="63" t="e">
        <f t="shared" si="309"/>
        <v>#VALUE!</v>
      </c>
      <c r="I1214" s="64">
        <f t="shared" si="313"/>
        <v>1</v>
      </c>
      <c r="J1214" s="71" t="str">
        <f t="shared" si="313"/>
        <v>Lavandula</v>
      </c>
      <c r="K1214" s="71" t="str">
        <f t="shared" si="313"/>
        <v>stoechas</v>
      </c>
      <c r="L1214" s="72">
        <f t="shared" si="313"/>
        <v>2</v>
      </c>
      <c r="M1214" s="72">
        <f t="shared" si="313"/>
        <v>13</v>
      </c>
      <c r="N1214" s="66">
        <f t="shared" si="313"/>
        <v>0</v>
      </c>
      <c r="O1214" s="42"/>
      <c r="P1214" s="43" t="e">
        <f>TEXT(IF(#REF!=1,D1214,""),"00")</f>
        <v>#REF!</v>
      </c>
      <c r="Q1214" s="44"/>
      <c r="R1214" s="45"/>
      <c r="S1214" s="46" t="e">
        <f>IF(O1214=0,TEXT(TIME(P1214,Q1214,R1214)-TIME(D1214,E1214,RIGHT(F1214,2))+TIME(0,LEFT(#REF!,2),RIGHT(#REF!,2)),"mm:ss"),TEXT(TIME(P1214,Q1214,R1214)-TIME(D1214,E1214,RIGHT(F1214,2))+TIME(0,LEFT(#REF!,2),RIGHT(#REF!,2))-TIME(0,($G$10*O1214),0),"mm:ss"))</f>
        <v>#REF!</v>
      </c>
      <c r="T1214" s="47"/>
      <c r="U1214" s="43" t="e">
        <f>INDEX(VISITORS[INSECT ORDER], MATCH(T1214,VISITORS[NAME USED],0))</f>
        <v>#N/A</v>
      </c>
      <c r="V1214" s="43" t="e">
        <f t="shared" si="306"/>
        <v>#N/A</v>
      </c>
      <c r="W1214" s="48" t="e">
        <f>IF(SUM(AB1214,AD1214,AF1214,AH1214,AJ1214,AL1214)=#REF!,,"")</f>
        <v>#REF!</v>
      </c>
      <c r="X1214" s="49" t="e">
        <f>IF(#REF!=1,1,"")</f>
        <v>#REF!</v>
      </c>
      <c r="Y1214" s="49"/>
      <c r="Z1214" s="49"/>
      <c r="AA1214" s="50" t="str">
        <f t="shared" si="307"/>
        <v/>
      </c>
      <c r="AB1214" s="51" t="str">
        <f>IF(AA1214=1,#REF!,"")</f>
        <v/>
      </c>
      <c r="AC1214" s="50"/>
      <c r="AD1214" s="51" t="str">
        <f>IF(AC1214=1,#REF!,"")</f>
        <v/>
      </c>
      <c r="AE1214" s="50"/>
      <c r="AF1214" s="51" t="str">
        <f>IF(AE1214=1,#REF!,"")</f>
        <v/>
      </c>
      <c r="AG1214" s="50"/>
      <c r="AH1214" s="51" t="str">
        <f>IF(AG1214=1,#REF!,"")</f>
        <v/>
      </c>
      <c r="AI1214" s="50"/>
      <c r="AJ1214" s="51" t="str">
        <f>IF(AI1214=1,#REF!,"")</f>
        <v/>
      </c>
      <c r="AK1214" s="50"/>
      <c r="AL1214" s="51" t="str">
        <f>IF(AK1214=1,#REF!,"")</f>
        <v/>
      </c>
      <c r="AM1214" s="52"/>
      <c r="AN1214" s="53"/>
      <c r="AO1214" s="53"/>
      <c r="AP1214" s="54"/>
      <c r="AQ1214" s="55" t="e">
        <f>IF(#REF!=1,0,"")</f>
        <v>#REF!</v>
      </c>
      <c r="AR1214" s="56" t="e">
        <f t="shared" si="300"/>
        <v>#REF!</v>
      </c>
      <c r="AS1214" s="55" t="e">
        <f>IF(#REF!=1,0,"")</f>
        <v>#REF!</v>
      </c>
      <c r="AT1214" s="56" t="e">
        <f t="shared" si="301"/>
        <v>#REF!</v>
      </c>
    </row>
    <row r="1215" spans="1:46" s="3" customFormat="1" x14ac:dyDescent="0.25">
      <c r="A1215" s="67">
        <f t="shared" si="302"/>
        <v>2022</v>
      </c>
      <c r="B1215" s="67" t="str">
        <f t="shared" si="303"/>
        <v>May</v>
      </c>
      <c r="C1215" s="68">
        <f t="shared" si="308"/>
        <v>25</v>
      </c>
      <c r="D1215" s="69">
        <f t="shared" si="304"/>
        <v>4</v>
      </c>
      <c r="E1215" s="70">
        <f t="shared" si="305"/>
        <v>47</v>
      </c>
      <c r="F1215" s="74"/>
      <c r="G1215" s="77"/>
      <c r="H1215" s="63" t="e">
        <f t="shared" si="309"/>
        <v>#VALUE!</v>
      </c>
      <c r="I1215" s="64">
        <f t="shared" si="313"/>
        <v>1</v>
      </c>
      <c r="J1215" s="71" t="str">
        <f t="shared" si="313"/>
        <v>Lavandula</v>
      </c>
      <c r="K1215" s="71" t="str">
        <f t="shared" si="313"/>
        <v>stoechas</v>
      </c>
      <c r="L1215" s="72">
        <f t="shared" si="313"/>
        <v>2</v>
      </c>
      <c r="M1215" s="72">
        <f t="shared" si="313"/>
        <v>13</v>
      </c>
      <c r="N1215" s="66">
        <f t="shared" si="313"/>
        <v>0</v>
      </c>
      <c r="O1215" s="42"/>
      <c r="P1215" s="43" t="e">
        <f>TEXT(IF(#REF!=1,D1215,""),"00")</f>
        <v>#REF!</v>
      </c>
      <c r="Q1215" s="44"/>
      <c r="R1215" s="45"/>
      <c r="S1215" s="46" t="e">
        <f>IF(O1215=0,TEXT(TIME(P1215,Q1215,R1215)-TIME(D1215,E1215,RIGHT(F1215,2))+TIME(0,LEFT(#REF!,2),RIGHT(#REF!,2)),"mm:ss"),TEXT(TIME(P1215,Q1215,R1215)-TIME(D1215,E1215,RIGHT(F1215,2))+TIME(0,LEFT(#REF!,2),RIGHT(#REF!,2))-TIME(0,($G$10*O1215),0),"mm:ss"))</f>
        <v>#REF!</v>
      </c>
      <c r="T1215" s="47"/>
      <c r="U1215" s="43" t="e">
        <f>INDEX(VISITORS[INSECT ORDER], MATCH(T1215,VISITORS[NAME USED],0))</f>
        <v>#N/A</v>
      </c>
      <c r="V1215" s="43" t="e">
        <f t="shared" si="306"/>
        <v>#N/A</v>
      </c>
      <c r="W1215" s="48" t="e">
        <f>IF(SUM(AB1215,AD1215,AF1215,AH1215,AJ1215,AL1215)=#REF!,,"")</f>
        <v>#REF!</v>
      </c>
      <c r="X1215" s="49" t="e">
        <f>IF(#REF!=1,1,"")</f>
        <v>#REF!</v>
      </c>
      <c r="Y1215" s="49"/>
      <c r="Z1215" s="49"/>
      <c r="AA1215" s="50" t="str">
        <f t="shared" si="307"/>
        <v/>
      </c>
      <c r="AB1215" s="51" t="str">
        <f>IF(AA1215=1,#REF!,"")</f>
        <v/>
      </c>
      <c r="AC1215" s="50"/>
      <c r="AD1215" s="51" t="str">
        <f>IF(AC1215=1,#REF!,"")</f>
        <v/>
      </c>
      <c r="AE1215" s="50"/>
      <c r="AF1215" s="51" t="str">
        <f>IF(AE1215=1,#REF!,"")</f>
        <v/>
      </c>
      <c r="AG1215" s="50"/>
      <c r="AH1215" s="51" t="str">
        <f>IF(AG1215=1,#REF!,"")</f>
        <v/>
      </c>
      <c r="AI1215" s="50"/>
      <c r="AJ1215" s="51" t="str">
        <f>IF(AI1215=1,#REF!,"")</f>
        <v/>
      </c>
      <c r="AK1215" s="50"/>
      <c r="AL1215" s="51" t="str">
        <f>IF(AK1215=1,#REF!,"")</f>
        <v/>
      </c>
      <c r="AM1215" s="52"/>
      <c r="AN1215" s="53"/>
      <c r="AO1215" s="53"/>
      <c r="AP1215" s="54"/>
      <c r="AQ1215" s="55" t="e">
        <f>IF(#REF!=1,0,"")</f>
        <v>#REF!</v>
      </c>
      <c r="AR1215" s="56" t="e">
        <f t="shared" si="300"/>
        <v>#REF!</v>
      </c>
      <c r="AS1215" s="55" t="e">
        <f>IF(#REF!=1,0,"")</f>
        <v>#REF!</v>
      </c>
      <c r="AT1215" s="56" t="e">
        <f t="shared" si="301"/>
        <v>#REF!</v>
      </c>
    </row>
    <row r="1216" spans="1:46" s="3" customFormat="1" x14ac:dyDescent="0.25">
      <c r="A1216" s="67">
        <f t="shared" si="302"/>
        <v>2022</v>
      </c>
      <c r="B1216" s="67" t="str">
        <f t="shared" si="303"/>
        <v>May</v>
      </c>
      <c r="C1216" s="68">
        <f t="shared" si="308"/>
        <v>25</v>
      </c>
      <c r="D1216" s="69">
        <f t="shared" si="304"/>
        <v>4</v>
      </c>
      <c r="E1216" s="70">
        <f t="shared" si="305"/>
        <v>48</v>
      </c>
      <c r="F1216" s="74"/>
      <c r="G1216" s="77"/>
      <c r="H1216" s="63" t="e">
        <f t="shared" si="309"/>
        <v>#VALUE!</v>
      </c>
      <c r="I1216" s="64">
        <f t="shared" si="313"/>
        <v>1</v>
      </c>
      <c r="J1216" s="71" t="str">
        <f t="shared" si="313"/>
        <v>Lavandula</v>
      </c>
      <c r="K1216" s="71" t="str">
        <f t="shared" si="313"/>
        <v>stoechas</v>
      </c>
      <c r="L1216" s="72">
        <f t="shared" si="313"/>
        <v>2</v>
      </c>
      <c r="M1216" s="72">
        <f t="shared" si="313"/>
        <v>13</v>
      </c>
      <c r="N1216" s="66">
        <f t="shared" si="313"/>
        <v>0</v>
      </c>
      <c r="O1216" s="42"/>
      <c r="P1216" s="43" t="e">
        <f>TEXT(IF(#REF!=1,D1216,""),"00")</f>
        <v>#REF!</v>
      </c>
      <c r="Q1216" s="44"/>
      <c r="R1216" s="45"/>
      <c r="S1216" s="46" t="e">
        <f>IF(O1216=0,TEXT(TIME(P1216,Q1216,R1216)-TIME(D1216,E1216,RIGHT(F1216,2))+TIME(0,LEFT(#REF!,2),RIGHT(#REF!,2)),"mm:ss"),TEXT(TIME(P1216,Q1216,R1216)-TIME(D1216,E1216,RIGHT(F1216,2))+TIME(0,LEFT(#REF!,2),RIGHT(#REF!,2))-TIME(0,($G$10*O1216),0),"mm:ss"))</f>
        <v>#REF!</v>
      </c>
      <c r="T1216" s="47"/>
      <c r="U1216" s="43" t="e">
        <f>INDEX(VISITORS[INSECT ORDER], MATCH(T1216,VISITORS[NAME USED],0))</f>
        <v>#N/A</v>
      </c>
      <c r="V1216" s="43" t="e">
        <f t="shared" si="306"/>
        <v>#N/A</v>
      </c>
      <c r="W1216" s="48" t="e">
        <f>IF(SUM(AB1216,AD1216,AF1216,AH1216,AJ1216,AL1216)=#REF!,,"")</f>
        <v>#REF!</v>
      </c>
      <c r="X1216" s="49" t="e">
        <f>IF(#REF!=1,1,"")</f>
        <v>#REF!</v>
      </c>
      <c r="Y1216" s="49"/>
      <c r="Z1216" s="49"/>
      <c r="AA1216" s="50" t="str">
        <f t="shared" si="307"/>
        <v/>
      </c>
      <c r="AB1216" s="51" t="str">
        <f>IF(AA1216=1,#REF!,"")</f>
        <v/>
      </c>
      <c r="AC1216" s="50"/>
      <c r="AD1216" s="51" t="str">
        <f>IF(AC1216=1,#REF!,"")</f>
        <v/>
      </c>
      <c r="AE1216" s="50"/>
      <c r="AF1216" s="51" t="str">
        <f>IF(AE1216=1,#REF!,"")</f>
        <v/>
      </c>
      <c r="AG1216" s="50"/>
      <c r="AH1216" s="51" t="str">
        <f>IF(AG1216=1,#REF!,"")</f>
        <v/>
      </c>
      <c r="AI1216" s="50"/>
      <c r="AJ1216" s="51" t="str">
        <f>IF(AI1216=1,#REF!,"")</f>
        <v/>
      </c>
      <c r="AK1216" s="50"/>
      <c r="AL1216" s="51" t="str">
        <f>IF(AK1216=1,#REF!,"")</f>
        <v/>
      </c>
      <c r="AM1216" s="52"/>
      <c r="AN1216" s="53"/>
      <c r="AO1216" s="53"/>
      <c r="AP1216" s="54"/>
      <c r="AQ1216" s="55" t="e">
        <f>IF(#REF!=1,0,"")</f>
        <v>#REF!</v>
      </c>
      <c r="AR1216" s="56" t="e">
        <f t="shared" si="300"/>
        <v>#REF!</v>
      </c>
      <c r="AS1216" s="55" t="e">
        <f>IF(#REF!=1,0,"")</f>
        <v>#REF!</v>
      </c>
      <c r="AT1216" s="56" t="e">
        <f t="shared" si="301"/>
        <v>#REF!</v>
      </c>
    </row>
    <row r="1217" spans="1:46" s="3" customFormat="1" x14ac:dyDescent="0.25">
      <c r="A1217" s="67">
        <f t="shared" si="302"/>
        <v>2022</v>
      </c>
      <c r="B1217" s="67" t="str">
        <f t="shared" si="303"/>
        <v>May</v>
      </c>
      <c r="C1217" s="68">
        <f t="shared" si="308"/>
        <v>25</v>
      </c>
      <c r="D1217" s="69">
        <f t="shared" si="304"/>
        <v>4</v>
      </c>
      <c r="E1217" s="60">
        <f t="shared" si="305"/>
        <v>49</v>
      </c>
      <c r="F1217" s="74"/>
      <c r="G1217" s="77"/>
      <c r="H1217" s="63" t="e">
        <f t="shared" si="309"/>
        <v>#VALUE!</v>
      </c>
      <c r="I1217" s="64">
        <f t="shared" si="313"/>
        <v>1</v>
      </c>
      <c r="J1217" s="71" t="str">
        <f t="shared" si="313"/>
        <v>Lavandula</v>
      </c>
      <c r="K1217" s="71" t="str">
        <f t="shared" si="313"/>
        <v>stoechas</v>
      </c>
      <c r="L1217" s="72">
        <f t="shared" si="313"/>
        <v>2</v>
      </c>
      <c r="M1217" s="66">
        <f t="shared" si="313"/>
        <v>13</v>
      </c>
      <c r="N1217" s="66">
        <f t="shared" si="313"/>
        <v>0</v>
      </c>
      <c r="O1217" s="42"/>
      <c r="P1217" s="43" t="e">
        <f>TEXT(IF(#REF!=1,D1217,""),"00")</f>
        <v>#REF!</v>
      </c>
      <c r="Q1217" s="44"/>
      <c r="R1217" s="45"/>
      <c r="S1217" s="46" t="e">
        <f>IF(O1217=0,TEXT(TIME(P1217,Q1217,R1217)-TIME(D1217,E1217,RIGHT(F1217,2))+TIME(0,LEFT(#REF!,2),RIGHT(#REF!,2)),"mm:ss"),TEXT(TIME(P1217,Q1217,R1217)-TIME(D1217,E1217,RIGHT(F1217,2))+TIME(0,LEFT(#REF!,2),RIGHT(#REF!,2))-TIME(0,($G$10*O1217),0),"mm:ss"))</f>
        <v>#REF!</v>
      </c>
      <c r="T1217" s="47"/>
      <c r="U1217" s="43" t="e">
        <f>INDEX(VISITORS[INSECT ORDER], MATCH(T1217,VISITORS[NAME USED],0))</f>
        <v>#N/A</v>
      </c>
      <c r="V1217" s="43" t="e">
        <f t="shared" si="306"/>
        <v>#N/A</v>
      </c>
      <c r="W1217" s="48" t="e">
        <f>IF(SUM(AB1217,AD1217,AF1217,AH1217,AJ1217,AL1217)=#REF!,,"")</f>
        <v>#REF!</v>
      </c>
      <c r="X1217" s="49" t="e">
        <f>IF(#REF!=1,1,"")</f>
        <v>#REF!</v>
      </c>
      <c r="Y1217" s="49"/>
      <c r="Z1217" s="49"/>
      <c r="AA1217" s="50" t="str">
        <f t="shared" si="307"/>
        <v/>
      </c>
      <c r="AB1217" s="51" t="str">
        <f>IF(AA1217=1,#REF!,"")</f>
        <v/>
      </c>
      <c r="AC1217" s="50"/>
      <c r="AD1217" s="51" t="str">
        <f>IF(AC1217=1,#REF!,"")</f>
        <v/>
      </c>
      <c r="AE1217" s="50"/>
      <c r="AF1217" s="51" t="str">
        <f>IF(AE1217=1,#REF!,"")</f>
        <v/>
      </c>
      <c r="AG1217" s="50"/>
      <c r="AH1217" s="51" t="str">
        <f>IF(AG1217=1,#REF!,"")</f>
        <v/>
      </c>
      <c r="AI1217" s="50"/>
      <c r="AJ1217" s="51" t="str">
        <f>IF(AI1217=1,#REF!,"")</f>
        <v/>
      </c>
      <c r="AK1217" s="50"/>
      <c r="AL1217" s="51" t="str">
        <f>IF(AK1217=1,#REF!,"")</f>
        <v/>
      </c>
      <c r="AM1217" s="52"/>
      <c r="AN1217" s="53"/>
      <c r="AO1217" s="53"/>
      <c r="AP1217" s="54"/>
      <c r="AQ1217" s="55" t="e">
        <f>IF(#REF!=1,0,"")</f>
        <v>#REF!</v>
      </c>
      <c r="AR1217" s="56" t="e">
        <f t="shared" si="300"/>
        <v>#REF!</v>
      </c>
      <c r="AS1217" s="55" t="e">
        <f>IF(#REF!=1,0,"")</f>
        <v>#REF!</v>
      </c>
      <c r="AT1217" s="56" t="e">
        <f t="shared" si="301"/>
        <v>#REF!</v>
      </c>
    </row>
    <row r="1218" spans="1:46" s="3" customFormat="1" x14ac:dyDescent="0.25">
      <c r="A1218" s="67">
        <f t="shared" si="302"/>
        <v>2022</v>
      </c>
      <c r="B1218" s="67" t="str">
        <f t="shared" si="303"/>
        <v>May</v>
      </c>
      <c r="C1218" s="68">
        <f t="shared" si="308"/>
        <v>25</v>
      </c>
      <c r="D1218" s="69">
        <f t="shared" si="304"/>
        <v>4</v>
      </c>
      <c r="E1218" s="70">
        <f t="shared" si="305"/>
        <v>50</v>
      </c>
      <c r="F1218" s="74"/>
      <c r="G1218" s="77"/>
      <c r="H1218" s="63" t="e">
        <f t="shared" si="309"/>
        <v>#VALUE!</v>
      </c>
      <c r="I1218" s="64">
        <f t="shared" si="313"/>
        <v>1</v>
      </c>
      <c r="J1218" s="71" t="str">
        <f t="shared" si="313"/>
        <v>Lavandula</v>
      </c>
      <c r="K1218" s="71" t="str">
        <f t="shared" si="313"/>
        <v>stoechas</v>
      </c>
      <c r="L1218" s="66">
        <f t="shared" si="313"/>
        <v>2</v>
      </c>
      <c r="M1218" s="72">
        <f t="shared" si="313"/>
        <v>13</v>
      </c>
      <c r="N1218" s="66">
        <f t="shared" si="313"/>
        <v>0</v>
      </c>
      <c r="O1218" s="42"/>
      <c r="P1218" s="43" t="e">
        <f>TEXT(IF(#REF!=1,D1218,""),"00")</f>
        <v>#REF!</v>
      </c>
      <c r="Q1218" s="44"/>
      <c r="R1218" s="45"/>
      <c r="S1218" s="46" t="e">
        <f>IF(O1218=0,TEXT(TIME(P1218,Q1218,R1218)-TIME(D1218,E1218,RIGHT(F1218,2))+TIME(0,LEFT(#REF!,2),RIGHT(#REF!,2)),"mm:ss"),TEXT(TIME(P1218,Q1218,R1218)-TIME(D1218,E1218,RIGHT(F1218,2))+TIME(0,LEFT(#REF!,2),RIGHT(#REF!,2))-TIME(0,($G$10*O1218),0),"mm:ss"))</f>
        <v>#REF!</v>
      </c>
      <c r="T1218" s="47"/>
      <c r="U1218" s="43" t="e">
        <f>INDEX(VISITORS[INSECT ORDER], MATCH(T1218,VISITORS[NAME USED],0))</f>
        <v>#N/A</v>
      </c>
      <c r="V1218" s="43" t="e">
        <f t="shared" si="306"/>
        <v>#N/A</v>
      </c>
      <c r="W1218" s="48" t="e">
        <f>IF(SUM(AB1218,AD1218,AF1218,AH1218,AJ1218,AL1218)=#REF!,,"")</f>
        <v>#REF!</v>
      </c>
      <c r="X1218" s="49" t="e">
        <f>IF(#REF!=1,1,"")</f>
        <v>#REF!</v>
      </c>
      <c r="Y1218" s="49"/>
      <c r="Z1218" s="49"/>
      <c r="AA1218" s="50" t="str">
        <f t="shared" si="307"/>
        <v/>
      </c>
      <c r="AB1218" s="51" t="str">
        <f>IF(AA1218=1,#REF!,"")</f>
        <v/>
      </c>
      <c r="AC1218" s="50"/>
      <c r="AD1218" s="51" t="str">
        <f>IF(AC1218=1,#REF!,"")</f>
        <v/>
      </c>
      <c r="AE1218" s="50"/>
      <c r="AF1218" s="51" t="str">
        <f>IF(AE1218=1,#REF!,"")</f>
        <v/>
      </c>
      <c r="AG1218" s="50"/>
      <c r="AH1218" s="51" t="str">
        <f>IF(AG1218=1,#REF!,"")</f>
        <v/>
      </c>
      <c r="AI1218" s="50"/>
      <c r="AJ1218" s="51" t="str">
        <f>IF(AI1218=1,#REF!,"")</f>
        <v/>
      </c>
      <c r="AK1218" s="50"/>
      <c r="AL1218" s="51" t="str">
        <f>IF(AK1218=1,#REF!,"")</f>
        <v/>
      </c>
      <c r="AM1218" s="52"/>
      <c r="AN1218" s="53"/>
      <c r="AO1218" s="53"/>
      <c r="AP1218" s="54"/>
      <c r="AQ1218" s="55" t="e">
        <f>IF(#REF!=1,0,"")</f>
        <v>#REF!</v>
      </c>
      <c r="AR1218" s="56" t="e">
        <f t="shared" si="300"/>
        <v>#REF!</v>
      </c>
      <c r="AS1218" s="55" t="e">
        <f>IF(#REF!=1,0,"")</f>
        <v>#REF!</v>
      </c>
      <c r="AT1218" s="56" t="e">
        <f t="shared" si="301"/>
        <v>#REF!</v>
      </c>
    </row>
    <row r="1219" spans="1:46" s="3" customFormat="1" x14ac:dyDescent="0.25">
      <c r="A1219" s="67">
        <f t="shared" si="302"/>
        <v>2022</v>
      </c>
      <c r="B1219" s="67" t="str">
        <f t="shared" si="303"/>
        <v>May</v>
      </c>
      <c r="C1219" s="68">
        <f t="shared" si="308"/>
        <v>25</v>
      </c>
      <c r="D1219" s="69">
        <f t="shared" si="304"/>
        <v>4</v>
      </c>
      <c r="E1219" s="70">
        <f t="shared" si="305"/>
        <v>51</v>
      </c>
      <c r="F1219" s="74"/>
      <c r="G1219" s="77"/>
      <c r="H1219" s="63" t="e">
        <f t="shared" si="309"/>
        <v>#VALUE!</v>
      </c>
      <c r="I1219" s="64">
        <f t="shared" si="313"/>
        <v>1</v>
      </c>
      <c r="J1219" s="71" t="str">
        <f t="shared" si="313"/>
        <v>Lavandula</v>
      </c>
      <c r="K1219" s="71" t="str">
        <f t="shared" si="313"/>
        <v>stoechas</v>
      </c>
      <c r="L1219" s="72">
        <f t="shared" si="313"/>
        <v>2</v>
      </c>
      <c r="M1219" s="72">
        <f t="shared" si="313"/>
        <v>13</v>
      </c>
      <c r="N1219" s="66">
        <f t="shared" si="313"/>
        <v>0</v>
      </c>
      <c r="O1219" s="42"/>
      <c r="P1219" s="43" t="e">
        <f>TEXT(IF(#REF!=1,D1219,""),"00")</f>
        <v>#REF!</v>
      </c>
      <c r="Q1219" s="44"/>
      <c r="R1219" s="45"/>
      <c r="S1219" s="46" t="e">
        <f>IF(O1219=0,TEXT(TIME(P1219,Q1219,R1219)-TIME(D1219,E1219,RIGHT(F1219,2))+TIME(0,LEFT(#REF!,2),RIGHT(#REF!,2)),"mm:ss"),TEXT(TIME(P1219,Q1219,R1219)-TIME(D1219,E1219,RIGHT(F1219,2))+TIME(0,LEFT(#REF!,2),RIGHT(#REF!,2))-TIME(0,($G$10*O1219),0),"mm:ss"))</f>
        <v>#REF!</v>
      </c>
      <c r="T1219" s="47"/>
      <c r="U1219" s="43" t="e">
        <f>INDEX(VISITORS[INSECT ORDER], MATCH(T1219,VISITORS[NAME USED],0))</f>
        <v>#N/A</v>
      </c>
      <c r="V1219" s="43" t="e">
        <f t="shared" si="306"/>
        <v>#N/A</v>
      </c>
      <c r="W1219" s="48" t="e">
        <f>IF(SUM(AB1219,AD1219,AF1219,AH1219,AJ1219,AL1219)=#REF!,,"")</f>
        <v>#REF!</v>
      </c>
      <c r="X1219" s="49" t="e">
        <f>IF(#REF!=1,1,"")</f>
        <v>#REF!</v>
      </c>
      <c r="Y1219" s="49"/>
      <c r="Z1219" s="49"/>
      <c r="AA1219" s="50" t="str">
        <f t="shared" si="307"/>
        <v/>
      </c>
      <c r="AB1219" s="51" t="str">
        <f>IF(AA1219=1,#REF!,"")</f>
        <v/>
      </c>
      <c r="AC1219" s="50"/>
      <c r="AD1219" s="51" t="str">
        <f>IF(AC1219=1,#REF!,"")</f>
        <v/>
      </c>
      <c r="AE1219" s="50"/>
      <c r="AF1219" s="51" t="str">
        <f>IF(AE1219=1,#REF!,"")</f>
        <v/>
      </c>
      <c r="AG1219" s="50"/>
      <c r="AH1219" s="51" t="str">
        <f>IF(AG1219=1,#REF!,"")</f>
        <v/>
      </c>
      <c r="AI1219" s="50"/>
      <c r="AJ1219" s="51" t="str">
        <f>IF(AI1219=1,#REF!,"")</f>
        <v/>
      </c>
      <c r="AK1219" s="50"/>
      <c r="AL1219" s="51" t="str">
        <f>IF(AK1219=1,#REF!,"")</f>
        <v/>
      </c>
      <c r="AM1219" s="52"/>
      <c r="AN1219" s="53"/>
      <c r="AO1219" s="53"/>
      <c r="AP1219" s="54"/>
      <c r="AQ1219" s="55" t="e">
        <f>IF(#REF!=1,0,"")</f>
        <v>#REF!</v>
      </c>
      <c r="AR1219" s="56" t="e">
        <f t="shared" si="300"/>
        <v>#REF!</v>
      </c>
      <c r="AS1219" s="55" t="e">
        <f>IF(#REF!=1,0,"")</f>
        <v>#REF!</v>
      </c>
      <c r="AT1219" s="56" t="e">
        <f t="shared" si="301"/>
        <v>#REF!</v>
      </c>
    </row>
    <row r="1220" spans="1:46" s="3" customFormat="1" x14ac:dyDescent="0.25">
      <c r="A1220" s="67">
        <f t="shared" si="302"/>
        <v>2022</v>
      </c>
      <c r="B1220" s="67" t="str">
        <f t="shared" si="303"/>
        <v>May</v>
      </c>
      <c r="C1220" s="68">
        <f t="shared" si="308"/>
        <v>25</v>
      </c>
      <c r="D1220" s="69">
        <f t="shared" si="304"/>
        <v>4</v>
      </c>
      <c r="E1220" s="70">
        <f t="shared" si="305"/>
        <v>52</v>
      </c>
      <c r="F1220" s="74"/>
      <c r="G1220" s="77"/>
      <c r="H1220" s="63" t="e">
        <f t="shared" si="309"/>
        <v>#VALUE!</v>
      </c>
      <c r="I1220" s="64">
        <f t="shared" si="313"/>
        <v>1</v>
      </c>
      <c r="J1220" s="71" t="str">
        <f t="shared" si="313"/>
        <v>Lavandula</v>
      </c>
      <c r="K1220" s="71" t="str">
        <f t="shared" si="313"/>
        <v>stoechas</v>
      </c>
      <c r="L1220" s="72">
        <f t="shared" si="313"/>
        <v>2</v>
      </c>
      <c r="M1220" s="72">
        <f t="shared" si="313"/>
        <v>13</v>
      </c>
      <c r="N1220" s="66">
        <f t="shared" si="313"/>
        <v>0</v>
      </c>
      <c r="O1220" s="42"/>
      <c r="P1220" s="43" t="e">
        <f>TEXT(IF(#REF!=1,D1220,""),"00")</f>
        <v>#REF!</v>
      </c>
      <c r="Q1220" s="44"/>
      <c r="R1220" s="45"/>
      <c r="S1220" s="46" t="e">
        <f>IF(O1220=0,TEXT(TIME(P1220,Q1220,R1220)-TIME(D1220,E1220,RIGHT(F1220,2))+TIME(0,LEFT(#REF!,2),RIGHT(#REF!,2)),"mm:ss"),TEXT(TIME(P1220,Q1220,R1220)-TIME(D1220,E1220,RIGHT(F1220,2))+TIME(0,LEFT(#REF!,2),RIGHT(#REF!,2))-TIME(0,($G$10*O1220),0),"mm:ss"))</f>
        <v>#REF!</v>
      </c>
      <c r="T1220" s="47"/>
      <c r="U1220" s="43" t="e">
        <f>INDEX(VISITORS[INSECT ORDER], MATCH(T1220,VISITORS[NAME USED],0))</f>
        <v>#N/A</v>
      </c>
      <c r="V1220" s="43" t="e">
        <f t="shared" si="306"/>
        <v>#N/A</v>
      </c>
      <c r="W1220" s="48" t="e">
        <f>IF(SUM(AB1220,AD1220,AF1220,AH1220,AJ1220,AL1220)=#REF!,,"")</f>
        <v>#REF!</v>
      </c>
      <c r="X1220" s="49" t="e">
        <f>IF(#REF!=1,1,"")</f>
        <v>#REF!</v>
      </c>
      <c r="Y1220" s="49"/>
      <c r="Z1220" s="49"/>
      <c r="AA1220" s="50" t="str">
        <f t="shared" si="307"/>
        <v/>
      </c>
      <c r="AB1220" s="51" t="str">
        <f>IF(AA1220=1,#REF!,"")</f>
        <v/>
      </c>
      <c r="AC1220" s="50"/>
      <c r="AD1220" s="51" t="str">
        <f>IF(AC1220=1,#REF!,"")</f>
        <v/>
      </c>
      <c r="AE1220" s="50"/>
      <c r="AF1220" s="51" t="str">
        <f>IF(AE1220=1,#REF!,"")</f>
        <v/>
      </c>
      <c r="AG1220" s="50"/>
      <c r="AH1220" s="51" t="str">
        <f>IF(AG1220=1,#REF!,"")</f>
        <v/>
      </c>
      <c r="AI1220" s="50"/>
      <c r="AJ1220" s="51" t="str">
        <f>IF(AI1220=1,#REF!,"")</f>
        <v/>
      </c>
      <c r="AK1220" s="50"/>
      <c r="AL1220" s="51" t="str">
        <f>IF(AK1220=1,#REF!,"")</f>
        <v/>
      </c>
      <c r="AM1220" s="52"/>
      <c r="AN1220" s="53"/>
      <c r="AO1220" s="53"/>
      <c r="AP1220" s="54"/>
      <c r="AQ1220" s="55" t="e">
        <f>IF(#REF!=1,0,"")</f>
        <v>#REF!</v>
      </c>
      <c r="AR1220" s="56" t="e">
        <f t="shared" si="300"/>
        <v>#REF!</v>
      </c>
      <c r="AS1220" s="55" t="e">
        <f>IF(#REF!=1,0,"")</f>
        <v>#REF!</v>
      </c>
      <c r="AT1220" s="56" t="e">
        <f t="shared" si="301"/>
        <v>#REF!</v>
      </c>
    </row>
    <row r="1221" spans="1:46" s="3" customFormat="1" x14ac:dyDescent="0.25">
      <c r="A1221" s="67">
        <f t="shared" si="302"/>
        <v>2022</v>
      </c>
      <c r="B1221" s="67" t="str">
        <f t="shared" si="303"/>
        <v>May</v>
      </c>
      <c r="C1221" s="68">
        <f t="shared" si="308"/>
        <v>25</v>
      </c>
      <c r="D1221" s="69">
        <f t="shared" si="304"/>
        <v>4</v>
      </c>
      <c r="E1221" s="70">
        <f t="shared" si="305"/>
        <v>53</v>
      </c>
      <c r="F1221" s="74"/>
      <c r="G1221" s="77"/>
      <c r="H1221" s="63" t="e">
        <f t="shared" si="309"/>
        <v>#VALUE!</v>
      </c>
      <c r="I1221" s="64">
        <f t="shared" si="313"/>
        <v>1</v>
      </c>
      <c r="J1221" s="71" t="str">
        <f t="shared" si="313"/>
        <v>Lavandula</v>
      </c>
      <c r="K1221" s="71" t="str">
        <f t="shared" si="313"/>
        <v>stoechas</v>
      </c>
      <c r="L1221" s="72">
        <f t="shared" si="313"/>
        <v>2</v>
      </c>
      <c r="M1221" s="72">
        <f t="shared" si="313"/>
        <v>13</v>
      </c>
      <c r="N1221" s="66">
        <f t="shared" si="313"/>
        <v>0</v>
      </c>
      <c r="O1221" s="42"/>
      <c r="P1221" s="43" t="e">
        <f>TEXT(IF(#REF!=1,D1221,""),"00")</f>
        <v>#REF!</v>
      </c>
      <c r="Q1221" s="44"/>
      <c r="R1221" s="45"/>
      <c r="S1221" s="46" t="e">
        <f>IF(O1221=0,TEXT(TIME(P1221,Q1221,R1221)-TIME(D1221,E1221,RIGHT(F1221,2))+TIME(0,LEFT(#REF!,2),RIGHT(#REF!,2)),"mm:ss"),TEXT(TIME(P1221,Q1221,R1221)-TIME(D1221,E1221,RIGHT(F1221,2))+TIME(0,LEFT(#REF!,2),RIGHT(#REF!,2))-TIME(0,($G$10*O1221),0),"mm:ss"))</f>
        <v>#REF!</v>
      </c>
      <c r="T1221" s="47"/>
      <c r="U1221" s="43" t="e">
        <f>INDEX(VISITORS[INSECT ORDER], MATCH(T1221,VISITORS[NAME USED],0))</f>
        <v>#N/A</v>
      </c>
      <c r="V1221" s="43" t="e">
        <f t="shared" si="306"/>
        <v>#N/A</v>
      </c>
      <c r="W1221" s="48" t="e">
        <f>IF(SUM(AB1221,AD1221,AF1221,AH1221,AJ1221,AL1221)=#REF!,,"")</f>
        <v>#REF!</v>
      </c>
      <c r="X1221" s="49" t="e">
        <f>IF(#REF!=1,1,"")</f>
        <v>#REF!</v>
      </c>
      <c r="Y1221" s="49"/>
      <c r="Z1221" s="49"/>
      <c r="AA1221" s="50" t="str">
        <f t="shared" si="307"/>
        <v/>
      </c>
      <c r="AB1221" s="51" t="str">
        <f>IF(AA1221=1,#REF!,"")</f>
        <v/>
      </c>
      <c r="AC1221" s="50"/>
      <c r="AD1221" s="51" t="str">
        <f>IF(AC1221=1,#REF!,"")</f>
        <v/>
      </c>
      <c r="AE1221" s="50"/>
      <c r="AF1221" s="51" t="str">
        <f>IF(AE1221=1,#REF!,"")</f>
        <v/>
      </c>
      <c r="AG1221" s="50"/>
      <c r="AH1221" s="51" t="str">
        <f>IF(AG1221=1,#REF!,"")</f>
        <v/>
      </c>
      <c r="AI1221" s="50"/>
      <c r="AJ1221" s="51" t="str">
        <f>IF(AI1221=1,#REF!,"")</f>
        <v/>
      </c>
      <c r="AK1221" s="50"/>
      <c r="AL1221" s="51" t="str">
        <f>IF(AK1221=1,#REF!,"")</f>
        <v/>
      </c>
      <c r="AM1221" s="52"/>
      <c r="AN1221" s="53"/>
      <c r="AO1221" s="53"/>
      <c r="AP1221" s="54"/>
      <c r="AQ1221" s="55" t="e">
        <f>IF(#REF!=1,0,"")</f>
        <v>#REF!</v>
      </c>
      <c r="AR1221" s="56" t="e">
        <f t="shared" si="300"/>
        <v>#REF!</v>
      </c>
      <c r="AS1221" s="55" t="e">
        <f>IF(#REF!=1,0,"")</f>
        <v>#REF!</v>
      </c>
      <c r="AT1221" s="56" t="e">
        <f t="shared" si="301"/>
        <v>#REF!</v>
      </c>
    </row>
    <row r="1222" spans="1:46" s="3" customFormat="1" x14ac:dyDescent="0.25">
      <c r="A1222" s="67">
        <f t="shared" si="302"/>
        <v>2022</v>
      </c>
      <c r="B1222" s="67" t="str">
        <f t="shared" si="303"/>
        <v>May</v>
      </c>
      <c r="C1222" s="68">
        <f t="shared" si="308"/>
        <v>25</v>
      </c>
      <c r="D1222" s="69">
        <f t="shared" si="304"/>
        <v>4</v>
      </c>
      <c r="E1222" s="60">
        <f t="shared" si="305"/>
        <v>54</v>
      </c>
      <c r="F1222" s="74"/>
      <c r="G1222" s="77"/>
      <c r="H1222" s="63" t="e">
        <f t="shared" si="309"/>
        <v>#VALUE!</v>
      </c>
      <c r="I1222" s="64">
        <f t="shared" si="313"/>
        <v>1</v>
      </c>
      <c r="J1222" s="71" t="str">
        <f t="shared" si="313"/>
        <v>Lavandula</v>
      </c>
      <c r="K1222" s="71" t="str">
        <f t="shared" si="313"/>
        <v>stoechas</v>
      </c>
      <c r="L1222" s="72">
        <f t="shared" si="313"/>
        <v>2</v>
      </c>
      <c r="M1222" s="66">
        <f t="shared" si="313"/>
        <v>13</v>
      </c>
      <c r="N1222" s="66">
        <f t="shared" si="313"/>
        <v>0</v>
      </c>
      <c r="O1222" s="42"/>
      <c r="P1222" s="43" t="e">
        <f>TEXT(IF(#REF!=1,D1222,""),"00")</f>
        <v>#REF!</v>
      </c>
      <c r="Q1222" s="44"/>
      <c r="R1222" s="45"/>
      <c r="S1222" s="46" t="e">
        <f>IF(O1222=0,TEXT(TIME(P1222,Q1222,R1222)-TIME(D1222,E1222,RIGHT(F1222,2))+TIME(0,LEFT(#REF!,2),RIGHT(#REF!,2)),"mm:ss"),TEXT(TIME(P1222,Q1222,R1222)-TIME(D1222,E1222,RIGHT(F1222,2))+TIME(0,LEFT(#REF!,2),RIGHT(#REF!,2))-TIME(0,($G$10*O1222),0),"mm:ss"))</f>
        <v>#REF!</v>
      </c>
      <c r="T1222" s="47"/>
      <c r="U1222" s="43" t="e">
        <f>INDEX(VISITORS[INSECT ORDER], MATCH(T1222,VISITORS[NAME USED],0))</f>
        <v>#N/A</v>
      </c>
      <c r="V1222" s="43" t="e">
        <f t="shared" si="306"/>
        <v>#N/A</v>
      </c>
      <c r="W1222" s="48" t="e">
        <f>IF(SUM(AB1222,AD1222,AF1222,AH1222,AJ1222,AL1222)=#REF!,,"")</f>
        <v>#REF!</v>
      </c>
      <c r="X1222" s="49" t="e">
        <f>IF(#REF!=1,1,"")</f>
        <v>#REF!</v>
      </c>
      <c r="Y1222" s="49"/>
      <c r="Z1222" s="49"/>
      <c r="AA1222" s="50" t="str">
        <f t="shared" si="307"/>
        <v/>
      </c>
      <c r="AB1222" s="51" t="str">
        <f>IF(AA1222=1,#REF!,"")</f>
        <v/>
      </c>
      <c r="AC1222" s="50"/>
      <c r="AD1222" s="51" t="str">
        <f>IF(AC1222=1,#REF!,"")</f>
        <v/>
      </c>
      <c r="AE1222" s="50"/>
      <c r="AF1222" s="51" t="str">
        <f>IF(AE1222=1,#REF!,"")</f>
        <v/>
      </c>
      <c r="AG1222" s="50"/>
      <c r="AH1222" s="51" t="str">
        <f>IF(AG1222=1,#REF!,"")</f>
        <v/>
      </c>
      <c r="AI1222" s="50"/>
      <c r="AJ1222" s="51" t="str">
        <f>IF(AI1222=1,#REF!,"")</f>
        <v/>
      </c>
      <c r="AK1222" s="50"/>
      <c r="AL1222" s="51" t="str">
        <f>IF(AK1222=1,#REF!,"")</f>
        <v/>
      </c>
      <c r="AM1222" s="52"/>
      <c r="AN1222" s="53"/>
      <c r="AO1222" s="53"/>
      <c r="AP1222" s="54"/>
      <c r="AQ1222" s="55" t="e">
        <f>IF(#REF!=1,0,"")</f>
        <v>#REF!</v>
      </c>
      <c r="AR1222" s="56" t="e">
        <f t="shared" si="300"/>
        <v>#REF!</v>
      </c>
      <c r="AS1222" s="55" t="e">
        <f>IF(#REF!=1,0,"")</f>
        <v>#REF!</v>
      </c>
      <c r="AT1222" s="56" t="e">
        <f t="shared" si="301"/>
        <v>#REF!</v>
      </c>
    </row>
    <row r="1223" spans="1:46" s="3" customFormat="1" x14ac:dyDescent="0.25">
      <c r="A1223" s="67">
        <f t="shared" si="302"/>
        <v>2022</v>
      </c>
      <c r="B1223" s="67" t="str">
        <f t="shared" si="303"/>
        <v>May</v>
      </c>
      <c r="C1223" s="68">
        <f t="shared" si="308"/>
        <v>25</v>
      </c>
      <c r="D1223" s="69">
        <f t="shared" si="304"/>
        <v>4</v>
      </c>
      <c r="E1223" s="70">
        <f t="shared" si="305"/>
        <v>55</v>
      </c>
      <c r="F1223" s="74"/>
      <c r="G1223" s="77"/>
      <c r="H1223" s="63" t="e">
        <f t="shared" si="309"/>
        <v>#VALUE!</v>
      </c>
      <c r="I1223" s="64">
        <f t="shared" si="313"/>
        <v>1</v>
      </c>
      <c r="J1223" s="71" t="str">
        <f t="shared" si="313"/>
        <v>Lavandula</v>
      </c>
      <c r="K1223" s="71" t="str">
        <f t="shared" si="313"/>
        <v>stoechas</v>
      </c>
      <c r="L1223" s="72">
        <f t="shared" si="313"/>
        <v>2</v>
      </c>
      <c r="M1223" s="72">
        <f t="shared" si="313"/>
        <v>13</v>
      </c>
      <c r="N1223" s="66">
        <f t="shared" si="313"/>
        <v>0</v>
      </c>
      <c r="O1223" s="42"/>
      <c r="P1223" s="43" t="e">
        <f>TEXT(IF(#REF!=1,D1223,""),"00")</f>
        <v>#REF!</v>
      </c>
      <c r="Q1223" s="44"/>
      <c r="R1223" s="45"/>
      <c r="S1223" s="46" t="e">
        <f>IF(O1223=0,TEXT(TIME(P1223,Q1223,R1223)-TIME(D1223,E1223,RIGHT(F1223,2))+TIME(0,LEFT(#REF!,2),RIGHT(#REF!,2)),"mm:ss"),TEXT(TIME(P1223,Q1223,R1223)-TIME(D1223,E1223,RIGHT(F1223,2))+TIME(0,LEFT(#REF!,2),RIGHT(#REF!,2))-TIME(0,($G$10*O1223),0),"mm:ss"))</f>
        <v>#REF!</v>
      </c>
      <c r="T1223" s="47"/>
      <c r="U1223" s="43" t="e">
        <f>INDEX(VISITORS[INSECT ORDER], MATCH(T1223,VISITORS[NAME USED],0))</f>
        <v>#N/A</v>
      </c>
      <c r="V1223" s="43" t="e">
        <f t="shared" si="306"/>
        <v>#N/A</v>
      </c>
      <c r="W1223" s="48" t="e">
        <f>IF(SUM(AB1223,AD1223,AF1223,AH1223,AJ1223,AL1223)=#REF!,,"")</f>
        <v>#REF!</v>
      </c>
      <c r="X1223" s="49" t="e">
        <f>IF(#REF!=1,1,"")</f>
        <v>#REF!</v>
      </c>
      <c r="Y1223" s="49"/>
      <c r="Z1223" s="49"/>
      <c r="AA1223" s="50" t="str">
        <f t="shared" si="307"/>
        <v/>
      </c>
      <c r="AB1223" s="51" t="str">
        <f>IF(AA1223=1,#REF!,"")</f>
        <v/>
      </c>
      <c r="AC1223" s="50"/>
      <c r="AD1223" s="51" t="str">
        <f>IF(AC1223=1,#REF!,"")</f>
        <v/>
      </c>
      <c r="AE1223" s="50"/>
      <c r="AF1223" s="51" t="str">
        <f>IF(AE1223=1,#REF!,"")</f>
        <v/>
      </c>
      <c r="AG1223" s="50"/>
      <c r="AH1223" s="51" t="str">
        <f>IF(AG1223=1,#REF!,"")</f>
        <v/>
      </c>
      <c r="AI1223" s="50"/>
      <c r="AJ1223" s="51" t="str">
        <f>IF(AI1223=1,#REF!,"")</f>
        <v/>
      </c>
      <c r="AK1223" s="50"/>
      <c r="AL1223" s="51" t="str">
        <f>IF(AK1223=1,#REF!,"")</f>
        <v/>
      </c>
      <c r="AM1223" s="52"/>
      <c r="AN1223" s="53"/>
      <c r="AO1223" s="53"/>
      <c r="AP1223" s="54"/>
      <c r="AQ1223" s="55" t="e">
        <f>IF(#REF!=1,0,"")</f>
        <v>#REF!</v>
      </c>
      <c r="AR1223" s="56" t="e">
        <f t="shared" si="300"/>
        <v>#REF!</v>
      </c>
      <c r="AS1223" s="55" t="e">
        <f>IF(#REF!=1,0,"")</f>
        <v>#REF!</v>
      </c>
      <c r="AT1223" s="56" t="e">
        <f t="shared" si="301"/>
        <v>#REF!</v>
      </c>
    </row>
    <row r="1224" spans="1:46" s="3" customFormat="1" x14ac:dyDescent="0.25">
      <c r="A1224" s="67">
        <f t="shared" si="302"/>
        <v>2022</v>
      </c>
      <c r="B1224" s="67" t="str">
        <f t="shared" si="303"/>
        <v>May</v>
      </c>
      <c r="C1224" s="68">
        <f t="shared" si="308"/>
        <v>25</v>
      </c>
      <c r="D1224" s="69">
        <f t="shared" si="304"/>
        <v>4</v>
      </c>
      <c r="E1224" s="70">
        <f t="shared" si="305"/>
        <v>56</v>
      </c>
      <c r="F1224" s="74"/>
      <c r="G1224" s="77"/>
      <c r="H1224" s="63" t="e">
        <f t="shared" si="309"/>
        <v>#VALUE!</v>
      </c>
      <c r="I1224" s="64">
        <f t="shared" si="313"/>
        <v>1</v>
      </c>
      <c r="J1224" s="71" t="str">
        <f t="shared" si="313"/>
        <v>Lavandula</v>
      </c>
      <c r="K1224" s="71" t="str">
        <f t="shared" si="313"/>
        <v>stoechas</v>
      </c>
      <c r="L1224" s="66">
        <f t="shared" si="313"/>
        <v>2</v>
      </c>
      <c r="M1224" s="72">
        <f t="shared" si="313"/>
        <v>13</v>
      </c>
      <c r="N1224" s="66">
        <f t="shared" si="313"/>
        <v>0</v>
      </c>
      <c r="O1224" s="42"/>
      <c r="P1224" s="43" t="e">
        <f>TEXT(IF(#REF!=1,D1224,""),"00")</f>
        <v>#REF!</v>
      </c>
      <c r="Q1224" s="44"/>
      <c r="R1224" s="45"/>
      <c r="S1224" s="46" t="e">
        <f>IF(O1224=0,TEXT(TIME(P1224,Q1224,R1224)-TIME(D1224,E1224,RIGHT(F1224,2))+TIME(0,LEFT(#REF!,2),RIGHT(#REF!,2)),"mm:ss"),TEXT(TIME(P1224,Q1224,R1224)-TIME(D1224,E1224,RIGHT(F1224,2))+TIME(0,LEFT(#REF!,2),RIGHT(#REF!,2))-TIME(0,($G$10*O1224),0),"mm:ss"))</f>
        <v>#REF!</v>
      </c>
      <c r="T1224" s="47"/>
      <c r="U1224" s="43" t="e">
        <f>INDEX(VISITORS[INSECT ORDER], MATCH(T1224,VISITORS[NAME USED],0))</f>
        <v>#N/A</v>
      </c>
      <c r="V1224" s="43" t="e">
        <f t="shared" si="306"/>
        <v>#N/A</v>
      </c>
      <c r="W1224" s="48" t="e">
        <f>IF(SUM(AB1224,AD1224,AF1224,AH1224,AJ1224,AL1224)=#REF!,,"")</f>
        <v>#REF!</v>
      </c>
      <c r="X1224" s="49" t="e">
        <f>IF(#REF!=1,1,"")</f>
        <v>#REF!</v>
      </c>
      <c r="Y1224" s="49"/>
      <c r="Z1224" s="49"/>
      <c r="AA1224" s="50" t="str">
        <f t="shared" si="307"/>
        <v/>
      </c>
      <c r="AB1224" s="51" t="str">
        <f>IF(AA1224=1,#REF!,"")</f>
        <v/>
      </c>
      <c r="AC1224" s="50"/>
      <c r="AD1224" s="51" t="str">
        <f>IF(AC1224=1,#REF!,"")</f>
        <v/>
      </c>
      <c r="AE1224" s="50"/>
      <c r="AF1224" s="51" t="str">
        <f>IF(AE1224=1,#REF!,"")</f>
        <v/>
      </c>
      <c r="AG1224" s="50"/>
      <c r="AH1224" s="51" t="str">
        <f>IF(AG1224=1,#REF!,"")</f>
        <v/>
      </c>
      <c r="AI1224" s="50"/>
      <c r="AJ1224" s="51" t="str">
        <f>IF(AI1224=1,#REF!,"")</f>
        <v/>
      </c>
      <c r="AK1224" s="50"/>
      <c r="AL1224" s="51" t="str">
        <f>IF(AK1224=1,#REF!,"")</f>
        <v/>
      </c>
      <c r="AM1224" s="52"/>
      <c r="AN1224" s="53"/>
      <c r="AO1224" s="53"/>
      <c r="AP1224" s="54"/>
      <c r="AQ1224" s="55" t="e">
        <f>IF(#REF!=1,0,"")</f>
        <v>#REF!</v>
      </c>
      <c r="AR1224" s="56" t="e">
        <f t="shared" si="300"/>
        <v>#REF!</v>
      </c>
      <c r="AS1224" s="55" t="e">
        <f>IF(#REF!=1,0,"")</f>
        <v>#REF!</v>
      </c>
      <c r="AT1224" s="56" t="e">
        <f t="shared" si="301"/>
        <v>#REF!</v>
      </c>
    </row>
    <row r="1225" spans="1:46" s="3" customFormat="1" x14ac:dyDescent="0.25">
      <c r="A1225" s="67">
        <f t="shared" si="302"/>
        <v>2022</v>
      </c>
      <c r="B1225" s="67" t="str">
        <f t="shared" si="303"/>
        <v>May</v>
      </c>
      <c r="C1225" s="68">
        <f t="shared" si="308"/>
        <v>25</v>
      </c>
      <c r="D1225" s="69">
        <f t="shared" si="304"/>
        <v>4</v>
      </c>
      <c r="E1225" s="70">
        <f t="shared" si="305"/>
        <v>57</v>
      </c>
      <c r="F1225" s="74"/>
      <c r="G1225" s="77"/>
      <c r="H1225" s="63" t="e">
        <f t="shared" si="309"/>
        <v>#VALUE!</v>
      </c>
      <c r="I1225" s="64">
        <f t="shared" si="313"/>
        <v>1</v>
      </c>
      <c r="J1225" s="71" t="str">
        <f t="shared" si="313"/>
        <v>Lavandula</v>
      </c>
      <c r="K1225" s="71" t="str">
        <f t="shared" si="313"/>
        <v>stoechas</v>
      </c>
      <c r="L1225" s="72">
        <f t="shared" si="313"/>
        <v>2</v>
      </c>
      <c r="M1225" s="72">
        <f t="shared" si="313"/>
        <v>13</v>
      </c>
      <c r="N1225" s="66">
        <f t="shared" si="313"/>
        <v>0</v>
      </c>
      <c r="O1225" s="42"/>
      <c r="P1225" s="43" t="e">
        <f>TEXT(IF(#REF!=1,D1225,""),"00")</f>
        <v>#REF!</v>
      </c>
      <c r="Q1225" s="44"/>
      <c r="R1225" s="45"/>
      <c r="S1225" s="46" t="e">
        <f>IF(O1225=0,TEXT(TIME(P1225,Q1225,R1225)-TIME(D1225,E1225,RIGHT(F1225,2))+TIME(0,LEFT(#REF!,2),RIGHT(#REF!,2)),"mm:ss"),TEXT(TIME(P1225,Q1225,R1225)-TIME(D1225,E1225,RIGHT(F1225,2))+TIME(0,LEFT(#REF!,2),RIGHT(#REF!,2))-TIME(0,($G$10*O1225),0),"mm:ss"))</f>
        <v>#REF!</v>
      </c>
      <c r="T1225" s="47"/>
      <c r="U1225" s="43" t="e">
        <f>INDEX(VISITORS[INSECT ORDER], MATCH(T1225,VISITORS[NAME USED],0))</f>
        <v>#N/A</v>
      </c>
      <c r="V1225" s="43" t="e">
        <f t="shared" si="306"/>
        <v>#N/A</v>
      </c>
      <c r="W1225" s="48" t="e">
        <f>IF(SUM(AB1225,AD1225,AF1225,AH1225,AJ1225,AL1225)=#REF!,,"")</f>
        <v>#REF!</v>
      </c>
      <c r="X1225" s="49" t="e">
        <f>IF(#REF!=1,1,"")</f>
        <v>#REF!</v>
      </c>
      <c r="Y1225" s="49"/>
      <c r="Z1225" s="49"/>
      <c r="AA1225" s="50" t="str">
        <f t="shared" si="307"/>
        <v/>
      </c>
      <c r="AB1225" s="51" t="str">
        <f>IF(AA1225=1,#REF!,"")</f>
        <v/>
      </c>
      <c r="AC1225" s="50"/>
      <c r="AD1225" s="51" t="str">
        <f>IF(AC1225=1,#REF!,"")</f>
        <v/>
      </c>
      <c r="AE1225" s="50"/>
      <c r="AF1225" s="51" t="str">
        <f>IF(AE1225=1,#REF!,"")</f>
        <v/>
      </c>
      <c r="AG1225" s="50"/>
      <c r="AH1225" s="51" t="str">
        <f>IF(AG1225=1,#REF!,"")</f>
        <v/>
      </c>
      <c r="AI1225" s="50"/>
      <c r="AJ1225" s="51" t="str">
        <f>IF(AI1225=1,#REF!,"")</f>
        <v/>
      </c>
      <c r="AK1225" s="50"/>
      <c r="AL1225" s="51" t="str">
        <f>IF(AK1225=1,#REF!,"")</f>
        <v/>
      </c>
      <c r="AM1225" s="52"/>
      <c r="AN1225" s="53"/>
      <c r="AO1225" s="53"/>
      <c r="AP1225" s="54"/>
      <c r="AQ1225" s="55" t="e">
        <f>IF(#REF!=1,0,"")</f>
        <v>#REF!</v>
      </c>
      <c r="AR1225" s="56" t="e">
        <f t="shared" si="300"/>
        <v>#REF!</v>
      </c>
      <c r="AS1225" s="55" t="e">
        <f>IF(#REF!=1,0,"")</f>
        <v>#REF!</v>
      </c>
      <c r="AT1225" s="56" t="e">
        <f t="shared" si="301"/>
        <v>#REF!</v>
      </c>
    </row>
    <row r="1226" spans="1:46" s="3" customFormat="1" x14ac:dyDescent="0.25">
      <c r="A1226" s="67">
        <f t="shared" si="302"/>
        <v>2022</v>
      </c>
      <c r="B1226" s="67" t="str">
        <f t="shared" si="303"/>
        <v>May</v>
      </c>
      <c r="C1226" s="68">
        <f t="shared" si="308"/>
        <v>25</v>
      </c>
      <c r="D1226" s="69">
        <f t="shared" si="304"/>
        <v>4</v>
      </c>
      <c r="E1226" s="70">
        <f t="shared" si="305"/>
        <v>58</v>
      </c>
      <c r="F1226" s="74"/>
      <c r="G1226" s="77"/>
      <c r="H1226" s="63" t="e">
        <f t="shared" si="309"/>
        <v>#VALUE!</v>
      </c>
      <c r="I1226" s="64">
        <f t="shared" si="313"/>
        <v>1</v>
      </c>
      <c r="J1226" s="71" t="str">
        <f t="shared" si="313"/>
        <v>Lavandula</v>
      </c>
      <c r="K1226" s="71" t="str">
        <f t="shared" si="313"/>
        <v>stoechas</v>
      </c>
      <c r="L1226" s="72">
        <f t="shared" si="313"/>
        <v>2</v>
      </c>
      <c r="M1226" s="72">
        <f t="shared" si="313"/>
        <v>13</v>
      </c>
      <c r="N1226" s="66">
        <f t="shared" si="313"/>
        <v>0</v>
      </c>
      <c r="O1226" s="42"/>
      <c r="P1226" s="43" t="e">
        <f>TEXT(IF(#REF!=1,D1226,""),"00")</f>
        <v>#REF!</v>
      </c>
      <c r="Q1226" s="44"/>
      <c r="R1226" s="45"/>
      <c r="S1226" s="46" t="e">
        <f>IF(O1226=0,TEXT(TIME(P1226,Q1226,R1226)-TIME(D1226,E1226,RIGHT(F1226,2))+TIME(0,LEFT(#REF!,2),RIGHT(#REF!,2)),"mm:ss"),TEXT(TIME(P1226,Q1226,R1226)-TIME(D1226,E1226,RIGHT(F1226,2))+TIME(0,LEFT(#REF!,2),RIGHT(#REF!,2))-TIME(0,($G$10*O1226),0),"mm:ss"))</f>
        <v>#REF!</v>
      </c>
      <c r="T1226" s="47"/>
      <c r="U1226" s="43" t="e">
        <f>INDEX(VISITORS[INSECT ORDER], MATCH(T1226,VISITORS[NAME USED],0))</f>
        <v>#N/A</v>
      </c>
      <c r="V1226" s="43" t="e">
        <f t="shared" si="306"/>
        <v>#N/A</v>
      </c>
      <c r="W1226" s="48" t="e">
        <f>IF(SUM(AB1226,AD1226,AF1226,AH1226,AJ1226,AL1226)=#REF!,,"")</f>
        <v>#REF!</v>
      </c>
      <c r="X1226" s="49" t="e">
        <f>IF(#REF!=1,1,"")</f>
        <v>#REF!</v>
      </c>
      <c r="Y1226" s="49"/>
      <c r="Z1226" s="49"/>
      <c r="AA1226" s="50" t="str">
        <f t="shared" si="307"/>
        <v/>
      </c>
      <c r="AB1226" s="51" t="str">
        <f>IF(AA1226=1,#REF!,"")</f>
        <v/>
      </c>
      <c r="AC1226" s="50"/>
      <c r="AD1226" s="51" t="str">
        <f>IF(AC1226=1,#REF!,"")</f>
        <v/>
      </c>
      <c r="AE1226" s="50"/>
      <c r="AF1226" s="51" t="str">
        <f>IF(AE1226=1,#REF!,"")</f>
        <v/>
      </c>
      <c r="AG1226" s="50"/>
      <c r="AH1226" s="51" t="str">
        <f>IF(AG1226=1,#REF!,"")</f>
        <v/>
      </c>
      <c r="AI1226" s="50"/>
      <c r="AJ1226" s="51" t="str">
        <f>IF(AI1226=1,#REF!,"")</f>
        <v/>
      </c>
      <c r="AK1226" s="50"/>
      <c r="AL1226" s="51" t="str">
        <f>IF(AK1226=1,#REF!,"")</f>
        <v/>
      </c>
      <c r="AM1226" s="52"/>
      <c r="AN1226" s="53"/>
      <c r="AO1226" s="53"/>
      <c r="AP1226" s="54"/>
      <c r="AQ1226" s="55" t="e">
        <f>IF(#REF!=1,0,"")</f>
        <v>#REF!</v>
      </c>
      <c r="AR1226" s="56" t="e">
        <f t="shared" si="300"/>
        <v>#REF!</v>
      </c>
      <c r="AS1226" s="55" t="e">
        <f>IF(#REF!=1,0,"")</f>
        <v>#REF!</v>
      </c>
      <c r="AT1226" s="56" t="e">
        <f t="shared" si="301"/>
        <v>#REF!</v>
      </c>
    </row>
    <row r="1227" spans="1:46" s="3" customFormat="1" x14ac:dyDescent="0.25">
      <c r="A1227" s="67">
        <f t="shared" si="302"/>
        <v>2022</v>
      </c>
      <c r="B1227" s="67" t="str">
        <f t="shared" si="303"/>
        <v>May</v>
      </c>
      <c r="C1227" s="68">
        <f t="shared" si="308"/>
        <v>25</v>
      </c>
      <c r="D1227" s="69">
        <f t="shared" si="304"/>
        <v>4</v>
      </c>
      <c r="E1227" s="60">
        <f t="shared" si="305"/>
        <v>59</v>
      </c>
      <c r="F1227" s="74"/>
      <c r="G1227" s="77"/>
      <c r="H1227" s="63" t="e">
        <f t="shared" si="309"/>
        <v>#VALUE!</v>
      </c>
      <c r="I1227" s="64">
        <f t="shared" si="313"/>
        <v>1</v>
      </c>
      <c r="J1227" s="71" t="str">
        <f t="shared" si="313"/>
        <v>Lavandula</v>
      </c>
      <c r="K1227" s="71" t="str">
        <f t="shared" si="313"/>
        <v>stoechas</v>
      </c>
      <c r="L1227" s="72">
        <f t="shared" si="313"/>
        <v>2</v>
      </c>
      <c r="M1227" s="66">
        <f t="shared" si="313"/>
        <v>13</v>
      </c>
      <c r="N1227" s="66">
        <f t="shared" si="313"/>
        <v>0</v>
      </c>
      <c r="O1227" s="42"/>
      <c r="P1227" s="43" t="e">
        <f>TEXT(IF(#REF!=1,D1227,""),"00")</f>
        <v>#REF!</v>
      </c>
      <c r="Q1227" s="44"/>
      <c r="R1227" s="45"/>
      <c r="S1227" s="46" t="e">
        <f>IF(O1227=0,TEXT(TIME(P1227,Q1227,R1227)-TIME(D1227,E1227,RIGHT(F1227,2))+TIME(0,LEFT(#REF!,2),RIGHT(#REF!,2)),"mm:ss"),TEXT(TIME(P1227,Q1227,R1227)-TIME(D1227,E1227,RIGHT(F1227,2))+TIME(0,LEFT(#REF!,2),RIGHT(#REF!,2))-TIME(0,($G$10*O1227),0),"mm:ss"))</f>
        <v>#REF!</v>
      </c>
      <c r="T1227" s="47"/>
      <c r="U1227" s="43" t="e">
        <f>INDEX(VISITORS[INSECT ORDER], MATCH(T1227,VISITORS[NAME USED],0))</f>
        <v>#N/A</v>
      </c>
      <c r="V1227" s="43" t="e">
        <f t="shared" si="306"/>
        <v>#N/A</v>
      </c>
      <c r="W1227" s="48" t="e">
        <f>IF(SUM(AB1227,AD1227,AF1227,AH1227,AJ1227,AL1227)=#REF!,,"")</f>
        <v>#REF!</v>
      </c>
      <c r="X1227" s="49" t="e">
        <f>IF(#REF!=1,1,"")</f>
        <v>#REF!</v>
      </c>
      <c r="Y1227" s="49"/>
      <c r="Z1227" s="49"/>
      <c r="AA1227" s="50" t="str">
        <f t="shared" si="307"/>
        <v/>
      </c>
      <c r="AB1227" s="51" t="str">
        <f>IF(AA1227=1,#REF!,"")</f>
        <v/>
      </c>
      <c r="AC1227" s="50"/>
      <c r="AD1227" s="51" t="str">
        <f>IF(AC1227=1,#REF!,"")</f>
        <v/>
      </c>
      <c r="AE1227" s="50"/>
      <c r="AF1227" s="51" t="str">
        <f>IF(AE1227=1,#REF!,"")</f>
        <v/>
      </c>
      <c r="AG1227" s="50"/>
      <c r="AH1227" s="51" t="str">
        <f>IF(AG1227=1,#REF!,"")</f>
        <v/>
      </c>
      <c r="AI1227" s="50"/>
      <c r="AJ1227" s="51" t="str">
        <f>IF(AI1227=1,#REF!,"")</f>
        <v/>
      </c>
      <c r="AK1227" s="50"/>
      <c r="AL1227" s="51" t="str">
        <f>IF(AK1227=1,#REF!,"")</f>
        <v/>
      </c>
      <c r="AM1227" s="52"/>
      <c r="AN1227" s="53"/>
      <c r="AO1227" s="53"/>
      <c r="AP1227" s="54"/>
      <c r="AQ1227" s="55" t="e">
        <f>IF(#REF!=1,0,"")</f>
        <v>#REF!</v>
      </c>
      <c r="AR1227" s="56" t="e">
        <f t="shared" ref="AR1227:AR1290" si="314">IF(AQ1227=1,X1227,"")</f>
        <v>#REF!</v>
      </c>
      <c r="AS1227" s="55" t="e">
        <f>IF(#REF!=1,0,"")</f>
        <v>#REF!</v>
      </c>
      <c r="AT1227" s="56" t="e">
        <f t="shared" ref="AT1227:AT1290" si="315">IF(AS1227=1,X1227,"")</f>
        <v>#REF!</v>
      </c>
    </row>
    <row r="1228" spans="1:46" s="3" customFormat="1" x14ac:dyDescent="0.25">
      <c r="A1228" s="67">
        <f t="shared" ref="A1228:A1291" si="316">A1227</f>
        <v>2022</v>
      </c>
      <c r="B1228" s="67" t="str">
        <f t="shared" ref="B1228:B1291" si="317">IF(C1227-C1228&gt;0, TEXT(DATE(2016,(MONTH(DATEVALUE(B1227&amp;"1"))+1),1),"mmm"), B1227)</f>
        <v>May</v>
      </c>
      <c r="C1228" s="68">
        <f t="shared" si="308"/>
        <v>25</v>
      </c>
      <c r="D1228" s="69">
        <f t="shared" ref="D1228:D1291" si="318">IF(IF(E1227=59,D1227+1,D1227)=24,0,IF(E1227=59,D1227+1,D1227))</f>
        <v>5</v>
      </c>
      <c r="E1228" s="70">
        <f t="shared" ref="E1228:E1291" si="319">IF(E1227&lt;59,E1227+1,0)</f>
        <v>0</v>
      </c>
      <c r="F1228" s="74"/>
      <c r="G1228" s="77"/>
      <c r="H1228" s="63" t="e">
        <f t="shared" si="309"/>
        <v>#VALUE!</v>
      </c>
      <c r="I1228" s="64">
        <f t="shared" si="313"/>
        <v>1</v>
      </c>
      <c r="J1228" s="71" t="str">
        <f t="shared" si="313"/>
        <v>Lavandula</v>
      </c>
      <c r="K1228" s="71" t="str">
        <f t="shared" si="313"/>
        <v>stoechas</v>
      </c>
      <c r="L1228" s="72">
        <f t="shared" si="313"/>
        <v>2</v>
      </c>
      <c r="M1228" s="72">
        <f t="shared" si="313"/>
        <v>13</v>
      </c>
      <c r="N1228" s="66">
        <f t="shared" si="313"/>
        <v>0</v>
      </c>
      <c r="O1228" s="42"/>
      <c r="P1228" s="43" t="e">
        <f>TEXT(IF(#REF!=1,D1228,""),"00")</f>
        <v>#REF!</v>
      </c>
      <c r="Q1228" s="44"/>
      <c r="R1228" s="45"/>
      <c r="S1228" s="46" t="e">
        <f>IF(O1228=0,TEXT(TIME(P1228,Q1228,R1228)-TIME(D1228,E1228,RIGHT(F1228,2))+TIME(0,LEFT(#REF!,2),RIGHT(#REF!,2)),"mm:ss"),TEXT(TIME(P1228,Q1228,R1228)-TIME(D1228,E1228,RIGHT(F1228,2))+TIME(0,LEFT(#REF!,2),RIGHT(#REF!,2))-TIME(0,($G$10*O1228),0),"mm:ss"))</f>
        <v>#REF!</v>
      </c>
      <c r="T1228" s="47"/>
      <c r="U1228" s="43" t="e">
        <f>INDEX(VISITORS[INSECT ORDER], MATCH(T1228,VISITORS[NAME USED],0))</f>
        <v>#N/A</v>
      </c>
      <c r="V1228" s="43" t="e">
        <f t="shared" ref="V1228:V1291" si="320">IF(U1228&lt;&gt;0,"NA","")</f>
        <v>#N/A</v>
      </c>
      <c r="W1228" s="48" t="e">
        <f>IF(SUM(AB1228,AD1228,AF1228,AH1228,AJ1228,AL1228)=#REF!,,"")</f>
        <v>#REF!</v>
      </c>
      <c r="X1228" s="49" t="e">
        <f>IF(#REF!=1,1,"")</f>
        <v>#REF!</v>
      </c>
      <c r="Y1228" s="49"/>
      <c r="Z1228" s="49"/>
      <c r="AA1228" s="50" t="str">
        <f t="shared" ref="AA1228:AA1291" si="321">IF(OR(T1228="Something small"),1,"")</f>
        <v/>
      </c>
      <c r="AB1228" s="51" t="str">
        <f>IF(AA1228=1,#REF!,"")</f>
        <v/>
      </c>
      <c r="AC1228" s="50"/>
      <c r="AD1228" s="51" t="str">
        <f>IF(AC1228=1,#REF!,"")</f>
        <v/>
      </c>
      <c r="AE1228" s="50"/>
      <c r="AF1228" s="51" t="str">
        <f>IF(AE1228=1,#REF!,"")</f>
        <v/>
      </c>
      <c r="AG1228" s="50"/>
      <c r="AH1228" s="51" t="str">
        <f>IF(AG1228=1,#REF!,"")</f>
        <v/>
      </c>
      <c r="AI1228" s="50"/>
      <c r="AJ1228" s="51" t="str">
        <f>IF(AI1228=1,#REF!,"")</f>
        <v/>
      </c>
      <c r="AK1228" s="50"/>
      <c r="AL1228" s="51" t="str">
        <f>IF(AK1228=1,#REF!,"")</f>
        <v/>
      </c>
      <c r="AM1228" s="52"/>
      <c r="AN1228" s="53"/>
      <c r="AO1228" s="53"/>
      <c r="AP1228" s="54"/>
      <c r="AQ1228" s="55" t="e">
        <f>IF(#REF!=1,0,"")</f>
        <v>#REF!</v>
      </c>
      <c r="AR1228" s="56" t="e">
        <f t="shared" si="314"/>
        <v>#REF!</v>
      </c>
      <c r="AS1228" s="55" t="e">
        <f>IF(#REF!=1,0,"")</f>
        <v>#REF!</v>
      </c>
      <c r="AT1228" s="56" t="e">
        <f t="shared" si="315"/>
        <v>#REF!</v>
      </c>
    </row>
    <row r="1229" spans="1:46" s="3" customFormat="1" x14ac:dyDescent="0.25">
      <c r="A1229" s="67">
        <f t="shared" si="316"/>
        <v>2022</v>
      </c>
      <c r="B1229" s="67" t="str">
        <f t="shared" si="317"/>
        <v>May</v>
      </c>
      <c r="C1229" s="68">
        <f t="shared" ref="C1229:C1292" si="322">IF(AND(D1229=0, E1229=0), IF(TEXT(C1228,"dd")=TEXT(EOMONTH(DATE(A1228,MONTH(DATEVALUE(B1228&amp;"1")),C1228),0), "dd"), 1, C1228+1), C1228)</f>
        <v>25</v>
      </c>
      <c r="D1229" s="69">
        <f t="shared" si="318"/>
        <v>5</v>
      </c>
      <c r="E1229" s="70">
        <f t="shared" si="319"/>
        <v>1</v>
      </c>
      <c r="F1229" s="74"/>
      <c r="G1229" s="77"/>
      <c r="H1229" s="63" t="e">
        <f t="shared" ref="H1229:H1292" si="323">IF(AND(OR(E1228=$G$3,E1228=$G$4,E1228=$G$5,E1228=$G$6,E1228=$G$7,E1228=$G$8),E1228&lt;&gt;RIGHT(H1228,2)),CONCATENATE(LEFT(J1229,3),LEFT(K1229,3),L1229,"_",A1229,TEXT(MONTH(DATEVALUE(B1229&amp;"1")),"00"),TEXT(C1229,"00"),"_",TEXT(D1229,"00"),"_",TEXT(E1228,"00")),IF(AND(OR(E1229=$G$3,E1229=$G$4,E1229=$G$5,E1229=$G$6,E1229=$G$7,E1229=$G$8),OR(F1229="",F1229&gt;$G$9-1)),CONCATENATE(LEFT(J1229,3),LEFT(K1229,3),L1229,"_",A1229,TEXT(MONTH(DATEVALUE(B1229&amp;"1")),"00"),TEXT(C1229,"00"),"_",TEXT(D1229,"00"),"_",TEXT(E1229,"00")),H1228))</f>
        <v>#VALUE!</v>
      </c>
      <c r="I1229" s="64">
        <f t="shared" ref="I1229:N1244" si="324">I1228</f>
        <v>1</v>
      </c>
      <c r="J1229" s="71" t="str">
        <f t="shared" si="324"/>
        <v>Lavandula</v>
      </c>
      <c r="K1229" s="71" t="str">
        <f t="shared" si="324"/>
        <v>stoechas</v>
      </c>
      <c r="L1229" s="72">
        <f t="shared" si="324"/>
        <v>2</v>
      </c>
      <c r="M1229" s="72">
        <f t="shared" si="324"/>
        <v>13</v>
      </c>
      <c r="N1229" s="66">
        <f t="shared" si="324"/>
        <v>0</v>
      </c>
      <c r="O1229" s="42"/>
      <c r="P1229" s="43" t="e">
        <f>TEXT(IF(#REF!=1,D1229,""),"00")</f>
        <v>#REF!</v>
      </c>
      <c r="Q1229" s="44"/>
      <c r="R1229" s="45"/>
      <c r="S1229" s="46" t="e">
        <f>IF(O1229=0,TEXT(TIME(P1229,Q1229,R1229)-TIME(D1229,E1229,RIGHT(F1229,2))+TIME(0,LEFT(#REF!,2),RIGHT(#REF!,2)),"mm:ss"),TEXT(TIME(P1229,Q1229,R1229)-TIME(D1229,E1229,RIGHT(F1229,2))+TIME(0,LEFT(#REF!,2),RIGHT(#REF!,2))-TIME(0,($G$10*O1229),0),"mm:ss"))</f>
        <v>#REF!</v>
      </c>
      <c r="T1229" s="47"/>
      <c r="U1229" s="43" t="e">
        <f>INDEX(VISITORS[INSECT ORDER], MATCH(T1229,VISITORS[NAME USED],0))</f>
        <v>#N/A</v>
      </c>
      <c r="V1229" s="43" t="e">
        <f t="shared" si="320"/>
        <v>#N/A</v>
      </c>
      <c r="W1229" s="48" t="e">
        <f>IF(SUM(AB1229,AD1229,AF1229,AH1229,AJ1229,AL1229)=#REF!,,"")</f>
        <v>#REF!</v>
      </c>
      <c r="X1229" s="49" t="e">
        <f>IF(#REF!=1,1,"")</f>
        <v>#REF!</v>
      </c>
      <c r="Y1229" s="49"/>
      <c r="Z1229" s="49"/>
      <c r="AA1229" s="50" t="str">
        <f t="shared" si="321"/>
        <v/>
      </c>
      <c r="AB1229" s="51" t="str">
        <f>IF(AA1229=1,#REF!,"")</f>
        <v/>
      </c>
      <c r="AC1229" s="50"/>
      <c r="AD1229" s="51" t="str">
        <f>IF(AC1229=1,#REF!,"")</f>
        <v/>
      </c>
      <c r="AE1229" s="50"/>
      <c r="AF1229" s="51" t="str">
        <f>IF(AE1229=1,#REF!,"")</f>
        <v/>
      </c>
      <c r="AG1229" s="50"/>
      <c r="AH1229" s="51" t="str">
        <f>IF(AG1229=1,#REF!,"")</f>
        <v/>
      </c>
      <c r="AI1229" s="50"/>
      <c r="AJ1229" s="51" t="str">
        <f>IF(AI1229=1,#REF!,"")</f>
        <v/>
      </c>
      <c r="AK1229" s="50"/>
      <c r="AL1229" s="51" t="str">
        <f>IF(AK1229=1,#REF!,"")</f>
        <v/>
      </c>
      <c r="AM1229" s="52"/>
      <c r="AN1229" s="53"/>
      <c r="AO1229" s="53"/>
      <c r="AP1229" s="54"/>
      <c r="AQ1229" s="55" t="e">
        <f>IF(#REF!=1,0,"")</f>
        <v>#REF!</v>
      </c>
      <c r="AR1229" s="56" t="e">
        <f t="shared" si="314"/>
        <v>#REF!</v>
      </c>
      <c r="AS1229" s="55" t="e">
        <f>IF(#REF!=1,0,"")</f>
        <v>#REF!</v>
      </c>
      <c r="AT1229" s="56" t="e">
        <f t="shared" si="315"/>
        <v>#REF!</v>
      </c>
    </row>
    <row r="1230" spans="1:46" s="3" customFormat="1" x14ac:dyDescent="0.25">
      <c r="A1230" s="67">
        <f t="shared" si="316"/>
        <v>2022</v>
      </c>
      <c r="B1230" s="67" t="str">
        <f t="shared" si="317"/>
        <v>May</v>
      </c>
      <c r="C1230" s="68">
        <f t="shared" si="322"/>
        <v>25</v>
      </c>
      <c r="D1230" s="69">
        <f t="shared" si="318"/>
        <v>5</v>
      </c>
      <c r="E1230" s="70">
        <f t="shared" si="319"/>
        <v>2</v>
      </c>
      <c r="F1230" s="74"/>
      <c r="G1230" s="77"/>
      <c r="H1230" s="63" t="e">
        <f t="shared" si="323"/>
        <v>#VALUE!</v>
      </c>
      <c r="I1230" s="64">
        <f t="shared" si="324"/>
        <v>1</v>
      </c>
      <c r="J1230" s="71" t="str">
        <f t="shared" si="324"/>
        <v>Lavandula</v>
      </c>
      <c r="K1230" s="71" t="str">
        <f t="shared" si="324"/>
        <v>stoechas</v>
      </c>
      <c r="L1230" s="66">
        <f t="shared" si="324"/>
        <v>2</v>
      </c>
      <c r="M1230" s="72">
        <f t="shared" si="324"/>
        <v>13</v>
      </c>
      <c r="N1230" s="66">
        <f t="shared" si="324"/>
        <v>0</v>
      </c>
      <c r="O1230" s="42"/>
      <c r="P1230" s="43" t="e">
        <f>TEXT(IF(#REF!=1,D1230,""),"00")</f>
        <v>#REF!</v>
      </c>
      <c r="Q1230" s="44"/>
      <c r="R1230" s="45"/>
      <c r="S1230" s="46" t="e">
        <f>IF(O1230=0,TEXT(TIME(P1230,Q1230,R1230)-TIME(D1230,E1230,RIGHT(F1230,2))+TIME(0,LEFT(#REF!,2),RIGHT(#REF!,2)),"mm:ss"),TEXT(TIME(P1230,Q1230,R1230)-TIME(D1230,E1230,RIGHT(F1230,2))+TIME(0,LEFT(#REF!,2),RIGHT(#REF!,2))-TIME(0,($G$10*O1230),0),"mm:ss"))</f>
        <v>#REF!</v>
      </c>
      <c r="T1230" s="47"/>
      <c r="U1230" s="43" t="e">
        <f>INDEX(VISITORS[INSECT ORDER], MATCH(T1230,VISITORS[NAME USED],0))</f>
        <v>#N/A</v>
      </c>
      <c r="V1230" s="43" t="e">
        <f t="shared" si="320"/>
        <v>#N/A</v>
      </c>
      <c r="W1230" s="48" t="e">
        <f>IF(SUM(AB1230,AD1230,AF1230,AH1230,AJ1230,AL1230)=#REF!,,"")</f>
        <v>#REF!</v>
      </c>
      <c r="X1230" s="49" t="e">
        <f>IF(#REF!=1,1,"")</f>
        <v>#REF!</v>
      </c>
      <c r="Y1230" s="49"/>
      <c r="Z1230" s="49"/>
      <c r="AA1230" s="50" t="str">
        <f t="shared" si="321"/>
        <v/>
      </c>
      <c r="AB1230" s="51" t="str">
        <f>IF(AA1230=1,#REF!,"")</f>
        <v/>
      </c>
      <c r="AC1230" s="50"/>
      <c r="AD1230" s="51" t="str">
        <f>IF(AC1230=1,#REF!,"")</f>
        <v/>
      </c>
      <c r="AE1230" s="50"/>
      <c r="AF1230" s="51" t="str">
        <f>IF(AE1230=1,#REF!,"")</f>
        <v/>
      </c>
      <c r="AG1230" s="50"/>
      <c r="AH1230" s="51" t="str">
        <f>IF(AG1230=1,#REF!,"")</f>
        <v/>
      </c>
      <c r="AI1230" s="50"/>
      <c r="AJ1230" s="51" t="str">
        <f>IF(AI1230=1,#REF!,"")</f>
        <v/>
      </c>
      <c r="AK1230" s="50"/>
      <c r="AL1230" s="51" t="str">
        <f>IF(AK1230=1,#REF!,"")</f>
        <v/>
      </c>
      <c r="AM1230" s="52"/>
      <c r="AN1230" s="53"/>
      <c r="AO1230" s="53"/>
      <c r="AP1230" s="54"/>
      <c r="AQ1230" s="55" t="e">
        <f>IF(#REF!=1,0,"")</f>
        <v>#REF!</v>
      </c>
      <c r="AR1230" s="56" t="e">
        <f t="shared" si="314"/>
        <v>#REF!</v>
      </c>
      <c r="AS1230" s="55" t="e">
        <f>IF(#REF!=1,0,"")</f>
        <v>#REF!</v>
      </c>
      <c r="AT1230" s="56" t="e">
        <f t="shared" si="315"/>
        <v>#REF!</v>
      </c>
    </row>
    <row r="1231" spans="1:46" s="3" customFormat="1" x14ac:dyDescent="0.25">
      <c r="A1231" s="67">
        <f t="shared" si="316"/>
        <v>2022</v>
      </c>
      <c r="B1231" s="67" t="str">
        <f t="shared" si="317"/>
        <v>May</v>
      </c>
      <c r="C1231" s="68">
        <f t="shared" si="322"/>
        <v>25</v>
      </c>
      <c r="D1231" s="69">
        <f t="shared" si="318"/>
        <v>5</v>
      </c>
      <c r="E1231" s="70">
        <f t="shared" si="319"/>
        <v>3</v>
      </c>
      <c r="F1231" s="74"/>
      <c r="G1231" s="77"/>
      <c r="H1231" s="63" t="e">
        <f t="shared" si="323"/>
        <v>#VALUE!</v>
      </c>
      <c r="I1231" s="64">
        <f t="shared" si="324"/>
        <v>1</v>
      </c>
      <c r="J1231" s="71" t="str">
        <f t="shared" si="324"/>
        <v>Lavandula</v>
      </c>
      <c r="K1231" s="71" t="str">
        <f t="shared" si="324"/>
        <v>stoechas</v>
      </c>
      <c r="L1231" s="72">
        <f t="shared" si="324"/>
        <v>2</v>
      </c>
      <c r="M1231" s="72">
        <f t="shared" si="324"/>
        <v>13</v>
      </c>
      <c r="N1231" s="66">
        <f t="shared" si="324"/>
        <v>0</v>
      </c>
      <c r="O1231" s="42"/>
      <c r="P1231" s="43" t="e">
        <f>TEXT(IF(#REF!=1,D1231,""),"00")</f>
        <v>#REF!</v>
      </c>
      <c r="Q1231" s="44"/>
      <c r="R1231" s="45"/>
      <c r="S1231" s="46" t="e">
        <f>IF(O1231=0,TEXT(TIME(P1231,Q1231,R1231)-TIME(D1231,E1231,RIGHT(F1231,2))+TIME(0,LEFT(#REF!,2),RIGHT(#REF!,2)),"mm:ss"),TEXT(TIME(P1231,Q1231,R1231)-TIME(D1231,E1231,RIGHT(F1231,2))+TIME(0,LEFT(#REF!,2),RIGHT(#REF!,2))-TIME(0,($G$10*O1231),0),"mm:ss"))</f>
        <v>#REF!</v>
      </c>
      <c r="T1231" s="47"/>
      <c r="U1231" s="43" t="e">
        <f>INDEX(VISITORS[INSECT ORDER], MATCH(T1231,VISITORS[NAME USED],0))</f>
        <v>#N/A</v>
      </c>
      <c r="V1231" s="43" t="e">
        <f t="shared" si="320"/>
        <v>#N/A</v>
      </c>
      <c r="W1231" s="48" t="e">
        <f>IF(SUM(AB1231,AD1231,AF1231,AH1231,AJ1231,AL1231)=#REF!,,"")</f>
        <v>#REF!</v>
      </c>
      <c r="X1231" s="49" t="e">
        <f>IF(#REF!=1,1,"")</f>
        <v>#REF!</v>
      </c>
      <c r="Y1231" s="49"/>
      <c r="Z1231" s="49"/>
      <c r="AA1231" s="50" t="str">
        <f t="shared" si="321"/>
        <v/>
      </c>
      <c r="AB1231" s="51" t="str">
        <f>IF(AA1231=1,#REF!,"")</f>
        <v/>
      </c>
      <c r="AC1231" s="50"/>
      <c r="AD1231" s="51" t="str">
        <f>IF(AC1231=1,#REF!,"")</f>
        <v/>
      </c>
      <c r="AE1231" s="50"/>
      <c r="AF1231" s="51" t="str">
        <f>IF(AE1231=1,#REF!,"")</f>
        <v/>
      </c>
      <c r="AG1231" s="50"/>
      <c r="AH1231" s="51" t="str">
        <f>IF(AG1231=1,#REF!,"")</f>
        <v/>
      </c>
      <c r="AI1231" s="50"/>
      <c r="AJ1231" s="51" t="str">
        <f>IF(AI1231=1,#REF!,"")</f>
        <v/>
      </c>
      <c r="AK1231" s="50"/>
      <c r="AL1231" s="51" t="str">
        <f>IF(AK1231=1,#REF!,"")</f>
        <v/>
      </c>
      <c r="AM1231" s="52"/>
      <c r="AN1231" s="53"/>
      <c r="AO1231" s="53"/>
      <c r="AP1231" s="54"/>
      <c r="AQ1231" s="55" t="e">
        <f>IF(#REF!=1,0,"")</f>
        <v>#REF!</v>
      </c>
      <c r="AR1231" s="56" t="e">
        <f t="shared" si="314"/>
        <v>#REF!</v>
      </c>
      <c r="AS1231" s="55" t="e">
        <f>IF(#REF!=1,0,"")</f>
        <v>#REF!</v>
      </c>
      <c r="AT1231" s="56" t="e">
        <f t="shared" si="315"/>
        <v>#REF!</v>
      </c>
    </row>
    <row r="1232" spans="1:46" s="3" customFormat="1" x14ac:dyDescent="0.25">
      <c r="A1232" s="67">
        <f t="shared" si="316"/>
        <v>2022</v>
      </c>
      <c r="B1232" s="67" t="str">
        <f t="shared" si="317"/>
        <v>May</v>
      </c>
      <c r="C1232" s="68">
        <f t="shared" si="322"/>
        <v>25</v>
      </c>
      <c r="D1232" s="69">
        <f t="shared" si="318"/>
        <v>5</v>
      </c>
      <c r="E1232" s="60">
        <f t="shared" si="319"/>
        <v>4</v>
      </c>
      <c r="F1232" s="74"/>
      <c r="G1232" s="77"/>
      <c r="H1232" s="63" t="e">
        <f t="shared" si="323"/>
        <v>#VALUE!</v>
      </c>
      <c r="I1232" s="64">
        <f t="shared" si="324"/>
        <v>1</v>
      </c>
      <c r="J1232" s="71" t="str">
        <f t="shared" si="324"/>
        <v>Lavandula</v>
      </c>
      <c r="K1232" s="71" t="str">
        <f t="shared" si="324"/>
        <v>stoechas</v>
      </c>
      <c r="L1232" s="72">
        <f t="shared" si="324"/>
        <v>2</v>
      </c>
      <c r="M1232" s="66">
        <f t="shared" si="324"/>
        <v>13</v>
      </c>
      <c r="N1232" s="66">
        <f t="shared" si="324"/>
        <v>0</v>
      </c>
      <c r="O1232" s="42"/>
      <c r="P1232" s="43" t="e">
        <f>TEXT(IF(#REF!=1,D1232,""),"00")</f>
        <v>#REF!</v>
      </c>
      <c r="Q1232" s="44"/>
      <c r="R1232" s="45"/>
      <c r="S1232" s="46" t="e">
        <f>IF(O1232=0,TEXT(TIME(P1232,Q1232,R1232)-TIME(D1232,E1232,RIGHT(F1232,2))+TIME(0,LEFT(#REF!,2),RIGHT(#REF!,2)),"mm:ss"),TEXT(TIME(P1232,Q1232,R1232)-TIME(D1232,E1232,RIGHT(F1232,2))+TIME(0,LEFT(#REF!,2),RIGHT(#REF!,2))-TIME(0,($G$10*O1232),0),"mm:ss"))</f>
        <v>#REF!</v>
      </c>
      <c r="T1232" s="47"/>
      <c r="U1232" s="43" t="e">
        <f>INDEX(VISITORS[INSECT ORDER], MATCH(T1232,VISITORS[NAME USED],0))</f>
        <v>#N/A</v>
      </c>
      <c r="V1232" s="43" t="e">
        <f t="shared" si="320"/>
        <v>#N/A</v>
      </c>
      <c r="W1232" s="48" t="e">
        <f>IF(SUM(AB1232,AD1232,AF1232,AH1232,AJ1232,AL1232)=#REF!,,"")</f>
        <v>#REF!</v>
      </c>
      <c r="X1232" s="49" t="e">
        <f>IF(#REF!=1,1,"")</f>
        <v>#REF!</v>
      </c>
      <c r="Y1232" s="49"/>
      <c r="Z1232" s="49"/>
      <c r="AA1232" s="50" t="str">
        <f t="shared" si="321"/>
        <v/>
      </c>
      <c r="AB1232" s="51" t="str">
        <f>IF(AA1232=1,#REF!,"")</f>
        <v/>
      </c>
      <c r="AC1232" s="50"/>
      <c r="AD1232" s="51" t="str">
        <f>IF(AC1232=1,#REF!,"")</f>
        <v/>
      </c>
      <c r="AE1232" s="50"/>
      <c r="AF1232" s="51" t="str">
        <f>IF(AE1232=1,#REF!,"")</f>
        <v/>
      </c>
      <c r="AG1232" s="50"/>
      <c r="AH1232" s="51" t="str">
        <f>IF(AG1232=1,#REF!,"")</f>
        <v/>
      </c>
      <c r="AI1232" s="50"/>
      <c r="AJ1232" s="51" t="str">
        <f>IF(AI1232=1,#REF!,"")</f>
        <v/>
      </c>
      <c r="AK1232" s="50"/>
      <c r="AL1232" s="51" t="str">
        <f>IF(AK1232=1,#REF!,"")</f>
        <v/>
      </c>
      <c r="AM1232" s="52"/>
      <c r="AN1232" s="53"/>
      <c r="AO1232" s="53"/>
      <c r="AP1232" s="54"/>
      <c r="AQ1232" s="55" t="e">
        <f>IF(#REF!=1,0,"")</f>
        <v>#REF!</v>
      </c>
      <c r="AR1232" s="56" t="e">
        <f t="shared" si="314"/>
        <v>#REF!</v>
      </c>
      <c r="AS1232" s="55" t="e">
        <f>IF(#REF!=1,0,"")</f>
        <v>#REF!</v>
      </c>
      <c r="AT1232" s="56" t="e">
        <f t="shared" si="315"/>
        <v>#REF!</v>
      </c>
    </row>
    <row r="1233" spans="1:46" s="3" customFormat="1" x14ac:dyDescent="0.25">
      <c r="A1233" s="67">
        <f t="shared" si="316"/>
        <v>2022</v>
      </c>
      <c r="B1233" s="67" t="str">
        <f t="shared" si="317"/>
        <v>May</v>
      </c>
      <c r="C1233" s="68">
        <f t="shared" si="322"/>
        <v>25</v>
      </c>
      <c r="D1233" s="69">
        <f t="shared" si="318"/>
        <v>5</v>
      </c>
      <c r="E1233" s="70">
        <f t="shared" si="319"/>
        <v>5</v>
      </c>
      <c r="F1233" s="74"/>
      <c r="G1233" s="77"/>
      <c r="H1233" s="63" t="e">
        <f t="shared" si="323"/>
        <v>#VALUE!</v>
      </c>
      <c r="I1233" s="64">
        <f t="shared" si="324"/>
        <v>1</v>
      </c>
      <c r="J1233" s="71" t="str">
        <f t="shared" si="324"/>
        <v>Lavandula</v>
      </c>
      <c r="K1233" s="71" t="str">
        <f t="shared" si="324"/>
        <v>stoechas</v>
      </c>
      <c r="L1233" s="72">
        <f t="shared" si="324"/>
        <v>2</v>
      </c>
      <c r="M1233" s="72">
        <f t="shared" si="324"/>
        <v>13</v>
      </c>
      <c r="N1233" s="66">
        <f t="shared" si="324"/>
        <v>0</v>
      </c>
      <c r="O1233" s="42"/>
      <c r="P1233" s="43" t="e">
        <f>TEXT(IF(#REF!=1,D1233,""),"00")</f>
        <v>#REF!</v>
      </c>
      <c r="Q1233" s="44"/>
      <c r="R1233" s="45"/>
      <c r="S1233" s="46" t="e">
        <f>IF(O1233=0,TEXT(TIME(P1233,Q1233,R1233)-TIME(D1233,E1233,RIGHT(F1233,2))+TIME(0,LEFT(#REF!,2),RIGHT(#REF!,2)),"mm:ss"),TEXT(TIME(P1233,Q1233,R1233)-TIME(D1233,E1233,RIGHT(F1233,2))+TIME(0,LEFT(#REF!,2),RIGHT(#REF!,2))-TIME(0,($G$10*O1233),0),"mm:ss"))</f>
        <v>#REF!</v>
      </c>
      <c r="T1233" s="47"/>
      <c r="U1233" s="43" t="e">
        <f>INDEX(VISITORS[INSECT ORDER], MATCH(T1233,VISITORS[NAME USED],0))</f>
        <v>#N/A</v>
      </c>
      <c r="V1233" s="43" t="e">
        <f t="shared" si="320"/>
        <v>#N/A</v>
      </c>
      <c r="W1233" s="48" t="e">
        <f>IF(SUM(AB1233,AD1233,AF1233,AH1233,AJ1233,AL1233)=#REF!,,"")</f>
        <v>#REF!</v>
      </c>
      <c r="X1233" s="49" t="e">
        <f>IF(#REF!=1,1,"")</f>
        <v>#REF!</v>
      </c>
      <c r="Y1233" s="49"/>
      <c r="Z1233" s="49"/>
      <c r="AA1233" s="50" t="str">
        <f t="shared" si="321"/>
        <v/>
      </c>
      <c r="AB1233" s="51" t="str">
        <f>IF(AA1233=1,#REF!,"")</f>
        <v/>
      </c>
      <c r="AC1233" s="50"/>
      <c r="AD1233" s="51" t="str">
        <f>IF(AC1233=1,#REF!,"")</f>
        <v/>
      </c>
      <c r="AE1233" s="50"/>
      <c r="AF1233" s="51" t="str">
        <f>IF(AE1233=1,#REF!,"")</f>
        <v/>
      </c>
      <c r="AG1233" s="50"/>
      <c r="AH1233" s="51" t="str">
        <f>IF(AG1233=1,#REF!,"")</f>
        <v/>
      </c>
      <c r="AI1233" s="50"/>
      <c r="AJ1233" s="51" t="str">
        <f>IF(AI1233=1,#REF!,"")</f>
        <v/>
      </c>
      <c r="AK1233" s="50"/>
      <c r="AL1233" s="51" t="str">
        <f>IF(AK1233=1,#REF!,"")</f>
        <v/>
      </c>
      <c r="AM1233" s="52"/>
      <c r="AN1233" s="53"/>
      <c r="AO1233" s="53"/>
      <c r="AP1233" s="54"/>
      <c r="AQ1233" s="55" t="e">
        <f>IF(#REF!=1,0,"")</f>
        <v>#REF!</v>
      </c>
      <c r="AR1233" s="56" t="e">
        <f t="shared" si="314"/>
        <v>#REF!</v>
      </c>
      <c r="AS1233" s="55" t="e">
        <f>IF(#REF!=1,0,"")</f>
        <v>#REF!</v>
      </c>
      <c r="AT1233" s="56" t="e">
        <f t="shared" si="315"/>
        <v>#REF!</v>
      </c>
    </row>
    <row r="1234" spans="1:46" s="3" customFormat="1" x14ac:dyDescent="0.25">
      <c r="A1234" s="67">
        <f t="shared" si="316"/>
        <v>2022</v>
      </c>
      <c r="B1234" s="67" t="str">
        <f t="shared" si="317"/>
        <v>May</v>
      </c>
      <c r="C1234" s="68">
        <f t="shared" si="322"/>
        <v>25</v>
      </c>
      <c r="D1234" s="69">
        <f t="shared" si="318"/>
        <v>5</v>
      </c>
      <c r="E1234" s="70">
        <f t="shared" si="319"/>
        <v>6</v>
      </c>
      <c r="F1234" s="74"/>
      <c r="G1234" s="77"/>
      <c r="H1234" s="63" t="e">
        <f t="shared" si="323"/>
        <v>#VALUE!</v>
      </c>
      <c r="I1234" s="64">
        <f t="shared" si="324"/>
        <v>1</v>
      </c>
      <c r="J1234" s="71" t="str">
        <f t="shared" si="324"/>
        <v>Lavandula</v>
      </c>
      <c r="K1234" s="71" t="str">
        <f t="shared" si="324"/>
        <v>stoechas</v>
      </c>
      <c r="L1234" s="72">
        <f t="shared" si="324"/>
        <v>2</v>
      </c>
      <c r="M1234" s="72">
        <f t="shared" si="324"/>
        <v>13</v>
      </c>
      <c r="N1234" s="66">
        <f t="shared" si="324"/>
        <v>0</v>
      </c>
      <c r="O1234" s="42"/>
      <c r="P1234" s="43" t="e">
        <f>TEXT(IF(#REF!=1,D1234,""),"00")</f>
        <v>#REF!</v>
      </c>
      <c r="Q1234" s="44"/>
      <c r="R1234" s="45"/>
      <c r="S1234" s="46" t="e">
        <f>IF(O1234=0,TEXT(TIME(P1234,Q1234,R1234)-TIME(D1234,E1234,RIGHT(F1234,2))+TIME(0,LEFT(#REF!,2),RIGHT(#REF!,2)),"mm:ss"),TEXT(TIME(P1234,Q1234,R1234)-TIME(D1234,E1234,RIGHT(F1234,2))+TIME(0,LEFT(#REF!,2),RIGHT(#REF!,2))-TIME(0,($G$10*O1234),0),"mm:ss"))</f>
        <v>#REF!</v>
      </c>
      <c r="T1234" s="47"/>
      <c r="U1234" s="43" t="e">
        <f>INDEX(VISITORS[INSECT ORDER], MATCH(T1234,VISITORS[NAME USED],0))</f>
        <v>#N/A</v>
      </c>
      <c r="V1234" s="43" t="e">
        <f t="shared" si="320"/>
        <v>#N/A</v>
      </c>
      <c r="W1234" s="48" t="e">
        <f>IF(SUM(AB1234,AD1234,AF1234,AH1234,AJ1234,AL1234)=#REF!,,"")</f>
        <v>#REF!</v>
      </c>
      <c r="X1234" s="49" t="e">
        <f>IF(#REF!=1,1,"")</f>
        <v>#REF!</v>
      </c>
      <c r="Y1234" s="49"/>
      <c r="Z1234" s="49"/>
      <c r="AA1234" s="50" t="str">
        <f t="shared" si="321"/>
        <v/>
      </c>
      <c r="AB1234" s="51" t="str">
        <f>IF(AA1234=1,#REF!,"")</f>
        <v/>
      </c>
      <c r="AC1234" s="50"/>
      <c r="AD1234" s="51" t="str">
        <f>IF(AC1234=1,#REF!,"")</f>
        <v/>
      </c>
      <c r="AE1234" s="50"/>
      <c r="AF1234" s="51" t="str">
        <f>IF(AE1234=1,#REF!,"")</f>
        <v/>
      </c>
      <c r="AG1234" s="50"/>
      <c r="AH1234" s="51" t="str">
        <f>IF(AG1234=1,#REF!,"")</f>
        <v/>
      </c>
      <c r="AI1234" s="50"/>
      <c r="AJ1234" s="51" t="str">
        <f>IF(AI1234=1,#REF!,"")</f>
        <v/>
      </c>
      <c r="AK1234" s="50"/>
      <c r="AL1234" s="51" t="str">
        <f>IF(AK1234=1,#REF!,"")</f>
        <v/>
      </c>
      <c r="AM1234" s="52"/>
      <c r="AN1234" s="53"/>
      <c r="AO1234" s="53"/>
      <c r="AP1234" s="54"/>
      <c r="AQ1234" s="55" t="e">
        <f>IF(#REF!=1,0,"")</f>
        <v>#REF!</v>
      </c>
      <c r="AR1234" s="56" t="e">
        <f t="shared" si="314"/>
        <v>#REF!</v>
      </c>
      <c r="AS1234" s="55" t="e">
        <f>IF(#REF!=1,0,"")</f>
        <v>#REF!</v>
      </c>
      <c r="AT1234" s="56" t="e">
        <f t="shared" si="315"/>
        <v>#REF!</v>
      </c>
    </row>
    <row r="1235" spans="1:46" s="3" customFormat="1" x14ac:dyDescent="0.25">
      <c r="A1235" s="67">
        <f t="shared" si="316"/>
        <v>2022</v>
      </c>
      <c r="B1235" s="67" t="str">
        <f t="shared" si="317"/>
        <v>May</v>
      </c>
      <c r="C1235" s="68">
        <f t="shared" si="322"/>
        <v>25</v>
      </c>
      <c r="D1235" s="69">
        <f t="shared" si="318"/>
        <v>5</v>
      </c>
      <c r="E1235" s="70">
        <f t="shared" si="319"/>
        <v>7</v>
      </c>
      <c r="F1235" s="74"/>
      <c r="G1235" s="77"/>
      <c r="H1235" s="63" t="e">
        <f t="shared" si="323"/>
        <v>#VALUE!</v>
      </c>
      <c r="I1235" s="64">
        <f t="shared" si="324"/>
        <v>1</v>
      </c>
      <c r="J1235" s="71" t="str">
        <f t="shared" si="324"/>
        <v>Lavandula</v>
      </c>
      <c r="K1235" s="71" t="str">
        <f t="shared" si="324"/>
        <v>stoechas</v>
      </c>
      <c r="L1235" s="72">
        <f t="shared" si="324"/>
        <v>2</v>
      </c>
      <c r="M1235" s="72">
        <f t="shared" si="324"/>
        <v>13</v>
      </c>
      <c r="N1235" s="66">
        <f t="shared" si="324"/>
        <v>0</v>
      </c>
      <c r="O1235" s="42"/>
      <c r="P1235" s="43" t="e">
        <f>TEXT(IF(#REF!=1,D1235,""),"00")</f>
        <v>#REF!</v>
      </c>
      <c r="Q1235" s="44"/>
      <c r="R1235" s="45"/>
      <c r="S1235" s="46" t="e">
        <f>IF(O1235=0,TEXT(TIME(P1235,Q1235,R1235)-TIME(D1235,E1235,RIGHT(F1235,2))+TIME(0,LEFT(#REF!,2),RIGHT(#REF!,2)),"mm:ss"),TEXT(TIME(P1235,Q1235,R1235)-TIME(D1235,E1235,RIGHT(F1235,2))+TIME(0,LEFT(#REF!,2),RIGHT(#REF!,2))-TIME(0,($G$10*O1235),0),"mm:ss"))</f>
        <v>#REF!</v>
      </c>
      <c r="T1235" s="47"/>
      <c r="U1235" s="43" t="e">
        <f>INDEX(VISITORS[INSECT ORDER], MATCH(T1235,VISITORS[NAME USED],0))</f>
        <v>#N/A</v>
      </c>
      <c r="V1235" s="43" t="e">
        <f t="shared" si="320"/>
        <v>#N/A</v>
      </c>
      <c r="W1235" s="48" t="e">
        <f>IF(SUM(AB1235,AD1235,AF1235,AH1235,AJ1235,AL1235)=#REF!,,"")</f>
        <v>#REF!</v>
      </c>
      <c r="X1235" s="49" t="e">
        <f>IF(#REF!=1,1,"")</f>
        <v>#REF!</v>
      </c>
      <c r="Y1235" s="49"/>
      <c r="Z1235" s="49"/>
      <c r="AA1235" s="50" t="str">
        <f t="shared" si="321"/>
        <v/>
      </c>
      <c r="AB1235" s="51" t="str">
        <f>IF(AA1235=1,#REF!,"")</f>
        <v/>
      </c>
      <c r="AC1235" s="50"/>
      <c r="AD1235" s="51" t="str">
        <f>IF(AC1235=1,#REF!,"")</f>
        <v/>
      </c>
      <c r="AE1235" s="50"/>
      <c r="AF1235" s="51" t="str">
        <f>IF(AE1235=1,#REF!,"")</f>
        <v/>
      </c>
      <c r="AG1235" s="50"/>
      <c r="AH1235" s="51" t="str">
        <f>IF(AG1235=1,#REF!,"")</f>
        <v/>
      </c>
      <c r="AI1235" s="50"/>
      <c r="AJ1235" s="51" t="str">
        <f>IF(AI1235=1,#REF!,"")</f>
        <v/>
      </c>
      <c r="AK1235" s="50"/>
      <c r="AL1235" s="51" t="str">
        <f>IF(AK1235=1,#REF!,"")</f>
        <v/>
      </c>
      <c r="AM1235" s="52"/>
      <c r="AN1235" s="53"/>
      <c r="AO1235" s="53"/>
      <c r="AP1235" s="54"/>
      <c r="AQ1235" s="55" t="e">
        <f>IF(#REF!=1,0,"")</f>
        <v>#REF!</v>
      </c>
      <c r="AR1235" s="56" t="e">
        <f t="shared" si="314"/>
        <v>#REF!</v>
      </c>
      <c r="AS1235" s="55" t="e">
        <f>IF(#REF!=1,0,"")</f>
        <v>#REF!</v>
      </c>
      <c r="AT1235" s="56" t="e">
        <f t="shared" si="315"/>
        <v>#REF!</v>
      </c>
    </row>
    <row r="1236" spans="1:46" s="3" customFormat="1" x14ac:dyDescent="0.25">
      <c r="A1236" s="67">
        <f t="shared" si="316"/>
        <v>2022</v>
      </c>
      <c r="B1236" s="67" t="str">
        <f t="shared" si="317"/>
        <v>May</v>
      </c>
      <c r="C1236" s="68">
        <f t="shared" si="322"/>
        <v>25</v>
      </c>
      <c r="D1236" s="69">
        <f t="shared" si="318"/>
        <v>5</v>
      </c>
      <c r="E1236" s="70">
        <f t="shared" si="319"/>
        <v>8</v>
      </c>
      <c r="F1236" s="74"/>
      <c r="G1236" s="77"/>
      <c r="H1236" s="63" t="e">
        <f t="shared" si="323"/>
        <v>#VALUE!</v>
      </c>
      <c r="I1236" s="64">
        <f t="shared" si="324"/>
        <v>1</v>
      </c>
      <c r="J1236" s="71" t="str">
        <f t="shared" si="324"/>
        <v>Lavandula</v>
      </c>
      <c r="K1236" s="71" t="str">
        <f t="shared" si="324"/>
        <v>stoechas</v>
      </c>
      <c r="L1236" s="66">
        <f t="shared" si="324"/>
        <v>2</v>
      </c>
      <c r="M1236" s="72">
        <f t="shared" si="324"/>
        <v>13</v>
      </c>
      <c r="N1236" s="66">
        <f t="shared" si="324"/>
        <v>0</v>
      </c>
      <c r="O1236" s="42"/>
      <c r="P1236" s="43" t="e">
        <f>TEXT(IF(#REF!=1,D1236,""),"00")</f>
        <v>#REF!</v>
      </c>
      <c r="Q1236" s="44"/>
      <c r="R1236" s="45"/>
      <c r="S1236" s="46" t="e">
        <f>IF(O1236=0,TEXT(TIME(P1236,Q1236,R1236)-TIME(D1236,E1236,RIGHT(F1236,2))+TIME(0,LEFT(#REF!,2),RIGHT(#REF!,2)),"mm:ss"),TEXT(TIME(P1236,Q1236,R1236)-TIME(D1236,E1236,RIGHT(F1236,2))+TIME(0,LEFT(#REF!,2),RIGHT(#REF!,2))-TIME(0,($G$10*O1236),0),"mm:ss"))</f>
        <v>#REF!</v>
      </c>
      <c r="T1236" s="47"/>
      <c r="U1236" s="43" t="e">
        <f>INDEX(VISITORS[INSECT ORDER], MATCH(T1236,VISITORS[NAME USED],0))</f>
        <v>#N/A</v>
      </c>
      <c r="V1236" s="43" t="e">
        <f t="shared" si="320"/>
        <v>#N/A</v>
      </c>
      <c r="W1236" s="48" t="e">
        <f>IF(SUM(AB1236,AD1236,AF1236,AH1236,AJ1236,AL1236)=#REF!,,"")</f>
        <v>#REF!</v>
      </c>
      <c r="X1236" s="49" t="e">
        <f>IF(#REF!=1,1,"")</f>
        <v>#REF!</v>
      </c>
      <c r="Y1236" s="49"/>
      <c r="Z1236" s="49"/>
      <c r="AA1236" s="50" t="str">
        <f t="shared" si="321"/>
        <v/>
      </c>
      <c r="AB1236" s="51" t="str">
        <f>IF(AA1236=1,#REF!,"")</f>
        <v/>
      </c>
      <c r="AC1236" s="50"/>
      <c r="AD1236" s="51" t="str">
        <f>IF(AC1236=1,#REF!,"")</f>
        <v/>
      </c>
      <c r="AE1236" s="50"/>
      <c r="AF1236" s="51" t="str">
        <f>IF(AE1236=1,#REF!,"")</f>
        <v/>
      </c>
      <c r="AG1236" s="50"/>
      <c r="AH1236" s="51" t="str">
        <f>IF(AG1236=1,#REF!,"")</f>
        <v/>
      </c>
      <c r="AI1236" s="50"/>
      <c r="AJ1236" s="51" t="str">
        <f>IF(AI1236=1,#REF!,"")</f>
        <v/>
      </c>
      <c r="AK1236" s="50"/>
      <c r="AL1236" s="51" t="str">
        <f>IF(AK1236=1,#REF!,"")</f>
        <v/>
      </c>
      <c r="AM1236" s="52"/>
      <c r="AN1236" s="53"/>
      <c r="AO1236" s="53"/>
      <c r="AP1236" s="54"/>
      <c r="AQ1236" s="55" t="e">
        <f>IF(#REF!=1,0,"")</f>
        <v>#REF!</v>
      </c>
      <c r="AR1236" s="56" t="e">
        <f t="shared" si="314"/>
        <v>#REF!</v>
      </c>
      <c r="AS1236" s="55" t="e">
        <f>IF(#REF!=1,0,"")</f>
        <v>#REF!</v>
      </c>
      <c r="AT1236" s="56" t="e">
        <f t="shared" si="315"/>
        <v>#REF!</v>
      </c>
    </row>
    <row r="1237" spans="1:46" s="3" customFormat="1" x14ac:dyDescent="0.25">
      <c r="A1237" s="67">
        <f t="shared" si="316"/>
        <v>2022</v>
      </c>
      <c r="B1237" s="67" t="str">
        <f t="shared" si="317"/>
        <v>May</v>
      </c>
      <c r="C1237" s="68">
        <f t="shared" si="322"/>
        <v>25</v>
      </c>
      <c r="D1237" s="69">
        <f t="shared" si="318"/>
        <v>5</v>
      </c>
      <c r="E1237" s="60">
        <f t="shared" si="319"/>
        <v>9</v>
      </c>
      <c r="F1237" s="74"/>
      <c r="G1237" s="77"/>
      <c r="H1237" s="63" t="e">
        <f t="shared" si="323"/>
        <v>#VALUE!</v>
      </c>
      <c r="I1237" s="64">
        <f t="shared" si="324"/>
        <v>1</v>
      </c>
      <c r="J1237" s="71" t="str">
        <f t="shared" si="324"/>
        <v>Lavandula</v>
      </c>
      <c r="K1237" s="71" t="str">
        <f t="shared" si="324"/>
        <v>stoechas</v>
      </c>
      <c r="L1237" s="72">
        <f t="shared" si="324"/>
        <v>2</v>
      </c>
      <c r="M1237" s="66">
        <f t="shared" si="324"/>
        <v>13</v>
      </c>
      <c r="N1237" s="66">
        <f t="shared" si="324"/>
        <v>0</v>
      </c>
      <c r="O1237" s="42"/>
      <c r="P1237" s="43" t="e">
        <f>TEXT(IF(#REF!=1,D1237,""),"00")</f>
        <v>#REF!</v>
      </c>
      <c r="Q1237" s="44"/>
      <c r="R1237" s="45"/>
      <c r="S1237" s="46" t="e">
        <f>IF(O1237=0,TEXT(TIME(P1237,Q1237,R1237)-TIME(D1237,E1237,RIGHT(F1237,2))+TIME(0,LEFT(#REF!,2),RIGHT(#REF!,2)),"mm:ss"),TEXT(TIME(P1237,Q1237,R1237)-TIME(D1237,E1237,RIGHT(F1237,2))+TIME(0,LEFT(#REF!,2),RIGHT(#REF!,2))-TIME(0,($G$10*O1237),0),"mm:ss"))</f>
        <v>#REF!</v>
      </c>
      <c r="T1237" s="47"/>
      <c r="U1237" s="43" t="e">
        <f>INDEX(VISITORS[INSECT ORDER], MATCH(T1237,VISITORS[NAME USED],0))</f>
        <v>#N/A</v>
      </c>
      <c r="V1237" s="43" t="e">
        <f t="shared" si="320"/>
        <v>#N/A</v>
      </c>
      <c r="W1237" s="48" t="e">
        <f>IF(SUM(AB1237,AD1237,AF1237,AH1237,AJ1237,AL1237)=#REF!,,"")</f>
        <v>#REF!</v>
      </c>
      <c r="X1237" s="49" t="e">
        <f>IF(#REF!=1,1,"")</f>
        <v>#REF!</v>
      </c>
      <c r="Y1237" s="49"/>
      <c r="Z1237" s="49"/>
      <c r="AA1237" s="50" t="str">
        <f t="shared" si="321"/>
        <v/>
      </c>
      <c r="AB1237" s="51" t="str">
        <f>IF(AA1237=1,#REF!,"")</f>
        <v/>
      </c>
      <c r="AC1237" s="50"/>
      <c r="AD1237" s="51" t="str">
        <f>IF(AC1237=1,#REF!,"")</f>
        <v/>
      </c>
      <c r="AE1237" s="50"/>
      <c r="AF1237" s="51" t="str">
        <f>IF(AE1237=1,#REF!,"")</f>
        <v/>
      </c>
      <c r="AG1237" s="50"/>
      <c r="AH1237" s="51" t="str">
        <f>IF(AG1237=1,#REF!,"")</f>
        <v/>
      </c>
      <c r="AI1237" s="50"/>
      <c r="AJ1237" s="51" t="str">
        <f>IF(AI1237=1,#REF!,"")</f>
        <v/>
      </c>
      <c r="AK1237" s="50"/>
      <c r="AL1237" s="51" t="str">
        <f>IF(AK1237=1,#REF!,"")</f>
        <v/>
      </c>
      <c r="AM1237" s="52"/>
      <c r="AN1237" s="53"/>
      <c r="AO1237" s="53"/>
      <c r="AP1237" s="54"/>
      <c r="AQ1237" s="55" t="e">
        <f>IF(#REF!=1,0,"")</f>
        <v>#REF!</v>
      </c>
      <c r="AR1237" s="56" t="e">
        <f t="shared" si="314"/>
        <v>#REF!</v>
      </c>
      <c r="AS1237" s="55" t="e">
        <f>IF(#REF!=1,0,"")</f>
        <v>#REF!</v>
      </c>
      <c r="AT1237" s="56" t="e">
        <f t="shared" si="315"/>
        <v>#REF!</v>
      </c>
    </row>
    <row r="1238" spans="1:46" s="3" customFormat="1" x14ac:dyDescent="0.25">
      <c r="A1238" s="67">
        <f t="shared" si="316"/>
        <v>2022</v>
      </c>
      <c r="B1238" s="67" t="str">
        <f t="shared" si="317"/>
        <v>May</v>
      </c>
      <c r="C1238" s="68">
        <f t="shared" si="322"/>
        <v>25</v>
      </c>
      <c r="D1238" s="69">
        <f t="shared" si="318"/>
        <v>5</v>
      </c>
      <c r="E1238" s="70">
        <f t="shared" si="319"/>
        <v>10</v>
      </c>
      <c r="F1238" s="74"/>
      <c r="G1238" s="77"/>
      <c r="H1238" s="63" t="e">
        <f t="shared" si="323"/>
        <v>#VALUE!</v>
      </c>
      <c r="I1238" s="64">
        <f t="shared" si="324"/>
        <v>1</v>
      </c>
      <c r="J1238" s="71" t="str">
        <f t="shared" si="324"/>
        <v>Lavandula</v>
      </c>
      <c r="K1238" s="71" t="str">
        <f t="shared" si="324"/>
        <v>stoechas</v>
      </c>
      <c r="L1238" s="72">
        <f t="shared" si="324"/>
        <v>2</v>
      </c>
      <c r="M1238" s="72">
        <f t="shared" si="324"/>
        <v>13</v>
      </c>
      <c r="N1238" s="66">
        <f t="shared" si="324"/>
        <v>0</v>
      </c>
      <c r="O1238" s="42"/>
      <c r="P1238" s="43" t="e">
        <f>TEXT(IF(#REF!=1,D1238,""),"00")</f>
        <v>#REF!</v>
      </c>
      <c r="Q1238" s="44"/>
      <c r="R1238" s="45"/>
      <c r="S1238" s="46" t="e">
        <f>IF(O1238=0,TEXT(TIME(P1238,Q1238,R1238)-TIME(D1238,E1238,RIGHT(F1238,2))+TIME(0,LEFT(#REF!,2),RIGHT(#REF!,2)),"mm:ss"),TEXT(TIME(P1238,Q1238,R1238)-TIME(D1238,E1238,RIGHT(F1238,2))+TIME(0,LEFT(#REF!,2),RIGHT(#REF!,2))-TIME(0,($G$10*O1238),0),"mm:ss"))</f>
        <v>#REF!</v>
      </c>
      <c r="T1238" s="47"/>
      <c r="U1238" s="43" t="e">
        <f>INDEX(VISITORS[INSECT ORDER], MATCH(T1238,VISITORS[NAME USED],0))</f>
        <v>#N/A</v>
      </c>
      <c r="V1238" s="43" t="e">
        <f t="shared" si="320"/>
        <v>#N/A</v>
      </c>
      <c r="W1238" s="48" t="e">
        <f>IF(SUM(AB1238,AD1238,AF1238,AH1238,AJ1238,AL1238)=#REF!,,"")</f>
        <v>#REF!</v>
      </c>
      <c r="X1238" s="49" t="e">
        <f>IF(#REF!=1,1,"")</f>
        <v>#REF!</v>
      </c>
      <c r="Y1238" s="49"/>
      <c r="Z1238" s="49"/>
      <c r="AA1238" s="50" t="str">
        <f t="shared" si="321"/>
        <v/>
      </c>
      <c r="AB1238" s="51" t="str">
        <f>IF(AA1238=1,#REF!,"")</f>
        <v/>
      </c>
      <c r="AC1238" s="50"/>
      <c r="AD1238" s="51" t="str">
        <f>IF(AC1238=1,#REF!,"")</f>
        <v/>
      </c>
      <c r="AE1238" s="50"/>
      <c r="AF1238" s="51" t="str">
        <f>IF(AE1238=1,#REF!,"")</f>
        <v/>
      </c>
      <c r="AG1238" s="50"/>
      <c r="AH1238" s="51" t="str">
        <f>IF(AG1238=1,#REF!,"")</f>
        <v/>
      </c>
      <c r="AI1238" s="50"/>
      <c r="AJ1238" s="51" t="str">
        <f>IF(AI1238=1,#REF!,"")</f>
        <v/>
      </c>
      <c r="AK1238" s="50"/>
      <c r="AL1238" s="51" t="str">
        <f>IF(AK1238=1,#REF!,"")</f>
        <v/>
      </c>
      <c r="AM1238" s="52"/>
      <c r="AN1238" s="53"/>
      <c r="AO1238" s="53"/>
      <c r="AP1238" s="54"/>
      <c r="AQ1238" s="55" t="e">
        <f>IF(#REF!=1,0,"")</f>
        <v>#REF!</v>
      </c>
      <c r="AR1238" s="56" t="e">
        <f t="shared" si="314"/>
        <v>#REF!</v>
      </c>
      <c r="AS1238" s="55" t="e">
        <f>IF(#REF!=1,0,"")</f>
        <v>#REF!</v>
      </c>
      <c r="AT1238" s="56" t="e">
        <f t="shared" si="315"/>
        <v>#REF!</v>
      </c>
    </row>
    <row r="1239" spans="1:46" s="3" customFormat="1" x14ac:dyDescent="0.25">
      <c r="A1239" s="67">
        <f t="shared" si="316"/>
        <v>2022</v>
      </c>
      <c r="B1239" s="67" t="str">
        <f t="shared" si="317"/>
        <v>May</v>
      </c>
      <c r="C1239" s="68">
        <f t="shared" si="322"/>
        <v>25</v>
      </c>
      <c r="D1239" s="69">
        <f t="shared" si="318"/>
        <v>5</v>
      </c>
      <c r="E1239" s="70">
        <f t="shared" si="319"/>
        <v>11</v>
      </c>
      <c r="F1239" s="74"/>
      <c r="G1239" s="77"/>
      <c r="H1239" s="63" t="e">
        <f t="shared" si="323"/>
        <v>#VALUE!</v>
      </c>
      <c r="I1239" s="64">
        <f t="shared" si="324"/>
        <v>1</v>
      </c>
      <c r="J1239" s="71" t="str">
        <f t="shared" si="324"/>
        <v>Lavandula</v>
      </c>
      <c r="K1239" s="71" t="str">
        <f t="shared" si="324"/>
        <v>stoechas</v>
      </c>
      <c r="L1239" s="72">
        <f t="shared" si="324"/>
        <v>2</v>
      </c>
      <c r="M1239" s="72">
        <f t="shared" si="324"/>
        <v>13</v>
      </c>
      <c r="N1239" s="66">
        <f t="shared" si="324"/>
        <v>0</v>
      </c>
      <c r="O1239" s="42"/>
      <c r="P1239" s="43" t="e">
        <f>TEXT(IF(#REF!=1,D1239,""),"00")</f>
        <v>#REF!</v>
      </c>
      <c r="Q1239" s="44"/>
      <c r="R1239" s="45"/>
      <c r="S1239" s="46" t="e">
        <f>IF(O1239=0,TEXT(TIME(P1239,Q1239,R1239)-TIME(D1239,E1239,RIGHT(F1239,2))+TIME(0,LEFT(#REF!,2),RIGHT(#REF!,2)),"mm:ss"),TEXT(TIME(P1239,Q1239,R1239)-TIME(D1239,E1239,RIGHT(F1239,2))+TIME(0,LEFT(#REF!,2),RIGHT(#REF!,2))-TIME(0,($G$10*O1239),0),"mm:ss"))</f>
        <v>#REF!</v>
      </c>
      <c r="T1239" s="47"/>
      <c r="U1239" s="43" t="e">
        <f>INDEX(VISITORS[INSECT ORDER], MATCH(T1239,VISITORS[NAME USED],0))</f>
        <v>#N/A</v>
      </c>
      <c r="V1239" s="43" t="e">
        <f t="shared" si="320"/>
        <v>#N/A</v>
      </c>
      <c r="W1239" s="48" t="e">
        <f>IF(SUM(AB1239,AD1239,AF1239,AH1239,AJ1239,AL1239)=#REF!,,"")</f>
        <v>#REF!</v>
      </c>
      <c r="X1239" s="49" t="e">
        <f>IF(#REF!=1,1,"")</f>
        <v>#REF!</v>
      </c>
      <c r="Y1239" s="49"/>
      <c r="Z1239" s="49"/>
      <c r="AA1239" s="50" t="str">
        <f t="shared" si="321"/>
        <v/>
      </c>
      <c r="AB1239" s="51" t="str">
        <f>IF(AA1239=1,#REF!,"")</f>
        <v/>
      </c>
      <c r="AC1239" s="50"/>
      <c r="AD1239" s="51" t="str">
        <f>IF(AC1239=1,#REF!,"")</f>
        <v/>
      </c>
      <c r="AE1239" s="50"/>
      <c r="AF1239" s="51" t="str">
        <f>IF(AE1239=1,#REF!,"")</f>
        <v/>
      </c>
      <c r="AG1239" s="50"/>
      <c r="AH1239" s="51" t="str">
        <f>IF(AG1239=1,#REF!,"")</f>
        <v/>
      </c>
      <c r="AI1239" s="50"/>
      <c r="AJ1239" s="51" t="str">
        <f>IF(AI1239=1,#REF!,"")</f>
        <v/>
      </c>
      <c r="AK1239" s="50"/>
      <c r="AL1239" s="51" t="str">
        <f>IF(AK1239=1,#REF!,"")</f>
        <v/>
      </c>
      <c r="AM1239" s="52"/>
      <c r="AN1239" s="53"/>
      <c r="AO1239" s="53"/>
      <c r="AP1239" s="54"/>
      <c r="AQ1239" s="55" t="e">
        <f>IF(#REF!=1,0,"")</f>
        <v>#REF!</v>
      </c>
      <c r="AR1239" s="56" t="e">
        <f t="shared" si="314"/>
        <v>#REF!</v>
      </c>
      <c r="AS1239" s="55" t="e">
        <f>IF(#REF!=1,0,"")</f>
        <v>#REF!</v>
      </c>
      <c r="AT1239" s="56" t="e">
        <f t="shared" si="315"/>
        <v>#REF!</v>
      </c>
    </row>
    <row r="1240" spans="1:46" s="3" customFormat="1" x14ac:dyDescent="0.25">
      <c r="A1240" s="67">
        <f t="shared" si="316"/>
        <v>2022</v>
      </c>
      <c r="B1240" s="67" t="str">
        <f t="shared" si="317"/>
        <v>May</v>
      </c>
      <c r="C1240" s="68">
        <f t="shared" si="322"/>
        <v>25</v>
      </c>
      <c r="D1240" s="69">
        <f t="shared" si="318"/>
        <v>5</v>
      </c>
      <c r="E1240" s="70">
        <f t="shared" si="319"/>
        <v>12</v>
      </c>
      <c r="F1240" s="74"/>
      <c r="G1240" s="77"/>
      <c r="H1240" s="63" t="e">
        <f t="shared" si="323"/>
        <v>#VALUE!</v>
      </c>
      <c r="I1240" s="64">
        <f t="shared" si="324"/>
        <v>1</v>
      </c>
      <c r="J1240" s="71" t="str">
        <f t="shared" si="324"/>
        <v>Lavandula</v>
      </c>
      <c r="K1240" s="71" t="str">
        <f t="shared" si="324"/>
        <v>stoechas</v>
      </c>
      <c r="L1240" s="72">
        <f t="shared" si="324"/>
        <v>2</v>
      </c>
      <c r="M1240" s="72">
        <f t="shared" si="324"/>
        <v>13</v>
      </c>
      <c r="N1240" s="66">
        <f t="shared" si="324"/>
        <v>0</v>
      </c>
      <c r="O1240" s="42"/>
      <c r="P1240" s="43" t="e">
        <f>TEXT(IF(#REF!=1,D1240,""),"00")</f>
        <v>#REF!</v>
      </c>
      <c r="Q1240" s="44"/>
      <c r="R1240" s="45"/>
      <c r="S1240" s="46" t="e">
        <f>IF(O1240=0,TEXT(TIME(P1240,Q1240,R1240)-TIME(D1240,E1240,RIGHT(F1240,2))+TIME(0,LEFT(#REF!,2),RIGHT(#REF!,2)),"mm:ss"),TEXT(TIME(P1240,Q1240,R1240)-TIME(D1240,E1240,RIGHT(F1240,2))+TIME(0,LEFT(#REF!,2),RIGHT(#REF!,2))-TIME(0,($G$10*O1240),0),"mm:ss"))</f>
        <v>#REF!</v>
      </c>
      <c r="T1240" s="47"/>
      <c r="U1240" s="43" t="e">
        <f>INDEX(VISITORS[INSECT ORDER], MATCH(T1240,VISITORS[NAME USED],0))</f>
        <v>#N/A</v>
      </c>
      <c r="V1240" s="43" t="e">
        <f t="shared" si="320"/>
        <v>#N/A</v>
      </c>
      <c r="W1240" s="48" t="e">
        <f>IF(SUM(AB1240,AD1240,AF1240,AH1240,AJ1240,AL1240)=#REF!,,"")</f>
        <v>#REF!</v>
      </c>
      <c r="X1240" s="49" t="e">
        <f>IF(#REF!=1,1,"")</f>
        <v>#REF!</v>
      </c>
      <c r="Y1240" s="49"/>
      <c r="Z1240" s="49"/>
      <c r="AA1240" s="50" t="str">
        <f t="shared" si="321"/>
        <v/>
      </c>
      <c r="AB1240" s="51" t="str">
        <f>IF(AA1240=1,#REF!,"")</f>
        <v/>
      </c>
      <c r="AC1240" s="50"/>
      <c r="AD1240" s="51" t="str">
        <f>IF(AC1240=1,#REF!,"")</f>
        <v/>
      </c>
      <c r="AE1240" s="50"/>
      <c r="AF1240" s="51" t="str">
        <f>IF(AE1240=1,#REF!,"")</f>
        <v/>
      </c>
      <c r="AG1240" s="50"/>
      <c r="AH1240" s="51" t="str">
        <f>IF(AG1240=1,#REF!,"")</f>
        <v/>
      </c>
      <c r="AI1240" s="50"/>
      <c r="AJ1240" s="51" t="str">
        <f>IF(AI1240=1,#REF!,"")</f>
        <v/>
      </c>
      <c r="AK1240" s="50"/>
      <c r="AL1240" s="51" t="str">
        <f>IF(AK1240=1,#REF!,"")</f>
        <v/>
      </c>
      <c r="AM1240" s="52"/>
      <c r="AN1240" s="53"/>
      <c r="AO1240" s="53"/>
      <c r="AP1240" s="54"/>
      <c r="AQ1240" s="55" t="e">
        <f>IF(#REF!=1,0,"")</f>
        <v>#REF!</v>
      </c>
      <c r="AR1240" s="56" t="e">
        <f t="shared" si="314"/>
        <v>#REF!</v>
      </c>
      <c r="AS1240" s="55" t="e">
        <f>IF(#REF!=1,0,"")</f>
        <v>#REF!</v>
      </c>
      <c r="AT1240" s="56" t="e">
        <f t="shared" si="315"/>
        <v>#REF!</v>
      </c>
    </row>
    <row r="1241" spans="1:46" s="3" customFormat="1" x14ac:dyDescent="0.25">
      <c r="A1241" s="67">
        <f t="shared" si="316"/>
        <v>2022</v>
      </c>
      <c r="B1241" s="67" t="str">
        <f t="shared" si="317"/>
        <v>May</v>
      </c>
      <c r="C1241" s="68">
        <f t="shared" si="322"/>
        <v>25</v>
      </c>
      <c r="D1241" s="69">
        <f t="shared" si="318"/>
        <v>5</v>
      </c>
      <c r="E1241" s="70">
        <f t="shared" si="319"/>
        <v>13</v>
      </c>
      <c r="F1241" s="74"/>
      <c r="G1241" s="77"/>
      <c r="H1241" s="63" t="e">
        <f t="shared" si="323"/>
        <v>#VALUE!</v>
      </c>
      <c r="I1241" s="64">
        <f t="shared" si="324"/>
        <v>1</v>
      </c>
      <c r="J1241" s="71" t="str">
        <f t="shared" si="324"/>
        <v>Lavandula</v>
      </c>
      <c r="K1241" s="71" t="str">
        <f t="shared" si="324"/>
        <v>stoechas</v>
      </c>
      <c r="L1241" s="72">
        <f t="shared" si="324"/>
        <v>2</v>
      </c>
      <c r="M1241" s="72">
        <f t="shared" si="324"/>
        <v>13</v>
      </c>
      <c r="N1241" s="66">
        <f t="shared" si="324"/>
        <v>0</v>
      </c>
      <c r="O1241" s="42"/>
      <c r="P1241" s="43" t="e">
        <f>TEXT(IF(#REF!=1,D1241,""),"00")</f>
        <v>#REF!</v>
      </c>
      <c r="Q1241" s="44"/>
      <c r="R1241" s="45"/>
      <c r="S1241" s="46" t="e">
        <f>IF(O1241=0,TEXT(TIME(P1241,Q1241,R1241)-TIME(D1241,E1241,RIGHT(F1241,2))+TIME(0,LEFT(#REF!,2),RIGHT(#REF!,2)),"mm:ss"),TEXT(TIME(P1241,Q1241,R1241)-TIME(D1241,E1241,RIGHT(F1241,2))+TIME(0,LEFT(#REF!,2),RIGHT(#REF!,2))-TIME(0,($G$10*O1241),0),"mm:ss"))</f>
        <v>#REF!</v>
      </c>
      <c r="T1241" s="47"/>
      <c r="U1241" s="43" t="e">
        <f>INDEX(VISITORS[INSECT ORDER], MATCH(T1241,VISITORS[NAME USED],0))</f>
        <v>#N/A</v>
      </c>
      <c r="V1241" s="43" t="e">
        <f t="shared" si="320"/>
        <v>#N/A</v>
      </c>
      <c r="W1241" s="48" t="e">
        <f>IF(SUM(AB1241,AD1241,AF1241,AH1241,AJ1241,AL1241)=#REF!,,"")</f>
        <v>#REF!</v>
      </c>
      <c r="X1241" s="49" t="e">
        <f>IF(#REF!=1,1,"")</f>
        <v>#REF!</v>
      </c>
      <c r="Y1241" s="49"/>
      <c r="Z1241" s="49"/>
      <c r="AA1241" s="50" t="str">
        <f t="shared" si="321"/>
        <v/>
      </c>
      <c r="AB1241" s="51" t="str">
        <f>IF(AA1241=1,#REF!,"")</f>
        <v/>
      </c>
      <c r="AC1241" s="50"/>
      <c r="AD1241" s="51" t="str">
        <f>IF(AC1241=1,#REF!,"")</f>
        <v/>
      </c>
      <c r="AE1241" s="50"/>
      <c r="AF1241" s="51" t="str">
        <f>IF(AE1241=1,#REF!,"")</f>
        <v/>
      </c>
      <c r="AG1241" s="50"/>
      <c r="AH1241" s="51" t="str">
        <f>IF(AG1241=1,#REF!,"")</f>
        <v/>
      </c>
      <c r="AI1241" s="50"/>
      <c r="AJ1241" s="51" t="str">
        <f>IF(AI1241=1,#REF!,"")</f>
        <v/>
      </c>
      <c r="AK1241" s="50"/>
      <c r="AL1241" s="51" t="str">
        <f>IF(AK1241=1,#REF!,"")</f>
        <v/>
      </c>
      <c r="AM1241" s="52"/>
      <c r="AN1241" s="53"/>
      <c r="AO1241" s="53"/>
      <c r="AP1241" s="54"/>
      <c r="AQ1241" s="55" t="e">
        <f>IF(#REF!=1,0,"")</f>
        <v>#REF!</v>
      </c>
      <c r="AR1241" s="56" t="e">
        <f t="shared" si="314"/>
        <v>#REF!</v>
      </c>
      <c r="AS1241" s="55" t="e">
        <f>IF(#REF!=1,0,"")</f>
        <v>#REF!</v>
      </c>
      <c r="AT1241" s="56" t="e">
        <f t="shared" si="315"/>
        <v>#REF!</v>
      </c>
    </row>
    <row r="1242" spans="1:46" s="3" customFormat="1" x14ac:dyDescent="0.25">
      <c r="A1242" s="67">
        <f t="shared" si="316"/>
        <v>2022</v>
      </c>
      <c r="B1242" s="67" t="str">
        <f t="shared" si="317"/>
        <v>May</v>
      </c>
      <c r="C1242" s="68">
        <f t="shared" si="322"/>
        <v>25</v>
      </c>
      <c r="D1242" s="69">
        <f t="shared" si="318"/>
        <v>5</v>
      </c>
      <c r="E1242" s="60">
        <f t="shared" si="319"/>
        <v>14</v>
      </c>
      <c r="F1242" s="74"/>
      <c r="G1242" s="77"/>
      <c r="H1242" s="63" t="e">
        <f t="shared" si="323"/>
        <v>#VALUE!</v>
      </c>
      <c r="I1242" s="64">
        <f t="shared" si="324"/>
        <v>1</v>
      </c>
      <c r="J1242" s="71" t="str">
        <f t="shared" si="324"/>
        <v>Lavandula</v>
      </c>
      <c r="K1242" s="71" t="str">
        <f t="shared" si="324"/>
        <v>stoechas</v>
      </c>
      <c r="L1242" s="66">
        <f t="shared" si="324"/>
        <v>2</v>
      </c>
      <c r="M1242" s="66">
        <f t="shared" si="324"/>
        <v>13</v>
      </c>
      <c r="N1242" s="66">
        <f t="shared" si="324"/>
        <v>0</v>
      </c>
      <c r="O1242" s="42"/>
      <c r="P1242" s="43" t="e">
        <f>TEXT(IF(#REF!=1,D1242,""),"00")</f>
        <v>#REF!</v>
      </c>
      <c r="Q1242" s="44"/>
      <c r="R1242" s="45"/>
      <c r="S1242" s="46" t="e">
        <f>IF(O1242=0,TEXT(TIME(P1242,Q1242,R1242)-TIME(D1242,E1242,RIGHT(F1242,2))+TIME(0,LEFT(#REF!,2),RIGHT(#REF!,2)),"mm:ss"),TEXT(TIME(P1242,Q1242,R1242)-TIME(D1242,E1242,RIGHT(F1242,2))+TIME(0,LEFT(#REF!,2),RIGHT(#REF!,2))-TIME(0,($G$10*O1242),0),"mm:ss"))</f>
        <v>#REF!</v>
      </c>
      <c r="T1242" s="47"/>
      <c r="U1242" s="43" t="e">
        <f>INDEX(VISITORS[INSECT ORDER], MATCH(T1242,VISITORS[NAME USED],0))</f>
        <v>#N/A</v>
      </c>
      <c r="V1242" s="43" t="e">
        <f t="shared" si="320"/>
        <v>#N/A</v>
      </c>
      <c r="W1242" s="48" t="e">
        <f>IF(SUM(AB1242,AD1242,AF1242,AH1242,AJ1242,AL1242)=#REF!,,"")</f>
        <v>#REF!</v>
      </c>
      <c r="X1242" s="49" t="e">
        <f>IF(#REF!=1,1,"")</f>
        <v>#REF!</v>
      </c>
      <c r="Y1242" s="49"/>
      <c r="Z1242" s="49"/>
      <c r="AA1242" s="50" t="str">
        <f t="shared" si="321"/>
        <v/>
      </c>
      <c r="AB1242" s="51" t="str">
        <f>IF(AA1242=1,#REF!,"")</f>
        <v/>
      </c>
      <c r="AC1242" s="50"/>
      <c r="AD1242" s="51" t="str">
        <f>IF(AC1242=1,#REF!,"")</f>
        <v/>
      </c>
      <c r="AE1242" s="50"/>
      <c r="AF1242" s="51" t="str">
        <f>IF(AE1242=1,#REF!,"")</f>
        <v/>
      </c>
      <c r="AG1242" s="50"/>
      <c r="AH1242" s="51" t="str">
        <f>IF(AG1242=1,#REF!,"")</f>
        <v/>
      </c>
      <c r="AI1242" s="50"/>
      <c r="AJ1242" s="51" t="str">
        <f>IF(AI1242=1,#REF!,"")</f>
        <v/>
      </c>
      <c r="AK1242" s="50"/>
      <c r="AL1242" s="51" t="str">
        <f>IF(AK1242=1,#REF!,"")</f>
        <v/>
      </c>
      <c r="AM1242" s="52"/>
      <c r="AN1242" s="53"/>
      <c r="AO1242" s="53"/>
      <c r="AP1242" s="54"/>
      <c r="AQ1242" s="55" t="e">
        <f>IF(#REF!=1,0,"")</f>
        <v>#REF!</v>
      </c>
      <c r="AR1242" s="56" t="e">
        <f t="shared" si="314"/>
        <v>#REF!</v>
      </c>
      <c r="AS1242" s="55" t="e">
        <f>IF(#REF!=1,0,"")</f>
        <v>#REF!</v>
      </c>
      <c r="AT1242" s="56" t="e">
        <f t="shared" si="315"/>
        <v>#REF!</v>
      </c>
    </row>
    <row r="1243" spans="1:46" s="3" customFormat="1" x14ac:dyDescent="0.25">
      <c r="A1243" s="67">
        <f t="shared" si="316"/>
        <v>2022</v>
      </c>
      <c r="B1243" s="67" t="str">
        <f t="shared" si="317"/>
        <v>May</v>
      </c>
      <c r="C1243" s="68">
        <f t="shared" si="322"/>
        <v>25</v>
      </c>
      <c r="D1243" s="69">
        <f t="shared" si="318"/>
        <v>5</v>
      </c>
      <c r="E1243" s="70">
        <f t="shared" si="319"/>
        <v>15</v>
      </c>
      <c r="F1243" s="74"/>
      <c r="G1243" s="77"/>
      <c r="H1243" s="63" t="e">
        <f t="shared" si="323"/>
        <v>#VALUE!</v>
      </c>
      <c r="I1243" s="64">
        <f t="shared" si="324"/>
        <v>1</v>
      </c>
      <c r="J1243" s="71" t="str">
        <f t="shared" si="324"/>
        <v>Lavandula</v>
      </c>
      <c r="K1243" s="71" t="str">
        <f t="shared" si="324"/>
        <v>stoechas</v>
      </c>
      <c r="L1243" s="72">
        <f t="shared" si="324"/>
        <v>2</v>
      </c>
      <c r="M1243" s="72">
        <f t="shared" si="324"/>
        <v>13</v>
      </c>
      <c r="N1243" s="66">
        <f t="shared" si="324"/>
        <v>0</v>
      </c>
      <c r="O1243" s="42"/>
      <c r="P1243" s="43" t="e">
        <f>TEXT(IF(#REF!=1,D1243,""),"00")</f>
        <v>#REF!</v>
      </c>
      <c r="Q1243" s="44"/>
      <c r="R1243" s="45"/>
      <c r="S1243" s="46" t="e">
        <f>IF(O1243=0,TEXT(TIME(P1243,Q1243,R1243)-TIME(D1243,E1243,RIGHT(F1243,2))+TIME(0,LEFT(#REF!,2),RIGHT(#REF!,2)),"mm:ss"),TEXT(TIME(P1243,Q1243,R1243)-TIME(D1243,E1243,RIGHT(F1243,2))+TIME(0,LEFT(#REF!,2),RIGHT(#REF!,2))-TIME(0,($G$10*O1243),0),"mm:ss"))</f>
        <v>#REF!</v>
      </c>
      <c r="T1243" s="47"/>
      <c r="U1243" s="43" t="e">
        <f>INDEX(VISITORS[INSECT ORDER], MATCH(T1243,VISITORS[NAME USED],0))</f>
        <v>#N/A</v>
      </c>
      <c r="V1243" s="43" t="e">
        <f t="shared" si="320"/>
        <v>#N/A</v>
      </c>
      <c r="W1243" s="48" t="e">
        <f>IF(SUM(AB1243,AD1243,AF1243,AH1243,AJ1243,AL1243)=#REF!,,"")</f>
        <v>#REF!</v>
      </c>
      <c r="X1243" s="49" t="e">
        <f>IF(#REF!=1,1,"")</f>
        <v>#REF!</v>
      </c>
      <c r="Y1243" s="49"/>
      <c r="Z1243" s="49"/>
      <c r="AA1243" s="50" t="str">
        <f t="shared" si="321"/>
        <v/>
      </c>
      <c r="AB1243" s="51" t="str">
        <f>IF(AA1243=1,#REF!,"")</f>
        <v/>
      </c>
      <c r="AC1243" s="50"/>
      <c r="AD1243" s="51" t="str">
        <f>IF(AC1243=1,#REF!,"")</f>
        <v/>
      </c>
      <c r="AE1243" s="50"/>
      <c r="AF1243" s="51" t="str">
        <f>IF(AE1243=1,#REF!,"")</f>
        <v/>
      </c>
      <c r="AG1243" s="50"/>
      <c r="AH1243" s="51" t="str">
        <f>IF(AG1243=1,#REF!,"")</f>
        <v/>
      </c>
      <c r="AI1243" s="50"/>
      <c r="AJ1243" s="51" t="str">
        <f>IF(AI1243=1,#REF!,"")</f>
        <v/>
      </c>
      <c r="AK1243" s="50"/>
      <c r="AL1243" s="51" t="str">
        <f>IF(AK1243=1,#REF!,"")</f>
        <v/>
      </c>
      <c r="AM1243" s="52"/>
      <c r="AN1243" s="53"/>
      <c r="AO1243" s="53"/>
      <c r="AP1243" s="54"/>
      <c r="AQ1243" s="55" t="e">
        <f>IF(#REF!=1,0,"")</f>
        <v>#REF!</v>
      </c>
      <c r="AR1243" s="56" t="e">
        <f t="shared" si="314"/>
        <v>#REF!</v>
      </c>
      <c r="AS1243" s="55" t="e">
        <f>IF(#REF!=1,0,"")</f>
        <v>#REF!</v>
      </c>
      <c r="AT1243" s="56" t="e">
        <f t="shared" si="315"/>
        <v>#REF!</v>
      </c>
    </row>
    <row r="1244" spans="1:46" s="3" customFormat="1" x14ac:dyDescent="0.25">
      <c r="A1244" s="67">
        <f t="shared" si="316"/>
        <v>2022</v>
      </c>
      <c r="B1244" s="67" t="str">
        <f t="shared" si="317"/>
        <v>May</v>
      </c>
      <c r="C1244" s="68">
        <f t="shared" si="322"/>
        <v>25</v>
      </c>
      <c r="D1244" s="69">
        <f t="shared" si="318"/>
        <v>5</v>
      </c>
      <c r="E1244" s="70">
        <f t="shared" si="319"/>
        <v>16</v>
      </c>
      <c r="F1244" s="74"/>
      <c r="G1244" s="77"/>
      <c r="H1244" s="63" t="e">
        <f t="shared" si="323"/>
        <v>#VALUE!</v>
      </c>
      <c r="I1244" s="64">
        <f t="shared" si="324"/>
        <v>1</v>
      </c>
      <c r="J1244" s="71" t="str">
        <f t="shared" si="324"/>
        <v>Lavandula</v>
      </c>
      <c r="K1244" s="71" t="str">
        <f t="shared" si="324"/>
        <v>stoechas</v>
      </c>
      <c r="L1244" s="72">
        <f t="shared" si="324"/>
        <v>2</v>
      </c>
      <c r="M1244" s="72">
        <f t="shared" si="324"/>
        <v>13</v>
      </c>
      <c r="N1244" s="66">
        <f t="shared" si="324"/>
        <v>0</v>
      </c>
      <c r="O1244" s="42"/>
      <c r="P1244" s="43" t="e">
        <f>TEXT(IF(#REF!=1,D1244,""),"00")</f>
        <v>#REF!</v>
      </c>
      <c r="Q1244" s="44"/>
      <c r="R1244" s="45"/>
      <c r="S1244" s="46" t="e">
        <f>IF(O1244=0,TEXT(TIME(P1244,Q1244,R1244)-TIME(D1244,E1244,RIGHT(F1244,2))+TIME(0,LEFT(#REF!,2),RIGHT(#REF!,2)),"mm:ss"),TEXT(TIME(P1244,Q1244,R1244)-TIME(D1244,E1244,RIGHT(F1244,2))+TIME(0,LEFT(#REF!,2),RIGHT(#REF!,2))-TIME(0,($G$10*O1244),0),"mm:ss"))</f>
        <v>#REF!</v>
      </c>
      <c r="T1244" s="47"/>
      <c r="U1244" s="43" t="e">
        <f>INDEX(VISITORS[INSECT ORDER], MATCH(T1244,VISITORS[NAME USED],0))</f>
        <v>#N/A</v>
      </c>
      <c r="V1244" s="43" t="e">
        <f t="shared" si="320"/>
        <v>#N/A</v>
      </c>
      <c r="W1244" s="48" t="e">
        <f>IF(SUM(AB1244,AD1244,AF1244,AH1244,AJ1244,AL1244)=#REF!,,"")</f>
        <v>#REF!</v>
      </c>
      <c r="X1244" s="49" t="e">
        <f>IF(#REF!=1,1,"")</f>
        <v>#REF!</v>
      </c>
      <c r="Y1244" s="49"/>
      <c r="Z1244" s="49"/>
      <c r="AA1244" s="50" t="str">
        <f t="shared" si="321"/>
        <v/>
      </c>
      <c r="AB1244" s="51" t="str">
        <f>IF(AA1244=1,#REF!,"")</f>
        <v/>
      </c>
      <c r="AC1244" s="50"/>
      <c r="AD1244" s="51" t="str">
        <f>IF(AC1244=1,#REF!,"")</f>
        <v/>
      </c>
      <c r="AE1244" s="50"/>
      <c r="AF1244" s="51" t="str">
        <f>IF(AE1244=1,#REF!,"")</f>
        <v/>
      </c>
      <c r="AG1244" s="50"/>
      <c r="AH1244" s="51" t="str">
        <f>IF(AG1244=1,#REF!,"")</f>
        <v/>
      </c>
      <c r="AI1244" s="50"/>
      <c r="AJ1244" s="51" t="str">
        <f>IF(AI1244=1,#REF!,"")</f>
        <v/>
      </c>
      <c r="AK1244" s="50"/>
      <c r="AL1244" s="51" t="str">
        <f>IF(AK1244=1,#REF!,"")</f>
        <v/>
      </c>
      <c r="AM1244" s="52"/>
      <c r="AN1244" s="53"/>
      <c r="AO1244" s="53"/>
      <c r="AP1244" s="54"/>
      <c r="AQ1244" s="55" t="e">
        <f>IF(#REF!=1,0,"")</f>
        <v>#REF!</v>
      </c>
      <c r="AR1244" s="56" t="e">
        <f t="shared" si="314"/>
        <v>#REF!</v>
      </c>
      <c r="AS1244" s="55" t="e">
        <f>IF(#REF!=1,0,"")</f>
        <v>#REF!</v>
      </c>
      <c r="AT1244" s="56" t="e">
        <f t="shared" si="315"/>
        <v>#REF!</v>
      </c>
    </row>
    <row r="1245" spans="1:46" s="3" customFormat="1" x14ac:dyDescent="0.25">
      <c r="A1245" s="67">
        <f t="shared" si="316"/>
        <v>2022</v>
      </c>
      <c r="B1245" s="67" t="str">
        <f t="shared" si="317"/>
        <v>May</v>
      </c>
      <c r="C1245" s="68">
        <f t="shared" si="322"/>
        <v>25</v>
      </c>
      <c r="D1245" s="69">
        <f t="shared" si="318"/>
        <v>5</v>
      </c>
      <c r="E1245" s="70">
        <f t="shared" si="319"/>
        <v>17</v>
      </c>
      <c r="F1245" s="74"/>
      <c r="G1245" s="77"/>
      <c r="H1245" s="63" t="e">
        <f t="shared" si="323"/>
        <v>#VALUE!</v>
      </c>
      <c r="I1245" s="64">
        <f t="shared" ref="I1245:N1260" si="325">I1244</f>
        <v>1</v>
      </c>
      <c r="J1245" s="71" t="str">
        <f t="shared" si="325"/>
        <v>Lavandula</v>
      </c>
      <c r="K1245" s="71" t="str">
        <f t="shared" si="325"/>
        <v>stoechas</v>
      </c>
      <c r="L1245" s="72">
        <f t="shared" si="325"/>
        <v>2</v>
      </c>
      <c r="M1245" s="72">
        <f t="shared" si="325"/>
        <v>13</v>
      </c>
      <c r="N1245" s="66">
        <f t="shared" si="325"/>
        <v>0</v>
      </c>
      <c r="O1245" s="42"/>
      <c r="P1245" s="43" t="e">
        <f>TEXT(IF(#REF!=1,D1245,""),"00")</f>
        <v>#REF!</v>
      </c>
      <c r="Q1245" s="44"/>
      <c r="R1245" s="45"/>
      <c r="S1245" s="46" t="e">
        <f>IF(O1245=0,TEXT(TIME(P1245,Q1245,R1245)-TIME(D1245,E1245,RIGHT(F1245,2))+TIME(0,LEFT(#REF!,2),RIGHT(#REF!,2)),"mm:ss"),TEXT(TIME(P1245,Q1245,R1245)-TIME(D1245,E1245,RIGHT(F1245,2))+TIME(0,LEFT(#REF!,2),RIGHT(#REF!,2))-TIME(0,($G$10*O1245),0),"mm:ss"))</f>
        <v>#REF!</v>
      </c>
      <c r="T1245" s="47"/>
      <c r="U1245" s="43" t="e">
        <f>INDEX(VISITORS[INSECT ORDER], MATCH(T1245,VISITORS[NAME USED],0))</f>
        <v>#N/A</v>
      </c>
      <c r="V1245" s="43" t="e">
        <f t="shared" si="320"/>
        <v>#N/A</v>
      </c>
      <c r="W1245" s="48" t="e">
        <f>IF(SUM(AB1245,AD1245,AF1245,AH1245,AJ1245,AL1245)=#REF!,,"")</f>
        <v>#REF!</v>
      </c>
      <c r="X1245" s="49" t="e">
        <f>IF(#REF!=1,1,"")</f>
        <v>#REF!</v>
      </c>
      <c r="Y1245" s="49"/>
      <c r="Z1245" s="49"/>
      <c r="AA1245" s="50" t="str">
        <f t="shared" si="321"/>
        <v/>
      </c>
      <c r="AB1245" s="51" t="str">
        <f>IF(AA1245=1,#REF!,"")</f>
        <v/>
      </c>
      <c r="AC1245" s="50"/>
      <c r="AD1245" s="51" t="str">
        <f>IF(AC1245=1,#REF!,"")</f>
        <v/>
      </c>
      <c r="AE1245" s="50"/>
      <c r="AF1245" s="51" t="str">
        <f>IF(AE1245=1,#REF!,"")</f>
        <v/>
      </c>
      <c r="AG1245" s="50"/>
      <c r="AH1245" s="51" t="str">
        <f>IF(AG1245=1,#REF!,"")</f>
        <v/>
      </c>
      <c r="AI1245" s="50"/>
      <c r="AJ1245" s="51" t="str">
        <f>IF(AI1245=1,#REF!,"")</f>
        <v/>
      </c>
      <c r="AK1245" s="50"/>
      <c r="AL1245" s="51" t="str">
        <f>IF(AK1245=1,#REF!,"")</f>
        <v/>
      </c>
      <c r="AM1245" s="52"/>
      <c r="AN1245" s="53"/>
      <c r="AO1245" s="53"/>
      <c r="AP1245" s="54"/>
      <c r="AQ1245" s="55" t="e">
        <f>IF(#REF!=1,0,"")</f>
        <v>#REF!</v>
      </c>
      <c r="AR1245" s="56" t="e">
        <f t="shared" si="314"/>
        <v>#REF!</v>
      </c>
      <c r="AS1245" s="55" t="e">
        <f>IF(#REF!=1,0,"")</f>
        <v>#REF!</v>
      </c>
      <c r="AT1245" s="56" t="e">
        <f t="shared" si="315"/>
        <v>#REF!</v>
      </c>
    </row>
    <row r="1246" spans="1:46" s="3" customFormat="1" x14ac:dyDescent="0.25">
      <c r="A1246" s="67">
        <f t="shared" si="316"/>
        <v>2022</v>
      </c>
      <c r="B1246" s="67" t="str">
        <f t="shared" si="317"/>
        <v>May</v>
      </c>
      <c r="C1246" s="68">
        <f t="shared" si="322"/>
        <v>25</v>
      </c>
      <c r="D1246" s="69">
        <f t="shared" si="318"/>
        <v>5</v>
      </c>
      <c r="E1246" s="70">
        <f t="shared" si="319"/>
        <v>18</v>
      </c>
      <c r="F1246" s="74"/>
      <c r="G1246" s="77"/>
      <c r="H1246" s="63" t="e">
        <f t="shared" si="323"/>
        <v>#VALUE!</v>
      </c>
      <c r="I1246" s="64">
        <f t="shared" si="325"/>
        <v>1</v>
      </c>
      <c r="J1246" s="71" t="str">
        <f t="shared" si="325"/>
        <v>Lavandula</v>
      </c>
      <c r="K1246" s="71" t="str">
        <f t="shared" si="325"/>
        <v>stoechas</v>
      </c>
      <c r="L1246" s="72">
        <f t="shared" si="325"/>
        <v>2</v>
      </c>
      <c r="M1246" s="72">
        <f t="shared" si="325"/>
        <v>13</v>
      </c>
      <c r="N1246" s="66">
        <f t="shared" si="325"/>
        <v>0</v>
      </c>
      <c r="O1246" s="42"/>
      <c r="P1246" s="43" t="e">
        <f>TEXT(IF(#REF!=1,D1246,""),"00")</f>
        <v>#REF!</v>
      </c>
      <c r="Q1246" s="44"/>
      <c r="R1246" s="45"/>
      <c r="S1246" s="46" t="e">
        <f>IF(O1246=0,TEXT(TIME(P1246,Q1246,R1246)-TIME(D1246,E1246,RIGHT(F1246,2))+TIME(0,LEFT(#REF!,2),RIGHT(#REF!,2)),"mm:ss"),TEXT(TIME(P1246,Q1246,R1246)-TIME(D1246,E1246,RIGHT(F1246,2))+TIME(0,LEFT(#REF!,2),RIGHT(#REF!,2))-TIME(0,($G$10*O1246),0),"mm:ss"))</f>
        <v>#REF!</v>
      </c>
      <c r="T1246" s="47"/>
      <c r="U1246" s="43" t="e">
        <f>INDEX(VISITORS[INSECT ORDER], MATCH(T1246,VISITORS[NAME USED],0))</f>
        <v>#N/A</v>
      </c>
      <c r="V1246" s="43" t="e">
        <f t="shared" si="320"/>
        <v>#N/A</v>
      </c>
      <c r="W1246" s="48" t="e">
        <f>IF(SUM(AB1246,AD1246,AF1246,AH1246,AJ1246,AL1246)=#REF!,,"")</f>
        <v>#REF!</v>
      </c>
      <c r="X1246" s="49" t="e">
        <f>IF(#REF!=1,1,"")</f>
        <v>#REF!</v>
      </c>
      <c r="Y1246" s="49"/>
      <c r="Z1246" s="49"/>
      <c r="AA1246" s="50" t="str">
        <f t="shared" si="321"/>
        <v/>
      </c>
      <c r="AB1246" s="51" t="str">
        <f>IF(AA1246=1,#REF!,"")</f>
        <v/>
      </c>
      <c r="AC1246" s="50"/>
      <c r="AD1246" s="51" t="str">
        <f>IF(AC1246=1,#REF!,"")</f>
        <v/>
      </c>
      <c r="AE1246" s="50"/>
      <c r="AF1246" s="51" t="str">
        <f>IF(AE1246=1,#REF!,"")</f>
        <v/>
      </c>
      <c r="AG1246" s="50"/>
      <c r="AH1246" s="51" t="str">
        <f>IF(AG1246=1,#REF!,"")</f>
        <v/>
      </c>
      <c r="AI1246" s="50"/>
      <c r="AJ1246" s="51" t="str">
        <f>IF(AI1246=1,#REF!,"")</f>
        <v/>
      </c>
      <c r="AK1246" s="50"/>
      <c r="AL1246" s="51" t="str">
        <f>IF(AK1246=1,#REF!,"")</f>
        <v/>
      </c>
      <c r="AM1246" s="52"/>
      <c r="AN1246" s="53"/>
      <c r="AO1246" s="53"/>
      <c r="AP1246" s="54"/>
      <c r="AQ1246" s="55" t="e">
        <f>IF(#REF!=1,0,"")</f>
        <v>#REF!</v>
      </c>
      <c r="AR1246" s="56" t="e">
        <f t="shared" si="314"/>
        <v>#REF!</v>
      </c>
      <c r="AS1246" s="55" t="e">
        <f>IF(#REF!=1,0,"")</f>
        <v>#REF!</v>
      </c>
      <c r="AT1246" s="56" t="e">
        <f t="shared" si="315"/>
        <v>#REF!</v>
      </c>
    </row>
    <row r="1247" spans="1:46" s="3" customFormat="1" x14ac:dyDescent="0.25">
      <c r="A1247" s="67">
        <f t="shared" si="316"/>
        <v>2022</v>
      </c>
      <c r="B1247" s="67" t="str">
        <f t="shared" si="317"/>
        <v>May</v>
      </c>
      <c r="C1247" s="68">
        <f t="shared" si="322"/>
        <v>25</v>
      </c>
      <c r="D1247" s="69">
        <f t="shared" si="318"/>
        <v>5</v>
      </c>
      <c r="E1247" s="60">
        <f t="shared" si="319"/>
        <v>19</v>
      </c>
      <c r="F1247" s="74"/>
      <c r="G1247" s="77"/>
      <c r="H1247" s="63" t="e">
        <f t="shared" si="323"/>
        <v>#VALUE!</v>
      </c>
      <c r="I1247" s="64">
        <f t="shared" si="325"/>
        <v>1</v>
      </c>
      <c r="J1247" s="71" t="str">
        <f t="shared" si="325"/>
        <v>Lavandula</v>
      </c>
      <c r="K1247" s="71" t="str">
        <f t="shared" si="325"/>
        <v>stoechas</v>
      </c>
      <c r="L1247" s="72">
        <f t="shared" si="325"/>
        <v>2</v>
      </c>
      <c r="M1247" s="66">
        <f t="shared" si="325"/>
        <v>13</v>
      </c>
      <c r="N1247" s="66">
        <f t="shared" si="325"/>
        <v>0</v>
      </c>
      <c r="O1247" s="42"/>
      <c r="P1247" s="43" t="e">
        <f>TEXT(IF(#REF!=1,D1247,""),"00")</f>
        <v>#REF!</v>
      </c>
      <c r="Q1247" s="44"/>
      <c r="R1247" s="45"/>
      <c r="S1247" s="46" t="e">
        <f>IF(O1247=0,TEXT(TIME(P1247,Q1247,R1247)-TIME(D1247,E1247,RIGHT(F1247,2))+TIME(0,LEFT(#REF!,2),RIGHT(#REF!,2)),"mm:ss"),TEXT(TIME(P1247,Q1247,R1247)-TIME(D1247,E1247,RIGHT(F1247,2))+TIME(0,LEFT(#REF!,2),RIGHT(#REF!,2))-TIME(0,($G$10*O1247),0),"mm:ss"))</f>
        <v>#REF!</v>
      </c>
      <c r="T1247" s="47"/>
      <c r="U1247" s="43" t="e">
        <f>INDEX(VISITORS[INSECT ORDER], MATCH(T1247,VISITORS[NAME USED],0))</f>
        <v>#N/A</v>
      </c>
      <c r="V1247" s="43" t="e">
        <f t="shared" si="320"/>
        <v>#N/A</v>
      </c>
      <c r="W1247" s="48" t="e">
        <f>IF(SUM(AB1247,AD1247,AF1247,AH1247,AJ1247,AL1247)=#REF!,,"")</f>
        <v>#REF!</v>
      </c>
      <c r="X1247" s="49" t="e">
        <f>IF(#REF!=1,1,"")</f>
        <v>#REF!</v>
      </c>
      <c r="Y1247" s="49"/>
      <c r="Z1247" s="49"/>
      <c r="AA1247" s="50" t="str">
        <f t="shared" si="321"/>
        <v/>
      </c>
      <c r="AB1247" s="51" t="str">
        <f>IF(AA1247=1,#REF!,"")</f>
        <v/>
      </c>
      <c r="AC1247" s="50"/>
      <c r="AD1247" s="51" t="str">
        <f>IF(AC1247=1,#REF!,"")</f>
        <v/>
      </c>
      <c r="AE1247" s="50"/>
      <c r="AF1247" s="51" t="str">
        <f>IF(AE1247=1,#REF!,"")</f>
        <v/>
      </c>
      <c r="AG1247" s="50"/>
      <c r="AH1247" s="51" t="str">
        <f>IF(AG1247=1,#REF!,"")</f>
        <v/>
      </c>
      <c r="AI1247" s="50"/>
      <c r="AJ1247" s="51" t="str">
        <f>IF(AI1247=1,#REF!,"")</f>
        <v/>
      </c>
      <c r="AK1247" s="50"/>
      <c r="AL1247" s="51" t="str">
        <f>IF(AK1247=1,#REF!,"")</f>
        <v/>
      </c>
      <c r="AM1247" s="52"/>
      <c r="AN1247" s="53"/>
      <c r="AO1247" s="53"/>
      <c r="AP1247" s="54"/>
      <c r="AQ1247" s="55" t="e">
        <f>IF(#REF!=1,0,"")</f>
        <v>#REF!</v>
      </c>
      <c r="AR1247" s="56" t="e">
        <f t="shared" si="314"/>
        <v>#REF!</v>
      </c>
      <c r="AS1247" s="55" t="e">
        <f>IF(#REF!=1,0,"")</f>
        <v>#REF!</v>
      </c>
      <c r="AT1247" s="56" t="e">
        <f t="shared" si="315"/>
        <v>#REF!</v>
      </c>
    </row>
    <row r="1248" spans="1:46" s="3" customFormat="1" x14ac:dyDescent="0.25">
      <c r="A1248" s="67">
        <f t="shared" si="316"/>
        <v>2022</v>
      </c>
      <c r="B1248" s="67" t="str">
        <f t="shared" si="317"/>
        <v>May</v>
      </c>
      <c r="C1248" s="68">
        <f t="shared" si="322"/>
        <v>25</v>
      </c>
      <c r="D1248" s="69">
        <f t="shared" si="318"/>
        <v>5</v>
      </c>
      <c r="E1248" s="70">
        <f t="shared" si="319"/>
        <v>20</v>
      </c>
      <c r="F1248" s="74"/>
      <c r="G1248" s="77"/>
      <c r="H1248" s="63" t="e">
        <f t="shared" si="323"/>
        <v>#VALUE!</v>
      </c>
      <c r="I1248" s="64">
        <f t="shared" si="325"/>
        <v>1</v>
      </c>
      <c r="J1248" s="71" t="str">
        <f t="shared" si="325"/>
        <v>Lavandula</v>
      </c>
      <c r="K1248" s="71" t="str">
        <f t="shared" si="325"/>
        <v>stoechas</v>
      </c>
      <c r="L1248" s="66">
        <f t="shared" si="325"/>
        <v>2</v>
      </c>
      <c r="M1248" s="72">
        <f t="shared" si="325"/>
        <v>13</v>
      </c>
      <c r="N1248" s="66">
        <f t="shared" si="325"/>
        <v>0</v>
      </c>
      <c r="O1248" s="42"/>
      <c r="P1248" s="43" t="e">
        <f>TEXT(IF(#REF!=1,D1248,""),"00")</f>
        <v>#REF!</v>
      </c>
      <c r="Q1248" s="44"/>
      <c r="R1248" s="45"/>
      <c r="S1248" s="46" t="e">
        <f>IF(O1248=0,TEXT(TIME(P1248,Q1248,R1248)-TIME(D1248,E1248,RIGHT(F1248,2))+TIME(0,LEFT(#REF!,2),RIGHT(#REF!,2)),"mm:ss"),TEXT(TIME(P1248,Q1248,R1248)-TIME(D1248,E1248,RIGHT(F1248,2))+TIME(0,LEFT(#REF!,2),RIGHT(#REF!,2))-TIME(0,($G$10*O1248),0),"mm:ss"))</f>
        <v>#REF!</v>
      </c>
      <c r="T1248" s="47"/>
      <c r="U1248" s="43" t="e">
        <f>INDEX(VISITORS[INSECT ORDER], MATCH(T1248,VISITORS[NAME USED],0))</f>
        <v>#N/A</v>
      </c>
      <c r="V1248" s="43" t="e">
        <f t="shared" si="320"/>
        <v>#N/A</v>
      </c>
      <c r="W1248" s="48" t="e">
        <f>IF(SUM(AB1248,AD1248,AF1248,AH1248,AJ1248,AL1248)=#REF!,,"")</f>
        <v>#REF!</v>
      </c>
      <c r="X1248" s="49" t="e">
        <f>IF(#REF!=1,1,"")</f>
        <v>#REF!</v>
      </c>
      <c r="Y1248" s="49"/>
      <c r="Z1248" s="49"/>
      <c r="AA1248" s="50" t="str">
        <f t="shared" si="321"/>
        <v/>
      </c>
      <c r="AB1248" s="51" t="str">
        <f>IF(AA1248=1,#REF!,"")</f>
        <v/>
      </c>
      <c r="AC1248" s="50"/>
      <c r="AD1248" s="51" t="str">
        <f>IF(AC1248=1,#REF!,"")</f>
        <v/>
      </c>
      <c r="AE1248" s="50"/>
      <c r="AF1248" s="51" t="str">
        <f>IF(AE1248=1,#REF!,"")</f>
        <v/>
      </c>
      <c r="AG1248" s="50"/>
      <c r="AH1248" s="51" t="str">
        <f>IF(AG1248=1,#REF!,"")</f>
        <v/>
      </c>
      <c r="AI1248" s="50"/>
      <c r="AJ1248" s="51" t="str">
        <f>IF(AI1248=1,#REF!,"")</f>
        <v/>
      </c>
      <c r="AK1248" s="50"/>
      <c r="AL1248" s="51" t="str">
        <f>IF(AK1248=1,#REF!,"")</f>
        <v/>
      </c>
      <c r="AM1248" s="52"/>
      <c r="AN1248" s="53"/>
      <c r="AO1248" s="53"/>
      <c r="AP1248" s="54"/>
      <c r="AQ1248" s="55" t="e">
        <f>IF(#REF!=1,0,"")</f>
        <v>#REF!</v>
      </c>
      <c r="AR1248" s="56" t="e">
        <f t="shared" si="314"/>
        <v>#REF!</v>
      </c>
      <c r="AS1248" s="55" t="e">
        <f>IF(#REF!=1,0,"")</f>
        <v>#REF!</v>
      </c>
      <c r="AT1248" s="56" t="e">
        <f t="shared" si="315"/>
        <v>#REF!</v>
      </c>
    </row>
    <row r="1249" spans="1:46" s="3" customFormat="1" x14ac:dyDescent="0.25">
      <c r="A1249" s="67">
        <f t="shared" si="316"/>
        <v>2022</v>
      </c>
      <c r="B1249" s="67" t="str">
        <f t="shared" si="317"/>
        <v>May</v>
      </c>
      <c r="C1249" s="68">
        <f t="shared" si="322"/>
        <v>25</v>
      </c>
      <c r="D1249" s="69">
        <f t="shared" si="318"/>
        <v>5</v>
      </c>
      <c r="E1249" s="70">
        <f t="shared" si="319"/>
        <v>21</v>
      </c>
      <c r="F1249" s="74"/>
      <c r="G1249" s="77"/>
      <c r="H1249" s="63" t="e">
        <f t="shared" si="323"/>
        <v>#VALUE!</v>
      </c>
      <c r="I1249" s="64">
        <f t="shared" si="325"/>
        <v>1</v>
      </c>
      <c r="J1249" s="71" t="str">
        <f t="shared" si="325"/>
        <v>Lavandula</v>
      </c>
      <c r="K1249" s="71" t="str">
        <f t="shared" si="325"/>
        <v>stoechas</v>
      </c>
      <c r="L1249" s="72">
        <f t="shared" si="325"/>
        <v>2</v>
      </c>
      <c r="M1249" s="72">
        <f t="shared" si="325"/>
        <v>13</v>
      </c>
      <c r="N1249" s="66">
        <f t="shared" si="325"/>
        <v>0</v>
      </c>
      <c r="O1249" s="42"/>
      <c r="P1249" s="43" t="e">
        <f>TEXT(IF(#REF!=1,D1249,""),"00")</f>
        <v>#REF!</v>
      </c>
      <c r="Q1249" s="44"/>
      <c r="R1249" s="45"/>
      <c r="S1249" s="46" t="e">
        <f>IF(O1249=0,TEXT(TIME(P1249,Q1249,R1249)-TIME(D1249,E1249,RIGHT(F1249,2))+TIME(0,LEFT(#REF!,2),RIGHT(#REF!,2)),"mm:ss"),TEXT(TIME(P1249,Q1249,R1249)-TIME(D1249,E1249,RIGHT(F1249,2))+TIME(0,LEFT(#REF!,2),RIGHT(#REF!,2))-TIME(0,($G$10*O1249),0),"mm:ss"))</f>
        <v>#REF!</v>
      </c>
      <c r="T1249" s="47"/>
      <c r="U1249" s="43" t="e">
        <f>INDEX(VISITORS[INSECT ORDER], MATCH(T1249,VISITORS[NAME USED],0))</f>
        <v>#N/A</v>
      </c>
      <c r="V1249" s="43" t="e">
        <f t="shared" si="320"/>
        <v>#N/A</v>
      </c>
      <c r="W1249" s="48" t="e">
        <f>IF(SUM(AB1249,AD1249,AF1249,AH1249,AJ1249,AL1249)=#REF!,,"")</f>
        <v>#REF!</v>
      </c>
      <c r="X1249" s="49" t="e">
        <f>IF(#REF!=1,1,"")</f>
        <v>#REF!</v>
      </c>
      <c r="Y1249" s="49"/>
      <c r="Z1249" s="49"/>
      <c r="AA1249" s="50" t="str">
        <f t="shared" si="321"/>
        <v/>
      </c>
      <c r="AB1249" s="51" t="str">
        <f>IF(AA1249=1,#REF!,"")</f>
        <v/>
      </c>
      <c r="AC1249" s="50"/>
      <c r="AD1249" s="51" t="str">
        <f>IF(AC1249=1,#REF!,"")</f>
        <v/>
      </c>
      <c r="AE1249" s="50"/>
      <c r="AF1249" s="51" t="str">
        <f>IF(AE1249=1,#REF!,"")</f>
        <v/>
      </c>
      <c r="AG1249" s="50"/>
      <c r="AH1249" s="51" t="str">
        <f>IF(AG1249=1,#REF!,"")</f>
        <v/>
      </c>
      <c r="AI1249" s="50"/>
      <c r="AJ1249" s="51" t="str">
        <f>IF(AI1249=1,#REF!,"")</f>
        <v/>
      </c>
      <c r="AK1249" s="50"/>
      <c r="AL1249" s="51" t="str">
        <f>IF(AK1249=1,#REF!,"")</f>
        <v/>
      </c>
      <c r="AM1249" s="52"/>
      <c r="AN1249" s="53"/>
      <c r="AO1249" s="53"/>
      <c r="AP1249" s="54"/>
      <c r="AQ1249" s="55" t="e">
        <f>IF(#REF!=1,0,"")</f>
        <v>#REF!</v>
      </c>
      <c r="AR1249" s="56" t="e">
        <f t="shared" si="314"/>
        <v>#REF!</v>
      </c>
      <c r="AS1249" s="55" t="e">
        <f>IF(#REF!=1,0,"")</f>
        <v>#REF!</v>
      </c>
      <c r="AT1249" s="56" t="e">
        <f t="shared" si="315"/>
        <v>#REF!</v>
      </c>
    </row>
    <row r="1250" spans="1:46" s="3" customFormat="1" x14ac:dyDescent="0.25">
      <c r="A1250" s="67">
        <f t="shared" si="316"/>
        <v>2022</v>
      </c>
      <c r="B1250" s="67" t="str">
        <f t="shared" si="317"/>
        <v>May</v>
      </c>
      <c r="C1250" s="68">
        <f t="shared" si="322"/>
        <v>25</v>
      </c>
      <c r="D1250" s="69">
        <f t="shared" si="318"/>
        <v>5</v>
      </c>
      <c r="E1250" s="70">
        <f t="shared" si="319"/>
        <v>22</v>
      </c>
      <c r="F1250" s="74"/>
      <c r="G1250" s="77"/>
      <c r="H1250" s="63" t="e">
        <f t="shared" si="323"/>
        <v>#VALUE!</v>
      </c>
      <c r="I1250" s="64">
        <f t="shared" si="325"/>
        <v>1</v>
      </c>
      <c r="J1250" s="71" t="str">
        <f t="shared" si="325"/>
        <v>Lavandula</v>
      </c>
      <c r="K1250" s="71" t="str">
        <f t="shared" si="325"/>
        <v>stoechas</v>
      </c>
      <c r="L1250" s="72">
        <f t="shared" si="325"/>
        <v>2</v>
      </c>
      <c r="M1250" s="72">
        <f t="shared" si="325"/>
        <v>13</v>
      </c>
      <c r="N1250" s="66">
        <f t="shared" si="325"/>
        <v>0</v>
      </c>
      <c r="O1250" s="42"/>
      <c r="P1250" s="43" t="e">
        <f>TEXT(IF(#REF!=1,D1250,""),"00")</f>
        <v>#REF!</v>
      </c>
      <c r="Q1250" s="44"/>
      <c r="R1250" s="45"/>
      <c r="S1250" s="46" t="e">
        <f>IF(O1250=0,TEXT(TIME(P1250,Q1250,R1250)-TIME(D1250,E1250,RIGHT(F1250,2))+TIME(0,LEFT(#REF!,2),RIGHT(#REF!,2)),"mm:ss"),TEXT(TIME(P1250,Q1250,R1250)-TIME(D1250,E1250,RIGHT(F1250,2))+TIME(0,LEFT(#REF!,2),RIGHT(#REF!,2))-TIME(0,($G$10*O1250),0),"mm:ss"))</f>
        <v>#REF!</v>
      </c>
      <c r="T1250" s="47"/>
      <c r="U1250" s="43" t="e">
        <f>INDEX(VISITORS[INSECT ORDER], MATCH(T1250,VISITORS[NAME USED],0))</f>
        <v>#N/A</v>
      </c>
      <c r="V1250" s="43" t="e">
        <f t="shared" si="320"/>
        <v>#N/A</v>
      </c>
      <c r="W1250" s="48" t="e">
        <f>IF(SUM(AB1250,AD1250,AF1250,AH1250,AJ1250,AL1250)=#REF!,,"")</f>
        <v>#REF!</v>
      </c>
      <c r="X1250" s="49" t="e">
        <f>IF(#REF!=1,1,"")</f>
        <v>#REF!</v>
      </c>
      <c r="Y1250" s="49"/>
      <c r="Z1250" s="49"/>
      <c r="AA1250" s="50" t="str">
        <f t="shared" si="321"/>
        <v/>
      </c>
      <c r="AB1250" s="51" t="str">
        <f>IF(AA1250=1,#REF!,"")</f>
        <v/>
      </c>
      <c r="AC1250" s="50"/>
      <c r="AD1250" s="51" t="str">
        <f>IF(AC1250=1,#REF!,"")</f>
        <v/>
      </c>
      <c r="AE1250" s="50"/>
      <c r="AF1250" s="51" t="str">
        <f>IF(AE1250=1,#REF!,"")</f>
        <v/>
      </c>
      <c r="AG1250" s="50"/>
      <c r="AH1250" s="51" t="str">
        <f>IF(AG1250=1,#REF!,"")</f>
        <v/>
      </c>
      <c r="AI1250" s="50"/>
      <c r="AJ1250" s="51" t="str">
        <f>IF(AI1250=1,#REF!,"")</f>
        <v/>
      </c>
      <c r="AK1250" s="50"/>
      <c r="AL1250" s="51" t="str">
        <f>IF(AK1250=1,#REF!,"")</f>
        <v/>
      </c>
      <c r="AM1250" s="52"/>
      <c r="AN1250" s="53"/>
      <c r="AO1250" s="53"/>
      <c r="AP1250" s="54"/>
      <c r="AQ1250" s="55" t="e">
        <f>IF(#REF!=1,0,"")</f>
        <v>#REF!</v>
      </c>
      <c r="AR1250" s="56" t="e">
        <f t="shared" si="314"/>
        <v>#REF!</v>
      </c>
      <c r="AS1250" s="55" t="e">
        <f>IF(#REF!=1,0,"")</f>
        <v>#REF!</v>
      </c>
      <c r="AT1250" s="56" t="e">
        <f t="shared" si="315"/>
        <v>#REF!</v>
      </c>
    </row>
    <row r="1251" spans="1:46" s="3" customFormat="1" x14ac:dyDescent="0.25">
      <c r="A1251" s="67">
        <f t="shared" si="316"/>
        <v>2022</v>
      </c>
      <c r="B1251" s="67" t="str">
        <f t="shared" si="317"/>
        <v>May</v>
      </c>
      <c r="C1251" s="68">
        <f t="shared" si="322"/>
        <v>25</v>
      </c>
      <c r="D1251" s="69">
        <f t="shared" si="318"/>
        <v>5</v>
      </c>
      <c r="E1251" s="70">
        <f t="shared" si="319"/>
        <v>23</v>
      </c>
      <c r="F1251" s="74"/>
      <c r="G1251" s="77"/>
      <c r="H1251" s="63" t="e">
        <f t="shared" si="323"/>
        <v>#VALUE!</v>
      </c>
      <c r="I1251" s="64">
        <f t="shared" si="325"/>
        <v>1</v>
      </c>
      <c r="J1251" s="71" t="str">
        <f t="shared" si="325"/>
        <v>Lavandula</v>
      </c>
      <c r="K1251" s="71" t="str">
        <f t="shared" si="325"/>
        <v>stoechas</v>
      </c>
      <c r="L1251" s="72">
        <f t="shared" si="325"/>
        <v>2</v>
      </c>
      <c r="M1251" s="72">
        <f t="shared" si="325"/>
        <v>13</v>
      </c>
      <c r="N1251" s="66">
        <f t="shared" si="325"/>
        <v>0</v>
      </c>
      <c r="O1251" s="42"/>
      <c r="P1251" s="43" t="e">
        <f>TEXT(IF(#REF!=1,D1251,""),"00")</f>
        <v>#REF!</v>
      </c>
      <c r="Q1251" s="44"/>
      <c r="R1251" s="45"/>
      <c r="S1251" s="46" t="e">
        <f>IF(O1251=0,TEXT(TIME(P1251,Q1251,R1251)-TIME(D1251,E1251,RIGHT(F1251,2))+TIME(0,LEFT(#REF!,2),RIGHT(#REF!,2)),"mm:ss"),TEXT(TIME(P1251,Q1251,R1251)-TIME(D1251,E1251,RIGHT(F1251,2))+TIME(0,LEFT(#REF!,2),RIGHT(#REF!,2))-TIME(0,($G$10*O1251),0),"mm:ss"))</f>
        <v>#REF!</v>
      </c>
      <c r="T1251" s="47"/>
      <c r="U1251" s="43" t="e">
        <f>INDEX(VISITORS[INSECT ORDER], MATCH(T1251,VISITORS[NAME USED],0))</f>
        <v>#N/A</v>
      </c>
      <c r="V1251" s="43" t="e">
        <f t="shared" si="320"/>
        <v>#N/A</v>
      </c>
      <c r="W1251" s="48" t="e">
        <f>IF(SUM(AB1251,AD1251,AF1251,AH1251,AJ1251,AL1251)=#REF!,,"")</f>
        <v>#REF!</v>
      </c>
      <c r="X1251" s="49" t="e">
        <f>IF(#REF!=1,1,"")</f>
        <v>#REF!</v>
      </c>
      <c r="Y1251" s="49"/>
      <c r="Z1251" s="49"/>
      <c r="AA1251" s="50" t="str">
        <f t="shared" si="321"/>
        <v/>
      </c>
      <c r="AB1251" s="51" t="str">
        <f>IF(AA1251=1,#REF!,"")</f>
        <v/>
      </c>
      <c r="AC1251" s="50"/>
      <c r="AD1251" s="51" t="str">
        <f>IF(AC1251=1,#REF!,"")</f>
        <v/>
      </c>
      <c r="AE1251" s="50"/>
      <c r="AF1251" s="51" t="str">
        <f>IF(AE1251=1,#REF!,"")</f>
        <v/>
      </c>
      <c r="AG1251" s="50"/>
      <c r="AH1251" s="51" t="str">
        <f>IF(AG1251=1,#REF!,"")</f>
        <v/>
      </c>
      <c r="AI1251" s="50"/>
      <c r="AJ1251" s="51" t="str">
        <f>IF(AI1251=1,#REF!,"")</f>
        <v/>
      </c>
      <c r="AK1251" s="50"/>
      <c r="AL1251" s="51" t="str">
        <f>IF(AK1251=1,#REF!,"")</f>
        <v/>
      </c>
      <c r="AM1251" s="52"/>
      <c r="AN1251" s="53"/>
      <c r="AO1251" s="53"/>
      <c r="AP1251" s="54"/>
      <c r="AQ1251" s="55" t="e">
        <f>IF(#REF!=1,0,"")</f>
        <v>#REF!</v>
      </c>
      <c r="AR1251" s="56" t="e">
        <f t="shared" si="314"/>
        <v>#REF!</v>
      </c>
      <c r="AS1251" s="55" t="e">
        <f>IF(#REF!=1,0,"")</f>
        <v>#REF!</v>
      </c>
      <c r="AT1251" s="56" t="e">
        <f t="shared" si="315"/>
        <v>#REF!</v>
      </c>
    </row>
    <row r="1252" spans="1:46" s="3" customFormat="1" x14ac:dyDescent="0.25">
      <c r="A1252" s="67">
        <f t="shared" si="316"/>
        <v>2022</v>
      </c>
      <c r="B1252" s="67" t="str">
        <f t="shared" si="317"/>
        <v>May</v>
      </c>
      <c r="C1252" s="68">
        <f t="shared" si="322"/>
        <v>25</v>
      </c>
      <c r="D1252" s="69">
        <f t="shared" si="318"/>
        <v>5</v>
      </c>
      <c r="E1252" s="60">
        <f t="shared" si="319"/>
        <v>24</v>
      </c>
      <c r="F1252" s="74"/>
      <c r="G1252" s="77"/>
      <c r="H1252" s="63" t="e">
        <f t="shared" si="323"/>
        <v>#VALUE!</v>
      </c>
      <c r="I1252" s="64">
        <f t="shared" si="325"/>
        <v>1</v>
      </c>
      <c r="J1252" s="71" t="str">
        <f t="shared" si="325"/>
        <v>Lavandula</v>
      </c>
      <c r="K1252" s="71" t="str">
        <f t="shared" si="325"/>
        <v>stoechas</v>
      </c>
      <c r="L1252" s="72">
        <f t="shared" si="325"/>
        <v>2</v>
      </c>
      <c r="M1252" s="66">
        <f t="shared" si="325"/>
        <v>13</v>
      </c>
      <c r="N1252" s="66">
        <f t="shared" si="325"/>
        <v>0</v>
      </c>
      <c r="O1252" s="42"/>
      <c r="P1252" s="43" t="e">
        <f>TEXT(IF(#REF!=1,D1252,""),"00")</f>
        <v>#REF!</v>
      </c>
      <c r="Q1252" s="44"/>
      <c r="R1252" s="45"/>
      <c r="S1252" s="46" t="e">
        <f>IF(O1252=0,TEXT(TIME(P1252,Q1252,R1252)-TIME(D1252,E1252,RIGHT(F1252,2))+TIME(0,LEFT(#REF!,2),RIGHT(#REF!,2)),"mm:ss"),TEXT(TIME(P1252,Q1252,R1252)-TIME(D1252,E1252,RIGHT(F1252,2))+TIME(0,LEFT(#REF!,2),RIGHT(#REF!,2))-TIME(0,($G$10*O1252),0),"mm:ss"))</f>
        <v>#REF!</v>
      </c>
      <c r="T1252" s="47"/>
      <c r="U1252" s="43" t="e">
        <f>INDEX(VISITORS[INSECT ORDER], MATCH(T1252,VISITORS[NAME USED],0))</f>
        <v>#N/A</v>
      </c>
      <c r="V1252" s="43" t="e">
        <f t="shared" si="320"/>
        <v>#N/A</v>
      </c>
      <c r="W1252" s="48" t="e">
        <f>IF(SUM(AB1252,AD1252,AF1252,AH1252,AJ1252,AL1252)=#REF!,,"")</f>
        <v>#REF!</v>
      </c>
      <c r="X1252" s="49" t="e">
        <f>IF(#REF!=1,1,"")</f>
        <v>#REF!</v>
      </c>
      <c r="Y1252" s="49"/>
      <c r="Z1252" s="49"/>
      <c r="AA1252" s="50" t="str">
        <f t="shared" si="321"/>
        <v/>
      </c>
      <c r="AB1252" s="51" t="str">
        <f>IF(AA1252=1,#REF!,"")</f>
        <v/>
      </c>
      <c r="AC1252" s="50"/>
      <c r="AD1252" s="51" t="str">
        <f>IF(AC1252=1,#REF!,"")</f>
        <v/>
      </c>
      <c r="AE1252" s="50"/>
      <c r="AF1252" s="51" t="str">
        <f>IF(AE1252=1,#REF!,"")</f>
        <v/>
      </c>
      <c r="AG1252" s="50"/>
      <c r="AH1252" s="51" t="str">
        <f>IF(AG1252=1,#REF!,"")</f>
        <v/>
      </c>
      <c r="AI1252" s="50"/>
      <c r="AJ1252" s="51" t="str">
        <f>IF(AI1252=1,#REF!,"")</f>
        <v/>
      </c>
      <c r="AK1252" s="50"/>
      <c r="AL1252" s="51" t="str">
        <f>IF(AK1252=1,#REF!,"")</f>
        <v/>
      </c>
      <c r="AM1252" s="52"/>
      <c r="AN1252" s="53"/>
      <c r="AO1252" s="53"/>
      <c r="AP1252" s="54"/>
      <c r="AQ1252" s="55" t="e">
        <f>IF(#REF!=1,0,"")</f>
        <v>#REF!</v>
      </c>
      <c r="AR1252" s="56" t="e">
        <f t="shared" si="314"/>
        <v>#REF!</v>
      </c>
      <c r="AS1252" s="55" t="e">
        <f>IF(#REF!=1,0,"")</f>
        <v>#REF!</v>
      </c>
      <c r="AT1252" s="56" t="e">
        <f t="shared" si="315"/>
        <v>#REF!</v>
      </c>
    </row>
    <row r="1253" spans="1:46" s="3" customFormat="1" x14ac:dyDescent="0.25">
      <c r="A1253" s="67">
        <f t="shared" si="316"/>
        <v>2022</v>
      </c>
      <c r="B1253" s="67" t="str">
        <f t="shared" si="317"/>
        <v>May</v>
      </c>
      <c r="C1253" s="68">
        <f t="shared" si="322"/>
        <v>25</v>
      </c>
      <c r="D1253" s="69">
        <f t="shared" si="318"/>
        <v>5</v>
      </c>
      <c r="E1253" s="70">
        <f t="shared" si="319"/>
        <v>25</v>
      </c>
      <c r="F1253" s="74"/>
      <c r="G1253" s="77"/>
      <c r="H1253" s="63" t="e">
        <f t="shared" si="323"/>
        <v>#VALUE!</v>
      </c>
      <c r="I1253" s="64">
        <f t="shared" si="325"/>
        <v>1</v>
      </c>
      <c r="J1253" s="71" t="str">
        <f t="shared" si="325"/>
        <v>Lavandula</v>
      </c>
      <c r="K1253" s="71" t="str">
        <f t="shared" si="325"/>
        <v>stoechas</v>
      </c>
      <c r="L1253" s="72">
        <f t="shared" si="325"/>
        <v>2</v>
      </c>
      <c r="M1253" s="72">
        <f t="shared" si="325"/>
        <v>13</v>
      </c>
      <c r="N1253" s="66">
        <f t="shared" si="325"/>
        <v>0</v>
      </c>
      <c r="O1253" s="42"/>
      <c r="P1253" s="43" t="e">
        <f>TEXT(IF(#REF!=1,D1253,""),"00")</f>
        <v>#REF!</v>
      </c>
      <c r="Q1253" s="44"/>
      <c r="R1253" s="45"/>
      <c r="S1253" s="46" t="e">
        <f>IF(O1253=0,TEXT(TIME(P1253,Q1253,R1253)-TIME(D1253,E1253,RIGHT(F1253,2))+TIME(0,LEFT(#REF!,2),RIGHT(#REF!,2)),"mm:ss"),TEXT(TIME(P1253,Q1253,R1253)-TIME(D1253,E1253,RIGHT(F1253,2))+TIME(0,LEFT(#REF!,2),RIGHT(#REF!,2))-TIME(0,($G$10*O1253),0),"mm:ss"))</f>
        <v>#REF!</v>
      </c>
      <c r="T1253" s="47"/>
      <c r="U1253" s="43" t="e">
        <f>INDEX(VISITORS[INSECT ORDER], MATCH(T1253,VISITORS[NAME USED],0))</f>
        <v>#N/A</v>
      </c>
      <c r="V1253" s="43" t="e">
        <f t="shared" si="320"/>
        <v>#N/A</v>
      </c>
      <c r="W1253" s="48" t="e">
        <f>IF(SUM(AB1253,AD1253,AF1253,AH1253,AJ1253,AL1253)=#REF!,,"")</f>
        <v>#REF!</v>
      </c>
      <c r="X1253" s="49" t="e">
        <f>IF(#REF!=1,1,"")</f>
        <v>#REF!</v>
      </c>
      <c r="Y1253" s="49"/>
      <c r="Z1253" s="49"/>
      <c r="AA1253" s="50" t="str">
        <f t="shared" si="321"/>
        <v/>
      </c>
      <c r="AB1253" s="51" t="str">
        <f>IF(AA1253=1,#REF!,"")</f>
        <v/>
      </c>
      <c r="AC1253" s="50"/>
      <c r="AD1253" s="51" t="str">
        <f>IF(AC1253=1,#REF!,"")</f>
        <v/>
      </c>
      <c r="AE1253" s="50"/>
      <c r="AF1253" s="51" t="str">
        <f>IF(AE1253=1,#REF!,"")</f>
        <v/>
      </c>
      <c r="AG1253" s="50"/>
      <c r="AH1253" s="51" t="str">
        <f>IF(AG1253=1,#REF!,"")</f>
        <v/>
      </c>
      <c r="AI1253" s="50"/>
      <c r="AJ1253" s="51" t="str">
        <f>IF(AI1253=1,#REF!,"")</f>
        <v/>
      </c>
      <c r="AK1253" s="50"/>
      <c r="AL1253" s="51" t="str">
        <f>IF(AK1253=1,#REF!,"")</f>
        <v/>
      </c>
      <c r="AM1253" s="52"/>
      <c r="AN1253" s="53"/>
      <c r="AO1253" s="53"/>
      <c r="AP1253" s="54"/>
      <c r="AQ1253" s="55" t="e">
        <f>IF(#REF!=1,0,"")</f>
        <v>#REF!</v>
      </c>
      <c r="AR1253" s="56" t="e">
        <f t="shared" si="314"/>
        <v>#REF!</v>
      </c>
      <c r="AS1253" s="55" t="e">
        <f>IF(#REF!=1,0,"")</f>
        <v>#REF!</v>
      </c>
      <c r="AT1253" s="56" t="e">
        <f t="shared" si="315"/>
        <v>#REF!</v>
      </c>
    </row>
    <row r="1254" spans="1:46" s="3" customFormat="1" x14ac:dyDescent="0.25">
      <c r="A1254" s="67">
        <f t="shared" si="316"/>
        <v>2022</v>
      </c>
      <c r="B1254" s="67" t="str">
        <f t="shared" si="317"/>
        <v>May</v>
      </c>
      <c r="C1254" s="68">
        <f t="shared" si="322"/>
        <v>25</v>
      </c>
      <c r="D1254" s="69">
        <f t="shared" si="318"/>
        <v>5</v>
      </c>
      <c r="E1254" s="70">
        <f t="shared" si="319"/>
        <v>26</v>
      </c>
      <c r="F1254" s="74"/>
      <c r="G1254" s="77"/>
      <c r="H1254" s="63" t="e">
        <f t="shared" si="323"/>
        <v>#VALUE!</v>
      </c>
      <c r="I1254" s="64">
        <f t="shared" si="325"/>
        <v>1</v>
      </c>
      <c r="J1254" s="71" t="str">
        <f t="shared" si="325"/>
        <v>Lavandula</v>
      </c>
      <c r="K1254" s="71" t="str">
        <f t="shared" si="325"/>
        <v>stoechas</v>
      </c>
      <c r="L1254" s="66">
        <f t="shared" si="325"/>
        <v>2</v>
      </c>
      <c r="M1254" s="72">
        <f t="shared" si="325"/>
        <v>13</v>
      </c>
      <c r="N1254" s="66">
        <f t="shared" si="325"/>
        <v>0</v>
      </c>
      <c r="O1254" s="42"/>
      <c r="P1254" s="43" t="e">
        <f>TEXT(IF(#REF!=1,D1254,""),"00")</f>
        <v>#REF!</v>
      </c>
      <c r="Q1254" s="44"/>
      <c r="R1254" s="45"/>
      <c r="S1254" s="46" t="e">
        <f>IF(O1254=0,TEXT(TIME(P1254,Q1254,R1254)-TIME(D1254,E1254,RIGHT(F1254,2))+TIME(0,LEFT(#REF!,2),RIGHT(#REF!,2)),"mm:ss"),TEXT(TIME(P1254,Q1254,R1254)-TIME(D1254,E1254,RIGHT(F1254,2))+TIME(0,LEFT(#REF!,2),RIGHT(#REF!,2))-TIME(0,($G$10*O1254),0),"mm:ss"))</f>
        <v>#REF!</v>
      </c>
      <c r="T1254" s="47"/>
      <c r="U1254" s="43" t="e">
        <f>INDEX(VISITORS[INSECT ORDER], MATCH(T1254,VISITORS[NAME USED],0))</f>
        <v>#N/A</v>
      </c>
      <c r="V1254" s="43" t="e">
        <f t="shared" si="320"/>
        <v>#N/A</v>
      </c>
      <c r="W1254" s="48" t="e">
        <f>IF(SUM(AB1254,AD1254,AF1254,AH1254,AJ1254,AL1254)=#REF!,,"")</f>
        <v>#REF!</v>
      </c>
      <c r="X1254" s="49" t="e">
        <f>IF(#REF!=1,1,"")</f>
        <v>#REF!</v>
      </c>
      <c r="Y1254" s="49"/>
      <c r="Z1254" s="49"/>
      <c r="AA1254" s="50" t="str">
        <f t="shared" si="321"/>
        <v/>
      </c>
      <c r="AB1254" s="51" t="str">
        <f>IF(AA1254=1,#REF!,"")</f>
        <v/>
      </c>
      <c r="AC1254" s="50"/>
      <c r="AD1254" s="51" t="str">
        <f>IF(AC1254=1,#REF!,"")</f>
        <v/>
      </c>
      <c r="AE1254" s="50"/>
      <c r="AF1254" s="51" t="str">
        <f>IF(AE1254=1,#REF!,"")</f>
        <v/>
      </c>
      <c r="AG1254" s="50"/>
      <c r="AH1254" s="51" t="str">
        <f>IF(AG1254=1,#REF!,"")</f>
        <v/>
      </c>
      <c r="AI1254" s="50"/>
      <c r="AJ1254" s="51" t="str">
        <f>IF(AI1254=1,#REF!,"")</f>
        <v/>
      </c>
      <c r="AK1254" s="50"/>
      <c r="AL1254" s="51" t="str">
        <f>IF(AK1254=1,#REF!,"")</f>
        <v/>
      </c>
      <c r="AM1254" s="52"/>
      <c r="AN1254" s="53"/>
      <c r="AO1254" s="53"/>
      <c r="AP1254" s="54"/>
      <c r="AQ1254" s="55" t="e">
        <f>IF(#REF!=1,0,"")</f>
        <v>#REF!</v>
      </c>
      <c r="AR1254" s="56" t="e">
        <f t="shared" si="314"/>
        <v>#REF!</v>
      </c>
      <c r="AS1254" s="55" t="e">
        <f>IF(#REF!=1,0,"")</f>
        <v>#REF!</v>
      </c>
      <c r="AT1254" s="56" t="e">
        <f t="shared" si="315"/>
        <v>#REF!</v>
      </c>
    </row>
    <row r="1255" spans="1:46" s="3" customFormat="1" x14ac:dyDescent="0.25">
      <c r="A1255" s="67">
        <f t="shared" si="316"/>
        <v>2022</v>
      </c>
      <c r="B1255" s="67" t="str">
        <f t="shared" si="317"/>
        <v>May</v>
      </c>
      <c r="C1255" s="68">
        <f t="shared" si="322"/>
        <v>25</v>
      </c>
      <c r="D1255" s="69">
        <f t="shared" si="318"/>
        <v>5</v>
      </c>
      <c r="E1255" s="70">
        <f t="shared" si="319"/>
        <v>27</v>
      </c>
      <c r="F1255" s="74"/>
      <c r="G1255" s="77"/>
      <c r="H1255" s="63" t="e">
        <f t="shared" si="323"/>
        <v>#VALUE!</v>
      </c>
      <c r="I1255" s="64">
        <f t="shared" si="325"/>
        <v>1</v>
      </c>
      <c r="J1255" s="71" t="str">
        <f t="shared" si="325"/>
        <v>Lavandula</v>
      </c>
      <c r="K1255" s="71" t="str">
        <f t="shared" si="325"/>
        <v>stoechas</v>
      </c>
      <c r="L1255" s="72">
        <f t="shared" si="325"/>
        <v>2</v>
      </c>
      <c r="M1255" s="72">
        <f t="shared" si="325"/>
        <v>13</v>
      </c>
      <c r="N1255" s="66">
        <f t="shared" si="325"/>
        <v>0</v>
      </c>
      <c r="O1255" s="42"/>
      <c r="P1255" s="43" t="e">
        <f>TEXT(IF(#REF!=1,D1255,""),"00")</f>
        <v>#REF!</v>
      </c>
      <c r="Q1255" s="44"/>
      <c r="R1255" s="45"/>
      <c r="S1255" s="46" t="e">
        <f>IF(O1255=0,TEXT(TIME(P1255,Q1255,R1255)-TIME(D1255,E1255,RIGHT(F1255,2))+TIME(0,LEFT(#REF!,2),RIGHT(#REF!,2)),"mm:ss"),TEXT(TIME(P1255,Q1255,R1255)-TIME(D1255,E1255,RIGHT(F1255,2))+TIME(0,LEFT(#REF!,2),RIGHT(#REF!,2))-TIME(0,($G$10*O1255),0),"mm:ss"))</f>
        <v>#REF!</v>
      </c>
      <c r="T1255" s="47"/>
      <c r="U1255" s="43" t="e">
        <f>INDEX(VISITORS[INSECT ORDER], MATCH(T1255,VISITORS[NAME USED],0))</f>
        <v>#N/A</v>
      </c>
      <c r="V1255" s="43" t="e">
        <f t="shared" si="320"/>
        <v>#N/A</v>
      </c>
      <c r="W1255" s="48" t="e">
        <f>IF(SUM(AB1255,AD1255,AF1255,AH1255,AJ1255,AL1255)=#REF!,,"")</f>
        <v>#REF!</v>
      </c>
      <c r="X1255" s="49" t="e">
        <f>IF(#REF!=1,1,"")</f>
        <v>#REF!</v>
      </c>
      <c r="Y1255" s="49"/>
      <c r="Z1255" s="49"/>
      <c r="AA1255" s="50" t="str">
        <f t="shared" si="321"/>
        <v/>
      </c>
      <c r="AB1255" s="51" t="str">
        <f>IF(AA1255=1,#REF!,"")</f>
        <v/>
      </c>
      <c r="AC1255" s="50"/>
      <c r="AD1255" s="51" t="str">
        <f>IF(AC1255=1,#REF!,"")</f>
        <v/>
      </c>
      <c r="AE1255" s="50"/>
      <c r="AF1255" s="51" t="str">
        <f>IF(AE1255=1,#REF!,"")</f>
        <v/>
      </c>
      <c r="AG1255" s="50"/>
      <c r="AH1255" s="51" t="str">
        <f>IF(AG1255=1,#REF!,"")</f>
        <v/>
      </c>
      <c r="AI1255" s="50"/>
      <c r="AJ1255" s="51" t="str">
        <f>IF(AI1255=1,#REF!,"")</f>
        <v/>
      </c>
      <c r="AK1255" s="50"/>
      <c r="AL1255" s="51" t="str">
        <f>IF(AK1255=1,#REF!,"")</f>
        <v/>
      </c>
      <c r="AM1255" s="52"/>
      <c r="AN1255" s="53"/>
      <c r="AO1255" s="53"/>
      <c r="AP1255" s="54"/>
      <c r="AQ1255" s="55" t="e">
        <f>IF(#REF!=1,0,"")</f>
        <v>#REF!</v>
      </c>
      <c r="AR1255" s="56" t="e">
        <f t="shared" si="314"/>
        <v>#REF!</v>
      </c>
      <c r="AS1255" s="55" t="e">
        <f>IF(#REF!=1,0,"")</f>
        <v>#REF!</v>
      </c>
      <c r="AT1255" s="56" t="e">
        <f t="shared" si="315"/>
        <v>#REF!</v>
      </c>
    </row>
    <row r="1256" spans="1:46" s="3" customFormat="1" x14ac:dyDescent="0.25">
      <c r="A1256" s="67">
        <f t="shared" si="316"/>
        <v>2022</v>
      </c>
      <c r="B1256" s="67" t="str">
        <f t="shared" si="317"/>
        <v>May</v>
      </c>
      <c r="C1256" s="68">
        <f t="shared" si="322"/>
        <v>25</v>
      </c>
      <c r="D1256" s="69">
        <f t="shared" si="318"/>
        <v>5</v>
      </c>
      <c r="E1256" s="70">
        <f t="shared" si="319"/>
        <v>28</v>
      </c>
      <c r="F1256" s="74"/>
      <c r="G1256" s="77"/>
      <c r="H1256" s="63" t="e">
        <f t="shared" si="323"/>
        <v>#VALUE!</v>
      </c>
      <c r="I1256" s="64">
        <f t="shared" si="325"/>
        <v>1</v>
      </c>
      <c r="J1256" s="71" t="str">
        <f t="shared" si="325"/>
        <v>Lavandula</v>
      </c>
      <c r="K1256" s="71" t="str">
        <f t="shared" si="325"/>
        <v>stoechas</v>
      </c>
      <c r="L1256" s="72">
        <f t="shared" si="325"/>
        <v>2</v>
      </c>
      <c r="M1256" s="72">
        <f t="shared" si="325"/>
        <v>13</v>
      </c>
      <c r="N1256" s="66">
        <f t="shared" si="325"/>
        <v>0</v>
      </c>
      <c r="O1256" s="42"/>
      <c r="P1256" s="43" t="e">
        <f>TEXT(IF(#REF!=1,D1256,""),"00")</f>
        <v>#REF!</v>
      </c>
      <c r="Q1256" s="44"/>
      <c r="R1256" s="45"/>
      <c r="S1256" s="46" t="e">
        <f>IF(O1256=0,TEXT(TIME(P1256,Q1256,R1256)-TIME(D1256,E1256,RIGHT(F1256,2))+TIME(0,LEFT(#REF!,2),RIGHT(#REF!,2)),"mm:ss"),TEXT(TIME(P1256,Q1256,R1256)-TIME(D1256,E1256,RIGHT(F1256,2))+TIME(0,LEFT(#REF!,2),RIGHT(#REF!,2))-TIME(0,($G$10*O1256),0),"mm:ss"))</f>
        <v>#REF!</v>
      </c>
      <c r="T1256" s="47"/>
      <c r="U1256" s="43" t="e">
        <f>INDEX(VISITORS[INSECT ORDER], MATCH(T1256,VISITORS[NAME USED],0))</f>
        <v>#N/A</v>
      </c>
      <c r="V1256" s="43" t="e">
        <f t="shared" si="320"/>
        <v>#N/A</v>
      </c>
      <c r="W1256" s="48" t="e">
        <f>IF(SUM(AB1256,AD1256,AF1256,AH1256,AJ1256,AL1256)=#REF!,,"")</f>
        <v>#REF!</v>
      </c>
      <c r="X1256" s="49" t="e">
        <f>IF(#REF!=1,1,"")</f>
        <v>#REF!</v>
      </c>
      <c r="Y1256" s="49"/>
      <c r="Z1256" s="49"/>
      <c r="AA1256" s="50" t="str">
        <f t="shared" si="321"/>
        <v/>
      </c>
      <c r="AB1256" s="51" t="str">
        <f>IF(AA1256=1,#REF!,"")</f>
        <v/>
      </c>
      <c r="AC1256" s="50"/>
      <c r="AD1256" s="51" t="str">
        <f>IF(AC1256=1,#REF!,"")</f>
        <v/>
      </c>
      <c r="AE1256" s="50"/>
      <c r="AF1256" s="51" t="str">
        <f>IF(AE1256=1,#REF!,"")</f>
        <v/>
      </c>
      <c r="AG1256" s="50"/>
      <c r="AH1256" s="51" t="str">
        <f>IF(AG1256=1,#REF!,"")</f>
        <v/>
      </c>
      <c r="AI1256" s="50"/>
      <c r="AJ1256" s="51" t="str">
        <f>IF(AI1256=1,#REF!,"")</f>
        <v/>
      </c>
      <c r="AK1256" s="50"/>
      <c r="AL1256" s="51" t="str">
        <f>IF(AK1256=1,#REF!,"")</f>
        <v/>
      </c>
      <c r="AM1256" s="52"/>
      <c r="AN1256" s="53"/>
      <c r="AO1256" s="53"/>
      <c r="AP1256" s="54"/>
      <c r="AQ1256" s="55" t="e">
        <f>IF(#REF!=1,0,"")</f>
        <v>#REF!</v>
      </c>
      <c r="AR1256" s="56" t="e">
        <f t="shared" si="314"/>
        <v>#REF!</v>
      </c>
      <c r="AS1256" s="55" t="e">
        <f>IF(#REF!=1,0,"")</f>
        <v>#REF!</v>
      </c>
      <c r="AT1256" s="56" t="e">
        <f t="shared" si="315"/>
        <v>#REF!</v>
      </c>
    </row>
    <row r="1257" spans="1:46" s="3" customFormat="1" x14ac:dyDescent="0.25">
      <c r="A1257" s="67">
        <f t="shared" si="316"/>
        <v>2022</v>
      </c>
      <c r="B1257" s="67" t="str">
        <f t="shared" si="317"/>
        <v>May</v>
      </c>
      <c r="C1257" s="68">
        <f t="shared" si="322"/>
        <v>25</v>
      </c>
      <c r="D1257" s="69">
        <f t="shared" si="318"/>
        <v>5</v>
      </c>
      <c r="E1257" s="60">
        <f t="shared" si="319"/>
        <v>29</v>
      </c>
      <c r="F1257" s="74"/>
      <c r="G1257" s="77"/>
      <c r="H1257" s="63" t="e">
        <f t="shared" si="323"/>
        <v>#VALUE!</v>
      </c>
      <c r="I1257" s="64">
        <f t="shared" si="325"/>
        <v>1</v>
      </c>
      <c r="J1257" s="71" t="str">
        <f t="shared" si="325"/>
        <v>Lavandula</v>
      </c>
      <c r="K1257" s="71" t="str">
        <f t="shared" si="325"/>
        <v>stoechas</v>
      </c>
      <c r="L1257" s="72">
        <f t="shared" si="325"/>
        <v>2</v>
      </c>
      <c r="M1257" s="66">
        <f t="shared" si="325"/>
        <v>13</v>
      </c>
      <c r="N1257" s="66">
        <f t="shared" si="325"/>
        <v>0</v>
      </c>
      <c r="O1257" s="42"/>
      <c r="P1257" s="43" t="e">
        <f>TEXT(IF(#REF!=1,D1257,""),"00")</f>
        <v>#REF!</v>
      </c>
      <c r="Q1257" s="44"/>
      <c r="R1257" s="45"/>
      <c r="S1257" s="46" t="e">
        <f>IF(O1257=0,TEXT(TIME(P1257,Q1257,R1257)-TIME(D1257,E1257,RIGHT(F1257,2))+TIME(0,LEFT(#REF!,2),RIGHT(#REF!,2)),"mm:ss"),TEXT(TIME(P1257,Q1257,R1257)-TIME(D1257,E1257,RIGHT(F1257,2))+TIME(0,LEFT(#REF!,2),RIGHT(#REF!,2))-TIME(0,($G$10*O1257),0),"mm:ss"))</f>
        <v>#REF!</v>
      </c>
      <c r="T1257" s="47"/>
      <c r="U1257" s="43" t="e">
        <f>INDEX(VISITORS[INSECT ORDER], MATCH(T1257,VISITORS[NAME USED],0))</f>
        <v>#N/A</v>
      </c>
      <c r="V1257" s="43" t="e">
        <f t="shared" si="320"/>
        <v>#N/A</v>
      </c>
      <c r="W1257" s="48" t="e">
        <f>IF(SUM(AB1257,AD1257,AF1257,AH1257,AJ1257,AL1257)=#REF!,,"")</f>
        <v>#REF!</v>
      </c>
      <c r="X1257" s="49" t="e">
        <f>IF(#REF!=1,1,"")</f>
        <v>#REF!</v>
      </c>
      <c r="Y1257" s="49"/>
      <c r="Z1257" s="49"/>
      <c r="AA1257" s="50" t="str">
        <f t="shared" si="321"/>
        <v/>
      </c>
      <c r="AB1257" s="51" t="str">
        <f>IF(AA1257=1,#REF!,"")</f>
        <v/>
      </c>
      <c r="AC1257" s="50"/>
      <c r="AD1257" s="51" t="str">
        <f>IF(AC1257=1,#REF!,"")</f>
        <v/>
      </c>
      <c r="AE1257" s="50"/>
      <c r="AF1257" s="51" t="str">
        <f>IF(AE1257=1,#REF!,"")</f>
        <v/>
      </c>
      <c r="AG1257" s="50"/>
      <c r="AH1257" s="51" t="str">
        <f>IF(AG1257=1,#REF!,"")</f>
        <v/>
      </c>
      <c r="AI1257" s="50"/>
      <c r="AJ1257" s="51" t="str">
        <f>IF(AI1257=1,#REF!,"")</f>
        <v/>
      </c>
      <c r="AK1257" s="50"/>
      <c r="AL1257" s="51" t="str">
        <f>IF(AK1257=1,#REF!,"")</f>
        <v/>
      </c>
      <c r="AM1257" s="52"/>
      <c r="AN1257" s="53"/>
      <c r="AO1257" s="53"/>
      <c r="AP1257" s="54"/>
      <c r="AQ1257" s="55" t="e">
        <f>IF(#REF!=1,0,"")</f>
        <v>#REF!</v>
      </c>
      <c r="AR1257" s="56" t="e">
        <f t="shared" si="314"/>
        <v>#REF!</v>
      </c>
      <c r="AS1257" s="55" t="e">
        <f>IF(#REF!=1,0,"")</f>
        <v>#REF!</v>
      </c>
      <c r="AT1257" s="56" t="e">
        <f t="shared" si="315"/>
        <v>#REF!</v>
      </c>
    </row>
    <row r="1258" spans="1:46" s="3" customFormat="1" x14ac:dyDescent="0.25">
      <c r="A1258" s="67">
        <f t="shared" si="316"/>
        <v>2022</v>
      </c>
      <c r="B1258" s="67" t="str">
        <f t="shared" si="317"/>
        <v>May</v>
      </c>
      <c r="C1258" s="68">
        <f t="shared" si="322"/>
        <v>25</v>
      </c>
      <c r="D1258" s="69">
        <f t="shared" si="318"/>
        <v>5</v>
      </c>
      <c r="E1258" s="70">
        <f t="shared" si="319"/>
        <v>30</v>
      </c>
      <c r="F1258" s="74"/>
      <c r="G1258" s="77"/>
      <c r="H1258" s="63" t="e">
        <f t="shared" si="323"/>
        <v>#VALUE!</v>
      </c>
      <c r="I1258" s="64">
        <f t="shared" si="325"/>
        <v>1</v>
      </c>
      <c r="J1258" s="71" t="str">
        <f t="shared" si="325"/>
        <v>Lavandula</v>
      </c>
      <c r="K1258" s="71" t="str">
        <f t="shared" si="325"/>
        <v>stoechas</v>
      </c>
      <c r="L1258" s="72">
        <f t="shared" si="325"/>
        <v>2</v>
      </c>
      <c r="M1258" s="72">
        <f t="shared" si="325"/>
        <v>13</v>
      </c>
      <c r="N1258" s="66">
        <f t="shared" si="325"/>
        <v>0</v>
      </c>
      <c r="O1258" s="42"/>
      <c r="P1258" s="43" t="e">
        <f>TEXT(IF(#REF!=1,D1258,""),"00")</f>
        <v>#REF!</v>
      </c>
      <c r="Q1258" s="44"/>
      <c r="R1258" s="45"/>
      <c r="S1258" s="46" t="e">
        <f>IF(O1258=0,TEXT(TIME(P1258,Q1258,R1258)-TIME(D1258,E1258,RIGHT(F1258,2))+TIME(0,LEFT(#REF!,2),RIGHT(#REF!,2)),"mm:ss"),TEXT(TIME(P1258,Q1258,R1258)-TIME(D1258,E1258,RIGHT(F1258,2))+TIME(0,LEFT(#REF!,2),RIGHT(#REF!,2))-TIME(0,($G$10*O1258),0),"mm:ss"))</f>
        <v>#REF!</v>
      </c>
      <c r="T1258" s="47"/>
      <c r="U1258" s="43" t="e">
        <f>INDEX(VISITORS[INSECT ORDER], MATCH(T1258,VISITORS[NAME USED],0))</f>
        <v>#N/A</v>
      </c>
      <c r="V1258" s="43" t="e">
        <f t="shared" si="320"/>
        <v>#N/A</v>
      </c>
      <c r="W1258" s="48" t="e">
        <f>IF(SUM(AB1258,AD1258,AF1258,AH1258,AJ1258,AL1258)=#REF!,,"")</f>
        <v>#REF!</v>
      </c>
      <c r="X1258" s="49" t="e">
        <f>IF(#REF!=1,1,"")</f>
        <v>#REF!</v>
      </c>
      <c r="Y1258" s="49"/>
      <c r="Z1258" s="49"/>
      <c r="AA1258" s="50" t="str">
        <f t="shared" si="321"/>
        <v/>
      </c>
      <c r="AB1258" s="51" t="str">
        <f>IF(AA1258=1,#REF!,"")</f>
        <v/>
      </c>
      <c r="AC1258" s="50"/>
      <c r="AD1258" s="51" t="str">
        <f>IF(AC1258=1,#REF!,"")</f>
        <v/>
      </c>
      <c r="AE1258" s="50"/>
      <c r="AF1258" s="51" t="str">
        <f>IF(AE1258=1,#REF!,"")</f>
        <v/>
      </c>
      <c r="AG1258" s="50"/>
      <c r="AH1258" s="51" t="str">
        <f>IF(AG1258=1,#REF!,"")</f>
        <v/>
      </c>
      <c r="AI1258" s="50"/>
      <c r="AJ1258" s="51" t="str">
        <f>IF(AI1258=1,#REF!,"")</f>
        <v/>
      </c>
      <c r="AK1258" s="50"/>
      <c r="AL1258" s="51" t="str">
        <f>IF(AK1258=1,#REF!,"")</f>
        <v/>
      </c>
      <c r="AM1258" s="52"/>
      <c r="AN1258" s="53"/>
      <c r="AO1258" s="53"/>
      <c r="AP1258" s="54"/>
      <c r="AQ1258" s="55" t="e">
        <f>IF(#REF!=1,0,"")</f>
        <v>#REF!</v>
      </c>
      <c r="AR1258" s="56" t="e">
        <f t="shared" si="314"/>
        <v>#REF!</v>
      </c>
      <c r="AS1258" s="55" t="e">
        <f>IF(#REF!=1,0,"")</f>
        <v>#REF!</v>
      </c>
      <c r="AT1258" s="56" t="e">
        <f t="shared" si="315"/>
        <v>#REF!</v>
      </c>
    </row>
    <row r="1259" spans="1:46" s="3" customFormat="1" x14ac:dyDescent="0.25">
      <c r="A1259" s="67">
        <f t="shared" si="316"/>
        <v>2022</v>
      </c>
      <c r="B1259" s="67" t="str">
        <f t="shared" si="317"/>
        <v>May</v>
      </c>
      <c r="C1259" s="68">
        <f t="shared" si="322"/>
        <v>25</v>
      </c>
      <c r="D1259" s="69">
        <f t="shared" si="318"/>
        <v>5</v>
      </c>
      <c r="E1259" s="70">
        <f t="shared" si="319"/>
        <v>31</v>
      </c>
      <c r="F1259" s="74"/>
      <c r="G1259" s="77"/>
      <c r="H1259" s="63" t="e">
        <f t="shared" si="323"/>
        <v>#VALUE!</v>
      </c>
      <c r="I1259" s="64">
        <f t="shared" si="325"/>
        <v>1</v>
      </c>
      <c r="J1259" s="71" t="str">
        <f t="shared" si="325"/>
        <v>Lavandula</v>
      </c>
      <c r="K1259" s="71" t="str">
        <f t="shared" si="325"/>
        <v>stoechas</v>
      </c>
      <c r="L1259" s="72">
        <f t="shared" si="325"/>
        <v>2</v>
      </c>
      <c r="M1259" s="72">
        <f t="shared" si="325"/>
        <v>13</v>
      </c>
      <c r="N1259" s="66">
        <f t="shared" si="325"/>
        <v>0</v>
      </c>
      <c r="O1259" s="42"/>
      <c r="P1259" s="43" t="e">
        <f>TEXT(IF(#REF!=1,D1259,""),"00")</f>
        <v>#REF!</v>
      </c>
      <c r="Q1259" s="44"/>
      <c r="R1259" s="45"/>
      <c r="S1259" s="46" t="e">
        <f>IF(O1259=0,TEXT(TIME(P1259,Q1259,R1259)-TIME(D1259,E1259,RIGHT(F1259,2))+TIME(0,LEFT(#REF!,2),RIGHT(#REF!,2)),"mm:ss"),TEXT(TIME(P1259,Q1259,R1259)-TIME(D1259,E1259,RIGHT(F1259,2))+TIME(0,LEFT(#REF!,2),RIGHT(#REF!,2))-TIME(0,($G$10*O1259),0),"mm:ss"))</f>
        <v>#REF!</v>
      </c>
      <c r="T1259" s="47"/>
      <c r="U1259" s="43" t="e">
        <f>INDEX(VISITORS[INSECT ORDER], MATCH(T1259,VISITORS[NAME USED],0))</f>
        <v>#N/A</v>
      </c>
      <c r="V1259" s="43" t="e">
        <f t="shared" si="320"/>
        <v>#N/A</v>
      </c>
      <c r="W1259" s="48" t="e">
        <f>IF(SUM(AB1259,AD1259,AF1259,AH1259,AJ1259,AL1259)=#REF!,,"")</f>
        <v>#REF!</v>
      </c>
      <c r="X1259" s="49" t="e">
        <f>IF(#REF!=1,1,"")</f>
        <v>#REF!</v>
      </c>
      <c r="Y1259" s="49"/>
      <c r="Z1259" s="49"/>
      <c r="AA1259" s="50" t="str">
        <f t="shared" si="321"/>
        <v/>
      </c>
      <c r="AB1259" s="51" t="str">
        <f>IF(AA1259=1,#REF!,"")</f>
        <v/>
      </c>
      <c r="AC1259" s="50"/>
      <c r="AD1259" s="51" t="str">
        <f>IF(AC1259=1,#REF!,"")</f>
        <v/>
      </c>
      <c r="AE1259" s="50"/>
      <c r="AF1259" s="51" t="str">
        <f>IF(AE1259=1,#REF!,"")</f>
        <v/>
      </c>
      <c r="AG1259" s="50"/>
      <c r="AH1259" s="51" t="str">
        <f>IF(AG1259=1,#REF!,"")</f>
        <v/>
      </c>
      <c r="AI1259" s="50"/>
      <c r="AJ1259" s="51" t="str">
        <f>IF(AI1259=1,#REF!,"")</f>
        <v/>
      </c>
      <c r="AK1259" s="50"/>
      <c r="AL1259" s="51" t="str">
        <f>IF(AK1259=1,#REF!,"")</f>
        <v/>
      </c>
      <c r="AM1259" s="52"/>
      <c r="AN1259" s="53"/>
      <c r="AO1259" s="53"/>
      <c r="AP1259" s="54"/>
      <c r="AQ1259" s="55" t="e">
        <f>IF(#REF!=1,0,"")</f>
        <v>#REF!</v>
      </c>
      <c r="AR1259" s="56" t="e">
        <f t="shared" si="314"/>
        <v>#REF!</v>
      </c>
      <c r="AS1259" s="55" t="e">
        <f>IF(#REF!=1,0,"")</f>
        <v>#REF!</v>
      </c>
      <c r="AT1259" s="56" t="e">
        <f t="shared" si="315"/>
        <v>#REF!</v>
      </c>
    </row>
    <row r="1260" spans="1:46" s="3" customFormat="1" x14ac:dyDescent="0.25">
      <c r="A1260" s="67">
        <f t="shared" si="316"/>
        <v>2022</v>
      </c>
      <c r="B1260" s="67" t="str">
        <f t="shared" si="317"/>
        <v>May</v>
      </c>
      <c r="C1260" s="68">
        <f t="shared" si="322"/>
        <v>25</v>
      </c>
      <c r="D1260" s="69">
        <f t="shared" si="318"/>
        <v>5</v>
      </c>
      <c r="E1260" s="70">
        <f t="shared" si="319"/>
        <v>32</v>
      </c>
      <c r="F1260" s="74"/>
      <c r="G1260" s="77"/>
      <c r="H1260" s="63" t="e">
        <f t="shared" si="323"/>
        <v>#VALUE!</v>
      </c>
      <c r="I1260" s="64">
        <f t="shared" si="325"/>
        <v>1</v>
      </c>
      <c r="J1260" s="71" t="str">
        <f t="shared" si="325"/>
        <v>Lavandula</v>
      </c>
      <c r="K1260" s="71" t="str">
        <f t="shared" si="325"/>
        <v>stoechas</v>
      </c>
      <c r="L1260" s="66">
        <f t="shared" si="325"/>
        <v>2</v>
      </c>
      <c r="M1260" s="72">
        <f t="shared" si="325"/>
        <v>13</v>
      </c>
      <c r="N1260" s="66">
        <f t="shared" si="325"/>
        <v>0</v>
      </c>
      <c r="O1260" s="42"/>
      <c r="P1260" s="43" t="e">
        <f>TEXT(IF(#REF!=1,D1260,""),"00")</f>
        <v>#REF!</v>
      </c>
      <c r="Q1260" s="44"/>
      <c r="R1260" s="45"/>
      <c r="S1260" s="46" t="e">
        <f>IF(O1260=0,TEXT(TIME(P1260,Q1260,R1260)-TIME(D1260,E1260,RIGHT(F1260,2))+TIME(0,LEFT(#REF!,2),RIGHT(#REF!,2)),"mm:ss"),TEXT(TIME(P1260,Q1260,R1260)-TIME(D1260,E1260,RIGHT(F1260,2))+TIME(0,LEFT(#REF!,2),RIGHT(#REF!,2))-TIME(0,($G$10*O1260),0),"mm:ss"))</f>
        <v>#REF!</v>
      </c>
      <c r="T1260" s="47"/>
      <c r="U1260" s="43" t="e">
        <f>INDEX(VISITORS[INSECT ORDER], MATCH(T1260,VISITORS[NAME USED],0))</f>
        <v>#N/A</v>
      </c>
      <c r="V1260" s="43" t="e">
        <f t="shared" si="320"/>
        <v>#N/A</v>
      </c>
      <c r="W1260" s="48" t="e">
        <f>IF(SUM(AB1260,AD1260,AF1260,AH1260,AJ1260,AL1260)=#REF!,,"")</f>
        <v>#REF!</v>
      </c>
      <c r="X1260" s="49" t="e">
        <f>IF(#REF!=1,1,"")</f>
        <v>#REF!</v>
      </c>
      <c r="Y1260" s="49"/>
      <c r="Z1260" s="49"/>
      <c r="AA1260" s="50" t="str">
        <f t="shared" si="321"/>
        <v/>
      </c>
      <c r="AB1260" s="51" t="str">
        <f>IF(AA1260=1,#REF!,"")</f>
        <v/>
      </c>
      <c r="AC1260" s="50"/>
      <c r="AD1260" s="51" t="str">
        <f>IF(AC1260=1,#REF!,"")</f>
        <v/>
      </c>
      <c r="AE1260" s="50"/>
      <c r="AF1260" s="51" t="str">
        <f>IF(AE1260=1,#REF!,"")</f>
        <v/>
      </c>
      <c r="AG1260" s="50"/>
      <c r="AH1260" s="51" t="str">
        <f>IF(AG1260=1,#REF!,"")</f>
        <v/>
      </c>
      <c r="AI1260" s="50"/>
      <c r="AJ1260" s="51" t="str">
        <f>IF(AI1260=1,#REF!,"")</f>
        <v/>
      </c>
      <c r="AK1260" s="50"/>
      <c r="AL1260" s="51" t="str">
        <f>IF(AK1260=1,#REF!,"")</f>
        <v/>
      </c>
      <c r="AM1260" s="52"/>
      <c r="AN1260" s="53"/>
      <c r="AO1260" s="53"/>
      <c r="AP1260" s="54"/>
      <c r="AQ1260" s="55" t="e">
        <f>IF(#REF!=1,0,"")</f>
        <v>#REF!</v>
      </c>
      <c r="AR1260" s="56" t="e">
        <f t="shared" si="314"/>
        <v>#REF!</v>
      </c>
      <c r="AS1260" s="55" t="e">
        <f>IF(#REF!=1,0,"")</f>
        <v>#REF!</v>
      </c>
      <c r="AT1260" s="56" t="e">
        <f t="shared" si="315"/>
        <v>#REF!</v>
      </c>
    </row>
    <row r="1261" spans="1:46" s="3" customFormat="1" x14ac:dyDescent="0.25">
      <c r="A1261" s="67">
        <f t="shared" si="316"/>
        <v>2022</v>
      </c>
      <c r="B1261" s="67" t="str">
        <f t="shared" si="317"/>
        <v>May</v>
      </c>
      <c r="C1261" s="68">
        <f t="shared" si="322"/>
        <v>25</v>
      </c>
      <c r="D1261" s="69">
        <f t="shared" si="318"/>
        <v>5</v>
      </c>
      <c r="E1261" s="70">
        <f t="shared" si="319"/>
        <v>33</v>
      </c>
      <c r="F1261" s="74"/>
      <c r="G1261" s="77"/>
      <c r="H1261" s="63" t="e">
        <f t="shared" si="323"/>
        <v>#VALUE!</v>
      </c>
      <c r="I1261" s="64">
        <f t="shared" ref="I1261:N1276" si="326">I1260</f>
        <v>1</v>
      </c>
      <c r="J1261" s="71" t="str">
        <f t="shared" si="326"/>
        <v>Lavandula</v>
      </c>
      <c r="K1261" s="71" t="str">
        <f t="shared" si="326"/>
        <v>stoechas</v>
      </c>
      <c r="L1261" s="72">
        <f t="shared" si="326"/>
        <v>2</v>
      </c>
      <c r="M1261" s="72">
        <f t="shared" si="326"/>
        <v>13</v>
      </c>
      <c r="N1261" s="66">
        <f t="shared" si="326"/>
        <v>0</v>
      </c>
      <c r="O1261" s="42"/>
      <c r="P1261" s="43" t="e">
        <f>TEXT(IF(#REF!=1,D1261,""),"00")</f>
        <v>#REF!</v>
      </c>
      <c r="Q1261" s="44"/>
      <c r="R1261" s="45"/>
      <c r="S1261" s="46" t="e">
        <f>IF(O1261=0,TEXT(TIME(P1261,Q1261,R1261)-TIME(D1261,E1261,RIGHT(F1261,2))+TIME(0,LEFT(#REF!,2),RIGHT(#REF!,2)),"mm:ss"),TEXT(TIME(P1261,Q1261,R1261)-TIME(D1261,E1261,RIGHT(F1261,2))+TIME(0,LEFT(#REF!,2),RIGHT(#REF!,2))-TIME(0,($G$10*O1261),0),"mm:ss"))</f>
        <v>#REF!</v>
      </c>
      <c r="T1261" s="47"/>
      <c r="U1261" s="43" t="e">
        <f>INDEX(VISITORS[INSECT ORDER], MATCH(T1261,VISITORS[NAME USED],0))</f>
        <v>#N/A</v>
      </c>
      <c r="V1261" s="43" t="e">
        <f t="shared" si="320"/>
        <v>#N/A</v>
      </c>
      <c r="W1261" s="48" t="e">
        <f>IF(SUM(AB1261,AD1261,AF1261,AH1261,AJ1261,AL1261)=#REF!,,"")</f>
        <v>#REF!</v>
      </c>
      <c r="X1261" s="49" t="e">
        <f>IF(#REF!=1,1,"")</f>
        <v>#REF!</v>
      </c>
      <c r="Y1261" s="49"/>
      <c r="Z1261" s="49"/>
      <c r="AA1261" s="50" t="str">
        <f t="shared" si="321"/>
        <v/>
      </c>
      <c r="AB1261" s="51" t="str">
        <f>IF(AA1261=1,#REF!,"")</f>
        <v/>
      </c>
      <c r="AC1261" s="50"/>
      <c r="AD1261" s="51" t="str">
        <f>IF(AC1261=1,#REF!,"")</f>
        <v/>
      </c>
      <c r="AE1261" s="50"/>
      <c r="AF1261" s="51" t="str">
        <f>IF(AE1261=1,#REF!,"")</f>
        <v/>
      </c>
      <c r="AG1261" s="50"/>
      <c r="AH1261" s="51" t="str">
        <f>IF(AG1261=1,#REF!,"")</f>
        <v/>
      </c>
      <c r="AI1261" s="50"/>
      <c r="AJ1261" s="51" t="str">
        <f>IF(AI1261=1,#REF!,"")</f>
        <v/>
      </c>
      <c r="AK1261" s="50"/>
      <c r="AL1261" s="51" t="str">
        <f>IF(AK1261=1,#REF!,"")</f>
        <v/>
      </c>
      <c r="AM1261" s="52"/>
      <c r="AN1261" s="53"/>
      <c r="AO1261" s="53"/>
      <c r="AP1261" s="54"/>
      <c r="AQ1261" s="55" t="e">
        <f>IF(#REF!=1,0,"")</f>
        <v>#REF!</v>
      </c>
      <c r="AR1261" s="56" t="e">
        <f t="shared" si="314"/>
        <v>#REF!</v>
      </c>
      <c r="AS1261" s="55" t="e">
        <f>IF(#REF!=1,0,"")</f>
        <v>#REF!</v>
      </c>
      <c r="AT1261" s="56" t="e">
        <f t="shared" si="315"/>
        <v>#REF!</v>
      </c>
    </row>
    <row r="1262" spans="1:46" s="3" customFormat="1" x14ac:dyDescent="0.25">
      <c r="A1262" s="67">
        <f t="shared" si="316"/>
        <v>2022</v>
      </c>
      <c r="B1262" s="67" t="str">
        <f t="shared" si="317"/>
        <v>May</v>
      </c>
      <c r="C1262" s="68">
        <f t="shared" si="322"/>
        <v>25</v>
      </c>
      <c r="D1262" s="69">
        <f t="shared" si="318"/>
        <v>5</v>
      </c>
      <c r="E1262" s="60">
        <f t="shared" si="319"/>
        <v>34</v>
      </c>
      <c r="F1262" s="74"/>
      <c r="G1262" s="77"/>
      <c r="H1262" s="63" t="e">
        <f t="shared" si="323"/>
        <v>#VALUE!</v>
      </c>
      <c r="I1262" s="64">
        <f t="shared" si="326"/>
        <v>1</v>
      </c>
      <c r="J1262" s="71" t="str">
        <f t="shared" si="326"/>
        <v>Lavandula</v>
      </c>
      <c r="K1262" s="71" t="str">
        <f t="shared" si="326"/>
        <v>stoechas</v>
      </c>
      <c r="L1262" s="72">
        <f t="shared" si="326"/>
        <v>2</v>
      </c>
      <c r="M1262" s="66">
        <f t="shared" si="326"/>
        <v>13</v>
      </c>
      <c r="N1262" s="66">
        <f t="shared" si="326"/>
        <v>0</v>
      </c>
      <c r="O1262" s="42"/>
      <c r="P1262" s="43" t="e">
        <f>TEXT(IF(#REF!=1,D1262,""),"00")</f>
        <v>#REF!</v>
      </c>
      <c r="Q1262" s="44"/>
      <c r="R1262" s="45"/>
      <c r="S1262" s="46" t="e">
        <f>IF(O1262=0,TEXT(TIME(P1262,Q1262,R1262)-TIME(D1262,E1262,RIGHT(F1262,2))+TIME(0,LEFT(#REF!,2),RIGHT(#REF!,2)),"mm:ss"),TEXT(TIME(P1262,Q1262,R1262)-TIME(D1262,E1262,RIGHT(F1262,2))+TIME(0,LEFT(#REF!,2),RIGHT(#REF!,2))-TIME(0,($G$10*O1262),0),"mm:ss"))</f>
        <v>#REF!</v>
      </c>
      <c r="T1262" s="47"/>
      <c r="U1262" s="43" t="e">
        <f>INDEX(VISITORS[INSECT ORDER], MATCH(T1262,VISITORS[NAME USED],0))</f>
        <v>#N/A</v>
      </c>
      <c r="V1262" s="43" t="e">
        <f t="shared" si="320"/>
        <v>#N/A</v>
      </c>
      <c r="W1262" s="48" t="e">
        <f>IF(SUM(AB1262,AD1262,AF1262,AH1262,AJ1262,AL1262)=#REF!,,"")</f>
        <v>#REF!</v>
      </c>
      <c r="X1262" s="49" t="e">
        <f>IF(#REF!=1,1,"")</f>
        <v>#REF!</v>
      </c>
      <c r="Y1262" s="49"/>
      <c r="Z1262" s="49"/>
      <c r="AA1262" s="50" t="str">
        <f t="shared" si="321"/>
        <v/>
      </c>
      <c r="AB1262" s="51" t="str">
        <f>IF(AA1262=1,#REF!,"")</f>
        <v/>
      </c>
      <c r="AC1262" s="50"/>
      <c r="AD1262" s="51" t="str">
        <f>IF(AC1262=1,#REF!,"")</f>
        <v/>
      </c>
      <c r="AE1262" s="50"/>
      <c r="AF1262" s="51" t="str">
        <f>IF(AE1262=1,#REF!,"")</f>
        <v/>
      </c>
      <c r="AG1262" s="50"/>
      <c r="AH1262" s="51" t="str">
        <f>IF(AG1262=1,#REF!,"")</f>
        <v/>
      </c>
      <c r="AI1262" s="50"/>
      <c r="AJ1262" s="51" t="str">
        <f>IF(AI1262=1,#REF!,"")</f>
        <v/>
      </c>
      <c r="AK1262" s="50"/>
      <c r="AL1262" s="51" t="str">
        <f>IF(AK1262=1,#REF!,"")</f>
        <v/>
      </c>
      <c r="AM1262" s="52"/>
      <c r="AN1262" s="53"/>
      <c r="AO1262" s="53"/>
      <c r="AP1262" s="54"/>
      <c r="AQ1262" s="55" t="e">
        <f>IF(#REF!=1,0,"")</f>
        <v>#REF!</v>
      </c>
      <c r="AR1262" s="56" t="e">
        <f t="shared" si="314"/>
        <v>#REF!</v>
      </c>
      <c r="AS1262" s="55" t="e">
        <f>IF(#REF!=1,0,"")</f>
        <v>#REF!</v>
      </c>
      <c r="AT1262" s="56" t="e">
        <f t="shared" si="315"/>
        <v>#REF!</v>
      </c>
    </row>
    <row r="1263" spans="1:46" s="3" customFormat="1" x14ac:dyDescent="0.25">
      <c r="A1263" s="67">
        <f t="shared" si="316"/>
        <v>2022</v>
      </c>
      <c r="B1263" s="67" t="str">
        <f t="shared" si="317"/>
        <v>May</v>
      </c>
      <c r="C1263" s="68">
        <f t="shared" si="322"/>
        <v>25</v>
      </c>
      <c r="D1263" s="69">
        <f t="shared" si="318"/>
        <v>5</v>
      </c>
      <c r="E1263" s="70">
        <f t="shared" si="319"/>
        <v>35</v>
      </c>
      <c r="F1263" s="74"/>
      <c r="G1263" s="77"/>
      <c r="H1263" s="63" t="e">
        <f t="shared" si="323"/>
        <v>#VALUE!</v>
      </c>
      <c r="I1263" s="64">
        <f t="shared" si="326"/>
        <v>1</v>
      </c>
      <c r="J1263" s="71" t="str">
        <f t="shared" si="326"/>
        <v>Lavandula</v>
      </c>
      <c r="K1263" s="71" t="str">
        <f t="shared" si="326"/>
        <v>stoechas</v>
      </c>
      <c r="L1263" s="72">
        <f t="shared" si="326"/>
        <v>2</v>
      </c>
      <c r="M1263" s="72">
        <f t="shared" si="326"/>
        <v>13</v>
      </c>
      <c r="N1263" s="66">
        <f t="shared" si="326"/>
        <v>0</v>
      </c>
      <c r="O1263" s="42"/>
      <c r="P1263" s="43" t="e">
        <f>TEXT(IF(#REF!=1,D1263,""),"00")</f>
        <v>#REF!</v>
      </c>
      <c r="Q1263" s="44"/>
      <c r="R1263" s="45"/>
      <c r="S1263" s="46" t="e">
        <f>IF(O1263=0,TEXT(TIME(P1263,Q1263,R1263)-TIME(D1263,E1263,RIGHT(F1263,2))+TIME(0,LEFT(#REF!,2),RIGHT(#REF!,2)),"mm:ss"),TEXT(TIME(P1263,Q1263,R1263)-TIME(D1263,E1263,RIGHT(F1263,2))+TIME(0,LEFT(#REF!,2),RIGHT(#REF!,2))-TIME(0,($G$10*O1263),0),"mm:ss"))</f>
        <v>#REF!</v>
      </c>
      <c r="T1263" s="47"/>
      <c r="U1263" s="43" t="e">
        <f>INDEX(VISITORS[INSECT ORDER], MATCH(T1263,VISITORS[NAME USED],0))</f>
        <v>#N/A</v>
      </c>
      <c r="V1263" s="43" t="e">
        <f t="shared" si="320"/>
        <v>#N/A</v>
      </c>
      <c r="W1263" s="48" t="e">
        <f>IF(SUM(AB1263,AD1263,AF1263,AH1263,AJ1263,AL1263)=#REF!,,"")</f>
        <v>#REF!</v>
      </c>
      <c r="X1263" s="49" t="e">
        <f>IF(#REF!=1,1,"")</f>
        <v>#REF!</v>
      </c>
      <c r="Y1263" s="49"/>
      <c r="Z1263" s="49"/>
      <c r="AA1263" s="50" t="str">
        <f t="shared" si="321"/>
        <v/>
      </c>
      <c r="AB1263" s="51" t="str">
        <f>IF(AA1263=1,#REF!,"")</f>
        <v/>
      </c>
      <c r="AC1263" s="50"/>
      <c r="AD1263" s="51" t="str">
        <f>IF(AC1263=1,#REF!,"")</f>
        <v/>
      </c>
      <c r="AE1263" s="50"/>
      <c r="AF1263" s="51" t="str">
        <f>IF(AE1263=1,#REF!,"")</f>
        <v/>
      </c>
      <c r="AG1263" s="50"/>
      <c r="AH1263" s="51" t="str">
        <f>IF(AG1263=1,#REF!,"")</f>
        <v/>
      </c>
      <c r="AI1263" s="50"/>
      <c r="AJ1263" s="51" t="str">
        <f>IF(AI1263=1,#REF!,"")</f>
        <v/>
      </c>
      <c r="AK1263" s="50"/>
      <c r="AL1263" s="51" t="str">
        <f>IF(AK1263=1,#REF!,"")</f>
        <v/>
      </c>
      <c r="AM1263" s="52"/>
      <c r="AN1263" s="53"/>
      <c r="AO1263" s="53"/>
      <c r="AP1263" s="54"/>
      <c r="AQ1263" s="55" t="e">
        <f>IF(#REF!=1,0,"")</f>
        <v>#REF!</v>
      </c>
      <c r="AR1263" s="56" t="e">
        <f t="shared" si="314"/>
        <v>#REF!</v>
      </c>
      <c r="AS1263" s="55" t="e">
        <f>IF(#REF!=1,0,"")</f>
        <v>#REF!</v>
      </c>
      <c r="AT1263" s="56" t="e">
        <f t="shared" si="315"/>
        <v>#REF!</v>
      </c>
    </row>
    <row r="1264" spans="1:46" s="3" customFormat="1" x14ac:dyDescent="0.25">
      <c r="A1264" s="67">
        <f t="shared" si="316"/>
        <v>2022</v>
      </c>
      <c r="B1264" s="67" t="str">
        <f t="shared" si="317"/>
        <v>May</v>
      </c>
      <c r="C1264" s="68">
        <f t="shared" si="322"/>
        <v>25</v>
      </c>
      <c r="D1264" s="69">
        <f t="shared" si="318"/>
        <v>5</v>
      </c>
      <c r="E1264" s="70">
        <f t="shared" si="319"/>
        <v>36</v>
      </c>
      <c r="F1264" s="74"/>
      <c r="G1264" s="77"/>
      <c r="H1264" s="63" t="e">
        <f t="shared" si="323"/>
        <v>#VALUE!</v>
      </c>
      <c r="I1264" s="64">
        <f t="shared" si="326"/>
        <v>1</v>
      </c>
      <c r="J1264" s="71" t="str">
        <f t="shared" si="326"/>
        <v>Lavandula</v>
      </c>
      <c r="K1264" s="71" t="str">
        <f t="shared" si="326"/>
        <v>stoechas</v>
      </c>
      <c r="L1264" s="72">
        <f t="shared" si="326"/>
        <v>2</v>
      </c>
      <c r="M1264" s="72">
        <f t="shared" si="326"/>
        <v>13</v>
      </c>
      <c r="N1264" s="66">
        <f t="shared" si="326"/>
        <v>0</v>
      </c>
      <c r="O1264" s="42"/>
      <c r="P1264" s="43" t="e">
        <f>TEXT(IF(#REF!=1,D1264,""),"00")</f>
        <v>#REF!</v>
      </c>
      <c r="Q1264" s="44"/>
      <c r="R1264" s="45"/>
      <c r="S1264" s="46" t="e">
        <f>IF(O1264=0,TEXT(TIME(P1264,Q1264,R1264)-TIME(D1264,E1264,RIGHT(F1264,2))+TIME(0,LEFT(#REF!,2),RIGHT(#REF!,2)),"mm:ss"),TEXT(TIME(P1264,Q1264,R1264)-TIME(D1264,E1264,RIGHT(F1264,2))+TIME(0,LEFT(#REF!,2),RIGHT(#REF!,2))-TIME(0,($G$10*O1264),0),"mm:ss"))</f>
        <v>#REF!</v>
      </c>
      <c r="T1264" s="47"/>
      <c r="U1264" s="43" t="e">
        <f>INDEX(VISITORS[INSECT ORDER], MATCH(T1264,VISITORS[NAME USED],0))</f>
        <v>#N/A</v>
      </c>
      <c r="V1264" s="43" t="e">
        <f t="shared" si="320"/>
        <v>#N/A</v>
      </c>
      <c r="W1264" s="48" t="e">
        <f>IF(SUM(AB1264,AD1264,AF1264,AH1264,AJ1264,AL1264)=#REF!,,"")</f>
        <v>#REF!</v>
      </c>
      <c r="X1264" s="49" t="e">
        <f>IF(#REF!=1,1,"")</f>
        <v>#REF!</v>
      </c>
      <c r="Y1264" s="49"/>
      <c r="Z1264" s="49"/>
      <c r="AA1264" s="50" t="str">
        <f t="shared" si="321"/>
        <v/>
      </c>
      <c r="AB1264" s="51" t="str">
        <f>IF(AA1264=1,#REF!,"")</f>
        <v/>
      </c>
      <c r="AC1264" s="50"/>
      <c r="AD1264" s="51" t="str">
        <f>IF(AC1264=1,#REF!,"")</f>
        <v/>
      </c>
      <c r="AE1264" s="50"/>
      <c r="AF1264" s="51" t="str">
        <f>IF(AE1264=1,#REF!,"")</f>
        <v/>
      </c>
      <c r="AG1264" s="50"/>
      <c r="AH1264" s="51" t="str">
        <f>IF(AG1264=1,#REF!,"")</f>
        <v/>
      </c>
      <c r="AI1264" s="50"/>
      <c r="AJ1264" s="51" t="str">
        <f>IF(AI1264=1,#REF!,"")</f>
        <v/>
      </c>
      <c r="AK1264" s="50"/>
      <c r="AL1264" s="51" t="str">
        <f>IF(AK1264=1,#REF!,"")</f>
        <v/>
      </c>
      <c r="AM1264" s="52"/>
      <c r="AN1264" s="53"/>
      <c r="AO1264" s="53"/>
      <c r="AP1264" s="54"/>
      <c r="AQ1264" s="55" t="e">
        <f>IF(#REF!=1,0,"")</f>
        <v>#REF!</v>
      </c>
      <c r="AR1264" s="56" t="e">
        <f t="shared" si="314"/>
        <v>#REF!</v>
      </c>
      <c r="AS1264" s="55" t="e">
        <f>IF(#REF!=1,0,"")</f>
        <v>#REF!</v>
      </c>
      <c r="AT1264" s="56" t="e">
        <f t="shared" si="315"/>
        <v>#REF!</v>
      </c>
    </row>
    <row r="1265" spans="1:46" s="3" customFormat="1" x14ac:dyDescent="0.25">
      <c r="A1265" s="67">
        <f t="shared" si="316"/>
        <v>2022</v>
      </c>
      <c r="B1265" s="67" t="str">
        <f t="shared" si="317"/>
        <v>May</v>
      </c>
      <c r="C1265" s="68">
        <f t="shared" si="322"/>
        <v>25</v>
      </c>
      <c r="D1265" s="69">
        <f t="shared" si="318"/>
        <v>5</v>
      </c>
      <c r="E1265" s="70">
        <f t="shared" si="319"/>
        <v>37</v>
      </c>
      <c r="F1265" s="74"/>
      <c r="G1265" s="77"/>
      <c r="H1265" s="63" t="e">
        <f t="shared" si="323"/>
        <v>#VALUE!</v>
      </c>
      <c r="I1265" s="64">
        <f t="shared" si="326"/>
        <v>1</v>
      </c>
      <c r="J1265" s="71" t="str">
        <f t="shared" si="326"/>
        <v>Lavandula</v>
      </c>
      <c r="K1265" s="71" t="str">
        <f t="shared" si="326"/>
        <v>stoechas</v>
      </c>
      <c r="L1265" s="72">
        <f t="shared" si="326"/>
        <v>2</v>
      </c>
      <c r="M1265" s="72">
        <f t="shared" si="326"/>
        <v>13</v>
      </c>
      <c r="N1265" s="66">
        <f t="shared" si="326"/>
        <v>0</v>
      </c>
      <c r="O1265" s="42"/>
      <c r="P1265" s="43" t="e">
        <f>TEXT(IF(#REF!=1,D1265,""),"00")</f>
        <v>#REF!</v>
      </c>
      <c r="Q1265" s="44"/>
      <c r="R1265" s="45"/>
      <c r="S1265" s="46" t="e">
        <f>IF(O1265=0,TEXT(TIME(P1265,Q1265,R1265)-TIME(D1265,E1265,RIGHT(F1265,2))+TIME(0,LEFT(#REF!,2),RIGHT(#REF!,2)),"mm:ss"),TEXT(TIME(P1265,Q1265,R1265)-TIME(D1265,E1265,RIGHT(F1265,2))+TIME(0,LEFT(#REF!,2),RIGHT(#REF!,2))-TIME(0,($G$10*O1265),0),"mm:ss"))</f>
        <v>#REF!</v>
      </c>
      <c r="T1265" s="47"/>
      <c r="U1265" s="43" t="e">
        <f>INDEX(VISITORS[INSECT ORDER], MATCH(T1265,VISITORS[NAME USED],0))</f>
        <v>#N/A</v>
      </c>
      <c r="V1265" s="43" t="e">
        <f t="shared" si="320"/>
        <v>#N/A</v>
      </c>
      <c r="W1265" s="48" t="e">
        <f>IF(SUM(AB1265,AD1265,AF1265,AH1265,AJ1265,AL1265)=#REF!,,"")</f>
        <v>#REF!</v>
      </c>
      <c r="X1265" s="49" t="e">
        <f>IF(#REF!=1,1,"")</f>
        <v>#REF!</v>
      </c>
      <c r="Y1265" s="49"/>
      <c r="Z1265" s="49"/>
      <c r="AA1265" s="50" t="str">
        <f t="shared" si="321"/>
        <v/>
      </c>
      <c r="AB1265" s="51" t="str">
        <f>IF(AA1265=1,#REF!,"")</f>
        <v/>
      </c>
      <c r="AC1265" s="50"/>
      <c r="AD1265" s="51" t="str">
        <f>IF(AC1265=1,#REF!,"")</f>
        <v/>
      </c>
      <c r="AE1265" s="50"/>
      <c r="AF1265" s="51" t="str">
        <f>IF(AE1265=1,#REF!,"")</f>
        <v/>
      </c>
      <c r="AG1265" s="50"/>
      <c r="AH1265" s="51" t="str">
        <f>IF(AG1265=1,#REF!,"")</f>
        <v/>
      </c>
      <c r="AI1265" s="50"/>
      <c r="AJ1265" s="51" t="str">
        <f>IF(AI1265=1,#REF!,"")</f>
        <v/>
      </c>
      <c r="AK1265" s="50"/>
      <c r="AL1265" s="51" t="str">
        <f>IF(AK1265=1,#REF!,"")</f>
        <v/>
      </c>
      <c r="AM1265" s="52"/>
      <c r="AN1265" s="53"/>
      <c r="AO1265" s="53"/>
      <c r="AP1265" s="54"/>
      <c r="AQ1265" s="55" t="e">
        <f>IF(#REF!=1,0,"")</f>
        <v>#REF!</v>
      </c>
      <c r="AR1265" s="56" t="e">
        <f t="shared" si="314"/>
        <v>#REF!</v>
      </c>
      <c r="AS1265" s="55" t="e">
        <f>IF(#REF!=1,0,"")</f>
        <v>#REF!</v>
      </c>
      <c r="AT1265" s="56" t="e">
        <f t="shared" si="315"/>
        <v>#REF!</v>
      </c>
    </row>
    <row r="1266" spans="1:46" s="3" customFormat="1" x14ac:dyDescent="0.25">
      <c r="A1266" s="67">
        <f t="shared" si="316"/>
        <v>2022</v>
      </c>
      <c r="B1266" s="67" t="str">
        <f t="shared" si="317"/>
        <v>May</v>
      </c>
      <c r="C1266" s="68">
        <f t="shared" si="322"/>
        <v>25</v>
      </c>
      <c r="D1266" s="69">
        <f t="shared" si="318"/>
        <v>5</v>
      </c>
      <c r="E1266" s="70">
        <f t="shared" si="319"/>
        <v>38</v>
      </c>
      <c r="F1266" s="74"/>
      <c r="G1266" s="77"/>
      <c r="H1266" s="63" t="e">
        <f t="shared" si="323"/>
        <v>#VALUE!</v>
      </c>
      <c r="I1266" s="64">
        <f t="shared" si="326"/>
        <v>1</v>
      </c>
      <c r="J1266" s="71" t="str">
        <f t="shared" si="326"/>
        <v>Lavandula</v>
      </c>
      <c r="K1266" s="71" t="str">
        <f t="shared" si="326"/>
        <v>stoechas</v>
      </c>
      <c r="L1266" s="66">
        <f t="shared" si="326"/>
        <v>2</v>
      </c>
      <c r="M1266" s="72">
        <f t="shared" si="326"/>
        <v>13</v>
      </c>
      <c r="N1266" s="66">
        <f t="shared" si="326"/>
        <v>0</v>
      </c>
      <c r="O1266" s="42"/>
      <c r="P1266" s="43" t="e">
        <f>TEXT(IF(#REF!=1,D1266,""),"00")</f>
        <v>#REF!</v>
      </c>
      <c r="Q1266" s="44"/>
      <c r="R1266" s="45"/>
      <c r="S1266" s="46" t="e">
        <f>IF(O1266=0,TEXT(TIME(P1266,Q1266,R1266)-TIME(D1266,E1266,RIGHT(F1266,2))+TIME(0,LEFT(#REF!,2),RIGHT(#REF!,2)),"mm:ss"),TEXT(TIME(P1266,Q1266,R1266)-TIME(D1266,E1266,RIGHT(F1266,2))+TIME(0,LEFT(#REF!,2),RIGHT(#REF!,2))-TIME(0,($G$10*O1266),0),"mm:ss"))</f>
        <v>#REF!</v>
      </c>
      <c r="T1266" s="47"/>
      <c r="U1266" s="43" t="e">
        <f>INDEX(VISITORS[INSECT ORDER], MATCH(T1266,VISITORS[NAME USED],0))</f>
        <v>#N/A</v>
      </c>
      <c r="V1266" s="43" t="e">
        <f t="shared" si="320"/>
        <v>#N/A</v>
      </c>
      <c r="W1266" s="48" t="e">
        <f>IF(SUM(AB1266,AD1266,AF1266,AH1266,AJ1266,AL1266)=#REF!,,"")</f>
        <v>#REF!</v>
      </c>
      <c r="X1266" s="49" t="e">
        <f>IF(#REF!=1,1,"")</f>
        <v>#REF!</v>
      </c>
      <c r="Y1266" s="49"/>
      <c r="Z1266" s="49"/>
      <c r="AA1266" s="50" t="str">
        <f t="shared" si="321"/>
        <v/>
      </c>
      <c r="AB1266" s="51" t="str">
        <f>IF(AA1266=1,#REF!,"")</f>
        <v/>
      </c>
      <c r="AC1266" s="50"/>
      <c r="AD1266" s="51" t="str">
        <f>IF(AC1266=1,#REF!,"")</f>
        <v/>
      </c>
      <c r="AE1266" s="50"/>
      <c r="AF1266" s="51" t="str">
        <f>IF(AE1266=1,#REF!,"")</f>
        <v/>
      </c>
      <c r="AG1266" s="50"/>
      <c r="AH1266" s="51" t="str">
        <f>IF(AG1266=1,#REF!,"")</f>
        <v/>
      </c>
      <c r="AI1266" s="50"/>
      <c r="AJ1266" s="51" t="str">
        <f>IF(AI1266=1,#REF!,"")</f>
        <v/>
      </c>
      <c r="AK1266" s="50"/>
      <c r="AL1266" s="51" t="str">
        <f>IF(AK1266=1,#REF!,"")</f>
        <v/>
      </c>
      <c r="AM1266" s="52"/>
      <c r="AN1266" s="53"/>
      <c r="AO1266" s="53"/>
      <c r="AP1266" s="54"/>
      <c r="AQ1266" s="55" t="e">
        <f>IF(#REF!=1,0,"")</f>
        <v>#REF!</v>
      </c>
      <c r="AR1266" s="56" t="e">
        <f t="shared" si="314"/>
        <v>#REF!</v>
      </c>
      <c r="AS1266" s="55" t="e">
        <f>IF(#REF!=1,0,"")</f>
        <v>#REF!</v>
      </c>
      <c r="AT1266" s="56" t="e">
        <f t="shared" si="315"/>
        <v>#REF!</v>
      </c>
    </row>
    <row r="1267" spans="1:46" s="3" customFormat="1" x14ac:dyDescent="0.25">
      <c r="A1267" s="67">
        <f t="shared" si="316"/>
        <v>2022</v>
      </c>
      <c r="B1267" s="67" t="str">
        <f t="shared" si="317"/>
        <v>May</v>
      </c>
      <c r="C1267" s="68">
        <f t="shared" si="322"/>
        <v>25</v>
      </c>
      <c r="D1267" s="69">
        <f t="shared" si="318"/>
        <v>5</v>
      </c>
      <c r="E1267" s="60">
        <f t="shared" si="319"/>
        <v>39</v>
      </c>
      <c r="F1267" s="74"/>
      <c r="G1267" s="77"/>
      <c r="H1267" s="63" t="e">
        <f t="shared" si="323"/>
        <v>#VALUE!</v>
      </c>
      <c r="I1267" s="64">
        <f t="shared" si="326"/>
        <v>1</v>
      </c>
      <c r="J1267" s="71" t="str">
        <f t="shared" si="326"/>
        <v>Lavandula</v>
      </c>
      <c r="K1267" s="71" t="str">
        <f t="shared" si="326"/>
        <v>stoechas</v>
      </c>
      <c r="L1267" s="72">
        <f t="shared" si="326"/>
        <v>2</v>
      </c>
      <c r="M1267" s="66">
        <f t="shared" si="326"/>
        <v>13</v>
      </c>
      <c r="N1267" s="66">
        <f t="shared" si="326"/>
        <v>0</v>
      </c>
      <c r="O1267" s="42"/>
      <c r="P1267" s="43" t="e">
        <f>TEXT(IF(#REF!=1,D1267,""),"00")</f>
        <v>#REF!</v>
      </c>
      <c r="Q1267" s="44"/>
      <c r="R1267" s="45"/>
      <c r="S1267" s="46" t="e">
        <f>IF(O1267=0,TEXT(TIME(P1267,Q1267,R1267)-TIME(D1267,E1267,RIGHT(F1267,2))+TIME(0,LEFT(#REF!,2),RIGHT(#REF!,2)),"mm:ss"),TEXT(TIME(P1267,Q1267,R1267)-TIME(D1267,E1267,RIGHT(F1267,2))+TIME(0,LEFT(#REF!,2),RIGHT(#REF!,2))-TIME(0,($G$10*O1267),0),"mm:ss"))</f>
        <v>#REF!</v>
      </c>
      <c r="T1267" s="47"/>
      <c r="U1267" s="43" t="e">
        <f>INDEX(VISITORS[INSECT ORDER], MATCH(T1267,VISITORS[NAME USED],0))</f>
        <v>#N/A</v>
      </c>
      <c r="V1267" s="43" t="e">
        <f t="shared" si="320"/>
        <v>#N/A</v>
      </c>
      <c r="W1267" s="48" t="e">
        <f>IF(SUM(AB1267,AD1267,AF1267,AH1267,AJ1267,AL1267)=#REF!,,"")</f>
        <v>#REF!</v>
      </c>
      <c r="X1267" s="49" t="e">
        <f>IF(#REF!=1,1,"")</f>
        <v>#REF!</v>
      </c>
      <c r="Y1267" s="49"/>
      <c r="Z1267" s="49"/>
      <c r="AA1267" s="50" t="str">
        <f t="shared" si="321"/>
        <v/>
      </c>
      <c r="AB1267" s="51" t="str">
        <f>IF(AA1267=1,#REF!,"")</f>
        <v/>
      </c>
      <c r="AC1267" s="50"/>
      <c r="AD1267" s="51" t="str">
        <f>IF(AC1267=1,#REF!,"")</f>
        <v/>
      </c>
      <c r="AE1267" s="50"/>
      <c r="AF1267" s="51" t="str">
        <f>IF(AE1267=1,#REF!,"")</f>
        <v/>
      </c>
      <c r="AG1267" s="50"/>
      <c r="AH1267" s="51" t="str">
        <f>IF(AG1267=1,#REF!,"")</f>
        <v/>
      </c>
      <c r="AI1267" s="50"/>
      <c r="AJ1267" s="51" t="str">
        <f>IF(AI1267=1,#REF!,"")</f>
        <v/>
      </c>
      <c r="AK1267" s="50"/>
      <c r="AL1267" s="51" t="str">
        <f>IF(AK1267=1,#REF!,"")</f>
        <v/>
      </c>
      <c r="AM1267" s="52"/>
      <c r="AN1267" s="53"/>
      <c r="AO1267" s="53"/>
      <c r="AP1267" s="54"/>
      <c r="AQ1267" s="55" t="e">
        <f>IF(#REF!=1,0,"")</f>
        <v>#REF!</v>
      </c>
      <c r="AR1267" s="56" t="e">
        <f t="shared" si="314"/>
        <v>#REF!</v>
      </c>
      <c r="AS1267" s="55" t="e">
        <f>IF(#REF!=1,0,"")</f>
        <v>#REF!</v>
      </c>
      <c r="AT1267" s="56" t="e">
        <f t="shared" si="315"/>
        <v>#REF!</v>
      </c>
    </row>
    <row r="1268" spans="1:46" s="3" customFormat="1" x14ac:dyDescent="0.25">
      <c r="A1268" s="67">
        <f t="shared" si="316"/>
        <v>2022</v>
      </c>
      <c r="B1268" s="67" t="str">
        <f t="shared" si="317"/>
        <v>May</v>
      </c>
      <c r="C1268" s="68">
        <f t="shared" si="322"/>
        <v>25</v>
      </c>
      <c r="D1268" s="69">
        <f t="shared" si="318"/>
        <v>5</v>
      </c>
      <c r="E1268" s="70">
        <f t="shared" si="319"/>
        <v>40</v>
      </c>
      <c r="F1268" s="74"/>
      <c r="G1268" s="77"/>
      <c r="H1268" s="63" t="e">
        <f t="shared" si="323"/>
        <v>#VALUE!</v>
      </c>
      <c r="I1268" s="64">
        <f t="shared" si="326"/>
        <v>1</v>
      </c>
      <c r="J1268" s="71" t="str">
        <f t="shared" si="326"/>
        <v>Lavandula</v>
      </c>
      <c r="K1268" s="71" t="str">
        <f t="shared" si="326"/>
        <v>stoechas</v>
      </c>
      <c r="L1268" s="72">
        <f t="shared" si="326"/>
        <v>2</v>
      </c>
      <c r="M1268" s="72">
        <f t="shared" si="326"/>
        <v>13</v>
      </c>
      <c r="N1268" s="66">
        <f t="shared" si="326"/>
        <v>0</v>
      </c>
      <c r="O1268" s="42"/>
      <c r="P1268" s="43" t="e">
        <f>TEXT(IF(#REF!=1,D1268,""),"00")</f>
        <v>#REF!</v>
      </c>
      <c r="Q1268" s="44"/>
      <c r="R1268" s="45"/>
      <c r="S1268" s="46" t="e">
        <f>IF(O1268=0,TEXT(TIME(P1268,Q1268,R1268)-TIME(D1268,E1268,RIGHT(F1268,2))+TIME(0,LEFT(#REF!,2),RIGHT(#REF!,2)),"mm:ss"),TEXT(TIME(P1268,Q1268,R1268)-TIME(D1268,E1268,RIGHT(F1268,2))+TIME(0,LEFT(#REF!,2),RIGHT(#REF!,2))-TIME(0,($G$10*O1268),0),"mm:ss"))</f>
        <v>#REF!</v>
      </c>
      <c r="T1268" s="47"/>
      <c r="U1268" s="43" t="e">
        <f>INDEX(VISITORS[INSECT ORDER], MATCH(T1268,VISITORS[NAME USED],0))</f>
        <v>#N/A</v>
      </c>
      <c r="V1268" s="43" t="e">
        <f t="shared" si="320"/>
        <v>#N/A</v>
      </c>
      <c r="W1268" s="48" t="e">
        <f>IF(SUM(AB1268,AD1268,AF1268,AH1268,AJ1268,AL1268)=#REF!,,"")</f>
        <v>#REF!</v>
      </c>
      <c r="X1268" s="49" t="e">
        <f>IF(#REF!=1,1,"")</f>
        <v>#REF!</v>
      </c>
      <c r="Y1268" s="49"/>
      <c r="Z1268" s="49"/>
      <c r="AA1268" s="50" t="str">
        <f t="shared" si="321"/>
        <v/>
      </c>
      <c r="AB1268" s="51" t="str">
        <f>IF(AA1268=1,#REF!,"")</f>
        <v/>
      </c>
      <c r="AC1268" s="50"/>
      <c r="AD1268" s="51" t="str">
        <f>IF(AC1268=1,#REF!,"")</f>
        <v/>
      </c>
      <c r="AE1268" s="50"/>
      <c r="AF1268" s="51" t="str">
        <f>IF(AE1268=1,#REF!,"")</f>
        <v/>
      </c>
      <c r="AG1268" s="50"/>
      <c r="AH1268" s="51" t="str">
        <f>IF(AG1268=1,#REF!,"")</f>
        <v/>
      </c>
      <c r="AI1268" s="50"/>
      <c r="AJ1268" s="51" t="str">
        <f>IF(AI1268=1,#REF!,"")</f>
        <v/>
      </c>
      <c r="AK1268" s="50"/>
      <c r="AL1268" s="51" t="str">
        <f>IF(AK1268=1,#REF!,"")</f>
        <v/>
      </c>
      <c r="AM1268" s="52"/>
      <c r="AN1268" s="53"/>
      <c r="AO1268" s="53"/>
      <c r="AP1268" s="54"/>
      <c r="AQ1268" s="55" t="e">
        <f>IF(#REF!=1,0,"")</f>
        <v>#REF!</v>
      </c>
      <c r="AR1268" s="56" t="e">
        <f t="shared" si="314"/>
        <v>#REF!</v>
      </c>
      <c r="AS1268" s="55" t="e">
        <f>IF(#REF!=1,0,"")</f>
        <v>#REF!</v>
      </c>
      <c r="AT1268" s="56" t="e">
        <f t="shared" si="315"/>
        <v>#REF!</v>
      </c>
    </row>
    <row r="1269" spans="1:46" s="3" customFormat="1" x14ac:dyDescent="0.25">
      <c r="A1269" s="67">
        <f t="shared" si="316"/>
        <v>2022</v>
      </c>
      <c r="B1269" s="67" t="str">
        <f t="shared" si="317"/>
        <v>May</v>
      </c>
      <c r="C1269" s="68">
        <f t="shared" si="322"/>
        <v>25</v>
      </c>
      <c r="D1269" s="69">
        <f t="shared" si="318"/>
        <v>5</v>
      </c>
      <c r="E1269" s="70">
        <f t="shared" si="319"/>
        <v>41</v>
      </c>
      <c r="F1269" s="74"/>
      <c r="G1269" s="77"/>
      <c r="H1269" s="63" t="e">
        <f t="shared" si="323"/>
        <v>#VALUE!</v>
      </c>
      <c r="I1269" s="64">
        <f t="shared" si="326"/>
        <v>1</v>
      </c>
      <c r="J1269" s="71" t="str">
        <f t="shared" si="326"/>
        <v>Lavandula</v>
      </c>
      <c r="K1269" s="71" t="str">
        <f t="shared" si="326"/>
        <v>stoechas</v>
      </c>
      <c r="L1269" s="72">
        <f t="shared" si="326"/>
        <v>2</v>
      </c>
      <c r="M1269" s="72">
        <f t="shared" si="326"/>
        <v>13</v>
      </c>
      <c r="N1269" s="66">
        <f t="shared" si="326"/>
        <v>0</v>
      </c>
      <c r="O1269" s="42"/>
      <c r="P1269" s="43" t="e">
        <f>TEXT(IF(#REF!=1,D1269,""),"00")</f>
        <v>#REF!</v>
      </c>
      <c r="Q1269" s="44"/>
      <c r="R1269" s="45"/>
      <c r="S1269" s="46" t="e">
        <f>IF(O1269=0,TEXT(TIME(P1269,Q1269,R1269)-TIME(D1269,E1269,RIGHT(F1269,2))+TIME(0,LEFT(#REF!,2),RIGHT(#REF!,2)),"mm:ss"),TEXT(TIME(P1269,Q1269,R1269)-TIME(D1269,E1269,RIGHT(F1269,2))+TIME(0,LEFT(#REF!,2),RIGHT(#REF!,2))-TIME(0,($G$10*O1269),0),"mm:ss"))</f>
        <v>#REF!</v>
      </c>
      <c r="T1269" s="47"/>
      <c r="U1269" s="43" t="e">
        <f>INDEX(VISITORS[INSECT ORDER], MATCH(T1269,VISITORS[NAME USED],0))</f>
        <v>#N/A</v>
      </c>
      <c r="V1269" s="43" t="e">
        <f t="shared" si="320"/>
        <v>#N/A</v>
      </c>
      <c r="W1269" s="48" t="e">
        <f>IF(SUM(AB1269,AD1269,AF1269,AH1269,AJ1269,AL1269)=#REF!,,"")</f>
        <v>#REF!</v>
      </c>
      <c r="X1269" s="49" t="e">
        <f>IF(#REF!=1,1,"")</f>
        <v>#REF!</v>
      </c>
      <c r="Y1269" s="49"/>
      <c r="Z1269" s="49"/>
      <c r="AA1269" s="50" t="str">
        <f t="shared" si="321"/>
        <v/>
      </c>
      <c r="AB1269" s="51" t="str">
        <f>IF(AA1269=1,#REF!,"")</f>
        <v/>
      </c>
      <c r="AC1269" s="50"/>
      <c r="AD1269" s="51" t="str">
        <f>IF(AC1269=1,#REF!,"")</f>
        <v/>
      </c>
      <c r="AE1269" s="50"/>
      <c r="AF1269" s="51" t="str">
        <f>IF(AE1269=1,#REF!,"")</f>
        <v/>
      </c>
      <c r="AG1269" s="50"/>
      <c r="AH1269" s="51" t="str">
        <f>IF(AG1269=1,#REF!,"")</f>
        <v/>
      </c>
      <c r="AI1269" s="50"/>
      <c r="AJ1269" s="51" t="str">
        <f>IF(AI1269=1,#REF!,"")</f>
        <v/>
      </c>
      <c r="AK1269" s="50"/>
      <c r="AL1269" s="51" t="str">
        <f>IF(AK1269=1,#REF!,"")</f>
        <v/>
      </c>
      <c r="AM1269" s="52"/>
      <c r="AN1269" s="53"/>
      <c r="AO1269" s="53"/>
      <c r="AP1269" s="54"/>
      <c r="AQ1269" s="55" t="e">
        <f>IF(#REF!=1,0,"")</f>
        <v>#REF!</v>
      </c>
      <c r="AR1269" s="56" t="e">
        <f t="shared" si="314"/>
        <v>#REF!</v>
      </c>
      <c r="AS1269" s="55" t="e">
        <f>IF(#REF!=1,0,"")</f>
        <v>#REF!</v>
      </c>
      <c r="AT1269" s="56" t="e">
        <f t="shared" si="315"/>
        <v>#REF!</v>
      </c>
    </row>
    <row r="1270" spans="1:46" s="3" customFormat="1" x14ac:dyDescent="0.25">
      <c r="A1270" s="67">
        <f t="shared" si="316"/>
        <v>2022</v>
      </c>
      <c r="B1270" s="67" t="str">
        <f t="shared" si="317"/>
        <v>May</v>
      </c>
      <c r="C1270" s="68">
        <f t="shared" si="322"/>
        <v>25</v>
      </c>
      <c r="D1270" s="69">
        <f t="shared" si="318"/>
        <v>5</v>
      </c>
      <c r="E1270" s="70">
        <f t="shared" si="319"/>
        <v>42</v>
      </c>
      <c r="F1270" s="74"/>
      <c r="G1270" s="77"/>
      <c r="H1270" s="63" t="e">
        <f t="shared" si="323"/>
        <v>#VALUE!</v>
      </c>
      <c r="I1270" s="64">
        <f t="shared" si="326"/>
        <v>1</v>
      </c>
      <c r="J1270" s="71" t="str">
        <f t="shared" si="326"/>
        <v>Lavandula</v>
      </c>
      <c r="K1270" s="71" t="str">
        <f t="shared" si="326"/>
        <v>stoechas</v>
      </c>
      <c r="L1270" s="72">
        <f t="shared" si="326"/>
        <v>2</v>
      </c>
      <c r="M1270" s="72">
        <f t="shared" si="326"/>
        <v>13</v>
      </c>
      <c r="N1270" s="66">
        <f t="shared" si="326"/>
        <v>0</v>
      </c>
      <c r="O1270" s="42"/>
      <c r="P1270" s="43" t="e">
        <f>TEXT(IF(#REF!=1,D1270,""),"00")</f>
        <v>#REF!</v>
      </c>
      <c r="Q1270" s="44"/>
      <c r="R1270" s="45"/>
      <c r="S1270" s="46" t="e">
        <f>IF(O1270=0,TEXT(TIME(P1270,Q1270,R1270)-TIME(D1270,E1270,RIGHT(F1270,2))+TIME(0,LEFT(#REF!,2),RIGHT(#REF!,2)),"mm:ss"),TEXT(TIME(P1270,Q1270,R1270)-TIME(D1270,E1270,RIGHT(F1270,2))+TIME(0,LEFT(#REF!,2),RIGHT(#REF!,2))-TIME(0,($G$10*O1270),0),"mm:ss"))</f>
        <v>#REF!</v>
      </c>
      <c r="T1270" s="47"/>
      <c r="U1270" s="43" t="e">
        <f>INDEX(VISITORS[INSECT ORDER], MATCH(T1270,VISITORS[NAME USED],0))</f>
        <v>#N/A</v>
      </c>
      <c r="V1270" s="43" t="e">
        <f t="shared" si="320"/>
        <v>#N/A</v>
      </c>
      <c r="W1270" s="48" t="e">
        <f>IF(SUM(AB1270,AD1270,AF1270,AH1270,AJ1270,AL1270)=#REF!,,"")</f>
        <v>#REF!</v>
      </c>
      <c r="X1270" s="49" t="e">
        <f>IF(#REF!=1,1,"")</f>
        <v>#REF!</v>
      </c>
      <c r="Y1270" s="49"/>
      <c r="Z1270" s="49"/>
      <c r="AA1270" s="50" t="str">
        <f t="shared" si="321"/>
        <v/>
      </c>
      <c r="AB1270" s="51" t="str">
        <f>IF(AA1270=1,#REF!,"")</f>
        <v/>
      </c>
      <c r="AC1270" s="50"/>
      <c r="AD1270" s="51" t="str">
        <f>IF(AC1270=1,#REF!,"")</f>
        <v/>
      </c>
      <c r="AE1270" s="50"/>
      <c r="AF1270" s="51" t="str">
        <f>IF(AE1270=1,#REF!,"")</f>
        <v/>
      </c>
      <c r="AG1270" s="50"/>
      <c r="AH1270" s="51" t="str">
        <f>IF(AG1270=1,#REF!,"")</f>
        <v/>
      </c>
      <c r="AI1270" s="50"/>
      <c r="AJ1270" s="51" t="str">
        <f>IF(AI1270=1,#REF!,"")</f>
        <v/>
      </c>
      <c r="AK1270" s="50"/>
      <c r="AL1270" s="51" t="str">
        <f>IF(AK1270=1,#REF!,"")</f>
        <v/>
      </c>
      <c r="AM1270" s="52"/>
      <c r="AN1270" s="53"/>
      <c r="AO1270" s="53"/>
      <c r="AP1270" s="54"/>
      <c r="AQ1270" s="55" t="e">
        <f>IF(#REF!=1,0,"")</f>
        <v>#REF!</v>
      </c>
      <c r="AR1270" s="56" t="e">
        <f t="shared" si="314"/>
        <v>#REF!</v>
      </c>
      <c r="AS1270" s="55" t="e">
        <f>IF(#REF!=1,0,"")</f>
        <v>#REF!</v>
      </c>
      <c r="AT1270" s="56" t="e">
        <f t="shared" si="315"/>
        <v>#REF!</v>
      </c>
    </row>
    <row r="1271" spans="1:46" s="3" customFormat="1" x14ac:dyDescent="0.25">
      <c r="A1271" s="67">
        <f t="shared" si="316"/>
        <v>2022</v>
      </c>
      <c r="B1271" s="67" t="str">
        <f t="shared" si="317"/>
        <v>May</v>
      </c>
      <c r="C1271" s="68">
        <f t="shared" si="322"/>
        <v>25</v>
      </c>
      <c r="D1271" s="69">
        <f t="shared" si="318"/>
        <v>5</v>
      </c>
      <c r="E1271" s="70">
        <f t="shared" si="319"/>
        <v>43</v>
      </c>
      <c r="F1271" s="74"/>
      <c r="G1271" s="77"/>
      <c r="H1271" s="63" t="e">
        <f t="shared" si="323"/>
        <v>#VALUE!</v>
      </c>
      <c r="I1271" s="64">
        <f t="shared" si="326"/>
        <v>1</v>
      </c>
      <c r="J1271" s="71" t="str">
        <f t="shared" si="326"/>
        <v>Lavandula</v>
      </c>
      <c r="K1271" s="71" t="str">
        <f t="shared" si="326"/>
        <v>stoechas</v>
      </c>
      <c r="L1271" s="72">
        <f t="shared" si="326"/>
        <v>2</v>
      </c>
      <c r="M1271" s="72">
        <f t="shared" si="326"/>
        <v>13</v>
      </c>
      <c r="N1271" s="66">
        <f t="shared" si="326"/>
        <v>0</v>
      </c>
      <c r="O1271" s="42"/>
      <c r="P1271" s="43" t="e">
        <f>TEXT(IF(#REF!=1,D1271,""),"00")</f>
        <v>#REF!</v>
      </c>
      <c r="Q1271" s="44"/>
      <c r="R1271" s="45"/>
      <c r="S1271" s="46" t="e">
        <f>IF(O1271=0,TEXT(TIME(P1271,Q1271,R1271)-TIME(D1271,E1271,RIGHT(F1271,2))+TIME(0,LEFT(#REF!,2),RIGHT(#REF!,2)),"mm:ss"),TEXT(TIME(P1271,Q1271,R1271)-TIME(D1271,E1271,RIGHT(F1271,2))+TIME(0,LEFT(#REF!,2),RIGHT(#REF!,2))-TIME(0,($G$10*O1271),0),"mm:ss"))</f>
        <v>#REF!</v>
      </c>
      <c r="T1271" s="47"/>
      <c r="U1271" s="43" t="e">
        <f>INDEX(VISITORS[INSECT ORDER], MATCH(T1271,VISITORS[NAME USED],0))</f>
        <v>#N/A</v>
      </c>
      <c r="V1271" s="43" t="e">
        <f t="shared" si="320"/>
        <v>#N/A</v>
      </c>
      <c r="W1271" s="48" t="e">
        <f>IF(SUM(AB1271,AD1271,AF1271,AH1271,AJ1271,AL1271)=#REF!,,"")</f>
        <v>#REF!</v>
      </c>
      <c r="X1271" s="49" t="e">
        <f>IF(#REF!=1,1,"")</f>
        <v>#REF!</v>
      </c>
      <c r="Y1271" s="49"/>
      <c r="Z1271" s="49"/>
      <c r="AA1271" s="50" t="str">
        <f t="shared" si="321"/>
        <v/>
      </c>
      <c r="AB1271" s="51" t="str">
        <f>IF(AA1271=1,#REF!,"")</f>
        <v/>
      </c>
      <c r="AC1271" s="50"/>
      <c r="AD1271" s="51" t="str">
        <f>IF(AC1271=1,#REF!,"")</f>
        <v/>
      </c>
      <c r="AE1271" s="50"/>
      <c r="AF1271" s="51" t="str">
        <f>IF(AE1271=1,#REF!,"")</f>
        <v/>
      </c>
      <c r="AG1271" s="50"/>
      <c r="AH1271" s="51" t="str">
        <f>IF(AG1271=1,#REF!,"")</f>
        <v/>
      </c>
      <c r="AI1271" s="50"/>
      <c r="AJ1271" s="51" t="str">
        <f>IF(AI1271=1,#REF!,"")</f>
        <v/>
      </c>
      <c r="AK1271" s="50"/>
      <c r="AL1271" s="51" t="str">
        <f>IF(AK1271=1,#REF!,"")</f>
        <v/>
      </c>
      <c r="AM1271" s="52"/>
      <c r="AN1271" s="53"/>
      <c r="AO1271" s="53"/>
      <c r="AP1271" s="54"/>
      <c r="AQ1271" s="55" t="e">
        <f>IF(#REF!=1,0,"")</f>
        <v>#REF!</v>
      </c>
      <c r="AR1271" s="56" t="e">
        <f t="shared" si="314"/>
        <v>#REF!</v>
      </c>
      <c r="AS1271" s="55" t="e">
        <f>IF(#REF!=1,0,"")</f>
        <v>#REF!</v>
      </c>
      <c r="AT1271" s="56" t="e">
        <f t="shared" si="315"/>
        <v>#REF!</v>
      </c>
    </row>
    <row r="1272" spans="1:46" s="3" customFormat="1" x14ac:dyDescent="0.25">
      <c r="A1272" s="67">
        <f t="shared" si="316"/>
        <v>2022</v>
      </c>
      <c r="B1272" s="67" t="str">
        <f t="shared" si="317"/>
        <v>May</v>
      </c>
      <c r="C1272" s="68">
        <f t="shared" si="322"/>
        <v>25</v>
      </c>
      <c r="D1272" s="69">
        <f t="shared" si="318"/>
        <v>5</v>
      </c>
      <c r="E1272" s="60">
        <f t="shared" si="319"/>
        <v>44</v>
      </c>
      <c r="F1272" s="74"/>
      <c r="G1272" s="77"/>
      <c r="H1272" s="63" t="e">
        <f t="shared" si="323"/>
        <v>#VALUE!</v>
      </c>
      <c r="I1272" s="64">
        <f t="shared" si="326"/>
        <v>1</v>
      </c>
      <c r="J1272" s="71" t="str">
        <f t="shared" si="326"/>
        <v>Lavandula</v>
      </c>
      <c r="K1272" s="71" t="str">
        <f t="shared" si="326"/>
        <v>stoechas</v>
      </c>
      <c r="L1272" s="66">
        <f t="shared" si="326"/>
        <v>2</v>
      </c>
      <c r="M1272" s="66">
        <f t="shared" si="326"/>
        <v>13</v>
      </c>
      <c r="N1272" s="66">
        <f t="shared" si="326"/>
        <v>0</v>
      </c>
      <c r="O1272" s="42"/>
      <c r="P1272" s="43" t="e">
        <f>TEXT(IF(#REF!=1,D1272,""),"00")</f>
        <v>#REF!</v>
      </c>
      <c r="Q1272" s="44"/>
      <c r="R1272" s="45"/>
      <c r="S1272" s="46" t="e">
        <f>IF(O1272=0,TEXT(TIME(P1272,Q1272,R1272)-TIME(D1272,E1272,RIGHT(F1272,2))+TIME(0,LEFT(#REF!,2),RIGHT(#REF!,2)),"mm:ss"),TEXT(TIME(P1272,Q1272,R1272)-TIME(D1272,E1272,RIGHT(F1272,2))+TIME(0,LEFT(#REF!,2),RIGHT(#REF!,2))-TIME(0,($G$10*O1272),0),"mm:ss"))</f>
        <v>#REF!</v>
      </c>
      <c r="T1272" s="47"/>
      <c r="U1272" s="43" t="e">
        <f>INDEX(VISITORS[INSECT ORDER], MATCH(T1272,VISITORS[NAME USED],0))</f>
        <v>#N/A</v>
      </c>
      <c r="V1272" s="43" t="e">
        <f t="shared" si="320"/>
        <v>#N/A</v>
      </c>
      <c r="W1272" s="48" t="e">
        <f>IF(SUM(AB1272,AD1272,AF1272,AH1272,AJ1272,AL1272)=#REF!,,"")</f>
        <v>#REF!</v>
      </c>
      <c r="X1272" s="49" t="e">
        <f>IF(#REF!=1,1,"")</f>
        <v>#REF!</v>
      </c>
      <c r="Y1272" s="49"/>
      <c r="Z1272" s="49"/>
      <c r="AA1272" s="50" t="str">
        <f t="shared" si="321"/>
        <v/>
      </c>
      <c r="AB1272" s="51" t="str">
        <f>IF(AA1272=1,#REF!,"")</f>
        <v/>
      </c>
      <c r="AC1272" s="50"/>
      <c r="AD1272" s="51" t="str">
        <f>IF(AC1272=1,#REF!,"")</f>
        <v/>
      </c>
      <c r="AE1272" s="50"/>
      <c r="AF1272" s="51" t="str">
        <f>IF(AE1272=1,#REF!,"")</f>
        <v/>
      </c>
      <c r="AG1272" s="50"/>
      <c r="AH1272" s="51" t="str">
        <f>IF(AG1272=1,#REF!,"")</f>
        <v/>
      </c>
      <c r="AI1272" s="50"/>
      <c r="AJ1272" s="51" t="str">
        <f>IF(AI1272=1,#REF!,"")</f>
        <v/>
      </c>
      <c r="AK1272" s="50"/>
      <c r="AL1272" s="51" t="str">
        <f>IF(AK1272=1,#REF!,"")</f>
        <v/>
      </c>
      <c r="AM1272" s="52"/>
      <c r="AN1272" s="53"/>
      <c r="AO1272" s="53"/>
      <c r="AP1272" s="54"/>
      <c r="AQ1272" s="55" t="e">
        <f>IF(#REF!=1,0,"")</f>
        <v>#REF!</v>
      </c>
      <c r="AR1272" s="56" t="e">
        <f t="shared" si="314"/>
        <v>#REF!</v>
      </c>
      <c r="AS1272" s="55" t="e">
        <f>IF(#REF!=1,0,"")</f>
        <v>#REF!</v>
      </c>
      <c r="AT1272" s="56" t="e">
        <f t="shared" si="315"/>
        <v>#REF!</v>
      </c>
    </row>
    <row r="1273" spans="1:46" s="3" customFormat="1" x14ac:dyDescent="0.25">
      <c r="A1273" s="67">
        <f t="shared" si="316"/>
        <v>2022</v>
      </c>
      <c r="B1273" s="67" t="str">
        <f t="shared" si="317"/>
        <v>May</v>
      </c>
      <c r="C1273" s="68">
        <f t="shared" si="322"/>
        <v>25</v>
      </c>
      <c r="D1273" s="69">
        <f t="shared" si="318"/>
        <v>5</v>
      </c>
      <c r="E1273" s="70">
        <f t="shared" si="319"/>
        <v>45</v>
      </c>
      <c r="F1273" s="74"/>
      <c r="G1273" s="77"/>
      <c r="H1273" s="63" t="e">
        <f t="shared" si="323"/>
        <v>#VALUE!</v>
      </c>
      <c r="I1273" s="64">
        <f t="shared" si="326"/>
        <v>1</v>
      </c>
      <c r="J1273" s="71" t="str">
        <f t="shared" si="326"/>
        <v>Lavandula</v>
      </c>
      <c r="K1273" s="71" t="str">
        <f t="shared" si="326"/>
        <v>stoechas</v>
      </c>
      <c r="L1273" s="72">
        <f t="shared" si="326"/>
        <v>2</v>
      </c>
      <c r="M1273" s="72">
        <f t="shared" si="326"/>
        <v>13</v>
      </c>
      <c r="N1273" s="66">
        <f t="shared" si="326"/>
        <v>0</v>
      </c>
      <c r="O1273" s="42"/>
      <c r="P1273" s="43" t="e">
        <f>TEXT(IF(#REF!=1,D1273,""),"00")</f>
        <v>#REF!</v>
      </c>
      <c r="Q1273" s="44"/>
      <c r="R1273" s="45"/>
      <c r="S1273" s="46" t="e">
        <f>IF(O1273=0,TEXT(TIME(P1273,Q1273,R1273)-TIME(D1273,E1273,RIGHT(F1273,2))+TIME(0,LEFT(#REF!,2),RIGHT(#REF!,2)),"mm:ss"),TEXT(TIME(P1273,Q1273,R1273)-TIME(D1273,E1273,RIGHT(F1273,2))+TIME(0,LEFT(#REF!,2),RIGHT(#REF!,2))-TIME(0,($G$10*O1273),0),"mm:ss"))</f>
        <v>#REF!</v>
      </c>
      <c r="T1273" s="47"/>
      <c r="U1273" s="43" t="e">
        <f>INDEX(VISITORS[INSECT ORDER], MATCH(T1273,VISITORS[NAME USED],0))</f>
        <v>#N/A</v>
      </c>
      <c r="V1273" s="43" t="e">
        <f t="shared" si="320"/>
        <v>#N/A</v>
      </c>
      <c r="W1273" s="48" t="e">
        <f>IF(SUM(AB1273,AD1273,AF1273,AH1273,AJ1273,AL1273)=#REF!,,"")</f>
        <v>#REF!</v>
      </c>
      <c r="X1273" s="49" t="e">
        <f>IF(#REF!=1,1,"")</f>
        <v>#REF!</v>
      </c>
      <c r="Y1273" s="49"/>
      <c r="Z1273" s="49"/>
      <c r="AA1273" s="50" t="str">
        <f t="shared" si="321"/>
        <v/>
      </c>
      <c r="AB1273" s="51" t="str">
        <f>IF(AA1273=1,#REF!,"")</f>
        <v/>
      </c>
      <c r="AC1273" s="50"/>
      <c r="AD1273" s="51" t="str">
        <f>IF(AC1273=1,#REF!,"")</f>
        <v/>
      </c>
      <c r="AE1273" s="50"/>
      <c r="AF1273" s="51" t="str">
        <f>IF(AE1273=1,#REF!,"")</f>
        <v/>
      </c>
      <c r="AG1273" s="50"/>
      <c r="AH1273" s="51" t="str">
        <f>IF(AG1273=1,#REF!,"")</f>
        <v/>
      </c>
      <c r="AI1273" s="50"/>
      <c r="AJ1273" s="51" t="str">
        <f>IF(AI1273=1,#REF!,"")</f>
        <v/>
      </c>
      <c r="AK1273" s="50"/>
      <c r="AL1273" s="51" t="str">
        <f>IF(AK1273=1,#REF!,"")</f>
        <v/>
      </c>
      <c r="AM1273" s="52"/>
      <c r="AN1273" s="53"/>
      <c r="AO1273" s="53"/>
      <c r="AP1273" s="54"/>
      <c r="AQ1273" s="55" t="e">
        <f>IF(#REF!=1,0,"")</f>
        <v>#REF!</v>
      </c>
      <c r="AR1273" s="56" t="e">
        <f t="shared" si="314"/>
        <v>#REF!</v>
      </c>
      <c r="AS1273" s="55" t="e">
        <f>IF(#REF!=1,0,"")</f>
        <v>#REF!</v>
      </c>
      <c r="AT1273" s="56" t="e">
        <f t="shared" si="315"/>
        <v>#REF!</v>
      </c>
    </row>
    <row r="1274" spans="1:46" s="3" customFormat="1" x14ac:dyDescent="0.25">
      <c r="A1274" s="67">
        <f t="shared" si="316"/>
        <v>2022</v>
      </c>
      <c r="B1274" s="67" t="str">
        <f t="shared" si="317"/>
        <v>May</v>
      </c>
      <c r="C1274" s="68">
        <f t="shared" si="322"/>
        <v>25</v>
      </c>
      <c r="D1274" s="69">
        <f t="shared" si="318"/>
        <v>5</v>
      </c>
      <c r="E1274" s="70">
        <f t="shared" si="319"/>
        <v>46</v>
      </c>
      <c r="F1274" s="74"/>
      <c r="G1274" s="77"/>
      <c r="H1274" s="63" t="e">
        <f t="shared" si="323"/>
        <v>#VALUE!</v>
      </c>
      <c r="I1274" s="64">
        <f t="shared" si="326"/>
        <v>1</v>
      </c>
      <c r="J1274" s="71" t="str">
        <f t="shared" si="326"/>
        <v>Lavandula</v>
      </c>
      <c r="K1274" s="71" t="str">
        <f t="shared" si="326"/>
        <v>stoechas</v>
      </c>
      <c r="L1274" s="72">
        <f t="shared" si="326"/>
        <v>2</v>
      </c>
      <c r="M1274" s="72">
        <f t="shared" si="326"/>
        <v>13</v>
      </c>
      <c r="N1274" s="66">
        <f t="shared" si="326"/>
        <v>0</v>
      </c>
      <c r="O1274" s="42"/>
      <c r="P1274" s="43" t="e">
        <f>TEXT(IF(#REF!=1,D1274,""),"00")</f>
        <v>#REF!</v>
      </c>
      <c r="Q1274" s="44"/>
      <c r="R1274" s="45"/>
      <c r="S1274" s="46" t="e">
        <f>IF(O1274=0,TEXT(TIME(P1274,Q1274,R1274)-TIME(D1274,E1274,RIGHT(F1274,2))+TIME(0,LEFT(#REF!,2),RIGHT(#REF!,2)),"mm:ss"),TEXT(TIME(P1274,Q1274,R1274)-TIME(D1274,E1274,RIGHT(F1274,2))+TIME(0,LEFT(#REF!,2),RIGHT(#REF!,2))-TIME(0,($G$10*O1274),0),"mm:ss"))</f>
        <v>#REF!</v>
      </c>
      <c r="T1274" s="47"/>
      <c r="U1274" s="43" t="e">
        <f>INDEX(VISITORS[INSECT ORDER], MATCH(T1274,VISITORS[NAME USED],0))</f>
        <v>#N/A</v>
      </c>
      <c r="V1274" s="43" t="e">
        <f t="shared" si="320"/>
        <v>#N/A</v>
      </c>
      <c r="W1274" s="48" t="e">
        <f>IF(SUM(AB1274,AD1274,AF1274,AH1274,AJ1274,AL1274)=#REF!,,"")</f>
        <v>#REF!</v>
      </c>
      <c r="X1274" s="49" t="e">
        <f>IF(#REF!=1,1,"")</f>
        <v>#REF!</v>
      </c>
      <c r="Y1274" s="49"/>
      <c r="Z1274" s="49"/>
      <c r="AA1274" s="50" t="str">
        <f t="shared" si="321"/>
        <v/>
      </c>
      <c r="AB1274" s="51" t="str">
        <f>IF(AA1274=1,#REF!,"")</f>
        <v/>
      </c>
      <c r="AC1274" s="50"/>
      <c r="AD1274" s="51" t="str">
        <f>IF(AC1274=1,#REF!,"")</f>
        <v/>
      </c>
      <c r="AE1274" s="50"/>
      <c r="AF1274" s="51" t="str">
        <f>IF(AE1274=1,#REF!,"")</f>
        <v/>
      </c>
      <c r="AG1274" s="50"/>
      <c r="AH1274" s="51" t="str">
        <f>IF(AG1274=1,#REF!,"")</f>
        <v/>
      </c>
      <c r="AI1274" s="50"/>
      <c r="AJ1274" s="51" t="str">
        <f>IF(AI1274=1,#REF!,"")</f>
        <v/>
      </c>
      <c r="AK1274" s="50"/>
      <c r="AL1274" s="51" t="str">
        <f>IF(AK1274=1,#REF!,"")</f>
        <v/>
      </c>
      <c r="AM1274" s="52"/>
      <c r="AN1274" s="53"/>
      <c r="AO1274" s="53"/>
      <c r="AP1274" s="54"/>
      <c r="AQ1274" s="55" t="e">
        <f>IF(#REF!=1,0,"")</f>
        <v>#REF!</v>
      </c>
      <c r="AR1274" s="56" t="e">
        <f t="shared" si="314"/>
        <v>#REF!</v>
      </c>
      <c r="AS1274" s="55" t="e">
        <f>IF(#REF!=1,0,"")</f>
        <v>#REF!</v>
      </c>
      <c r="AT1274" s="56" t="e">
        <f t="shared" si="315"/>
        <v>#REF!</v>
      </c>
    </row>
    <row r="1275" spans="1:46" s="3" customFormat="1" x14ac:dyDescent="0.25">
      <c r="A1275" s="67">
        <f t="shared" si="316"/>
        <v>2022</v>
      </c>
      <c r="B1275" s="67" t="str">
        <f t="shared" si="317"/>
        <v>May</v>
      </c>
      <c r="C1275" s="68">
        <f t="shared" si="322"/>
        <v>25</v>
      </c>
      <c r="D1275" s="69">
        <f t="shared" si="318"/>
        <v>5</v>
      </c>
      <c r="E1275" s="70">
        <f t="shared" si="319"/>
        <v>47</v>
      </c>
      <c r="F1275" s="74"/>
      <c r="G1275" s="77"/>
      <c r="H1275" s="63" t="e">
        <f t="shared" si="323"/>
        <v>#VALUE!</v>
      </c>
      <c r="I1275" s="64">
        <f t="shared" si="326"/>
        <v>1</v>
      </c>
      <c r="J1275" s="71" t="str">
        <f t="shared" si="326"/>
        <v>Lavandula</v>
      </c>
      <c r="K1275" s="71" t="str">
        <f t="shared" si="326"/>
        <v>stoechas</v>
      </c>
      <c r="L1275" s="72">
        <f t="shared" si="326"/>
        <v>2</v>
      </c>
      <c r="M1275" s="72">
        <f t="shared" si="326"/>
        <v>13</v>
      </c>
      <c r="N1275" s="66">
        <f t="shared" si="326"/>
        <v>0</v>
      </c>
      <c r="O1275" s="42"/>
      <c r="P1275" s="43" t="e">
        <f>TEXT(IF(#REF!=1,D1275,""),"00")</f>
        <v>#REF!</v>
      </c>
      <c r="Q1275" s="44"/>
      <c r="R1275" s="45"/>
      <c r="S1275" s="46" t="e">
        <f>IF(O1275=0,TEXT(TIME(P1275,Q1275,R1275)-TIME(D1275,E1275,RIGHT(F1275,2))+TIME(0,LEFT(#REF!,2),RIGHT(#REF!,2)),"mm:ss"),TEXT(TIME(P1275,Q1275,R1275)-TIME(D1275,E1275,RIGHT(F1275,2))+TIME(0,LEFT(#REF!,2),RIGHT(#REF!,2))-TIME(0,($G$10*O1275),0),"mm:ss"))</f>
        <v>#REF!</v>
      </c>
      <c r="T1275" s="47"/>
      <c r="U1275" s="43" t="e">
        <f>INDEX(VISITORS[INSECT ORDER], MATCH(T1275,VISITORS[NAME USED],0))</f>
        <v>#N/A</v>
      </c>
      <c r="V1275" s="43" t="e">
        <f t="shared" si="320"/>
        <v>#N/A</v>
      </c>
      <c r="W1275" s="48" t="e">
        <f>IF(SUM(AB1275,AD1275,AF1275,AH1275,AJ1275,AL1275)=#REF!,,"")</f>
        <v>#REF!</v>
      </c>
      <c r="X1275" s="49" t="e">
        <f>IF(#REF!=1,1,"")</f>
        <v>#REF!</v>
      </c>
      <c r="Y1275" s="49"/>
      <c r="Z1275" s="49"/>
      <c r="AA1275" s="50" t="str">
        <f t="shared" si="321"/>
        <v/>
      </c>
      <c r="AB1275" s="51" t="str">
        <f>IF(AA1275=1,#REF!,"")</f>
        <v/>
      </c>
      <c r="AC1275" s="50"/>
      <c r="AD1275" s="51" t="str">
        <f>IF(AC1275=1,#REF!,"")</f>
        <v/>
      </c>
      <c r="AE1275" s="50"/>
      <c r="AF1275" s="51" t="str">
        <f>IF(AE1275=1,#REF!,"")</f>
        <v/>
      </c>
      <c r="AG1275" s="50"/>
      <c r="AH1275" s="51" t="str">
        <f>IF(AG1275=1,#REF!,"")</f>
        <v/>
      </c>
      <c r="AI1275" s="50"/>
      <c r="AJ1275" s="51" t="str">
        <f>IF(AI1275=1,#REF!,"")</f>
        <v/>
      </c>
      <c r="AK1275" s="50"/>
      <c r="AL1275" s="51" t="str">
        <f>IF(AK1275=1,#REF!,"")</f>
        <v/>
      </c>
      <c r="AM1275" s="52"/>
      <c r="AN1275" s="53"/>
      <c r="AO1275" s="53"/>
      <c r="AP1275" s="54"/>
      <c r="AQ1275" s="55" t="e">
        <f>IF(#REF!=1,0,"")</f>
        <v>#REF!</v>
      </c>
      <c r="AR1275" s="56" t="e">
        <f t="shared" si="314"/>
        <v>#REF!</v>
      </c>
      <c r="AS1275" s="55" t="e">
        <f>IF(#REF!=1,0,"")</f>
        <v>#REF!</v>
      </c>
      <c r="AT1275" s="56" t="e">
        <f t="shared" si="315"/>
        <v>#REF!</v>
      </c>
    </row>
    <row r="1276" spans="1:46" s="3" customFormat="1" x14ac:dyDescent="0.25">
      <c r="A1276" s="67">
        <f t="shared" si="316"/>
        <v>2022</v>
      </c>
      <c r="B1276" s="67" t="str">
        <f t="shared" si="317"/>
        <v>May</v>
      </c>
      <c r="C1276" s="68">
        <f t="shared" si="322"/>
        <v>25</v>
      </c>
      <c r="D1276" s="69">
        <f t="shared" si="318"/>
        <v>5</v>
      </c>
      <c r="E1276" s="70">
        <f t="shared" si="319"/>
        <v>48</v>
      </c>
      <c r="F1276" s="74"/>
      <c r="G1276" s="77"/>
      <c r="H1276" s="63" t="e">
        <f t="shared" si="323"/>
        <v>#VALUE!</v>
      </c>
      <c r="I1276" s="64">
        <f t="shared" si="326"/>
        <v>1</v>
      </c>
      <c r="J1276" s="71" t="str">
        <f t="shared" si="326"/>
        <v>Lavandula</v>
      </c>
      <c r="K1276" s="71" t="str">
        <f t="shared" si="326"/>
        <v>stoechas</v>
      </c>
      <c r="L1276" s="72">
        <f t="shared" si="326"/>
        <v>2</v>
      </c>
      <c r="M1276" s="72">
        <f t="shared" si="326"/>
        <v>13</v>
      </c>
      <c r="N1276" s="66">
        <f t="shared" si="326"/>
        <v>0</v>
      </c>
      <c r="O1276" s="42"/>
      <c r="P1276" s="43" t="e">
        <f>TEXT(IF(#REF!=1,D1276,""),"00")</f>
        <v>#REF!</v>
      </c>
      <c r="Q1276" s="44"/>
      <c r="R1276" s="45"/>
      <c r="S1276" s="46" t="e">
        <f>IF(O1276=0,TEXT(TIME(P1276,Q1276,R1276)-TIME(D1276,E1276,RIGHT(F1276,2))+TIME(0,LEFT(#REF!,2),RIGHT(#REF!,2)),"mm:ss"),TEXT(TIME(P1276,Q1276,R1276)-TIME(D1276,E1276,RIGHT(F1276,2))+TIME(0,LEFT(#REF!,2),RIGHT(#REF!,2))-TIME(0,($G$10*O1276),0),"mm:ss"))</f>
        <v>#REF!</v>
      </c>
      <c r="T1276" s="47"/>
      <c r="U1276" s="43" t="e">
        <f>INDEX(VISITORS[INSECT ORDER], MATCH(T1276,VISITORS[NAME USED],0))</f>
        <v>#N/A</v>
      </c>
      <c r="V1276" s="43" t="e">
        <f t="shared" si="320"/>
        <v>#N/A</v>
      </c>
      <c r="W1276" s="48" t="e">
        <f>IF(SUM(AB1276,AD1276,AF1276,AH1276,AJ1276,AL1276)=#REF!,,"")</f>
        <v>#REF!</v>
      </c>
      <c r="X1276" s="49" t="e">
        <f>IF(#REF!=1,1,"")</f>
        <v>#REF!</v>
      </c>
      <c r="Y1276" s="49"/>
      <c r="Z1276" s="49"/>
      <c r="AA1276" s="50" t="str">
        <f t="shared" si="321"/>
        <v/>
      </c>
      <c r="AB1276" s="51" t="str">
        <f>IF(AA1276=1,#REF!,"")</f>
        <v/>
      </c>
      <c r="AC1276" s="50"/>
      <c r="AD1276" s="51" t="str">
        <f>IF(AC1276=1,#REF!,"")</f>
        <v/>
      </c>
      <c r="AE1276" s="50"/>
      <c r="AF1276" s="51" t="str">
        <f>IF(AE1276=1,#REF!,"")</f>
        <v/>
      </c>
      <c r="AG1276" s="50"/>
      <c r="AH1276" s="51" t="str">
        <f>IF(AG1276=1,#REF!,"")</f>
        <v/>
      </c>
      <c r="AI1276" s="50"/>
      <c r="AJ1276" s="51" t="str">
        <f>IF(AI1276=1,#REF!,"")</f>
        <v/>
      </c>
      <c r="AK1276" s="50"/>
      <c r="AL1276" s="51" t="str">
        <f>IF(AK1276=1,#REF!,"")</f>
        <v/>
      </c>
      <c r="AM1276" s="52"/>
      <c r="AN1276" s="53"/>
      <c r="AO1276" s="53"/>
      <c r="AP1276" s="54"/>
      <c r="AQ1276" s="55" t="e">
        <f>IF(#REF!=1,0,"")</f>
        <v>#REF!</v>
      </c>
      <c r="AR1276" s="56" t="e">
        <f t="shared" si="314"/>
        <v>#REF!</v>
      </c>
      <c r="AS1276" s="55" t="e">
        <f>IF(#REF!=1,0,"")</f>
        <v>#REF!</v>
      </c>
      <c r="AT1276" s="56" t="e">
        <f t="shared" si="315"/>
        <v>#REF!</v>
      </c>
    </row>
    <row r="1277" spans="1:46" s="3" customFormat="1" x14ac:dyDescent="0.25">
      <c r="A1277" s="67">
        <f t="shared" si="316"/>
        <v>2022</v>
      </c>
      <c r="B1277" s="67" t="str">
        <f t="shared" si="317"/>
        <v>May</v>
      </c>
      <c r="C1277" s="68">
        <f t="shared" si="322"/>
        <v>25</v>
      </c>
      <c r="D1277" s="69">
        <f t="shared" si="318"/>
        <v>5</v>
      </c>
      <c r="E1277" s="60">
        <f t="shared" si="319"/>
        <v>49</v>
      </c>
      <c r="F1277" s="74"/>
      <c r="G1277" s="77"/>
      <c r="H1277" s="63" t="e">
        <f t="shared" si="323"/>
        <v>#VALUE!</v>
      </c>
      <c r="I1277" s="64">
        <f t="shared" ref="I1277:N1292" si="327">I1276</f>
        <v>1</v>
      </c>
      <c r="J1277" s="71" t="str">
        <f t="shared" si="327"/>
        <v>Lavandula</v>
      </c>
      <c r="K1277" s="71" t="str">
        <f t="shared" si="327"/>
        <v>stoechas</v>
      </c>
      <c r="L1277" s="72">
        <f t="shared" si="327"/>
        <v>2</v>
      </c>
      <c r="M1277" s="66">
        <f t="shared" si="327"/>
        <v>13</v>
      </c>
      <c r="N1277" s="66">
        <f t="shared" si="327"/>
        <v>0</v>
      </c>
      <c r="O1277" s="42"/>
      <c r="P1277" s="43" t="e">
        <f>TEXT(IF(#REF!=1,D1277,""),"00")</f>
        <v>#REF!</v>
      </c>
      <c r="Q1277" s="44"/>
      <c r="R1277" s="45"/>
      <c r="S1277" s="46" t="e">
        <f>IF(O1277=0,TEXT(TIME(P1277,Q1277,R1277)-TIME(D1277,E1277,RIGHT(F1277,2))+TIME(0,LEFT(#REF!,2),RIGHT(#REF!,2)),"mm:ss"),TEXT(TIME(P1277,Q1277,R1277)-TIME(D1277,E1277,RIGHT(F1277,2))+TIME(0,LEFT(#REF!,2),RIGHT(#REF!,2))-TIME(0,($G$10*O1277),0),"mm:ss"))</f>
        <v>#REF!</v>
      </c>
      <c r="T1277" s="47"/>
      <c r="U1277" s="43" t="e">
        <f>INDEX(VISITORS[INSECT ORDER], MATCH(T1277,VISITORS[NAME USED],0))</f>
        <v>#N/A</v>
      </c>
      <c r="V1277" s="43" t="e">
        <f t="shared" si="320"/>
        <v>#N/A</v>
      </c>
      <c r="W1277" s="48" t="e">
        <f>IF(SUM(AB1277,AD1277,AF1277,AH1277,AJ1277,AL1277)=#REF!,,"")</f>
        <v>#REF!</v>
      </c>
      <c r="X1277" s="49" t="e">
        <f>IF(#REF!=1,1,"")</f>
        <v>#REF!</v>
      </c>
      <c r="Y1277" s="49"/>
      <c r="Z1277" s="49"/>
      <c r="AA1277" s="50" t="str">
        <f t="shared" si="321"/>
        <v/>
      </c>
      <c r="AB1277" s="51" t="str">
        <f>IF(AA1277=1,#REF!,"")</f>
        <v/>
      </c>
      <c r="AC1277" s="50"/>
      <c r="AD1277" s="51" t="str">
        <f>IF(AC1277=1,#REF!,"")</f>
        <v/>
      </c>
      <c r="AE1277" s="50"/>
      <c r="AF1277" s="51" t="str">
        <f>IF(AE1277=1,#REF!,"")</f>
        <v/>
      </c>
      <c r="AG1277" s="50"/>
      <c r="AH1277" s="51" t="str">
        <f>IF(AG1277=1,#REF!,"")</f>
        <v/>
      </c>
      <c r="AI1277" s="50"/>
      <c r="AJ1277" s="51" t="str">
        <f>IF(AI1277=1,#REF!,"")</f>
        <v/>
      </c>
      <c r="AK1277" s="50"/>
      <c r="AL1277" s="51" t="str">
        <f>IF(AK1277=1,#REF!,"")</f>
        <v/>
      </c>
      <c r="AM1277" s="52"/>
      <c r="AN1277" s="53"/>
      <c r="AO1277" s="53"/>
      <c r="AP1277" s="54"/>
      <c r="AQ1277" s="55" t="e">
        <f>IF(#REF!=1,0,"")</f>
        <v>#REF!</v>
      </c>
      <c r="AR1277" s="56" t="e">
        <f t="shared" si="314"/>
        <v>#REF!</v>
      </c>
      <c r="AS1277" s="55" t="e">
        <f>IF(#REF!=1,0,"")</f>
        <v>#REF!</v>
      </c>
      <c r="AT1277" s="56" t="e">
        <f t="shared" si="315"/>
        <v>#REF!</v>
      </c>
    </row>
    <row r="1278" spans="1:46" s="3" customFormat="1" x14ac:dyDescent="0.25">
      <c r="A1278" s="67">
        <f t="shared" si="316"/>
        <v>2022</v>
      </c>
      <c r="B1278" s="67" t="str">
        <f t="shared" si="317"/>
        <v>May</v>
      </c>
      <c r="C1278" s="68">
        <f t="shared" si="322"/>
        <v>25</v>
      </c>
      <c r="D1278" s="69">
        <f t="shared" si="318"/>
        <v>5</v>
      </c>
      <c r="E1278" s="70">
        <f t="shared" si="319"/>
        <v>50</v>
      </c>
      <c r="F1278" s="74"/>
      <c r="G1278" s="77"/>
      <c r="H1278" s="63" t="e">
        <f t="shared" si="323"/>
        <v>#VALUE!</v>
      </c>
      <c r="I1278" s="64">
        <f t="shared" si="327"/>
        <v>1</v>
      </c>
      <c r="J1278" s="71" t="str">
        <f t="shared" si="327"/>
        <v>Lavandula</v>
      </c>
      <c r="K1278" s="71" t="str">
        <f t="shared" si="327"/>
        <v>stoechas</v>
      </c>
      <c r="L1278" s="66">
        <f t="shared" si="327"/>
        <v>2</v>
      </c>
      <c r="M1278" s="72">
        <f t="shared" si="327"/>
        <v>13</v>
      </c>
      <c r="N1278" s="66">
        <f t="shared" si="327"/>
        <v>0</v>
      </c>
      <c r="O1278" s="42"/>
      <c r="P1278" s="43" t="e">
        <f>TEXT(IF(#REF!=1,D1278,""),"00")</f>
        <v>#REF!</v>
      </c>
      <c r="Q1278" s="44"/>
      <c r="R1278" s="45"/>
      <c r="S1278" s="46" t="e">
        <f>IF(O1278=0,TEXT(TIME(P1278,Q1278,R1278)-TIME(D1278,E1278,RIGHT(F1278,2))+TIME(0,LEFT(#REF!,2),RIGHT(#REF!,2)),"mm:ss"),TEXT(TIME(P1278,Q1278,R1278)-TIME(D1278,E1278,RIGHT(F1278,2))+TIME(0,LEFT(#REF!,2),RIGHT(#REF!,2))-TIME(0,($G$10*O1278),0),"mm:ss"))</f>
        <v>#REF!</v>
      </c>
      <c r="T1278" s="47"/>
      <c r="U1278" s="43" t="e">
        <f>INDEX(VISITORS[INSECT ORDER], MATCH(T1278,VISITORS[NAME USED],0))</f>
        <v>#N/A</v>
      </c>
      <c r="V1278" s="43" t="e">
        <f t="shared" si="320"/>
        <v>#N/A</v>
      </c>
      <c r="W1278" s="48" t="e">
        <f>IF(SUM(AB1278,AD1278,AF1278,AH1278,AJ1278,AL1278)=#REF!,,"")</f>
        <v>#REF!</v>
      </c>
      <c r="X1278" s="49" t="e">
        <f>IF(#REF!=1,1,"")</f>
        <v>#REF!</v>
      </c>
      <c r="Y1278" s="49"/>
      <c r="Z1278" s="49"/>
      <c r="AA1278" s="50" t="str">
        <f t="shared" si="321"/>
        <v/>
      </c>
      <c r="AB1278" s="51" t="str">
        <f>IF(AA1278=1,#REF!,"")</f>
        <v/>
      </c>
      <c r="AC1278" s="50"/>
      <c r="AD1278" s="51" t="str">
        <f>IF(AC1278=1,#REF!,"")</f>
        <v/>
      </c>
      <c r="AE1278" s="50"/>
      <c r="AF1278" s="51" t="str">
        <f>IF(AE1278=1,#REF!,"")</f>
        <v/>
      </c>
      <c r="AG1278" s="50"/>
      <c r="AH1278" s="51" t="str">
        <f>IF(AG1278=1,#REF!,"")</f>
        <v/>
      </c>
      <c r="AI1278" s="50"/>
      <c r="AJ1278" s="51" t="str">
        <f>IF(AI1278=1,#REF!,"")</f>
        <v/>
      </c>
      <c r="AK1278" s="50"/>
      <c r="AL1278" s="51" t="str">
        <f>IF(AK1278=1,#REF!,"")</f>
        <v/>
      </c>
      <c r="AM1278" s="52"/>
      <c r="AN1278" s="53"/>
      <c r="AO1278" s="53"/>
      <c r="AP1278" s="54"/>
      <c r="AQ1278" s="55" t="e">
        <f>IF(#REF!=1,0,"")</f>
        <v>#REF!</v>
      </c>
      <c r="AR1278" s="56" t="e">
        <f t="shared" si="314"/>
        <v>#REF!</v>
      </c>
      <c r="AS1278" s="55" t="e">
        <f>IF(#REF!=1,0,"")</f>
        <v>#REF!</v>
      </c>
      <c r="AT1278" s="56" t="e">
        <f t="shared" si="315"/>
        <v>#REF!</v>
      </c>
    </row>
    <row r="1279" spans="1:46" s="3" customFormat="1" x14ac:dyDescent="0.25">
      <c r="A1279" s="67">
        <f t="shared" si="316"/>
        <v>2022</v>
      </c>
      <c r="B1279" s="67" t="str">
        <f t="shared" si="317"/>
        <v>May</v>
      </c>
      <c r="C1279" s="68">
        <f t="shared" si="322"/>
        <v>25</v>
      </c>
      <c r="D1279" s="69">
        <f t="shared" si="318"/>
        <v>5</v>
      </c>
      <c r="E1279" s="70">
        <f t="shared" si="319"/>
        <v>51</v>
      </c>
      <c r="F1279" s="74"/>
      <c r="G1279" s="77"/>
      <c r="H1279" s="63" t="e">
        <f t="shared" si="323"/>
        <v>#VALUE!</v>
      </c>
      <c r="I1279" s="64">
        <f t="shared" si="327"/>
        <v>1</v>
      </c>
      <c r="J1279" s="71" t="str">
        <f t="shared" si="327"/>
        <v>Lavandula</v>
      </c>
      <c r="K1279" s="71" t="str">
        <f t="shared" si="327"/>
        <v>stoechas</v>
      </c>
      <c r="L1279" s="72">
        <f t="shared" si="327"/>
        <v>2</v>
      </c>
      <c r="M1279" s="72">
        <f t="shared" si="327"/>
        <v>13</v>
      </c>
      <c r="N1279" s="66">
        <f t="shared" si="327"/>
        <v>0</v>
      </c>
      <c r="O1279" s="42"/>
      <c r="P1279" s="43" t="e">
        <f>TEXT(IF(#REF!=1,D1279,""),"00")</f>
        <v>#REF!</v>
      </c>
      <c r="Q1279" s="44"/>
      <c r="R1279" s="45"/>
      <c r="S1279" s="46" t="e">
        <f>IF(O1279=0,TEXT(TIME(P1279,Q1279,R1279)-TIME(D1279,E1279,RIGHT(F1279,2))+TIME(0,LEFT(#REF!,2),RIGHT(#REF!,2)),"mm:ss"),TEXT(TIME(P1279,Q1279,R1279)-TIME(D1279,E1279,RIGHT(F1279,2))+TIME(0,LEFT(#REF!,2),RIGHT(#REF!,2))-TIME(0,($G$10*O1279),0),"mm:ss"))</f>
        <v>#REF!</v>
      </c>
      <c r="T1279" s="47"/>
      <c r="U1279" s="43" t="e">
        <f>INDEX(VISITORS[INSECT ORDER], MATCH(T1279,VISITORS[NAME USED],0))</f>
        <v>#N/A</v>
      </c>
      <c r="V1279" s="43" t="e">
        <f t="shared" si="320"/>
        <v>#N/A</v>
      </c>
      <c r="W1279" s="48" t="e">
        <f>IF(SUM(AB1279,AD1279,AF1279,AH1279,AJ1279,AL1279)=#REF!,,"")</f>
        <v>#REF!</v>
      </c>
      <c r="X1279" s="49" t="e">
        <f>IF(#REF!=1,1,"")</f>
        <v>#REF!</v>
      </c>
      <c r="Y1279" s="49"/>
      <c r="Z1279" s="49"/>
      <c r="AA1279" s="50" t="str">
        <f t="shared" si="321"/>
        <v/>
      </c>
      <c r="AB1279" s="51" t="str">
        <f>IF(AA1279=1,#REF!,"")</f>
        <v/>
      </c>
      <c r="AC1279" s="50"/>
      <c r="AD1279" s="51" t="str">
        <f>IF(AC1279=1,#REF!,"")</f>
        <v/>
      </c>
      <c r="AE1279" s="50"/>
      <c r="AF1279" s="51" t="str">
        <f>IF(AE1279=1,#REF!,"")</f>
        <v/>
      </c>
      <c r="AG1279" s="50"/>
      <c r="AH1279" s="51" t="str">
        <f>IF(AG1279=1,#REF!,"")</f>
        <v/>
      </c>
      <c r="AI1279" s="50"/>
      <c r="AJ1279" s="51" t="str">
        <f>IF(AI1279=1,#REF!,"")</f>
        <v/>
      </c>
      <c r="AK1279" s="50"/>
      <c r="AL1279" s="51" t="str">
        <f>IF(AK1279=1,#REF!,"")</f>
        <v/>
      </c>
      <c r="AM1279" s="52"/>
      <c r="AN1279" s="53"/>
      <c r="AO1279" s="53"/>
      <c r="AP1279" s="54"/>
      <c r="AQ1279" s="55" t="e">
        <f>IF(#REF!=1,0,"")</f>
        <v>#REF!</v>
      </c>
      <c r="AR1279" s="56" t="e">
        <f t="shared" si="314"/>
        <v>#REF!</v>
      </c>
      <c r="AS1279" s="55" t="e">
        <f>IF(#REF!=1,0,"")</f>
        <v>#REF!</v>
      </c>
      <c r="AT1279" s="56" t="e">
        <f t="shared" si="315"/>
        <v>#REF!</v>
      </c>
    </row>
    <row r="1280" spans="1:46" s="3" customFormat="1" x14ac:dyDescent="0.25">
      <c r="A1280" s="67">
        <f t="shared" si="316"/>
        <v>2022</v>
      </c>
      <c r="B1280" s="67" t="str">
        <f t="shared" si="317"/>
        <v>May</v>
      </c>
      <c r="C1280" s="68">
        <f t="shared" si="322"/>
        <v>25</v>
      </c>
      <c r="D1280" s="69">
        <f t="shared" si="318"/>
        <v>5</v>
      </c>
      <c r="E1280" s="70">
        <f t="shared" si="319"/>
        <v>52</v>
      </c>
      <c r="F1280" s="74"/>
      <c r="G1280" s="77"/>
      <c r="H1280" s="63" t="e">
        <f t="shared" si="323"/>
        <v>#VALUE!</v>
      </c>
      <c r="I1280" s="64">
        <f t="shared" si="327"/>
        <v>1</v>
      </c>
      <c r="J1280" s="71" t="str">
        <f t="shared" si="327"/>
        <v>Lavandula</v>
      </c>
      <c r="K1280" s="71" t="str">
        <f t="shared" si="327"/>
        <v>stoechas</v>
      </c>
      <c r="L1280" s="72">
        <f t="shared" si="327"/>
        <v>2</v>
      </c>
      <c r="M1280" s="72">
        <f t="shared" si="327"/>
        <v>13</v>
      </c>
      <c r="N1280" s="66">
        <f t="shared" si="327"/>
        <v>0</v>
      </c>
      <c r="O1280" s="42"/>
      <c r="P1280" s="43" t="e">
        <f>TEXT(IF(#REF!=1,D1280,""),"00")</f>
        <v>#REF!</v>
      </c>
      <c r="Q1280" s="44"/>
      <c r="R1280" s="45"/>
      <c r="S1280" s="46" t="e">
        <f>IF(O1280=0,TEXT(TIME(P1280,Q1280,R1280)-TIME(D1280,E1280,RIGHT(F1280,2))+TIME(0,LEFT(#REF!,2),RIGHT(#REF!,2)),"mm:ss"),TEXT(TIME(P1280,Q1280,R1280)-TIME(D1280,E1280,RIGHT(F1280,2))+TIME(0,LEFT(#REF!,2),RIGHT(#REF!,2))-TIME(0,($G$10*O1280),0),"mm:ss"))</f>
        <v>#REF!</v>
      </c>
      <c r="T1280" s="47"/>
      <c r="U1280" s="43" t="e">
        <f>INDEX(VISITORS[INSECT ORDER], MATCH(T1280,VISITORS[NAME USED],0))</f>
        <v>#N/A</v>
      </c>
      <c r="V1280" s="43" t="e">
        <f t="shared" si="320"/>
        <v>#N/A</v>
      </c>
      <c r="W1280" s="48" t="e">
        <f>IF(SUM(AB1280,AD1280,AF1280,AH1280,AJ1280,AL1280)=#REF!,,"")</f>
        <v>#REF!</v>
      </c>
      <c r="X1280" s="49" t="e">
        <f>IF(#REF!=1,1,"")</f>
        <v>#REF!</v>
      </c>
      <c r="Y1280" s="49"/>
      <c r="Z1280" s="49"/>
      <c r="AA1280" s="50" t="str">
        <f t="shared" si="321"/>
        <v/>
      </c>
      <c r="AB1280" s="51" t="str">
        <f>IF(AA1280=1,#REF!,"")</f>
        <v/>
      </c>
      <c r="AC1280" s="50"/>
      <c r="AD1280" s="51" t="str">
        <f>IF(AC1280=1,#REF!,"")</f>
        <v/>
      </c>
      <c r="AE1280" s="50"/>
      <c r="AF1280" s="51" t="str">
        <f>IF(AE1280=1,#REF!,"")</f>
        <v/>
      </c>
      <c r="AG1280" s="50"/>
      <c r="AH1280" s="51" t="str">
        <f>IF(AG1280=1,#REF!,"")</f>
        <v/>
      </c>
      <c r="AI1280" s="50"/>
      <c r="AJ1280" s="51" t="str">
        <f>IF(AI1280=1,#REF!,"")</f>
        <v/>
      </c>
      <c r="AK1280" s="50"/>
      <c r="AL1280" s="51" t="str">
        <f>IF(AK1280=1,#REF!,"")</f>
        <v/>
      </c>
      <c r="AM1280" s="52"/>
      <c r="AN1280" s="53"/>
      <c r="AO1280" s="53"/>
      <c r="AP1280" s="54"/>
      <c r="AQ1280" s="55" t="e">
        <f>IF(#REF!=1,0,"")</f>
        <v>#REF!</v>
      </c>
      <c r="AR1280" s="56" t="e">
        <f t="shared" si="314"/>
        <v>#REF!</v>
      </c>
      <c r="AS1280" s="55" t="e">
        <f>IF(#REF!=1,0,"")</f>
        <v>#REF!</v>
      </c>
      <c r="AT1280" s="56" t="e">
        <f t="shared" si="315"/>
        <v>#REF!</v>
      </c>
    </row>
    <row r="1281" spans="1:46" s="3" customFormat="1" x14ac:dyDescent="0.25">
      <c r="A1281" s="67">
        <f t="shared" si="316"/>
        <v>2022</v>
      </c>
      <c r="B1281" s="67" t="str">
        <f t="shared" si="317"/>
        <v>May</v>
      </c>
      <c r="C1281" s="68">
        <f t="shared" si="322"/>
        <v>25</v>
      </c>
      <c r="D1281" s="69">
        <f t="shared" si="318"/>
        <v>5</v>
      </c>
      <c r="E1281" s="70">
        <f t="shared" si="319"/>
        <v>53</v>
      </c>
      <c r="F1281" s="74"/>
      <c r="G1281" s="77"/>
      <c r="H1281" s="63" t="e">
        <f t="shared" si="323"/>
        <v>#VALUE!</v>
      </c>
      <c r="I1281" s="64">
        <f t="shared" si="327"/>
        <v>1</v>
      </c>
      <c r="J1281" s="71" t="str">
        <f t="shared" si="327"/>
        <v>Lavandula</v>
      </c>
      <c r="K1281" s="71" t="str">
        <f t="shared" si="327"/>
        <v>stoechas</v>
      </c>
      <c r="L1281" s="72">
        <f t="shared" si="327"/>
        <v>2</v>
      </c>
      <c r="M1281" s="72">
        <f t="shared" si="327"/>
        <v>13</v>
      </c>
      <c r="N1281" s="66">
        <f t="shared" si="327"/>
        <v>0</v>
      </c>
      <c r="O1281" s="42"/>
      <c r="P1281" s="43" t="e">
        <f>TEXT(IF(#REF!=1,D1281,""),"00")</f>
        <v>#REF!</v>
      </c>
      <c r="Q1281" s="44"/>
      <c r="R1281" s="45"/>
      <c r="S1281" s="46" t="e">
        <f>IF(O1281=0,TEXT(TIME(P1281,Q1281,R1281)-TIME(D1281,E1281,RIGHT(F1281,2))+TIME(0,LEFT(#REF!,2),RIGHT(#REF!,2)),"mm:ss"),TEXT(TIME(P1281,Q1281,R1281)-TIME(D1281,E1281,RIGHT(F1281,2))+TIME(0,LEFT(#REF!,2),RIGHT(#REF!,2))-TIME(0,($G$10*O1281),0),"mm:ss"))</f>
        <v>#REF!</v>
      </c>
      <c r="T1281" s="47"/>
      <c r="U1281" s="43" t="e">
        <f>INDEX(VISITORS[INSECT ORDER], MATCH(T1281,VISITORS[NAME USED],0))</f>
        <v>#N/A</v>
      </c>
      <c r="V1281" s="43" t="e">
        <f t="shared" si="320"/>
        <v>#N/A</v>
      </c>
      <c r="W1281" s="48" t="e">
        <f>IF(SUM(AB1281,AD1281,AF1281,AH1281,AJ1281,AL1281)=#REF!,,"")</f>
        <v>#REF!</v>
      </c>
      <c r="X1281" s="49" t="e">
        <f>IF(#REF!=1,1,"")</f>
        <v>#REF!</v>
      </c>
      <c r="Y1281" s="49"/>
      <c r="Z1281" s="49"/>
      <c r="AA1281" s="50" t="str">
        <f t="shared" si="321"/>
        <v/>
      </c>
      <c r="AB1281" s="51" t="str">
        <f>IF(AA1281=1,#REF!,"")</f>
        <v/>
      </c>
      <c r="AC1281" s="50"/>
      <c r="AD1281" s="51" t="str">
        <f>IF(AC1281=1,#REF!,"")</f>
        <v/>
      </c>
      <c r="AE1281" s="50"/>
      <c r="AF1281" s="51" t="str">
        <f>IF(AE1281=1,#REF!,"")</f>
        <v/>
      </c>
      <c r="AG1281" s="50"/>
      <c r="AH1281" s="51" t="str">
        <f>IF(AG1281=1,#REF!,"")</f>
        <v/>
      </c>
      <c r="AI1281" s="50"/>
      <c r="AJ1281" s="51" t="str">
        <f>IF(AI1281=1,#REF!,"")</f>
        <v/>
      </c>
      <c r="AK1281" s="50"/>
      <c r="AL1281" s="51" t="str">
        <f>IF(AK1281=1,#REF!,"")</f>
        <v/>
      </c>
      <c r="AM1281" s="52"/>
      <c r="AN1281" s="53"/>
      <c r="AO1281" s="53"/>
      <c r="AP1281" s="54"/>
      <c r="AQ1281" s="55" t="e">
        <f>IF(#REF!=1,0,"")</f>
        <v>#REF!</v>
      </c>
      <c r="AR1281" s="56" t="e">
        <f t="shared" si="314"/>
        <v>#REF!</v>
      </c>
      <c r="AS1281" s="55" t="e">
        <f>IF(#REF!=1,0,"")</f>
        <v>#REF!</v>
      </c>
      <c r="AT1281" s="56" t="e">
        <f t="shared" si="315"/>
        <v>#REF!</v>
      </c>
    </row>
    <row r="1282" spans="1:46" s="3" customFormat="1" x14ac:dyDescent="0.25">
      <c r="A1282" s="67">
        <f t="shared" si="316"/>
        <v>2022</v>
      </c>
      <c r="B1282" s="67" t="str">
        <f t="shared" si="317"/>
        <v>May</v>
      </c>
      <c r="C1282" s="68">
        <f t="shared" si="322"/>
        <v>25</v>
      </c>
      <c r="D1282" s="69">
        <f t="shared" si="318"/>
        <v>5</v>
      </c>
      <c r="E1282" s="60">
        <f t="shared" si="319"/>
        <v>54</v>
      </c>
      <c r="F1282" s="74"/>
      <c r="G1282" s="77"/>
      <c r="H1282" s="63" t="e">
        <f t="shared" si="323"/>
        <v>#VALUE!</v>
      </c>
      <c r="I1282" s="64">
        <f t="shared" si="327"/>
        <v>1</v>
      </c>
      <c r="J1282" s="71" t="str">
        <f t="shared" si="327"/>
        <v>Lavandula</v>
      </c>
      <c r="K1282" s="71" t="str">
        <f t="shared" si="327"/>
        <v>stoechas</v>
      </c>
      <c r="L1282" s="72">
        <f t="shared" si="327"/>
        <v>2</v>
      </c>
      <c r="M1282" s="66">
        <f t="shared" si="327"/>
        <v>13</v>
      </c>
      <c r="N1282" s="66">
        <f t="shared" si="327"/>
        <v>0</v>
      </c>
      <c r="O1282" s="42"/>
      <c r="P1282" s="43" t="e">
        <f>TEXT(IF(#REF!=1,D1282,""),"00")</f>
        <v>#REF!</v>
      </c>
      <c r="Q1282" s="44"/>
      <c r="R1282" s="45"/>
      <c r="S1282" s="46" t="e">
        <f>IF(O1282=0,TEXT(TIME(P1282,Q1282,R1282)-TIME(D1282,E1282,RIGHT(F1282,2))+TIME(0,LEFT(#REF!,2),RIGHT(#REF!,2)),"mm:ss"),TEXT(TIME(P1282,Q1282,R1282)-TIME(D1282,E1282,RIGHT(F1282,2))+TIME(0,LEFT(#REF!,2),RIGHT(#REF!,2))-TIME(0,($G$10*O1282),0),"mm:ss"))</f>
        <v>#REF!</v>
      </c>
      <c r="T1282" s="47"/>
      <c r="U1282" s="43" t="e">
        <f>INDEX(VISITORS[INSECT ORDER], MATCH(T1282,VISITORS[NAME USED],0))</f>
        <v>#N/A</v>
      </c>
      <c r="V1282" s="43" t="e">
        <f t="shared" si="320"/>
        <v>#N/A</v>
      </c>
      <c r="W1282" s="48" t="e">
        <f>IF(SUM(AB1282,AD1282,AF1282,AH1282,AJ1282,AL1282)=#REF!,,"")</f>
        <v>#REF!</v>
      </c>
      <c r="X1282" s="49" t="e">
        <f>IF(#REF!=1,1,"")</f>
        <v>#REF!</v>
      </c>
      <c r="Y1282" s="49"/>
      <c r="Z1282" s="49"/>
      <c r="AA1282" s="50" t="str">
        <f t="shared" si="321"/>
        <v/>
      </c>
      <c r="AB1282" s="51" t="str">
        <f>IF(AA1282=1,#REF!,"")</f>
        <v/>
      </c>
      <c r="AC1282" s="50"/>
      <c r="AD1282" s="51" t="str">
        <f>IF(AC1282=1,#REF!,"")</f>
        <v/>
      </c>
      <c r="AE1282" s="50"/>
      <c r="AF1282" s="51" t="str">
        <f>IF(AE1282=1,#REF!,"")</f>
        <v/>
      </c>
      <c r="AG1282" s="50"/>
      <c r="AH1282" s="51" t="str">
        <f>IF(AG1282=1,#REF!,"")</f>
        <v/>
      </c>
      <c r="AI1282" s="50"/>
      <c r="AJ1282" s="51" t="str">
        <f>IF(AI1282=1,#REF!,"")</f>
        <v/>
      </c>
      <c r="AK1282" s="50"/>
      <c r="AL1282" s="51" t="str">
        <f>IF(AK1282=1,#REF!,"")</f>
        <v/>
      </c>
      <c r="AM1282" s="52"/>
      <c r="AN1282" s="53"/>
      <c r="AO1282" s="53"/>
      <c r="AP1282" s="54"/>
      <c r="AQ1282" s="55" t="e">
        <f>IF(#REF!=1,0,"")</f>
        <v>#REF!</v>
      </c>
      <c r="AR1282" s="56" t="e">
        <f t="shared" si="314"/>
        <v>#REF!</v>
      </c>
      <c r="AS1282" s="55" t="e">
        <f>IF(#REF!=1,0,"")</f>
        <v>#REF!</v>
      </c>
      <c r="AT1282" s="56" t="e">
        <f t="shared" si="315"/>
        <v>#REF!</v>
      </c>
    </row>
    <row r="1283" spans="1:46" s="3" customFormat="1" x14ac:dyDescent="0.25">
      <c r="A1283" s="67">
        <f t="shared" si="316"/>
        <v>2022</v>
      </c>
      <c r="B1283" s="67" t="str">
        <f t="shared" si="317"/>
        <v>May</v>
      </c>
      <c r="C1283" s="68">
        <f t="shared" si="322"/>
        <v>25</v>
      </c>
      <c r="D1283" s="69">
        <f t="shared" si="318"/>
        <v>5</v>
      </c>
      <c r="E1283" s="70">
        <f t="shared" si="319"/>
        <v>55</v>
      </c>
      <c r="F1283" s="74"/>
      <c r="G1283" s="77"/>
      <c r="H1283" s="63" t="e">
        <f t="shared" si="323"/>
        <v>#VALUE!</v>
      </c>
      <c r="I1283" s="64">
        <f t="shared" si="327"/>
        <v>1</v>
      </c>
      <c r="J1283" s="71" t="str">
        <f t="shared" si="327"/>
        <v>Lavandula</v>
      </c>
      <c r="K1283" s="71" t="str">
        <f t="shared" si="327"/>
        <v>stoechas</v>
      </c>
      <c r="L1283" s="72">
        <f t="shared" si="327"/>
        <v>2</v>
      </c>
      <c r="M1283" s="72">
        <f t="shared" si="327"/>
        <v>13</v>
      </c>
      <c r="N1283" s="66">
        <f t="shared" si="327"/>
        <v>0</v>
      </c>
      <c r="O1283" s="42"/>
      <c r="P1283" s="43" t="e">
        <f>TEXT(IF(#REF!=1,D1283,""),"00")</f>
        <v>#REF!</v>
      </c>
      <c r="Q1283" s="44"/>
      <c r="R1283" s="45"/>
      <c r="S1283" s="46" t="e">
        <f>IF(O1283=0,TEXT(TIME(P1283,Q1283,R1283)-TIME(D1283,E1283,RIGHT(F1283,2))+TIME(0,LEFT(#REF!,2),RIGHT(#REF!,2)),"mm:ss"),TEXT(TIME(P1283,Q1283,R1283)-TIME(D1283,E1283,RIGHT(F1283,2))+TIME(0,LEFT(#REF!,2),RIGHT(#REF!,2))-TIME(0,($G$10*O1283),0),"mm:ss"))</f>
        <v>#REF!</v>
      </c>
      <c r="T1283" s="47"/>
      <c r="U1283" s="43" t="e">
        <f>INDEX(VISITORS[INSECT ORDER], MATCH(T1283,VISITORS[NAME USED],0))</f>
        <v>#N/A</v>
      </c>
      <c r="V1283" s="43" t="e">
        <f t="shared" si="320"/>
        <v>#N/A</v>
      </c>
      <c r="W1283" s="48" t="e">
        <f>IF(SUM(AB1283,AD1283,AF1283,AH1283,AJ1283,AL1283)=#REF!,,"")</f>
        <v>#REF!</v>
      </c>
      <c r="X1283" s="49" t="e">
        <f>IF(#REF!=1,1,"")</f>
        <v>#REF!</v>
      </c>
      <c r="Y1283" s="49"/>
      <c r="Z1283" s="49"/>
      <c r="AA1283" s="50" t="str">
        <f t="shared" si="321"/>
        <v/>
      </c>
      <c r="AB1283" s="51" t="str">
        <f>IF(AA1283=1,#REF!,"")</f>
        <v/>
      </c>
      <c r="AC1283" s="50"/>
      <c r="AD1283" s="51" t="str">
        <f>IF(AC1283=1,#REF!,"")</f>
        <v/>
      </c>
      <c r="AE1283" s="50"/>
      <c r="AF1283" s="51" t="str">
        <f>IF(AE1283=1,#REF!,"")</f>
        <v/>
      </c>
      <c r="AG1283" s="50"/>
      <c r="AH1283" s="51" t="str">
        <f>IF(AG1283=1,#REF!,"")</f>
        <v/>
      </c>
      <c r="AI1283" s="50"/>
      <c r="AJ1283" s="51" t="str">
        <f>IF(AI1283=1,#REF!,"")</f>
        <v/>
      </c>
      <c r="AK1283" s="50"/>
      <c r="AL1283" s="51" t="str">
        <f>IF(AK1283=1,#REF!,"")</f>
        <v/>
      </c>
      <c r="AM1283" s="52"/>
      <c r="AN1283" s="53"/>
      <c r="AO1283" s="53"/>
      <c r="AP1283" s="54"/>
      <c r="AQ1283" s="55" t="e">
        <f>IF(#REF!=1,0,"")</f>
        <v>#REF!</v>
      </c>
      <c r="AR1283" s="56" t="e">
        <f t="shared" si="314"/>
        <v>#REF!</v>
      </c>
      <c r="AS1283" s="55" t="e">
        <f>IF(#REF!=1,0,"")</f>
        <v>#REF!</v>
      </c>
      <c r="AT1283" s="56" t="e">
        <f t="shared" si="315"/>
        <v>#REF!</v>
      </c>
    </row>
    <row r="1284" spans="1:46" s="3" customFormat="1" x14ac:dyDescent="0.25">
      <c r="A1284" s="67">
        <f t="shared" si="316"/>
        <v>2022</v>
      </c>
      <c r="B1284" s="67" t="str">
        <f t="shared" si="317"/>
        <v>May</v>
      </c>
      <c r="C1284" s="68">
        <f t="shared" si="322"/>
        <v>25</v>
      </c>
      <c r="D1284" s="69">
        <f t="shared" si="318"/>
        <v>5</v>
      </c>
      <c r="E1284" s="70">
        <f t="shared" si="319"/>
        <v>56</v>
      </c>
      <c r="F1284" s="74"/>
      <c r="G1284" s="77"/>
      <c r="H1284" s="63" t="e">
        <f t="shared" si="323"/>
        <v>#VALUE!</v>
      </c>
      <c r="I1284" s="64">
        <f t="shared" si="327"/>
        <v>1</v>
      </c>
      <c r="J1284" s="71" t="str">
        <f t="shared" si="327"/>
        <v>Lavandula</v>
      </c>
      <c r="K1284" s="71" t="str">
        <f t="shared" si="327"/>
        <v>stoechas</v>
      </c>
      <c r="L1284" s="66">
        <f t="shared" si="327"/>
        <v>2</v>
      </c>
      <c r="M1284" s="72">
        <f t="shared" si="327"/>
        <v>13</v>
      </c>
      <c r="N1284" s="66">
        <f t="shared" si="327"/>
        <v>0</v>
      </c>
      <c r="O1284" s="42"/>
      <c r="P1284" s="43" t="e">
        <f>TEXT(IF(#REF!=1,D1284,""),"00")</f>
        <v>#REF!</v>
      </c>
      <c r="Q1284" s="44"/>
      <c r="R1284" s="45"/>
      <c r="S1284" s="46" t="e">
        <f>IF(O1284=0,TEXT(TIME(P1284,Q1284,R1284)-TIME(D1284,E1284,RIGHT(F1284,2))+TIME(0,LEFT(#REF!,2),RIGHT(#REF!,2)),"mm:ss"),TEXT(TIME(P1284,Q1284,R1284)-TIME(D1284,E1284,RIGHT(F1284,2))+TIME(0,LEFT(#REF!,2),RIGHT(#REF!,2))-TIME(0,($G$10*O1284),0),"mm:ss"))</f>
        <v>#REF!</v>
      </c>
      <c r="T1284" s="47"/>
      <c r="U1284" s="43" t="e">
        <f>INDEX(VISITORS[INSECT ORDER], MATCH(T1284,VISITORS[NAME USED],0))</f>
        <v>#N/A</v>
      </c>
      <c r="V1284" s="43" t="e">
        <f t="shared" si="320"/>
        <v>#N/A</v>
      </c>
      <c r="W1284" s="48" t="e">
        <f>IF(SUM(AB1284,AD1284,AF1284,AH1284,AJ1284,AL1284)=#REF!,,"")</f>
        <v>#REF!</v>
      </c>
      <c r="X1284" s="49" t="e">
        <f>IF(#REF!=1,1,"")</f>
        <v>#REF!</v>
      </c>
      <c r="Y1284" s="49"/>
      <c r="Z1284" s="49"/>
      <c r="AA1284" s="50" t="str">
        <f t="shared" si="321"/>
        <v/>
      </c>
      <c r="AB1284" s="51" t="str">
        <f>IF(AA1284=1,#REF!,"")</f>
        <v/>
      </c>
      <c r="AC1284" s="50"/>
      <c r="AD1284" s="51" t="str">
        <f>IF(AC1284=1,#REF!,"")</f>
        <v/>
      </c>
      <c r="AE1284" s="50"/>
      <c r="AF1284" s="51" t="str">
        <f>IF(AE1284=1,#REF!,"")</f>
        <v/>
      </c>
      <c r="AG1284" s="50"/>
      <c r="AH1284" s="51" t="str">
        <f>IF(AG1284=1,#REF!,"")</f>
        <v/>
      </c>
      <c r="AI1284" s="50"/>
      <c r="AJ1284" s="51" t="str">
        <f>IF(AI1284=1,#REF!,"")</f>
        <v/>
      </c>
      <c r="AK1284" s="50"/>
      <c r="AL1284" s="51" t="str">
        <f>IF(AK1284=1,#REF!,"")</f>
        <v/>
      </c>
      <c r="AM1284" s="52"/>
      <c r="AN1284" s="53"/>
      <c r="AO1284" s="53"/>
      <c r="AP1284" s="54"/>
      <c r="AQ1284" s="55" t="e">
        <f>IF(#REF!=1,0,"")</f>
        <v>#REF!</v>
      </c>
      <c r="AR1284" s="56" t="e">
        <f t="shared" si="314"/>
        <v>#REF!</v>
      </c>
      <c r="AS1284" s="55" t="e">
        <f>IF(#REF!=1,0,"")</f>
        <v>#REF!</v>
      </c>
      <c r="AT1284" s="56" t="e">
        <f t="shared" si="315"/>
        <v>#REF!</v>
      </c>
    </row>
    <row r="1285" spans="1:46" s="3" customFormat="1" x14ac:dyDescent="0.25">
      <c r="A1285" s="67">
        <f t="shared" si="316"/>
        <v>2022</v>
      </c>
      <c r="B1285" s="67" t="str">
        <f t="shared" si="317"/>
        <v>May</v>
      </c>
      <c r="C1285" s="68">
        <f t="shared" si="322"/>
        <v>25</v>
      </c>
      <c r="D1285" s="69">
        <f t="shared" si="318"/>
        <v>5</v>
      </c>
      <c r="E1285" s="70">
        <f t="shared" si="319"/>
        <v>57</v>
      </c>
      <c r="F1285" s="74"/>
      <c r="G1285" s="77"/>
      <c r="H1285" s="63" t="e">
        <f t="shared" si="323"/>
        <v>#VALUE!</v>
      </c>
      <c r="I1285" s="64">
        <f t="shared" si="327"/>
        <v>1</v>
      </c>
      <c r="J1285" s="71" t="str">
        <f t="shared" si="327"/>
        <v>Lavandula</v>
      </c>
      <c r="K1285" s="71" t="str">
        <f t="shared" si="327"/>
        <v>stoechas</v>
      </c>
      <c r="L1285" s="72">
        <f t="shared" si="327"/>
        <v>2</v>
      </c>
      <c r="M1285" s="72">
        <f t="shared" si="327"/>
        <v>13</v>
      </c>
      <c r="N1285" s="66">
        <f t="shared" si="327"/>
        <v>0</v>
      </c>
      <c r="O1285" s="42"/>
      <c r="P1285" s="43" t="e">
        <f>TEXT(IF(#REF!=1,D1285,""),"00")</f>
        <v>#REF!</v>
      </c>
      <c r="Q1285" s="44"/>
      <c r="R1285" s="45"/>
      <c r="S1285" s="46" t="e">
        <f>IF(O1285=0,TEXT(TIME(P1285,Q1285,R1285)-TIME(D1285,E1285,RIGHT(F1285,2))+TIME(0,LEFT(#REF!,2),RIGHT(#REF!,2)),"mm:ss"),TEXT(TIME(P1285,Q1285,R1285)-TIME(D1285,E1285,RIGHT(F1285,2))+TIME(0,LEFT(#REF!,2),RIGHT(#REF!,2))-TIME(0,($G$10*O1285),0),"mm:ss"))</f>
        <v>#REF!</v>
      </c>
      <c r="T1285" s="47"/>
      <c r="U1285" s="43" t="e">
        <f>INDEX(VISITORS[INSECT ORDER], MATCH(T1285,VISITORS[NAME USED],0))</f>
        <v>#N/A</v>
      </c>
      <c r="V1285" s="43" t="e">
        <f t="shared" si="320"/>
        <v>#N/A</v>
      </c>
      <c r="W1285" s="48" t="e">
        <f>IF(SUM(AB1285,AD1285,AF1285,AH1285,AJ1285,AL1285)=#REF!,,"")</f>
        <v>#REF!</v>
      </c>
      <c r="X1285" s="49" t="e">
        <f>IF(#REF!=1,1,"")</f>
        <v>#REF!</v>
      </c>
      <c r="Y1285" s="49"/>
      <c r="Z1285" s="49"/>
      <c r="AA1285" s="50" t="str">
        <f t="shared" si="321"/>
        <v/>
      </c>
      <c r="AB1285" s="51" t="str">
        <f>IF(AA1285=1,#REF!,"")</f>
        <v/>
      </c>
      <c r="AC1285" s="50"/>
      <c r="AD1285" s="51" t="str">
        <f>IF(AC1285=1,#REF!,"")</f>
        <v/>
      </c>
      <c r="AE1285" s="50"/>
      <c r="AF1285" s="51" t="str">
        <f>IF(AE1285=1,#REF!,"")</f>
        <v/>
      </c>
      <c r="AG1285" s="50"/>
      <c r="AH1285" s="51" t="str">
        <f>IF(AG1285=1,#REF!,"")</f>
        <v/>
      </c>
      <c r="AI1285" s="50"/>
      <c r="AJ1285" s="51" t="str">
        <f>IF(AI1285=1,#REF!,"")</f>
        <v/>
      </c>
      <c r="AK1285" s="50"/>
      <c r="AL1285" s="51" t="str">
        <f>IF(AK1285=1,#REF!,"")</f>
        <v/>
      </c>
      <c r="AM1285" s="52"/>
      <c r="AN1285" s="53"/>
      <c r="AO1285" s="53"/>
      <c r="AP1285" s="54"/>
      <c r="AQ1285" s="55" t="e">
        <f>IF(#REF!=1,0,"")</f>
        <v>#REF!</v>
      </c>
      <c r="AR1285" s="56" t="e">
        <f t="shared" si="314"/>
        <v>#REF!</v>
      </c>
      <c r="AS1285" s="55" t="e">
        <f>IF(#REF!=1,0,"")</f>
        <v>#REF!</v>
      </c>
      <c r="AT1285" s="56" t="e">
        <f t="shared" si="315"/>
        <v>#REF!</v>
      </c>
    </row>
    <row r="1286" spans="1:46" s="3" customFormat="1" x14ac:dyDescent="0.25">
      <c r="A1286" s="67">
        <f t="shared" si="316"/>
        <v>2022</v>
      </c>
      <c r="B1286" s="67" t="str">
        <f t="shared" si="317"/>
        <v>May</v>
      </c>
      <c r="C1286" s="68">
        <f t="shared" si="322"/>
        <v>25</v>
      </c>
      <c r="D1286" s="69">
        <f t="shared" si="318"/>
        <v>5</v>
      </c>
      <c r="E1286" s="70">
        <f t="shared" si="319"/>
        <v>58</v>
      </c>
      <c r="F1286" s="74"/>
      <c r="G1286" s="77"/>
      <c r="H1286" s="63" t="e">
        <f t="shared" si="323"/>
        <v>#VALUE!</v>
      </c>
      <c r="I1286" s="64">
        <f t="shared" si="327"/>
        <v>1</v>
      </c>
      <c r="J1286" s="71" t="str">
        <f t="shared" si="327"/>
        <v>Lavandula</v>
      </c>
      <c r="K1286" s="71" t="str">
        <f t="shared" si="327"/>
        <v>stoechas</v>
      </c>
      <c r="L1286" s="72">
        <f t="shared" si="327"/>
        <v>2</v>
      </c>
      <c r="M1286" s="72">
        <f t="shared" si="327"/>
        <v>13</v>
      </c>
      <c r="N1286" s="66">
        <f t="shared" si="327"/>
        <v>0</v>
      </c>
      <c r="O1286" s="42"/>
      <c r="P1286" s="43" t="e">
        <f>TEXT(IF(#REF!=1,D1286,""),"00")</f>
        <v>#REF!</v>
      </c>
      <c r="Q1286" s="44"/>
      <c r="R1286" s="45"/>
      <c r="S1286" s="46" t="e">
        <f>IF(O1286=0,TEXT(TIME(P1286,Q1286,R1286)-TIME(D1286,E1286,RIGHT(F1286,2))+TIME(0,LEFT(#REF!,2),RIGHT(#REF!,2)),"mm:ss"),TEXT(TIME(P1286,Q1286,R1286)-TIME(D1286,E1286,RIGHT(F1286,2))+TIME(0,LEFT(#REF!,2),RIGHT(#REF!,2))-TIME(0,($G$10*O1286),0),"mm:ss"))</f>
        <v>#REF!</v>
      </c>
      <c r="T1286" s="47"/>
      <c r="U1286" s="43" t="e">
        <f>INDEX(VISITORS[INSECT ORDER], MATCH(T1286,VISITORS[NAME USED],0))</f>
        <v>#N/A</v>
      </c>
      <c r="V1286" s="43" t="e">
        <f t="shared" si="320"/>
        <v>#N/A</v>
      </c>
      <c r="W1286" s="48" t="e">
        <f>IF(SUM(AB1286,AD1286,AF1286,AH1286,AJ1286,AL1286)=#REF!,,"")</f>
        <v>#REF!</v>
      </c>
      <c r="X1286" s="49" t="e">
        <f>IF(#REF!=1,1,"")</f>
        <v>#REF!</v>
      </c>
      <c r="Y1286" s="49"/>
      <c r="Z1286" s="49"/>
      <c r="AA1286" s="50" t="str">
        <f t="shared" si="321"/>
        <v/>
      </c>
      <c r="AB1286" s="51" t="str">
        <f>IF(AA1286=1,#REF!,"")</f>
        <v/>
      </c>
      <c r="AC1286" s="50"/>
      <c r="AD1286" s="51" t="str">
        <f>IF(AC1286=1,#REF!,"")</f>
        <v/>
      </c>
      <c r="AE1286" s="50"/>
      <c r="AF1286" s="51" t="str">
        <f>IF(AE1286=1,#REF!,"")</f>
        <v/>
      </c>
      <c r="AG1286" s="50"/>
      <c r="AH1286" s="51" t="str">
        <f>IF(AG1286=1,#REF!,"")</f>
        <v/>
      </c>
      <c r="AI1286" s="50"/>
      <c r="AJ1286" s="51" t="str">
        <f>IF(AI1286=1,#REF!,"")</f>
        <v/>
      </c>
      <c r="AK1286" s="50"/>
      <c r="AL1286" s="51" t="str">
        <f>IF(AK1286=1,#REF!,"")</f>
        <v/>
      </c>
      <c r="AM1286" s="52"/>
      <c r="AN1286" s="53"/>
      <c r="AO1286" s="53"/>
      <c r="AP1286" s="54"/>
      <c r="AQ1286" s="55" t="e">
        <f>IF(#REF!=1,0,"")</f>
        <v>#REF!</v>
      </c>
      <c r="AR1286" s="56" t="e">
        <f t="shared" si="314"/>
        <v>#REF!</v>
      </c>
      <c r="AS1286" s="55" t="e">
        <f>IF(#REF!=1,0,"")</f>
        <v>#REF!</v>
      </c>
      <c r="AT1286" s="56" t="e">
        <f t="shared" si="315"/>
        <v>#REF!</v>
      </c>
    </row>
    <row r="1287" spans="1:46" s="3" customFormat="1" x14ac:dyDescent="0.25">
      <c r="A1287" s="67">
        <f t="shared" si="316"/>
        <v>2022</v>
      </c>
      <c r="B1287" s="67" t="str">
        <f t="shared" si="317"/>
        <v>May</v>
      </c>
      <c r="C1287" s="68">
        <f t="shared" si="322"/>
        <v>25</v>
      </c>
      <c r="D1287" s="69">
        <f t="shared" si="318"/>
        <v>5</v>
      </c>
      <c r="E1287" s="60">
        <f t="shared" si="319"/>
        <v>59</v>
      </c>
      <c r="F1287" s="74"/>
      <c r="G1287" s="77"/>
      <c r="H1287" s="63" t="e">
        <f t="shared" si="323"/>
        <v>#VALUE!</v>
      </c>
      <c r="I1287" s="64">
        <f t="shared" si="327"/>
        <v>1</v>
      </c>
      <c r="J1287" s="71" t="str">
        <f t="shared" si="327"/>
        <v>Lavandula</v>
      </c>
      <c r="K1287" s="71" t="str">
        <f t="shared" si="327"/>
        <v>stoechas</v>
      </c>
      <c r="L1287" s="72">
        <f t="shared" si="327"/>
        <v>2</v>
      </c>
      <c r="M1287" s="66">
        <f t="shared" si="327"/>
        <v>13</v>
      </c>
      <c r="N1287" s="66">
        <f t="shared" si="327"/>
        <v>0</v>
      </c>
      <c r="O1287" s="42"/>
      <c r="P1287" s="43" t="e">
        <f>TEXT(IF(#REF!=1,D1287,""),"00")</f>
        <v>#REF!</v>
      </c>
      <c r="Q1287" s="44"/>
      <c r="R1287" s="45"/>
      <c r="S1287" s="46" t="e">
        <f>IF(O1287=0,TEXT(TIME(P1287,Q1287,R1287)-TIME(D1287,E1287,RIGHT(F1287,2))+TIME(0,LEFT(#REF!,2),RIGHT(#REF!,2)),"mm:ss"),TEXT(TIME(P1287,Q1287,R1287)-TIME(D1287,E1287,RIGHT(F1287,2))+TIME(0,LEFT(#REF!,2),RIGHT(#REF!,2))-TIME(0,($G$10*O1287),0),"mm:ss"))</f>
        <v>#REF!</v>
      </c>
      <c r="T1287" s="47"/>
      <c r="U1287" s="43" t="e">
        <f>INDEX(VISITORS[INSECT ORDER], MATCH(T1287,VISITORS[NAME USED],0))</f>
        <v>#N/A</v>
      </c>
      <c r="V1287" s="43" t="e">
        <f t="shared" si="320"/>
        <v>#N/A</v>
      </c>
      <c r="W1287" s="48" t="e">
        <f>IF(SUM(AB1287,AD1287,AF1287,AH1287,AJ1287,AL1287)=#REF!,,"")</f>
        <v>#REF!</v>
      </c>
      <c r="X1287" s="49" t="e">
        <f>IF(#REF!=1,1,"")</f>
        <v>#REF!</v>
      </c>
      <c r="Y1287" s="49"/>
      <c r="Z1287" s="49"/>
      <c r="AA1287" s="50" t="str">
        <f t="shared" si="321"/>
        <v/>
      </c>
      <c r="AB1287" s="51" t="str">
        <f>IF(AA1287=1,#REF!,"")</f>
        <v/>
      </c>
      <c r="AC1287" s="50"/>
      <c r="AD1287" s="51" t="str">
        <f>IF(AC1287=1,#REF!,"")</f>
        <v/>
      </c>
      <c r="AE1287" s="50"/>
      <c r="AF1287" s="51" t="str">
        <f>IF(AE1287=1,#REF!,"")</f>
        <v/>
      </c>
      <c r="AG1287" s="50"/>
      <c r="AH1287" s="51" t="str">
        <f>IF(AG1287=1,#REF!,"")</f>
        <v/>
      </c>
      <c r="AI1287" s="50"/>
      <c r="AJ1287" s="51" t="str">
        <f>IF(AI1287=1,#REF!,"")</f>
        <v/>
      </c>
      <c r="AK1287" s="50"/>
      <c r="AL1287" s="51" t="str">
        <f>IF(AK1287=1,#REF!,"")</f>
        <v/>
      </c>
      <c r="AM1287" s="52"/>
      <c r="AN1287" s="53"/>
      <c r="AO1287" s="53"/>
      <c r="AP1287" s="54"/>
      <c r="AQ1287" s="55" t="e">
        <f>IF(#REF!=1,0,"")</f>
        <v>#REF!</v>
      </c>
      <c r="AR1287" s="56" t="e">
        <f t="shared" si="314"/>
        <v>#REF!</v>
      </c>
      <c r="AS1287" s="55" t="e">
        <f>IF(#REF!=1,0,"")</f>
        <v>#REF!</v>
      </c>
      <c r="AT1287" s="56" t="e">
        <f t="shared" si="315"/>
        <v>#REF!</v>
      </c>
    </row>
    <row r="1288" spans="1:46" s="3" customFormat="1" x14ac:dyDescent="0.25">
      <c r="A1288" s="67">
        <f t="shared" si="316"/>
        <v>2022</v>
      </c>
      <c r="B1288" s="67" t="str">
        <f t="shared" si="317"/>
        <v>May</v>
      </c>
      <c r="C1288" s="68">
        <f t="shared" si="322"/>
        <v>25</v>
      </c>
      <c r="D1288" s="69">
        <f t="shared" si="318"/>
        <v>6</v>
      </c>
      <c r="E1288" s="70">
        <f t="shared" si="319"/>
        <v>0</v>
      </c>
      <c r="F1288" s="74"/>
      <c r="G1288" s="77"/>
      <c r="H1288" s="63" t="e">
        <f t="shared" si="323"/>
        <v>#VALUE!</v>
      </c>
      <c r="I1288" s="64">
        <f t="shared" si="327"/>
        <v>1</v>
      </c>
      <c r="J1288" s="71" t="str">
        <f t="shared" si="327"/>
        <v>Lavandula</v>
      </c>
      <c r="K1288" s="71" t="str">
        <f t="shared" si="327"/>
        <v>stoechas</v>
      </c>
      <c r="L1288" s="72">
        <f t="shared" si="327"/>
        <v>2</v>
      </c>
      <c r="M1288" s="72">
        <f t="shared" si="327"/>
        <v>13</v>
      </c>
      <c r="N1288" s="66">
        <f t="shared" si="327"/>
        <v>0</v>
      </c>
      <c r="O1288" s="42"/>
      <c r="P1288" s="43" t="e">
        <f>TEXT(IF(#REF!=1,D1288,""),"00")</f>
        <v>#REF!</v>
      </c>
      <c r="Q1288" s="44"/>
      <c r="R1288" s="45"/>
      <c r="S1288" s="46" t="e">
        <f>IF(O1288=0,TEXT(TIME(P1288,Q1288,R1288)-TIME(D1288,E1288,RIGHT(F1288,2))+TIME(0,LEFT(#REF!,2),RIGHT(#REF!,2)),"mm:ss"),TEXT(TIME(P1288,Q1288,R1288)-TIME(D1288,E1288,RIGHT(F1288,2))+TIME(0,LEFT(#REF!,2),RIGHT(#REF!,2))-TIME(0,($G$10*O1288),0),"mm:ss"))</f>
        <v>#REF!</v>
      </c>
      <c r="T1288" s="47"/>
      <c r="U1288" s="43" t="e">
        <f>INDEX(VISITORS[INSECT ORDER], MATCH(T1288,VISITORS[NAME USED],0))</f>
        <v>#N/A</v>
      </c>
      <c r="V1288" s="43" t="e">
        <f t="shared" si="320"/>
        <v>#N/A</v>
      </c>
      <c r="W1288" s="48" t="e">
        <f>IF(SUM(AB1288,AD1288,AF1288,AH1288,AJ1288,AL1288)=#REF!,,"")</f>
        <v>#REF!</v>
      </c>
      <c r="X1288" s="49" t="e">
        <f>IF(#REF!=1,1,"")</f>
        <v>#REF!</v>
      </c>
      <c r="Y1288" s="49"/>
      <c r="Z1288" s="49"/>
      <c r="AA1288" s="50" t="str">
        <f t="shared" si="321"/>
        <v/>
      </c>
      <c r="AB1288" s="51" t="str">
        <f>IF(AA1288=1,#REF!,"")</f>
        <v/>
      </c>
      <c r="AC1288" s="50"/>
      <c r="AD1288" s="51" t="str">
        <f>IF(AC1288=1,#REF!,"")</f>
        <v/>
      </c>
      <c r="AE1288" s="50"/>
      <c r="AF1288" s="51" t="str">
        <f>IF(AE1288=1,#REF!,"")</f>
        <v/>
      </c>
      <c r="AG1288" s="50"/>
      <c r="AH1288" s="51" t="str">
        <f>IF(AG1288=1,#REF!,"")</f>
        <v/>
      </c>
      <c r="AI1288" s="50"/>
      <c r="AJ1288" s="51" t="str">
        <f>IF(AI1288=1,#REF!,"")</f>
        <v/>
      </c>
      <c r="AK1288" s="50"/>
      <c r="AL1288" s="51" t="str">
        <f>IF(AK1288=1,#REF!,"")</f>
        <v/>
      </c>
      <c r="AM1288" s="52"/>
      <c r="AN1288" s="53"/>
      <c r="AO1288" s="53"/>
      <c r="AP1288" s="54"/>
      <c r="AQ1288" s="55" t="e">
        <f>IF(#REF!=1,0,"")</f>
        <v>#REF!</v>
      </c>
      <c r="AR1288" s="56" t="e">
        <f t="shared" si="314"/>
        <v>#REF!</v>
      </c>
      <c r="AS1288" s="55" t="e">
        <f>IF(#REF!=1,0,"")</f>
        <v>#REF!</v>
      </c>
      <c r="AT1288" s="56" t="e">
        <f t="shared" si="315"/>
        <v>#REF!</v>
      </c>
    </row>
    <row r="1289" spans="1:46" s="3" customFormat="1" x14ac:dyDescent="0.25">
      <c r="A1289" s="67">
        <f t="shared" si="316"/>
        <v>2022</v>
      </c>
      <c r="B1289" s="67" t="str">
        <f t="shared" si="317"/>
        <v>May</v>
      </c>
      <c r="C1289" s="68">
        <f t="shared" si="322"/>
        <v>25</v>
      </c>
      <c r="D1289" s="69">
        <f t="shared" si="318"/>
        <v>6</v>
      </c>
      <c r="E1289" s="70">
        <f t="shared" si="319"/>
        <v>1</v>
      </c>
      <c r="F1289" s="74"/>
      <c r="G1289" s="77"/>
      <c r="H1289" s="63" t="e">
        <f t="shared" si="323"/>
        <v>#VALUE!</v>
      </c>
      <c r="I1289" s="64">
        <f t="shared" si="327"/>
        <v>1</v>
      </c>
      <c r="J1289" s="71" t="str">
        <f t="shared" si="327"/>
        <v>Lavandula</v>
      </c>
      <c r="K1289" s="71" t="str">
        <f t="shared" si="327"/>
        <v>stoechas</v>
      </c>
      <c r="L1289" s="72">
        <f t="shared" si="327"/>
        <v>2</v>
      </c>
      <c r="M1289" s="72">
        <f t="shared" si="327"/>
        <v>13</v>
      </c>
      <c r="N1289" s="66">
        <f t="shared" si="327"/>
        <v>0</v>
      </c>
      <c r="O1289" s="42"/>
      <c r="P1289" s="43" t="e">
        <f>TEXT(IF(#REF!=1,D1289,""),"00")</f>
        <v>#REF!</v>
      </c>
      <c r="Q1289" s="44"/>
      <c r="R1289" s="45"/>
      <c r="S1289" s="46" t="e">
        <f>IF(O1289=0,TEXT(TIME(P1289,Q1289,R1289)-TIME(D1289,E1289,RIGHT(F1289,2))+TIME(0,LEFT(#REF!,2),RIGHT(#REF!,2)),"mm:ss"),TEXT(TIME(P1289,Q1289,R1289)-TIME(D1289,E1289,RIGHT(F1289,2))+TIME(0,LEFT(#REF!,2),RIGHT(#REF!,2))-TIME(0,($G$10*O1289),0),"mm:ss"))</f>
        <v>#REF!</v>
      </c>
      <c r="T1289" s="47"/>
      <c r="U1289" s="43" t="e">
        <f>INDEX(VISITORS[INSECT ORDER], MATCH(T1289,VISITORS[NAME USED],0))</f>
        <v>#N/A</v>
      </c>
      <c r="V1289" s="43" t="e">
        <f t="shared" si="320"/>
        <v>#N/A</v>
      </c>
      <c r="W1289" s="48" t="e">
        <f>IF(SUM(AB1289,AD1289,AF1289,AH1289,AJ1289,AL1289)=#REF!,,"")</f>
        <v>#REF!</v>
      </c>
      <c r="X1289" s="49" t="e">
        <f>IF(#REF!=1,1,"")</f>
        <v>#REF!</v>
      </c>
      <c r="Y1289" s="49"/>
      <c r="Z1289" s="49"/>
      <c r="AA1289" s="50" t="str">
        <f t="shared" si="321"/>
        <v/>
      </c>
      <c r="AB1289" s="51" t="str">
        <f>IF(AA1289=1,#REF!,"")</f>
        <v/>
      </c>
      <c r="AC1289" s="50"/>
      <c r="AD1289" s="51" t="str">
        <f>IF(AC1289=1,#REF!,"")</f>
        <v/>
      </c>
      <c r="AE1289" s="50"/>
      <c r="AF1289" s="51" t="str">
        <f>IF(AE1289=1,#REF!,"")</f>
        <v/>
      </c>
      <c r="AG1289" s="50"/>
      <c r="AH1289" s="51" t="str">
        <f>IF(AG1289=1,#REF!,"")</f>
        <v/>
      </c>
      <c r="AI1289" s="50"/>
      <c r="AJ1289" s="51" t="str">
        <f>IF(AI1289=1,#REF!,"")</f>
        <v/>
      </c>
      <c r="AK1289" s="50"/>
      <c r="AL1289" s="51" t="str">
        <f>IF(AK1289=1,#REF!,"")</f>
        <v/>
      </c>
      <c r="AM1289" s="52"/>
      <c r="AN1289" s="53"/>
      <c r="AO1289" s="53"/>
      <c r="AP1289" s="54"/>
      <c r="AQ1289" s="55" t="e">
        <f>IF(#REF!=1,0,"")</f>
        <v>#REF!</v>
      </c>
      <c r="AR1289" s="56" t="e">
        <f t="shared" si="314"/>
        <v>#REF!</v>
      </c>
      <c r="AS1289" s="55" t="e">
        <f>IF(#REF!=1,0,"")</f>
        <v>#REF!</v>
      </c>
      <c r="AT1289" s="56" t="e">
        <f t="shared" si="315"/>
        <v>#REF!</v>
      </c>
    </row>
    <row r="1290" spans="1:46" s="3" customFormat="1" x14ac:dyDescent="0.25">
      <c r="A1290" s="67">
        <f t="shared" si="316"/>
        <v>2022</v>
      </c>
      <c r="B1290" s="67" t="str">
        <f t="shared" si="317"/>
        <v>May</v>
      </c>
      <c r="C1290" s="68">
        <f t="shared" si="322"/>
        <v>25</v>
      </c>
      <c r="D1290" s="69">
        <f t="shared" si="318"/>
        <v>6</v>
      </c>
      <c r="E1290" s="70">
        <f t="shared" si="319"/>
        <v>2</v>
      </c>
      <c r="F1290" s="74"/>
      <c r="G1290" s="77"/>
      <c r="H1290" s="63" t="e">
        <f t="shared" si="323"/>
        <v>#VALUE!</v>
      </c>
      <c r="I1290" s="64">
        <f t="shared" si="327"/>
        <v>1</v>
      </c>
      <c r="J1290" s="71" t="str">
        <f t="shared" si="327"/>
        <v>Lavandula</v>
      </c>
      <c r="K1290" s="71" t="str">
        <f t="shared" si="327"/>
        <v>stoechas</v>
      </c>
      <c r="L1290" s="66">
        <f t="shared" si="327"/>
        <v>2</v>
      </c>
      <c r="M1290" s="72">
        <f t="shared" si="327"/>
        <v>13</v>
      </c>
      <c r="N1290" s="66">
        <f t="shared" si="327"/>
        <v>0</v>
      </c>
      <c r="O1290" s="42"/>
      <c r="P1290" s="43" t="e">
        <f>TEXT(IF(#REF!=1,D1290,""),"00")</f>
        <v>#REF!</v>
      </c>
      <c r="Q1290" s="44"/>
      <c r="R1290" s="45"/>
      <c r="S1290" s="46" t="e">
        <f>IF(O1290=0,TEXT(TIME(P1290,Q1290,R1290)-TIME(D1290,E1290,RIGHT(F1290,2))+TIME(0,LEFT(#REF!,2),RIGHT(#REF!,2)),"mm:ss"),TEXT(TIME(P1290,Q1290,R1290)-TIME(D1290,E1290,RIGHT(F1290,2))+TIME(0,LEFT(#REF!,2),RIGHT(#REF!,2))-TIME(0,($G$10*O1290),0),"mm:ss"))</f>
        <v>#REF!</v>
      </c>
      <c r="T1290" s="47"/>
      <c r="U1290" s="43" t="e">
        <f>INDEX(VISITORS[INSECT ORDER], MATCH(T1290,VISITORS[NAME USED],0))</f>
        <v>#N/A</v>
      </c>
      <c r="V1290" s="43" t="e">
        <f t="shared" si="320"/>
        <v>#N/A</v>
      </c>
      <c r="W1290" s="48" t="e">
        <f>IF(SUM(AB1290,AD1290,AF1290,AH1290,AJ1290,AL1290)=#REF!,,"")</f>
        <v>#REF!</v>
      </c>
      <c r="X1290" s="49" t="e">
        <f>IF(#REF!=1,1,"")</f>
        <v>#REF!</v>
      </c>
      <c r="Y1290" s="49"/>
      <c r="Z1290" s="49"/>
      <c r="AA1290" s="50" t="str">
        <f t="shared" si="321"/>
        <v/>
      </c>
      <c r="AB1290" s="51" t="str">
        <f>IF(AA1290=1,#REF!,"")</f>
        <v/>
      </c>
      <c r="AC1290" s="50"/>
      <c r="AD1290" s="51" t="str">
        <f>IF(AC1290=1,#REF!,"")</f>
        <v/>
      </c>
      <c r="AE1290" s="50"/>
      <c r="AF1290" s="51" t="str">
        <f>IF(AE1290=1,#REF!,"")</f>
        <v/>
      </c>
      <c r="AG1290" s="50"/>
      <c r="AH1290" s="51" t="str">
        <f>IF(AG1290=1,#REF!,"")</f>
        <v/>
      </c>
      <c r="AI1290" s="50"/>
      <c r="AJ1290" s="51" t="str">
        <f>IF(AI1290=1,#REF!,"")</f>
        <v/>
      </c>
      <c r="AK1290" s="50"/>
      <c r="AL1290" s="51" t="str">
        <f>IF(AK1290=1,#REF!,"")</f>
        <v/>
      </c>
      <c r="AM1290" s="52"/>
      <c r="AN1290" s="53"/>
      <c r="AO1290" s="53"/>
      <c r="AP1290" s="54"/>
      <c r="AQ1290" s="55" t="e">
        <f>IF(#REF!=1,0,"")</f>
        <v>#REF!</v>
      </c>
      <c r="AR1290" s="56" t="e">
        <f t="shared" si="314"/>
        <v>#REF!</v>
      </c>
      <c r="AS1290" s="55" t="e">
        <f>IF(#REF!=1,0,"")</f>
        <v>#REF!</v>
      </c>
      <c r="AT1290" s="56" t="e">
        <f t="shared" si="315"/>
        <v>#REF!</v>
      </c>
    </row>
    <row r="1291" spans="1:46" s="3" customFormat="1" x14ac:dyDescent="0.25">
      <c r="A1291" s="67">
        <f t="shared" si="316"/>
        <v>2022</v>
      </c>
      <c r="B1291" s="67" t="str">
        <f t="shared" si="317"/>
        <v>May</v>
      </c>
      <c r="C1291" s="68">
        <f t="shared" si="322"/>
        <v>25</v>
      </c>
      <c r="D1291" s="69">
        <f t="shared" si="318"/>
        <v>6</v>
      </c>
      <c r="E1291" s="70">
        <f t="shared" si="319"/>
        <v>3</v>
      </c>
      <c r="F1291" s="74"/>
      <c r="G1291" s="77"/>
      <c r="H1291" s="63" t="e">
        <f t="shared" si="323"/>
        <v>#VALUE!</v>
      </c>
      <c r="I1291" s="64">
        <f t="shared" si="327"/>
        <v>1</v>
      </c>
      <c r="J1291" s="71" t="str">
        <f t="shared" si="327"/>
        <v>Lavandula</v>
      </c>
      <c r="K1291" s="71" t="str">
        <f t="shared" si="327"/>
        <v>stoechas</v>
      </c>
      <c r="L1291" s="72">
        <f t="shared" si="327"/>
        <v>2</v>
      </c>
      <c r="M1291" s="72">
        <f t="shared" si="327"/>
        <v>13</v>
      </c>
      <c r="N1291" s="66">
        <f t="shared" si="327"/>
        <v>0</v>
      </c>
      <c r="O1291" s="42"/>
      <c r="P1291" s="43" t="e">
        <f>TEXT(IF(#REF!=1,D1291,""),"00")</f>
        <v>#REF!</v>
      </c>
      <c r="Q1291" s="44"/>
      <c r="R1291" s="45"/>
      <c r="S1291" s="46" t="e">
        <f>IF(O1291=0,TEXT(TIME(P1291,Q1291,R1291)-TIME(D1291,E1291,RIGHT(F1291,2))+TIME(0,LEFT(#REF!,2),RIGHT(#REF!,2)),"mm:ss"),TEXT(TIME(P1291,Q1291,R1291)-TIME(D1291,E1291,RIGHT(F1291,2))+TIME(0,LEFT(#REF!,2),RIGHT(#REF!,2))-TIME(0,($G$10*O1291),0),"mm:ss"))</f>
        <v>#REF!</v>
      </c>
      <c r="T1291" s="47"/>
      <c r="U1291" s="43" t="e">
        <f>INDEX(VISITORS[INSECT ORDER], MATCH(T1291,VISITORS[NAME USED],0))</f>
        <v>#N/A</v>
      </c>
      <c r="V1291" s="43" t="e">
        <f t="shared" si="320"/>
        <v>#N/A</v>
      </c>
      <c r="W1291" s="48" t="e">
        <f>IF(SUM(AB1291,AD1291,AF1291,AH1291,AJ1291,AL1291)=#REF!,,"")</f>
        <v>#REF!</v>
      </c>
      <c r="X1291" s="49" t="e">
        <f>IF(#REF!=1,1,"")</f>
        <v>#REF!</v>
      </c>
      <c r="Y1291" s="49"/>
      <c r="Z1291" s="49"/>
      <c r="AA1291" s="50" t="str">
        <f t="shared" si="321"/>
        <v/>
      </c>
      <c r="AB1291" s="51" t="str">
        <f>IF(AA1291=1,#REF!,"")</f>
        <v/>
      </c>
      <c r="AC1291" s="50"/>
      <c r="AD1291" s="51" t="str">
        <f>IF(AC1291=1,#REF!,"")</f>
        <v/>
      </c>
      <c r="AE1291" s="50"/>
      <c r="AF1291" s="51" t="str">
        <f>IF(AE1291=1,#REF!,"")</f>
        <v/>
      </c>
      <c r="AG1291" s="50"/>
      <c r="AH1291" s="51" t="str">
        <f>IF(AG1291=1,#REF!,"")</f>
        <v/>
      </c>
      <c r="AI1291" s="50"/>
      <c r="AJ1291" s="51" t="str">
        <f>IF(AI1291=1,#REF!,"")</f>
        <v/>
      </c>
      <c r="AK1291" s="50"/>
      <c r="AL1291" s="51" t="str">
        <f>IF(AK1291=1,#REF!,"")</f>
        <v/>
      </c>
      <c r="AM1291" s="52"/>
      <c r="AN1291" s="53"/>
      <c r="AO1291" s="53"/>
      <c r="AP1291" s="54"/>
      <c r="AQ1291" s="55" t="e">
        <f>IF(#REF!=1,0,"")</f>
        <v>#REF!</v>
      </c>
      <c r="AR1291" s="56" t="e">
        <f t="shared" ref="AR1291:AR1354" si="328">IF(AQ1291=1,X1291,"")</f>
        <v>#REF!</v>
      </c>
      <c r="AS1291" s="55" t="e">
        <f>IF(#REF!=1,0,"")</f>
        <v>#REF!</v>
      </c>
      <c r="AT1291" s="56" t="e">
        <f t="shared" ref="AT1291:AT1354" si="329">IF(AS1291=1,X1291,"")</f>
        <v>#REF!</v>
      </c>
    </row>
    <row r="1292" spans="1:46" s="3" customFormat="1" x14ac:dyDescent="0.25">
      <c r="A1292" s="67">
        <f t="shared" ref="A1292:A1355" si="330">A1291</f>
        <v>2022</v>
      </c>
      <c r="B1292" s="67" t="str">
        <f t="shared" ref="B1292:B1355" si="331">IF(C1291-C1292&gt;0, TEXT(DATE(2016,(MONTH(DATEVALUE(B1291&amp;"1"))+1),1),"mmm"), B1291)</f>
        <v>May</v>
      </c>
      <c r="C1292" s="68">
        <f t="shared" si="322"/>
        <v>25</v>
      </c>
      <c r="D1292" s="69">
        <f t="shared" ref="D1292:D1355" si="332">IF(IF(E1291=59,D1291+1,D1291)=24,0,IF(E1291=59,D1291+1,D1291))</f>
        <v>6</v>
      </c>
      <c r="E1292" s="60">
        <f t="shared" ref="E1292:E1355" si="333">IF(E1291&lt;59,E1291+1,0)</f>
        <v>4</v>
      </c>
      <c r="F1292" s="74"/>
      <c r="G1292" s="77"/>
      <c r="H1292" s="63" t="e">
        <f t="shared" si="323"/>
        <v>#VALUE!</v>
      </c>
      <c r="I1292" s="64">
        <f t="shared" si="327"/>
        <v>1</v>
      </c>
      <c r="J1292" s="71" t="str">
        <f t="shared" si="327"/>
        <v>Lavandula</v>
      </c>
      <c r="K1292" s="71" t="str">
        <f t="shared" si="327"/>
        <v>stoechas</v>
      </c>
      <c r="L1292" s="72">
        <f t="shared" si="327"/>
        <v>2</v>
      </c>
      <c r="M1292" s="66">
        <f t="shared" si="327"/>
        <v>13</v>
      </c>
      <c r="N1292" s="66">
        <f t="shared" si="327"/>
        <v>0</v>
      </c>
      <c r="O1292" s="42"/>
      <c r="P1292" s="43" t="e">
        <f>TEXT(IF(#REF!=1,D1292,""),"00")</f>
        <v>#REF!</v>
      </c>
      <c r="Q1292" s="44"/>
      <c r="R1292" s="45"/>
      <c r="S1292" s="46" t="e">
        <f>IF(O1292=0,TEXT(TIME(P1292,Q1292,R1292)-TIME(D1292,E1292,RIGHT(F1292,2))+TIME(0,LEFT(#REF!,2),RIGHT(#REF!,2)),"mm:ss"),TEXT(TIME(P1292,Q1292,R1292)-TIME(D1292,E1292,RIGHT(F1292,2))+TIME(0,LEFT(#REF!,2),RIGHT(#REF!,2))-TIME(0,($G$10*O1292),0),"mm:ss"))</f>
        <v>#REF!</v>
      </c>
      <c r="T1292" s="47"/>
      <c r="U1292" s="43" t="e">
        <f>INDEX(VISITORS[INSECT ORDER], MATCH(T1292,VISITORS[NAME USED],0))</f>
        <v>#N/A</v>
      </c>
      <c r="V1292" s="43" t="e">
        <f t="shared" ref="V1292:V1355" si="334">IF(U1292&lt;&gt;0,"NA","")</f>
        <v>#N/A</v>
      </c>
      <c r="W1292" s="48" t="e">
        <f>IF(SUM(AB1292,AD1292,AF1292,AH1292,AJ1292,AL1292)=#REF!,,"")</f>
        <v>#REF!</v>
      </c>
      <c r="X1292" s="49" t="e">
        <f>IF(#REF!=1,1,"")</f>
        <v>#REF!</v>
      </c>
      <c r="Y1292" s="49"/>
      <c r="Z1292" s="49"/>
      <c r="AA1292" s="50" t="str">
        <f t="shared" ref="AA1292:AA1355" si="335">IF(OR(T1292="Something small"),1,"")</f>
        <v/>
      </c>
      <c r="AB1292" s="51" t="str">
        <f>IF(AA1292=1,#REF!,"")</f>
        <v/>
      </c>
      <c r="AC1292" s="50"/>
      <c r="AD1292" s="51" t="str">
        <f>IF(AC1292=1,#REF!,"")</f>
        <v/>
      </c>
      <c r="AE1292" s="50"/>
      <c r="AF1292" s="51" t="str">
        <f>IF(AE1292=1,#REF!,"")</f>
        <v/>
      </c>
      <c r="AG1292" s="50"/>
      <c r="AH1292" s="51" t="str">
        <f>IF(AG1292=1,#REF!,"")</f>
        <v/>
      </c>
      <c r="AI1292" s="50"/>
      <c r="AJ1292" s="51" t="str">
        <f>IF(AI1292=1,#REF!,"")</f>
        <v/>
      </c>
      <c r="AK1292" s="50"/>
      <c r="AL1292" s="51" t="str">
        <f>IF(AK1292=1,#REF!,"")</f>
        <v/>
      </c>
      <c r="AM1292" s="52"/>
      <c r="AN1292" s="53"/>
      <c r="AO1292" s="53"/>
      <c r="AP1292" s="54"/>
      <c r="AQ1292" s="55" t="e">
        <f>IF(#REF!=1,0,"")</f>
        <v>#REF!</v>
      </c>
      <c r="AR1292" s="56" t="e">
        <f t="shared" si="328"/>
        <v>#REF!</v>
      </c>
      <c r="AS1292" s="55" t="e">
        <f>IF(#REF!=1,0,"")</f>
        <v>#REF!</v>
      </c>
      <c r="AT1292" s="56" t="e">
        <f t="shared" si="329"/>
        <v>#REF!</v>
      </c>
    </row>
    <row r="1293" spans="1:46" s="3" customFormat="1" x14ac:dyDescent="0.25">
      <c r="A1293" s="67">
        <f t="shared" si="330"/>
        <v>2022</v>
      </c>
      <c r="B1293" s="67" t="str">
        <f t="shared" si="331"/>
        <v>May</v>
      </c>
      <c r="C1293" s="68">
        <f t="shared" ref="C1293:C1356" si="336">IF(AND(D1293=0, E1293=0), IF(TEXT(C1292,"dd")=TEXT(EOMONTH(DATE(A1292,MONTH(DATEVALUE(B1292&amp;"1")),C1292),0), "dd"), 1, C1292+1), C1292)</f>
        <v>25</v>
      </c>
      <c r="D1293" s="69">
        <f t="shared" si="332"/>
        <v>6</v>
      </c>
      <c r="E1293" s="70">
        <f t="shared" si="333"/>
        <v>5</v>
      </c>
      <c r="F1293" s="74"/>
      <c r="G1293" s="77"/>
      <c r="H1293" s="63" t="e">
        <f t="shared" ref="H1293:H1356" si="337">IF(AND(OR(E1292=$G$3,E1292=$G$4,E1292=$G$5,E1292=$G$6,E1292=$G$7,E1292=$G$8),E1292&lt;&gt;RIGHT(H1292,2)),CONCATENATE(LEFT(J1293,3),LEFT(K1293,3),L1293,"_",A1293,TEXT(MONTH(DATEVALUE(B1293&amp;"1")),"00"),TEXT(C1293,"00"),"_",TEXT(D1293,"00"),"_",TEXT(E1292,"00")),IF(AND(OR(E1293=$G$3,E1293=$G$4,E1293=$G$5,E1293=$G$6,E1293=$G$7,E1293=$G$8),OR(F1293="",F1293&gt;$G$9-1)),CONCATENATE(LEFT(J1293,3),LEFT(K1293,3),L1293,"_",A1293,TEXT(MONTH(DATEVALUE(B1293&amp;"1")),"00"),TEXT(C1293,"00"),"_",TEXT(D1293,"00"),"_",TEXT(E1293,"00")),H1292))</f>
        <v>#VALUE!</v>
      </c>
      <c r="I1293" s="64">
        <f t="shared" ref="I1293:N1308" si="338">I1292</f>
        <v>1</v>
      </c>
      <c r="J1293" s="71" t="str">
        <f t="shared" si="338"/>
        <v>Lavandula</v>
      </c>
      <c r="K1293" s="71" t="str">
        <f t="shared" si="338"/>
        <v>stoechas</v>
      </c>
      <c r="L1293" s="72">
        <f t="shared" si="338"/>
        <v>2</v>
      </c>
      <c r="M1293" s="72">
        <f t="shared" si="338"/>
        <v>13</v>
      </c>
      <c r="N1293" s="66">
        <f t="shared" si="338"/>
        <v>0</v>
      </c>
      <c r="O1293" s="42"/>
      <c r="P1293" s="43" t="e">
        <f>TEXT(IF(#REF!=1,D1293,""),"00")</f>
        <v>#REF!</v>
      </c>
      <c r="Q1293" s="44"/>
      <c r="R1293" s="45"/>
      <c r="S1293" s="46" t="e">
        <f>IF(O1293=0,TEXT(TIME(P1293,Q1293,R1293)-TIME(D1293,E1293,RIGHT(F1293,2))+TIME(0,LEFT(#REF!,2),RIGHT(#REF!,2)),"mm:ss"),TEXT(TIME(P1293,Q1293,R1293)-TIME(D1293,E1293,RIGHT(F1293,2))+TIME(0,LEFT(#REF!,2),RIGHT(#REF!,2))-TIME(0,($G$10*O1293),0),"mm:ss"))</f>
        <v>#REF!</v>
      </c>
      <c r="T1293" s="47"/>
      <c r="U1293" s="43" t="e">
        <f>INDEX(VISITORS[INSECT ORDER], MATCH(T1293,VISITORS[NAME USED],0))</f>
        <v>#N/A</v>
      </c>
      <c r="V1293" s="43" t="e">
        <f t="shared" si="334"/>
        <v>#N/A</v>
      </c>
      <c r="W1293" s="48" t="e">
        <f>IF(SUM(AB1293,AD1293,AF1293,AH1293,AJ1293,AL1293)=#REF!,,"")</f>
        <v>#REF!</v>
      </c>
      <c r="X1293" s="49" t="e">
        <f>IF(#REF!=1,1,"")</f>
        <v>#REF!</v>
      </c>
      <c r="Y1293" s="49"/>
      <c r="Z1293" s="49"/>
      <c r="AA1293" s="50" t="str">
        <f t="shared" si="335"/>
        <v/>
      </c>
      <c r="AB1293" s="51" t="str">
        <f>IF(AA1293=1,#REF!,"")</f>
        <v/>
      </c>
      <c r="AC1293" s="50"/>
      <c r="AD1293" s="51" t="str">
        <f>IF(AC1293=1,#REF!,"")</f>
        <v/>
      </c>
      <c r="AE1293" s="50"/>
      <c r="AF1293" s="51" t="str">
        <f>IF(AE1293=1,#REF!,"")</f>
        <v/>
      </c>
      <c r="AG1293" s="50"/>
      <c r="AH1293" s="51" t="str">
        <f>IF(AG1293=1,#REF!,"")</f>
        <v/>
      </c>
      <c r="AI1293" s="50"/>
      <c r="AJ1293" s="51" t="str">
        <f>IF(AI1293=1,#REF!,"")</f>
        <v/>
      </c>
      <c r="AK1293" s="50"/>
      <c r="AL1293" s="51" t="str">
        <f>IF(AK1293=1,#REF!,"")</f>
        <v/>
      </c>
      <c r="AM1293" s="52"/>
      <c r="AN1293" s="53"/>
      <c r="AO1293" s="53"/>
      <c r="AP1293" s="54"/>
      <c r="AQ1293" s="55" t="e">
        <f>IF(#REF!=1,0,"")</f>
        <v>#REF!</v>
      </c>
      <c r="AR1293" s="56" t="e">
        <f t="shared" si="328"/>
        <v>#REF!</v>
      </c>
      <c r="AS1293" s="55" t="e">
        <f>IF(#REF!=1,0,"")</f>
        <v>#REF!</v>
      </c>
      <c r="AT1293" s="56" t="e">
        <f t="shared" si="329"/>
        <v>#REF!</v>
      </c>
    </row>
    <row r="1294" spans="1:46" s="3" customFormat="1" x14ac:dyDescent="0.25">
      <c r="A1294" s="67">
        <f t="shared" si="330"/>
        <v>2022</v>
      </c>
      <c r="B1294" s="67" t="str">
        <f t="shared" si="331"/>
        <v>May</v>
      </c>
      <c r="C1294" s="68">
        <f t="shared" si="336"/>
        <v>25</v>
      </c>
      <c r="D1294" s="69">
        <f t="shared" si="332"/>
        <v>6</v>
      </c>
      <c r="E1294" s="70">
        <f t="shared" si="333"/>
        <v>6</v>
      </c>
      <c r="F1294" s="74"/>
      <c r="G1294" s="77"/>
      <c r="H1294" s="63" t="e">
        <f t="shared" si="337"/>
        <v>#VALUE!</v>
      </c>
      <c r="I1294" s="64">
        <f t="shared" si="338"/>
        <v>1</v>
      </c>
      <c r="J1294" s="71" t="str">
        <f t="shared" si="338"/>
        <v>Lavandula</v>
      </c>
      <c r="K1294" s="71" t="str">
        <f t="shared" si="338"/>
        <v>stoechas</v>
      </c>
      <c r="L1294" s="72">
        <f t="shared" si="338"/>
        <v>2</v>
      </c>
      <c r="M1294" s="72">
        <f t="shared" si="338"/>
        <v>13</v>
      </c>
      <c r="N1294" s="66">
        <f t="shared" si="338"/>
        <v>0</v>
      </c>
      <c r="O1294" s="42"/>
      <c r="P1294" s="43" t="e">
        <f>TEXT(IF(#REF!=1,D1294,""),"00")</f>
        <v>#REF!</v>
      </c>
      <c r="Q1294" s="44"/>
      <c r="R1294" s="45"/>
      <c r="S1294" s="46" t="e">
        <f>IF(O1294=0,TEXT(TIME(P1294,Q1294,R1294)-TIME(D1294,E1294,RIGHT(F1294,2))+TIME(0,LEFT(#REF!,2),RIGHT(#REF!,2)),"mm:ss"),TEXT(TIME(P1294,Q1294,R1294)-TIME(D1294,E1294,RIGHT(F1294,2))+TIME(0,LEFT(#REF!,2),RIGHT(#REF!,2))-TIME(0,($G$10*O1294),0),"mm:ss"))</f>
        <v>#REF!</v>
      </c>
      <c r="T1294" s="47"/>
      <c r="U1294" s="43" t="e">
        <f>INDEX(VISITORS[INSECT ORDER], MATCH(T1294,VISITORS[NAME USED],0))</f>
        <v>#N/A</v>
      </c>
      <c r="V1294" s="43" t="e">
        <f t="shared" si="334"/>
        <v>#N/A</v>
      </c>
      <c r="W1294" s="48" t="e">
        <f>IF(SUM(AB1294,AD1294,AF1294,AH1294,AJ1294,AL1294)=#REF!,,"")</f>
        <v>#REF!</v>
      </c>
      <c r="X1294" s="49" t="e">
        <f>IF(#REF!=1,1,"")</f>
        <v>#REF!</v>
      </c>
      <c r="Y1294" s="49"/>
      <c r="Z1294" s="49"/>
      <c r="AA1294" s="50" t="str">
        <f t="shared" si="335"/>
        <v/>
      </c>
      <c r="AB1294" s="51" t="str">
        <f>IF(AA1294=1,#REF!,"")</f>
        <v/>
      </c>
      <c r="AC1294" s="50"/>
      <c r="AD1294" s="51" t="str">
        <f>IF(AC1294=1,#REF!,"")</f>
        <v/>
      </c>
      <c r="AE1294" s="50"/>
      <c r="AF1294" s="51" t="str">
        <f>IF(AE1294=1,#REF!,"")</f>
        <v/>
      </c>
      <c r="AG1294" s="50"/>
      <c r="AH1294" s="51" t="str">
        <f>IF(AG1294=1,#REF!,"")</f>
        <v/>
      </c>
      <c r="AI1294" s="50"/>
      <c r="AJ1294" s="51" t="str">
        <f>IF(AI1294=1,#REF!,"")</f>
        <v/>
      </c>
      <c r="AK1294" s="50"/>
      <c r="AL1294" s="51" t="str">
        <f>IF(AK1294=1,#REF!,"")</f>
        <v/>
      </c>
      <c r="AM1294" s="52"/>
      <c r="AN1294" s="53"/>
      <c r="AO1294" s="53"/>
      <c r="AP1294" s="54"/>
      <c r="AQ1294" s="55" t="e">
        <f>IF(#REF!=1,0,"")</f>
        <v>#REF!</v>
      </c>
      <c r="AR1294" s="56" t="e">
        <f t="shared" si="328"/>
        <v>#REF!</v>
      </c>
      <c r="AS1294" s="55" t="e">
        <f>IF(#REF!=1,0,"")</f>
        <v>#REF!</v>
      </c>
      <c r="AT1294" s="56" t="e">
        <f t="shared" si="329"/>
        <v>#REF!</v>
      </c>
    </row>
    <row r="1295" spans="1:46" s="3" customFormat="1" x14ac:dyDescent="0.25">
      <c r="A1295" s="67">
        <f t="shared" si="330"/>
        <v>2022</v>
      </c>
      <c r="B1295" s="67" t="str">
        <f t="shared" si="331"/>
        <v>May</v>
      </c>
      <c r="C1295" s="68">
        <f t="shared" si="336"/>
        <v>25</v>
      </c>
      <c r="D1295" s="69">
        <f t="shared" si="332"/>
        <v>6</v>
      </c>
      <c r="E1295" s="70">
        <f t="shared" si="333"/>
        <v>7</v>
      </c>
      <c r="F1295" s="74"/>
      <c r="G1295" s="77"/>
      <c r="H1295" s="63" t="e">
        <f t="shared" si="337"/>
        <v>#VALUE!</v>
      </c>
      <c r="I1295" s="64">
        <f t="shared" si="338"/>
        <v>1</v>
      </c>
      <c r="J1295" s="71" t="str">
        <f t="shared" si="338"/>
        <v>Lavandula</v>
      </c>
      <c r="K1295" s="71" t="str">
        <f t="shared" si="338"/>
        <v>stoechas</v>
      </c>
      <c r="L1295" s="72">
        <f t="shared" si="338"/>
        <v>2</v>
      </c>
      <c r="M1295" s="72">
        <f t="shared" si="338"/>
        <v>13</v>
      </c>
      <c r="N1295" s="66">
        <f t="shared" si="338"/>
        <v>0</v>
      </c>
      <c r="O1295" s="42"/>
      <c r="P1295" s="43" t="e">
        <f>TEXT(IF(#REF!=1,D1295,""),"00")</f>
        <v>#REF!</v>
      </c>
      <c r="Q1295" s="44"/>
      <c r="R1295" s="45"/>
      <c r="S1295" s="46" t="e">
        <f>IF(O1295=0,TEXT(TIME(P1295,Q1295,R1295)-TIME(D1295,E1295,RIGHT(F1295,2))+TIME(0,LEFT(#REF!,2),RIGHT(#REF!,2)),"mm:ss"),TEXT(TIME(P1295,Q1295,R1295)-TIME(D1295,E1295,RIGHT(F1295,2))+TIME(0,LEFT(#REF!,2),RIGHT(#REF!,2))-TIME(0,($G$10*O1295),0),"mm:ss"))</f>
        <v>#REF!</v>
      </c>
      <c r="T1295" s="47"/>
      <c r="U1295" s="43" t="e">
        <f>INDEX(VISITORS[INSECT ORDER], MATCH(T1295,VISITORS[NAME USED],0))</f>
        <v>#N/A</v>
      </c>
      <c r="V1295" s="43" t="e">
        <f t="shared" si="334"/>
        <v>#N/A</v>
      </c>
      <c r="W1295" s="48" t="e">
        <f>IF(SUM(AB1295,AD1295,AF1295,AH1295,AJ1295,AL1295)=#REF!,,"")</f>
        <v>#REF!</v>
      </c>
      <c r="X1295" s="49" t="e">
        <f>IF(#REF!=1,1,"")</f>
        <v>#REF!</v>
      </c>
      <c r="Y1295" s="49"/>
      <c r="Z1295" s="49"/>
      <c r="AA1295" s="50" t="str">
        <f t="shared" si="335"/>
        <v/>
      </c>
      <c r="AB1295" s="51" t="str">
        <f>IF(AA1295=1,#REF!,"")</f>
        <v/>
      </c>
      <c r="AC1295" s="50"/>
      <c r="AD1295" s="51" t="str">
        <f>IF(AC1295=1,#REF!,"")</f>
        <v/>
      </c>
      <c r="AE1295" s="50"/>
      <c r="AF1295" s="51" t="str">
        <f>IF(AE1295=1,#REF!,"")</f>
        <v/>
      </c>
      <c r="AG1295" s="50"/>
      <c r="AH1295" s="51" t="str">
        <f>IF(AG1295=1,#REF!,"")</f>
        <v/>
      </c>
      <c r="AI1295" s="50"/>
      <c r="AJ1295" s="51" t="str">
        <f>IF(AI1295=1,#REF!,"")</f>
        <v/>
      </c>
      <c r="AK1295" s="50"/>
      <c r="AL1295" s="51" t="str">
        <f>IF(AK1295=1,#REF!,"")</f>
        <v/>
      </c>
      <c r="AM1295" s="52"/>
      <c r="AN1295" s="53"/>
      <c r="AO1295" s="53"/>
      <c r="AP1295" s="54"/>
      <c r="AQ1295" s="55" t="e">
        <f>IF(#REF!=1,0,"")</f>
        <v>#REF!</v>
      </c>
      <c r="AR1295" s="56" t="e">
        <f t="shared" si="328"/>
        <v>#REF!</v>
      </c>
      <c r="AS1295" s="55" t="e">
        <f>IF(#REF!=1,0,"")</f>
        <v>#REF!</v>
      </c>
      <c r="AT1295" s="56" t="e">
        <f t="shared" si="329"/>
        <v>#REF!</v>
      </c>
    </row>
    <row r="1296" spans="1:46" s="3" customFormat="1" x14ac:dyDescent="0.25">
      <c r="A1296" s="67">
        <f t="shared" si="330"/>
        <v>2022</v>
      </c>
      <c r="B1296" s="67" t="str">
        <f t="shared" si="331"/>
        <v>May</v>
      </c>
      <c r="C1296" s="68">
        <f t="shared" si="336"/>
        <v>25</v>
      </c>
      <c r="D1296" s="69">
        <f t="shared" si="332"/>
        <v>6</v>
      </c>
      <c r="E1296" s="70">
        <f t="shared" si="333"/>
        <v>8</v>
      </c>
      <c r="F1296" s="74"/>
      <c r="G1296" s="77"/>
      <c r="H1296" s="63" t="e">
        <f t="shared" si="337"/>
        <v>#VALUE!</v>
      </c>
      <c r="I1296" s="64">
        <f t="shared" si="338"/>
        <v>1</v>
      </c>
      <c r="J1296" s="71" t="str">
        <f t="shared" si="338"/>
        <v>Lavandula</v>
      </c>
      <c r="K1296" s="71" t="str">
        <f t="shared" si="338"/>
        <v>stoechas</v>
      </c>
      <c r="L1296" s="66">
        <f t="shared" si="338"/>
        <v>2</v>
      </c>
      <c r="M1296" s="72">
        <f t="shared" si="338"/>
        <v>13</v>
      </c>
      <c r="N1296" s="66">
        <f t="shared" si="338"/>
        <v>0</v>
      </c>
      <c r="O1296" s="42"/>
      <c r="P1296" s="43" t="e">
        <f>TEXT(IF(#REF!=1,D1296,""),"00")</f>
        <v>#REF!</v>
      </c>
      <c r="Q1296" s="44"/>
      <c r="R1296" s="45"/>
      <c r="S1296" s="46" t="e">
        <f>IF(O1296=0,TEXT(TIME(P1296,Q1296,R1296)-TIME(D1296,E1296,RIGHT(F1296,2))+TIME(0,LEFT(#REF!,2),RIGHT(#REF!,2)),"mm:ss"),TEXT(TIME(P1296,Q1296,R1296)-TIME(D1296,E1296,RIGHT(F1296,2))+TIME(0,LEFT(#REF!,2),RIGHT(#REF!,2))-TIME(0,($G$10*O1296),0),"mm:ss"))</f>
        <v>#REF!</v>
      </c>
      <c r="T1296" s="47"/>
      <c r="U1296" s="43" t="e">
        <f>INDEX(VISITORS[INSECT ORDER], MATCH(T1296,VISITORS[NAME USED],0))</f>
        <v>#N/A</v>
      </c>
      <c r="V1296" s="43" t="e">
        <f t="shared" si="334"/>
        <v>#N/A</v>
      </c>
      <c r="W1296" s="48" t="e">
        <f>IF(SUM(AB1296,AD1296,AF1296,AH1296,AJ1296,AL1296)=#REF!,,"")</f>
        <v>#REF!</v>
      </c>
      <c r="X1296" s="49" t="e">
        <f>IF(#REF!=1,1,"")</f>
        <v>#REF!</v>
      </c>
      <c r="Y1296" s="49"/>
      <c r="Z1296" s="49"/>
      <c r="AA1296" s="50" t="str">
        <f t="shared" si="335"/>
        <v/>
      </c>
      <c r="AB1296" s="51" t="str">
        <f>IF(AA1296=1,#REF!,"")</f>
        <v/>
      </c>
      <c r="AC1296" s="50"/>
      <c r="AD1296" s="51" t="str">
        <f>IF(AC1296=1,#REF!,"")</f>
        <v/>
      </c>
      <c r="AE1296" s="50"/>
      <c r="AF1296" s="51" t="str">
        <f>IF(AE1296=1,#REF!,"")</f>
        <v/>
      </c>
      <c r="AG1296" s="50"/>
      <c r="AH1296" s="51" t="str">
        <f>IF(AG1296=1,#REF!,"")</f>
        <v/>
      </c>
      <c r="AI1296" s="50"/>
      <c r="AJ1296" s="51" t="str">
        <f>IF(AI1296=1,#REF!,"")</f>
        <v/>
      </c>
      <c r="AK1296" s="50"/>
      <c r="AL1296" s="51" t="str">
        <f>IF(AK1296=1,#REF!,"")</f>
        <v/>
      </c>
      <c r="AM1296" s="52"/>
      <c r="AN1296" s="53"/>
      <c r="AO1296" s="53"/>
      <c r="AP1296" s="54"/>
      <c r="AQ1296" s="55" t="e">
        <f>IF(#REF!=1,0,"")</f>
        <v>#REF!</v>
      </c>
      <c r="AR1296" s="56" t="e">
        <f t="shared" si="328"/>
        <v>#REF!</v>
      </c>
      <c r="AS1296" s="55" t="e">
        <f>IF(#REF!=1,0,"")</f>
        <v>#REF!</v>
      </c>
      <c r="AT1296" s="56" t="e">
        <f t="shared" si="329"/>
        <v>#REF!</v>
      </c>
    </row>
    <row r="1297" spans="1:46" s="3" customFormat="1" x14ac:dyDescent="0.25">
      <c r="A1297" s="67">
        <f t="shared" si="330"/>
        <v>2022</v>
      </c>
      <c r="B1297" s="67" t="str">
        <f t="shared" si="331"/>
        <v>May</v>
      </c>
      <c r="C1297" s="68">
        <f t="shared" si="336"/>
        <v>25</v>
      </c>
      <c r="D1297" s="69">
        <f t="shared" si="332"/>
        <v>6</v>
      </c>
      <c r="E1297" s="60">
        <f t="shared" si="333"/>
        <v>9</v>
      </c>
      <c r="F1297" s="74"/>
      <c r="G1297" s="77"/>
      <c r="H1297" s="63" t="e">
        <f t="shared" si="337"/>
        <v>#VALUE!</v>
      </c>
      <c r="I1297" s="64">
        <f t="shared" si="338"/>
        <v>1</v>
      </c>
      <c r="J1297" s="71" t="str">
        <f t="shared" si="338"/>
        <v>Lavandula</v>
      </c>
      <c r="K1297" s="71" t="str">
        <f t="shared" si="338"/>
        <v>stoechas</v>
      </c>
      <c r="L1297" s="72">
        <f t="shared" si="338"/>
        <v>2</v>
      </c>
      <c r="M1297" s="66">
        <f t="shared" si="338"/>
        <v>13</v>
      </c>
      <c r="N1297" s="66">
        <f t="shared" si="338"/>
        <v>0</v>
      </c>
      <c r="O1297" s="42"/>
      <c r="P1297" s="43" t="e">
        <f>TEXT(IF(#REF!=1,D1297,""),"00")</f>
        <v>#REF!</v>
      </c>
      <c r="Q1297" s="44"/>
      <c r="R1297" s="45"/>
      <c r="S1297" s="46" t="e">
        <f>IF(O1297=0,TEXT(TIME(P1297,Q1297,R1297)-TIME(D1297,E1297,RIGHT(F1297,2))+TIME(0,LEFT(#REF!,2),RIGHT(#REF!,2)),"mm:ss"),TEXT(TIME(P1297,Q1297,R1297)-TIME(D1297,E1297,RIGHT(F1297,2))+TIME(0,LEFT(#REF!,2),RIGHT(#REF!,2))-TIME(0,($G$10*O1297),0),"mm:ss"))</f>
        <v>#REF!</v>
      </c>
      <c r="T1297" s="47"/>
      <c r="U1297" s="43" t="e">
        <f>INDEX(VISITORS[INSECT ORDER], MATCH(T1297,VISITORS[NAME USED],0))</f>
        <v>#N/A</v>
      </c>
      <c r="V1297" s="43" t="e">
        <f t="shared" si="334"/>
        <v>#N/A</v>
      </c>
      <c r="W1297" s="48" t="e">
        <f>IF(SUM(AB1297,AD1297,AF1297,AH1297,AJ1297,AL1297)=#REF!,,"")</f>
        <v>#REF!</v>
      </c>
      <c r="X1297" s="49" t="e">
        <f>IF(#REF!=1,1,"")</f>
        <v>#REF!</v>
      </c>
      <c r="Y1297" s="49"/>
      <c r="Z1297" s="49"/>
      <c r="AA1297" s="50" t="str">
        <f t="shared" si="335"/>
        <v/>
      </c>
      <c r="AB1297" s="51" t="str">
        <f>IF(AA1297=1,#REF!,"")</f>
        <v/>
      </c>
      <c r="AC1297" s="50"/>
      <c r="AD1297" s="51" t="str">
        <f>IF(AC1297=1,#REF!,"")</f>
        <v/>
      </c>
      <c r="AE1297" s="50"/>
      <c r="AF1297" s="51" t="str">
        <f>IF(AE1297=1,#REF!,"")</f>
        <v/>
      </c>
      <c r="AG1297" s="50"/>
      <c r="AH1297" s="51" t="str">
        <f>IF(AG1297=1,#REF!,"")</f>
        <v/>
      </c>
      <c r="AI1297" s="50"/>
      <c r="AJ1297" s="51" t="str">
        <f>IF(AI1297=1,#REF!,"")</f>
        <v/>
      </c>
      <c r="AK1297" s="50"/>
      <c r="AL1297" s="51" t="str">
        <f>IF(AK1297=1,#REF!,"")</f>
        <v/>
      </c>
      <c r="AM1297" s="52"/>
      <c r="AN1297" s="53"/>
      <c r="AO1297" s="53"/>
      <c r="AP1297" s="54"/>
      <c r="AQ1297" s="55" t="e">
        <f>IF(#REF!=1,0,"")</f>
        <v>#REF!</v>
      </c>
      <c r="AR1297" s="56" t="e">
        <f t="shared" si="328"/>
        <v>#REF!</v>
      </c>
      <c r="AS1297" s="55" t="e">
        <f>IF(#REF!=1,0,"")</f>
        <v>#REF!</v>
      </c>
      <c r="AT1297" s="56" t="e">
        <f t="shared" si="329"/>
        <v>#REF!</v>
      </c>
    </row>
    <row r="1298" spans="1:46" s="3" customFormat="1" x14ac:dyDescent="0.25">
      <c r="A1298" s="67">
        <f t="shared" si="330"/>
        <v>2022</v>
      </c>
      <c r="B1298" s="67" t="str">
        <f t="shared" si="331"/>
        <v>May</v>
      </c>
      <c r="C1298" s="68">
        <f t="shared" si="336"/>
        <v>25</v>
      </c>
      <c r="D1298" s="69">
        <f t="shared" si="332"/>
        <v>6</v>
      </c>
      <c r="E1298" s="70">
        <f t="shared" si="333"/>
        <v>10</v>
      </c>
      <c r="F1298" s="74"/>
      <c r="G1298" s="77"/>
      <c r="H1298" s="63" t="e">
        <f t="shared" si="337"/>
        <v>#VALUE!</v>
      </c>
      <c r="I1298" s="64">
        <f t="shared" si="338"/>
        <v>1</v>
      </c>
      <c r="J1298" s="71" t="str">
        <f t="shared" si="338"/>
        <v>Lavandula</v>
      </c>
      <c r="K1298" s="71" t="str">
        <f t="shared" si="338"/>
        <v>stoechas</v>
      </c>
      <c r="L1298" s="72">
        <f t="shared" si="338"/>
        <v>2</v>
      </c>
      <c r="M1298" s="72">
        <f t="shared" si="338"/>
        <v>13</v>
      </c>
      <c r="N1298" s="66">
        <f t="shared" si="338"/>
        <v>0</v>
      </c>
      <c r="O1298" s="42"/>
      <c r="P1298" s="43" t="e">
        <f>TEXT(IF(#REF!=1,D1298,""),"00")</f>
        <v>#REF!</v>
      </c>
      <c r="Q1298" s="44"/>
      <c r="R1298" s="45"/>
      <c r="S1298" s="46" t="e">
        <f>IF(O1298=0,TEXT(TIME(P1298,Q1298,R1298)-TIME(D1298,E1298,RIGHT(F1298,2))+TIME(0,LEFT(#REF!,2),RIGHT(#REF!,2)),"mm:ss"),TEXT(TIME(P1298,Q1298,R1298)-TIME(D1298,E1298,RIGHT(F1298,2))+TIME(0,LEFT(#REF!,2),RIGHT(#REF!,2))-TIME(0,($G$10*O1298),0),"mm:ss"))</f>
        <v>#REF!</v>
      </c>
      <c r="T1298" s="47"/>
      <c r="U1298" s="43" t="e">
        <f>INDEX(VISITORS[INSECT ORDER], MATCH(T1298,VISITORS[NAME USED],0))</f>
        <v>#N/A</v>
      </c>
      <c r="V1298" s="43" t="e">
        <f t="shared" si="334"/>
        <v>#N/A</v>
      </c>
      <c r="W1298" s="48" t="e">
        <f>IF(SUM(AB1298,AD1298,AF1298,AH1298,AJ1298,AL1298)=#REF!,,"")</f>
        <v>#REF!</v>
      </c>
      <c r="X1298" s="49" t="e">
        <f>IF(#REF!=1,1,"")</f>
        <v>#REF!</v>
      </c>
      <c r="Y1298" s="49"/>
      <c r="Z1298" s="49"/>
      <c r="AA1298" s="50" t="str">
        <f t="shared" si="335"/>
        <v/>
      </c>
      <c r="AB1298" s="51" t="str">
        <f>IF(AA1298=1,#REF!,"")</f>
        <v/>
      </c>
      <c r="AC1298" s="50"/>
      <c r="AD1298" s="51" t="str">
        <f>IF(AC1298=1,#REF!,"")</f>
        <v/>
      </c>
      <c r="AE1298" s="50"/>
      <c r="AF1298" s="51" t="str">
        <f>IF(AE1298=1,#REF!,"")</f>
        <v/>
      </c>
      <c r="AG1298" s="50"/>
      <c r="AH1298" s="51" t="str">
        <f>IF(AG1298=1,#REF!,"")</f>
        <v/>
      </c>
      <c r="AI1298" s="50"/>
      <c r="AJ1298" s="51" t="str">
        <f>IF(AI1298=1,#REF!,"")</f>
        <v/>
      </c>
      <c r="AK1298" s="50"/>
      <c r="AL1298" s="51" t="str">
        <f>IF(AK1298=1,#REF!,"")</f>
        <v/>
      </c>
      <c r="AM1298" s="52"/>
      <c r="AN1298" s="53"/>
      <c r="AO1298" s="53"/>
      <c r="AP1298" s="54"/>
      <c r="AQ1298" s="55" t="e">
        <f>IF(#REF!=1,0,"")</f>
        <v>#REF!</v>
      </c>
      <c r="AR1298" s="56" t="e">
        <f t="shared" si="328"/>
        <v>#REF!</v>
      </c>
      <c r="AS1298" s="55" t="e">
        <f>IF(#REF!=1,0,"")</f>
        <v>#REF!</v>
      </c>
      <c r="AT1298" s="56" t="e">
        <f t="shared" si="329"/>
        <v>#REF!</v>
      </c>
    </row>
    <row r="1299" spans="1:46" s="3" customFormat="1" x14ac:dyDescent="0.25">
      <c r="A1299" s="67">
        <f t="shared" si="330"/>
        <v>2022</v>
      </c>
      <c r="B1299" s="67" t="str">
        <f t="shared" si="331"/>
        <v>May</v>
      </c>
      <c r="C1299" s="68">
        <f t="shared" si="336"/>
        <v>25</v>
      </c>
      <c r="D1299" s="69">
        <f t="shared" si="332"/>
        <v>6</v>
      </c>
      <c r="E1299" s="70">
        <f t="shared" si="333"/>
        <v>11</v>
      </c>
      <c r="F1299" s="74"/>
      <c r="G1299" s="77"/>
      <c r="H1299" s="63" t="e">
        <f t="shared" si="337"/>
        <v>#VALUE!</v>
      </c>
      <c r="I1299" s="64">
        <f t="shared" si="338"/>
        <v>1</v>
      </c>
      <c r="J1299" s="71" t="str">
        <f t="shared" si="338"/>
        <v>Lavandula</v>
      </c>
      <c r="K1299" s="71" t="str">
        <f t="shared" si="338"/>
        <v>stoechas</v>
      </c>
      <c r="L1299" s="72">
        <f t="shared" si="338"/>
        <v>2</v>
      </c>
      <c r="M1299" s="72">
        <f t="shared" si="338"/>
        <v>13</v>
      </c>
      <c r="N1299" s="66">
        <f t="shared" si="338"/>
        <v>0</v>
      </c>
      <c r="O1299" s="42"/>
      <c r="P1299" s="43" t="e">
        <f>TEXT(IF(#REF!=1,D1299,""),"00")</f>
        <v>#REF!</v>
      </c>
      <c r="Q1299" s="44"/>
      <c r="R1299" s="45"/>
      <c r="S1299" s="46" t="e">
        <f>IF(O1299=0,TEXT(TIME(P1299,Q1299,R1299)-TIME(D1299,E1299,RIGHT(F1299,2))+TIME(0,LEFT(#REF!,2),RIGHT(#REF!,2)),"mm:ss"),TEXT(TIME(P1299,Q1299,R1299)-TIME(D1299,E1299,RIGHT(F1299,2))+TIME(0,LEFT(#REF!,2),RIGHT(#REF!,2))-TIME(0,($G$10*O1299),0),"mm:ss"))</f>
        <v>#REF!</v>
      </c>
      <c r="T1299" s="47"/>
      <c r="U1299" s="43" t="e">
        <f>INDEX(VISITORS[INSECT ORDER], MATCH(T1299,VISITORS[NAME USED],0))</f>
        <v>#N/A</v>
      </c>
      <c r="V1299" s="43" t="e">
        <f t="shared" si="334"/>
        <v>#N/A</v>
      </c>
      <c r="W1299" s="48" t="e">
        <f>IF(SUM(AB1299,AD1299,AF1299,AH1299,AJ1299,AL1299)=#REF!,,"")</f>
        <v>#REF!</v>
      </c>
      <c r="X1299" s="49" t="e">
        <f>IF(#REF!=1,1,"")</f>
        <v>#REF!</v>
      </c>
      <c r="Y1299" s="49"/>
      <c r="Z1299" s="49"/>
      <c r="AA1299" s="50" t="str">
        <f t="shared" si="335"/>
        <v/>
      </c>
      <c r="AB1299" s="51" t="str">
        <f>IF(AA1299=1,#REF!,"")</f>
        <v/>
      </c>
      <c r="AC1299" s="50"/>
      <c r="AD1299" s="51" t="str">
        <f>IF(AC1299=1,#REF!,"")</f>
        <v/>
      </c>
      <c r="AE1299" s="50"/>
      <c r="AF1299" s="51" t="str">
        <f>IF(AE1299=1,#REF!,"")</f>
        <v/>
      </c>
      <c r="AG1299" s="50"/>
      <c r="AH1299" s="51" t="str">
        <f>IF(AG1299=1,#REF!,"")</f>
        <v/>
      </c>
      <c r="AI1299" s="50"/>
      <c r="AJ1299" s="51" t="str">
        <f>IF(AI1299=1,#REF!,"")</f>
        <v/>
      </c>
      <c r="AK1299" s="50"/>
      <c r="AL1299" s="51" t="str">
        <f>IF(AK1299=1,#REF!,"")</f>
        <v/>
      </c>
      <c r="AM1299" s="52"/>
      <c r="AN1299" s="53"/>
      <c r="AO1299" s="53"/>
      <c r="AP1299" s="54"/>
      <c r="AQ1299" s="55" t="e">
        <f>IF(#REF!=1,0,"")</f>
        <v>#REF!</v>
      </c>
      <c r="AR1299" s="56" t="e">
        <f t="shared" si="328"/>
        <v>#REF!</v>
      </c>
      <c r="AS1299" s="55" t="e">
        <f>IF(#REF!=1,0,"")</f>
        <v>#REF!</v>
      </c>
      <c r="AT1299" s="56" t="e">
        <f t="shared" si="329"/>
        <v>#REF!</v>
      </c>
    </row>
    <row r="1300" spans="1:46" s="3" customFormat="1" x14ac:dyDescent="0.25">
      <c r="A1300" s="67">
        <f t="shared" si="330"/>
        <v>2022</v>
      </c>
      <c r="B1300" s="67" t="str">
        <f t="shared" si="331"/>
        <v>May</v>
      </c>
      <c r="C1300" s="68">
        <f t="shared" si="336"/>
        <v>25</v>
      </c>
      <c r="D1300" s="69">
        <f t="shared" si="332"/>
        <v>6</v>
      </c>
      <c r="E1300" s="70">
        <f t="shared" si="333"/>
        <v>12</v>
      </c>
      <c r="F1300" s="74"/>
      <c r="G1300" s="77"/>
      <c r="H1300" s="63" t="e">
        <f t="shared" si="337"/>
        <v>#VALUE!</v>
      </c>
      <c r="I1300" s="64">
        <f t="shared" si="338"/>
        <v>1</v>
      </c>
      <c r="J1300" s="71" t="str">
        <f t="shared" si="338"/>
        <v>Lavandula</v>
      </c>
      <c r="K1300" s="71" t="str">
        <f t="shared" si="338"/>
        <v>stoechas</v>
      </c>
      <c r="L1300" s="72">
        <f t="shared" si="338"/>
        <v>2</v>
      </c>
      <c r="M1300" s="72">
        <f t="shared" si="338"/>
        <v>13</v>
      </c>
      <c r="N1300" s="66">
        <f t="shared" si="338"/>
        <v>0</v>
      </c>
      <c r="O1300" s="42"/>
      <c r="P1300" s="43" t="e">
        <f>TEXT(IF(#REF!=1,D1300,""),"00")</f>
        <v>#REF!</v>
      </c>
      <c r="Q1300" s="44"/>
      <c r="R1300" s="45"/>
      <c r="S1300" s="46" t="e">
        <f>IF(O1300=0,TEXT(TIME(P1300,Q1300,R1300)-TIME(D1300,E1300,RIGHT(F1300,2))+TIME(0,LEFT(#REF!,2),RIGHT(#REF!,2)),"mm:ss"),TEXT(TIME(P1300,Q1300,R1300)-TIME(D1300,E1300,RIGHT(F1300,2))+TIME(0,LEFT(#REF!,2),RIGHT(#REF!,2))-TIME(0,($G$10*O1300),0),"mm:ss"))</f>
        <v>#REF!</v>
      </c>
      <c r="T1300" s="47"/>
      <c r="U1300" s="43" t="e">
        <f>INDEX(VISITORS[INSECT ORDER], MATCH(T1300,VISITORS[NAME USED],0))</f>
        <v>#N/A</v>
      </c>
      <c r="V1300" s="43" t="e">
        <f t="shared" si="334"/>
        <v>#N/A</v>
      </c>
      <c r="W1300" s="48" t="e">
        <f>IF(SUM(AB1300,AD1300,AF1300,AH1300,AJ1300,AL1300)=#REF!,,"")</f>
        <v>#REF!</v>
      </c>
      <c r="X1300" s="49" t="e">
        <f>IF(#REF!=1,1,"")</f>
        <v>#REF!</v>
      </c>
      <c r="Y1300" s="49"/>
      <c r="Z1300" s="49"/>
      <c r="AA1300" s="50" t="str">
        <f t="shared" si="335"/>
        <v/>
      </c>
      <c r="AB1300" s="51" t="str">
        <f>IF(AA1300=1,#REF!,"")</f>
        <v/>
      </c>
      <c r="AC1300" s="50"/>
      <c r="AD1300" s="51" t="str">
        <f>IF(AC1300=1,#REF!,"")</f>
        <v/>
      </c>
      <c r="AE1300" s="50"/>
      <c r="AF1300" s="51" t="str">
        <f>IF(AE1300=1,#REF!,"")</f>
        <v/>
      </c>
      <c r="AG1300" s="50"/>
      <c r="AH1300" s="51" t="str">
        <f>IF(AG1300=1,#REF!,"")</f>
        <v/>
      </c>
      <c r="AI1300" s="50"/>
      <c r="AJ1300" s="51" t="str">
        <f>IF(AI1300=1,#REF!,"")</f>
        <v/>
      </c>
      <c r="AK1300" s="50"/>
      <c r="AL1300" s="51" t="str">
        <f>IF(AK1300=1,#REF!,"")</f>
        <v/>
      </c>
      <c r="AM1300" s="52"/>
      <c r="AN1300" s="53"/>
      <c r="AO1300" s="53"/>
      <c r="AP1300" s="54"/>
      <c r="AQ1300" s="55" t="e">
        <f>IF(#REF!=1,0,"")</f>
        <v>#REF!</v>
      </c>
      <c r="AR1300" s="56" t="e">
        <f t="shared" si="328"/>
        <v>#REF!</v>
      </c>
      <c r="AS1300" s="55" t="e">
        <f>IF(#REF!=1,0,"")</f>
        <v>#REF!</v>
      </c>
      <c r="AT1300" s="56" t="e">
        <f t="shared" si="329"/>
        <v>#REF!</v>
      </c>
    </row>
    <row r="1301" spans="1:46" s="3" customFormat="1" x14ac:dyDescent="0.25">
      <c r="A1301" s="67">
        <f t="shared" si="330"/>
        <v>2022</v>
      </c>
      <c r="B1301" s="67" t="str">
        <f t="shared" si="331"/>
        <v>May</v>
      </c>
      <c r="C1301" s="68">
        <f t="shared" si="336"/>
        <v>25</v>
      </c>
      <c r="D1301" s="69">
        <f t="shared" si="332"/>
        <v>6</v>
      </c>
      <c r="E1301" s="70">
        <f t="shared" si="333"/>
        <v>13</v>
      </c>
      <c r="F1301" s="74"/>
      <c r="G1301" s="77"/>
      <c r="H1301" s="63" t="e">
        <f t="shared" si="337"/>
        <v>#VALUE!</v>
      </c>
      <c r="I1301" s="64">
        <f t="shared" si="338"/>
        <v>1</v>
      </c>
      <c r="J1301" s="71" t="str">
        <f t="shared" si="338"/>
        <v>Lavandula</v>
      </c>
      <c r="K1301" s="71" t="str">
        <f t="shared" si="338"/>
        <v>stoechas</v>
      </c>
      <c r="L1301" s="72">
        <f t="shared" si="338"/>
        <v>2</v>
      </c>
      <c r="M1301" s="72">
        <f t="shared" si="338"/>
        <v>13</v>
      </c>
      <c r="N1301" s="66">
        <f t="shared" si="338"/>
        <v>0</v>
      </c>
      <c r="O1301" s="42"/>
      <c r="P1301" s="43" t="e">
        <f>TEXT(IF(#REF!=1,D1301,""),"00")</f>
        <v>#REF!</v>
      </c>
      <c r="Q1301" s="44"/>
      <c r="R1301" s="45"/>
      <c r="S1301" s="46" t="e">
        <f>IF(O1301=0,TEXT(TIME(P1301,Q1301,R1301)-TIME(D1301,E1301,RIGHT(F1301,2))+TIME(0,LEFT(#REF!,2),RIGHT(#REF!,2)),"mm:ss"),TEXT(TIME(P1301,Q1301,R1301)-TIME(D1301,E1301,RIGHT(F1301,2))+TIME(0,LEFT(#REF!,2),RIGHT(#REF!,2))-TIME(0,($G$10*O1301),0),"mm:ss"))</f>
        <v>#REF!</v>
      </c>
      <c r="T1301" s="47"/>
      <c r="U1301" s="43" t="e">
        <f>INDEX(VISITORS[INSECT ORDER], MATCH(T1301,VISITORS[NAME USED],0))</f>
        <v>#N/A</v>
      </c>
      <c r="V1301" s="43" t="e">
        <f t="shared" si="334"/>
        <v>#N/A</v>
      </c>
      <c r="W1301" s="48" t="e">
        <f>IF(SUM(AB1301,AD1301,AF1301,AH1301,AJ1301,AL1301)=#REF!,,"")</f>
        <v>#REF!</v>
      </c>
      <c r="X1301" s="49" t="e">
        <f>IF(#REF!=1,1,"")</f>
        <v>#REF!</v>
      </c>
      <c r="Y1301" s="49"/>
      <c r="Z1301" s="49"/>
      <c r="AA1301" s="50" t="str">
        <f t="shared" si="335"/>
        <v/>
      </c>
      <c r="AB1301" s="51" t="str">
        <f>IF(AA1301=1,#REF!,"")</f>
        <v/>
      </c>
      <c r="AC1301" s="50"/>
      <c r="AD1301" s="51" t="str">
        <f>IF(AC1301=1,#REF!,"")</f>
        <v/>
      </c>
      <c r="AE1301" s="50"/>
      <c r="AF1301" s="51" t="str">
        <f>IF(AE1301=1,#REF!,"")</f>
        <v/>
      </c>
      <c r="AG1301" s="50"/>
      <c r="AH1301" s="51" t="str">
        <f>IF(AG1301=1,#REF!,"")</f>
        <v/>
      </c>
      <c r="AI1301" s="50"/>
      <c r="AJ1301" s="51" t="str">
        <f>IF(AI1301=1,#REF!,"")</f>
        <v/>
      </c>
      <c r="AK1301" s="50"/>
      <c r="AL1301" s="51" t="str">
        <f>IF(AK1301=1,#REF!,"")</f>
        <v/>
      </c>
      <c r="AM1301" s="52"/>
      <c r="AN1301" s="53"/>
      <c r="AO1301" s="53"/>
      <c r="AP1301" s="54"/>
      <c r="AQ1301" s="55" t="e">
        <f>IF(#REF!=1,0,"")</f>
        <v>#REF!</v>
      </c>
      <c r="AR1301" s="56" t="e">
        <f t="shared" si="328"/>
        <v>#REF!</v>
      </c>
      <c r="AS1301" s="55" t="e">
        <f>IF(#REF!=1,0,"")</f>
        <v>#REF!</v>
      </c>
      <c r="AT1301" s="56" t="e">
        <f t="shared" si="329"/>
        <v>#REF!</v>
      </c>
    </row>
    <row r="1302" spans="1:46" s="3" customFormat="1" x14ac:dyDescent="0.25">
      <c r="A1302" s="67">
        <f t="shared" si="330"/>
        <v>2022</v>
      </c>
      <c r="B1302" s="67" t="str">
        <f t="shared" si="331"/>
        <v>May</v>
      </c>
      <c r="C1302" s="68">
        <f t="shared" si="336"/>
        <v>25</v>
      </c>
      <c r="D1302" s="69">
        <f t="shared" si="332"/>
        <v>6</v>
      </c>
      <c r="E1302" s="60">
        <f t="shared" si="333"/>
        <v>14</v>
      </c>
      <c r="F1302" s="74"/>
      <c r="G1302" s="77"/>
      <c r="H1302" s="63" t="e">
        <f t="shared" si="337"/>
        <v>#VALUE!</v>
      </c>
      <c r="I1302" s="64">
        <f t="shared" si="338"/>
        <v>1</v>
      </c>
      <c r="J1302" s="71" t="str">
        <f t="shared" si="338"/>
        <v>Lavandula</v>
      </c>
      <c r="K1302" s="71" t="str">
        <f t="shared" si="338"/>
        <v>stoechas</v>
      </c>
      <c r="L1302" s="66">
        <f t="shared" si="338"/>
        <v>2</v>
      </c>
      <c r="M1302" s="66">
        <f t="shared" si="338"/>
        <v>13</v>
      </c>
      <c r="N1302" s="66">
        <f t="shared" si="338"/>
        <v>0</v>
      </c>
      <c r="O1302" s="42"/>
      <c r="P1302" s="43" t="e">
        <f>TEXT(IF(#REF!=1,D1302,""),"00")</f>
        <v>#REF!</v>
      </c>
      <c r="Q1302" s="44"/>
      <c r="R1302" s="45"/>
      <c r="S1302" s="46" t="e">
        <f>IF(O1302=0,TEXT(TIME(P1302,Q1302,R1302)-TIME(D1302,E1302,RIGHT(F1302,2))+TIME(0,LEFT(#REF!,2),RIGHT(#REF!,2)),"mm:ss"),TEXT(TIME(P1302,Q1302,R1302)-TIME(D1302,E1302,RIGHT(F1302,2))+TIME(0,LEFT(#REF!,2),RIGHT(#REF!,2))-TIME(0,($G$10*O1302),0),"mm:ss"))</f>
        <v>#REF!</v>
      </c>
      <c r="T1302" s="47"/>
      <c r="U1302" s="43" t="e">
        <f>INDEX(VISITORS[INSECT ORDER], MATCH(T1302,VISITORS[NAME USED],0))</f>
        <v>#N/A</v>
      </c>
      <c r="V1302" s="43" t="e">
        <f t="shared" si="334"/>
        <v>#N/A</v>
      </c>
      <c r="W1302" s="48" t="e">
        <f>IF(SUM(AB1302,AD1302,AF1302,AH1302,AJ1302,AL1302)=#REF!,,"")</f>
        <v>#REF!</v>
      </c>
      <c r="X1302" s="49" t="e">
        <f>IF(#REF!=1,1,"")</f>
        <v>#REF!</v>
      </c>
      <c r="Y1302" s="49"/>
      <c r="Z1302" s="49"/>
      <c r="AA1302" s="50" t="str">
        <f t="shared" si="335"/>
        <v/>
      </c>
      <c r="AB1302" s="51" t="str">
        <f>IF(AA1302=1,#REF!,"")</f>
        <v/>
      </c>
      <c r="AC1302" s="50"/>
      <c r="AD1302" s="51" t="str">
        <f>IF(AC1302=1,#REF!,"")</f>
        <v/>
      </c>
      <c r="AE1302" s="50"/>
      <c r="AF1302" s="51" t="str">
        <f>IF(AE1302=1,#REF!,"")</f>
        <v/>
      </c>
      <c r="AG1302" s="50"/>
      <c r="AH1302" s="51" t="str">
        <f>IF(AG1302=1,#REF!,"")</f>
        <v/>
      </c>
      <c r="AI1302" s="50"/>
      <c r="AJ1302" s="51" t="str">
        <f>IF(AI1302=1,#REF!,"")</f>
        <v/>
      </c>
      <c r="AK1302" s="50"/>
      <c r="AL1302" s="51" t="str">
        <f>IF(AK1302=1,#REF!,"")</f>
        <v/>
      </c>
      <c r="AM1302" s="52"/>
      <c r="AN1302" s="53"/>
      <c r="AO1302" s="53"/>
      <c r="AP1302" s="54"/>
      <c r="AQ1302" s="55" t="e">
        <f>IF(#REF!=1,0,"")</f>
        <v>#REF!</v>
      </c>
      <c r="AR1302" s="56" t="e">
        <f t="shared" si="328"/>
        <v>#REF!</v>
      </c>
      <c r="AS1302" s="55" t="e">
        <f>IF(#REF!=1,0,"")</f>
        <v>#REF!</v>
      </c>
      <c r="AT1302" s="56" t="e">
        <f t="shared" si="329"/>
        <v>#REF!</v>
      </c>
    </row>
    <row r="1303" spans="1:46" s="3" customFormat="1" x14ac:dyDescent="0.25">
      <c r="A1303" s="67">
        <f t="shared" si="330"/>
        <v>2022</v>
      </c>
      <c r="B1303" s="67" t="str">
        <f t="shared" si="331"/>
        <v>May</v>
      </c>
      <c r="C1303" s="68">
        <f t="shared" si="336"/>
        <v>25</v>
      </c>
      <c r="D1303" s="69">
        <f t="shared" si="332"/>
        <v>6</v>
      </c>
      <c r="E1303" s="70">
        <f t="shared" si="333"/>
        <v>15</v>
      </c>
      <c r="F1303" s="74"/>
      <c r="G1303" s="77"/>
      <c r="H1303" s="63" t="e">
        <f t="shared" si="337"/>
        <v>#VALUE!</v>
      </c>
      <c r="I1303" s="64">
        <f t="shared" si="338"/>
        <v>1</v>
      </c>
      <c r="J1303" s="71" t="str">
        <f t="shared" si="338"/>
        <v>Lavandula</v>
      </c>
      <c r="K1303" s="71" t="str">
        <f t="shared" si="338"/>
        <v>stoechas</v>
      </c>
      <c r="L1303" s="72">
        <f t="shared" si="338"/>
        <v>2</v>
      </c>
      <c r="M1303" s="72">
        <f t="shared" si="338"/>
        <v>13</v>
      </c>
      <c r="N1303" s="66">
        <f t="shared" si="338"/>
        <v>0</v>
      </c>
      <c r="O1303" s="42"/>
      <c r="P1303" s="43" t="e">
        <f>TEXT(IF(#REF!=1,D1303,""),"00")</f>
        <v>#REF!</v>
      </c>
      <c r="Q1303" s="44"/>
      <c r="R1303" s="45"/>
      <c r="S1303" s="46" t="e">
        <f>IF(O1303=0,TEXT(TIME(P1303,Q1303,R1303)-TIME(D1303,E1303,RIGHT(F1303,2))+TIME(0,LEFT(#REF!,2),RIGHT(#REF!,2)),"mm:ss"),TEXT(TIME(P1303,Q1303,R1303)-TIME(D1303,E1303,RIGHT(F1303,2))+TIME(0,LEFT(#REF!,2),RIGHT(#REF!,2))-TIME(0,($G$10*O1303),0),"mm:ss"))</f>
        <v>#REF!</v>
      </c>
      <c r="T1303" s="47"/>
      <c r="U1303" s="43" t="e">
        <f>INDEX(VISITORS[INSECT ORDER], MATCH(T1303,VISITORS[NAME USED],0))</f>
        <v>#N/A</v>
      </c>
      <c r="V1303" s="43" t="e">
        <f t="shared" si="334"/>
        <v>#N/A</v>
      </c>
      <c r="W1303" s="48" t="e">
        <f>IF(SUM(AB1303,AD1303,AF1303,AH1303,AJ1303,AL1303)=#REF!,,"")</f>
        <v>#REF!</v>
      </c>
      <c r="X1303" s="49" t="e">
        <f>IF(#REF!=1,1,"")</f>
        <v>#REF!</v>
      </c>
      <c r="Y1303" s="49"/>
      <c r="Z1303" s="49"/>
      <c r="AA1303" s="50" t="str">
        <f t="shared" si="335"/>
        <v/>
      </c>
      <c r="AB1303" s="51" t="str">
        <f>IF(AA1303=1,#REF!,"")</f>
        <v/>
      </c>
      <c r="AC1303" s="50"/>
      <c r="AD1303" s="51" t="str">
        <f>IF(AC1303=1,#REF!,"")</f>
        <v/>
      </c>
      <c r="AE1303" s="50"/>
      <c r="AF1303" s="51" t="str">
        <f>IF(AE1303=1,#REF!,"")</f>
        <v/>
      </c>
      <c r="AG1303" s="50"/>
      <c r="AH1303" s="51" t="str">
        <f>IF(AG1303=1,#REF!,"")</f>
        <v/>
      </c>
      <c r="AI1303" s="50"/>
      <c r="AJ1303" s="51" t="str">
        <f>IF(AI1303=1,#REF!,"")</f>
        <v/>
      </c>
      <c r="AK1303" s="50"/>
      <c r="AL1303" s="51" t="str">
        <f>IF(AK1303=1,#REF!,"")</f>
        <v/>
      </c>
      <c r="AM1303" s="52"/>
      <c r="AN1303" s="53"/>
      <c r="AO1303" s="53"/>
      <c r="AP1303" s="54"/>
      <c r="AQ1303" s="55" t="e">
        <f>IF(#REF!=1,0,"")</f>
        <v>#REF!</v>
      </c>
      <c r="AR1303" s="56" t="e">
        <f t="shared" si="328"/>
        <v>#REF!</v>
      </c>
      <c r="AS1303" s="55" t="e">
        <f>IF(#REF!=1,0,"")</f>
        <v>#REF!</v>
      </c>
      <c r="AT1303" s="56" t="e">
        <f t="shared" si="329"/>
        <v>#REF!</v>
      </c>
    </row>
    <row r="1304" spans="1:46" s="3" customFormat="1" x14ac:dyDescent="0.25">
      <c r="A1304" s="67">
        <f t="shared" si="330"/>
        <v>2022</v>
      </c>
      <c r="B1304" s="67" t="str">
        <f t="shared" si="331"/>
        <v>May</v>
      </c>
      <c r="C1304" s="68">
        <f t="shared" si="336"/>
        <v>25</v>
      </c>
      <c r="D1304" s="69">
        <f t="shared" si="332"/>
        <v>6</v>
      </c>
      <c r="E1304" s="70">
        <f t="shared" si="333"/>
        <v>16</v>
      </c>
      <c r="F1304" s="74"/>
      <c r="G1304" s="77"/>
      <c r="H1304" s="63" t="e">
        <f t="shared" si="337"/>
        <v>#VALUE!</v>
      </c>
      <c r="I1304" s="64">
        <f t="shared" si="338"/>
        <v>1</v>
      </c>
      <c r="J1304" s="71" t="str">
        <f t="shared" si="338"/>
        <v>Lavandula</v>
      </c>
      <c r="K1304" s="71" t="str">
        <f t="shared" si="338"/>
        <v>stoechas</v>
      </c>
      <c r="L1304" s="72">
        <f t="shared" si="338"/>
        <v>2</v>
      </c>
      <c r="M1304" s="72">
        <f t="shared" si="338"/>
        <v>13</v>
      </c>
      <c r="N1304" s="66">
        <f t="shared" si="338"/>
        <v>0</v>
      </c>
      <c r="O1304" s="42"/>
      <c r="P1304" s="43" t="e">
        <f>TEXT(IF(#REF!=1,D1304,""),"00")</f>
        <v>#REF!</v>
      </c>
      <c r="Q1304" s="44"/>
      <c r="R1304" s="45"/>
      <c r="S1304" s="46" t="e">
        <f>IF(O1304=0,TEXT(TIME(P1304,Q1304,R1304)-TIME(D1304,E1304,RIGHT(F1304,2))+TIME(0,LEFT(#REF!,2),RIGHT(#REF!,2)),"mm:ss"),TEXT(TIME(P1304,Q1304,R1304)-TIME(D1304,E1304,RIGHT(F1304,2))+TIME(0,LEFT(#REF!,2),RIGHT(#REF!,2))-TIME(0,($G$10*O1304),0),"mm:ss"))</f>
        <v>#REF!</v>
      </c>
      <c r="T1304" s="47"/>
      <c r="U1304" s="43" t="e">
        <f>INDEX(VISITORS[INSECT ORDER], MATCH(T1304,VISITORS[NAME USED],0))</f>
        <v>#N/A</v>
      </c>
      <c r="V1304" s="43" t="e">
        <f t="shared" si="334"/>
        <v>#N/A</v>
      </c>
      <c r="W1304" s="48" t="e">
        <f>IF(SUM(AB1304,AD1304,AF1304,AH1304,AJ1304,AL1304)=#REF!,,"")</f>
        <v>#REF!</v>
      </c>
      <c r="X1304" s="49" t="e">
        <f>IF(#REF!=1,1,"")</f>
        <v>#REF!</v>
      </c>
      <c r="Y1304" s="49"/>
      <c r="Z1304" s="49"/>
      <c r="AA1304" s="50" t="str">
        <f t="shared" si="335"/>
        <v/>
      </c>
      <c r="AB1304" s="51" t="str">
        <f>IF(AA1304=1,#REF!,"")</f>
        <v/>
      </c>
      <c r="AC1304" s="50"/>
      <c r="AD1304" s="51" t="str">
        <f>IF(AC1304=1,#REF!,"")</f>
        <v/>
      </c>
      <c r="AE1304" s="50"/>
      <c r="AF1304" s="51" t="str">
        <f>IF(AE1304=1,#REF!,"")</f>
        <v/>
      </c>
      <c r="AG1304" s="50"/>
      <c r="AH1304" s="51" t="str">
        <f>IF(AG1304=1,#REF!,"")</f>
        <v/>
      </c>
      <c r="AI1304" s="50"/>
      <c r="AJ1304" s="51" t="str">
        <f>IF(AI1304=1,#REF!,"")</f>
        <v/>
      </c>
      <c r="AK1304" s="50"/>
      <c r="AL1304" s="51" t="str">
        <f>IF(AK1304=1,#REF!,"")</f>
        <v/>
      </c>
      <c r="AM1304" s="52"/>
      <c r="AN1304" s="53"/>
      <c r="AO1304" s="53"/>
      <c r="AP1304" s="54"/>
      <c r="AQ1304" s="55" t="e">
        <f>IF(#REF!=1,0,"")</f>
        <v>#REF!</v>
      </c>
      <c r="AR1304" s="56" t="e">
        <f t="shared" si="328"/>
        <v>#REF!</v>
      </c>
      <c r="AS1304" s="55" t="e">
        <f>IF(#REF!=1,0,"")</f>
        <v>#REF!</v>
      </c>
      <c r="AT1304" s="56" t="e">
        <f t="shared" si="329"/>
        <v>#REF!</v>
      </c>
    </row>
    <row r="1305" spans="1:46" s="3" customFormat="1" x14ac:dyDescent="0.25">
      <c r="A1305" s="67">
        <f t="shared" si="330"/>
        <v>2022</v>
      </c>
      <c r="B1305" s="67" t="str">
        <f t="shared" si="331"/>
        <v>May</v>
      </c>
      <c r="C1305" s="68">
        <f t="shared" si="336"/>
        <v>25</v>
      </c>
      <c r="D1305" s="69">
        <f t="shared" si="332"/>
        <v>6</v>
      </c>
      <c r="E1305" s="70">
        <f t="shared" si="333"/>
        <v>17</v>
      </c>
      <c r="F1305" s="74"/>
      <c r="G1305" s="77"/>
      <c r="H1305" s="63" t="e">
        <f t="shared" si="337"/>
        <v>#VALUE!</v>
      </c>
      <c r="I1305" s="64">
        <f t="shared" si="338"/>
        <v>1</v>
      </c>
      <c r="J1305" s="71" t="str">
        <f t="shared" si="338"/>
        <v>Lavandula</v>
      </c>
      <c r="K1305" s="71" t="str">
        <f t="shared" si="338"/>
        <v>stoechas</v>
      </c>
      <c r="L1305" s="72">
        <f t="shared" si="338"/>
        <v>2</v>
      </c>
      <c r="M1305" s="72">
        <f t="shared" si="338"/>
        <v>13</v>
      </c>
      <c r="N1305" s="66">
        <f t="shared" si="338"/>
        <v>0</v>
      </c>
      <c r="O1305" s="42"/>
      <c r="P1305" s="43" t="e">
        <f>TEXT(IF(#REF!=1,D1305,""),"00")</f>
        <v>#REF!</v>
      </c>
      <c r="Q1305" s="44"/>
      <c r="R1305" s="45"/>
      <c r="S1305" s="46" t="e">
        <f>IF(O1305=0,TEXT(TIME(P1305,Q1305,R1305)-TIME(D1305,E1305,RIGHT(F1305,2))+TIME(0,LEFT(#REF!,2),RIGHT(#REF!,2)),"mm:ss"),TEXT(TIME(P1305,Q1305,R1305)-TIME(D1305,E1305,RIGHT(F1305,2))+TIME(0,LEFT(#REF!,2),RIGHT(#REF!,2))-TIME(0,($G$10*O1305),0),"mm:ss"))</f>
        <v>#REF!</v>
      </c>
      <c r="T1305" s="47"/>
      <c r="U1305" s="43" t="e">
        <f>INDEX(VISITORS[INSECT ORDER], MATCH(T1305,VISITORS[NAME USED],0))</f>
        <v>#N/A</v>
      </c>
      <c r="V1305" s="43" t="e">
        <f t="shared" si="334"/>
        <v>#N/A</v>
      </c>
      <c r="W1305" s="48" t="e">
        <f>IF(SUM(AB1305,AD1305,AF1305,AH1305,AJ1305,AL1305)=#REF!,,"")</f>
        <v>#REF!</v>
      </c>
      <c r="X1305" s="49" t="e">
        <f>IF(#REF!=1,1,"")</f>
        <v>#REF!</v>
      </c>
      <c r="Y1305" s="49"/>
      <c r="Z1305" s="49"/>
      <c r="AA1305" s="50" t="str">
        <f t="shared" si="335"/>
        <v/>
      </c>
      <c r="AB1305" s="51" t="str">
        <f>IF(AA1305=1,#REF!,"")</f>
        <v/>
      </c>
      <c r="AC1305" s="50"/>
      <c r="AD1305" s="51" t="str">
        <f>IF(AC1305=1,#REF!,"")</f>
        <v/>
      </c>
      <c r="AE1305" s="50"/>
      <c r="AF1305" s="51" t="str">
        <f>IF(AE1305=1,#REF!,"")</f>
        <v/>
      </c>
      <c r="AG1305" s="50"/>
      <c r="AH1305" s="51" t="str">
        <f>IF(AG1305=1,#REF!,"")</f>
        <v/>
      </c>
      <c r="AI1305" s="50"/>
      <c r="AJ1305" s="51" t="str">
        <f>IF(AI1305=1,#REF!,"")</f>
        <v/>
      </c>
      <c r="AK1305" s="50"/>
      <c r="AL1305" s="51" t="str">
        <f>IF(AK1305=1,#REF!,"")</f>
        <v/>
      </c>
      <c r="AM1305" s="52"/>
      <c r="AN1305" s="53"/>
      <c r="AO1305" s="53"/>
      <c r="AP1305" s="54"/>
      <c r="AQ1305" s="55" t="e">
        <f>IF(#REF!=1,0,"")</f>
        <v>#REF!</v>
      </c>
      <c r="AR1305" s="56" t="e">
        <f t="shared" si="328"/>
        <v>#REF!</v>
      </c>
      <c r="AS1305" s="55" t="e">
        <f>IF(#REF!=1,0,"")</f>
        <v>#REF!</v>
      </c>
      <c r="AT1305" s="56" t="e">
        <f t="shared" si="329"/>
        <v>#REF!</v>
      </c>
    </row>
    <row r="1306" spans="1:46" s="3" customFormat="1" x14ac:dyDescent="0.25">
      <c r="A1306" s="67">
        <f t="shared" si="330"/>
        <v>2022</v>
      </c>
      <c r="B1306" s="67" t="str">
        <f t="shared" si="331"/>
        <v>May</v>
      </c>
      <c r="C1306" s="68">
        <f t="shared" si="336"/>
        <v>25</v>
      </c>
      <c r="D1306" s="69">
        <f t="shared" si="332"/>
        <v>6</v>
      </c>
      <c r="E1306" s="70">
        <f t="shared" si="333"/>
        <v>18</v>
      </c>
      <c r="F1306" s="74"/>
      <c r="G1306" s="77"/>
      <c r="H1306" s="63" t="e">
        <f t="shared" si="337"/>
        <v>#VALUE!</v>
      </c>
      <c r="I1306" s="64">
        <f t="shared" si="338"/>
        <v>1</v>
      </c>
      <c r="J1306" s="71" t="str">
        <f t="shared" si="338"/>
        <v>Lavandula</v>
      </c>
      <c r="K1306" s="71" t="str">
        <f t="shared" si="338"/>
        <v>stoechas</v>
      </c>
      <c r="L1306" s="72">
        <f t="shared" si="338"/>
        <v>2</v>
      </c>
      <c r="M1306" s="72">
        <f t="shared" si="338"/>
        <v>13</v>
      </c>
      <c r="N1306" s="66">
        <f t="shared" si="338"/>
        <v>0</v>
      </c>
      <c r="O1306" s="42"/>
      <c r="P1306" s="43" t="e">
        <f>TEXT(IF(#REF!=1,D1306,""),"00")</f>
        <v>#REF!</v>
      </c>
      <c r="Q1306" s="44"/>
      <c r="R1306" s="45"/>
      <c r="S1306" s="46" t="e">
        <f>IF(O1306=0,TEXT(TIME(P1306,Q1306,R1306)-TIME(D1306,E1306,RIGHT(F1306,2))+TIME(0,LEFT(#REF!,2),RIGHT(#REF!,2)),"mm:ss"),TEXT(TIME(P1306,Q1306,R1306)-TIME(D1306,E1306,RIGHT(F1306,2))+TIME(0,LEFT(#REF!,2),RIGHT(#REF!,2))-TIME(0,($G$10*O1306),0),"mm:ss"))</f>
        <v>#REF!</v>
      </c>
      <c r="T1306" s="47"/>
      <c r="U1306" s="43" t="e">
        <f>INDEX(VISITORS[INSECT ORDER], MATCH(T1306,VISITORS[NAME USED],0))</f>
        <v>#N/A</v>
      </c>
      <c r="V1306" s="43" t="e">
        <f t="shared" si="334"/>
        <v>#N/A</v>
      </c>
      <c r="W1306" s="48" t="e">
        <f>IF(SUM(AB1306,AD1306,AF1306,AH1306,AJ1306,AL1306)=#REF!,,"")</f>
        <v>#REF!</v>
      </c>
      <c r="X1306" s="49" t="e">
        <f>IF(#REF!=1,1,"")</f>
        <v>#REF!</v>
      </c>
      <c r="Y1306" s="49"/>
      <c r="Z1306" s="49"/>
      <c r="AA1306" s="50" t="str">
        <f t="shared" si="335"/>
        <v/>
      </c>
      <c r="AB1306" s="51" t="str">
        <f>IF(AA1306=1,#REF!,"")</f>
        <v/>
      </c>
      <c r="AC1306" s="50"/>
      <c r="AD1306" s="51" t="str">
        <f>IF(AC1306=1,#REF!,"")</f>
        <v/>
      </c>
      <c r="AE1306" s="50"/>
      <c r="AF1306" s="51" t="str">
        <f>IF(AE1306=1,#REF!,"")</f>
        <v/>
      </c>
      <c r="AG1306" s="50"/>
      <c r="AH1306" s="51" t="str">
        <f>IF(AG1306=1,#REF!,"")</f>
        <v/>
      </c>
      <c r="AI1306" s="50"/>
      <c r="AJ1306" s="51" t="str">
        <f>IF(AI1306=1,#REF!,"")</f>
        <v/>
      </c>
      <c r="AK1306" s="50"/>
      <c r="AL1306" s="51" t="str">
        <f>IF(AK1306=1,#REF!,"")</f>
        <v/>
      </c>
      <c r="AM1306" s="52"/>
      <c r="AN1306" s="53"/>
      <c r="AO1306" s="53"/>
      <c r="AP1306" s="54"/>
      <c r="AQ1306" s="55" t="e">
        <f>IF(#REF!=1,0,"")</f>
        <v>#REF!</v>
      </c>
      <c r="AR1306" s="56" t="e">
        <f t="shared" si="328"/>
        <v>#REF!</v>
      </c>
      <c r="AS1306" s="55" t="e">
        <f>IF(#REF!=1,0,"")</f>
        <v>#REF!</v>
      </c>
      <c r="AT1306" s="56" t="e">
        <f t="shared" si="329"/>
        <v>#REF!</v>
      </c>
    </row>
    <row r="1307" spans="1:46" s="3" customFormat="1" x14ac:dyDescent="0.25">
      <c r="A1307" s="67">
        <f t="shared" si="330"/>
        <v>2022</v>
      </c>
      <c r="B1307" s="67" t="str">
        <f t="shared" si="331"/>
        <v>May</v>
      </c>
      <c r="C1307" s="68">
        <f t="shared" si="336"/>
        <v>25</v>
      </c>
      <c r="D1307" s="69">
        <f t="shared" si="332"/>
        <v>6</v>
      </c>
      <c r="E1307" s="60">
        <f t="shared" si="333"/>
        <v>19</v>
      </c>
      <c r="F1307" s="74"/>
      <c r="G1307" s="77"/>
      <c r="H1307" s="63" t="e">
        <f t="shared" si="337"/>
        <v>#VALUE!</v>
      </c>
      <c r="I1307" s="64">
        <f t="shared" si="338"/>
        <v>1</v>
      </c>
      <c r="J1307" s="71" t="str">
        <f t="shared" si="338"/>
        <v>Lavandula</v>
      </c>
      <c r="K1307" s="71" t="str">
        <f t="shared" si="338"/>
        <v>stoechas</v>
      </c>
      <c r="L1307" s="72">
        <f t="shared" si="338"/>
        <v>2</v>
      </c>
      <c r="M1307" s="66">
        <f t="shared" si="338"/>
        <v>13</v>
      </c>
      <c r="N1307" s="66">
        <f t="shared" si="338"/>
        <v>0</v>
      </c>
      <c r="O1307" s="42"/>
      <c r="P1307" s="43" t="e">
        <f>TEXT(IF(#REF!=1,D1307,""),"00")</f>
        <v>#REF!</v>
      </c>
      <c r="Q1307" s="44"/>
      <c r="R1307" s="45"/>
      <c r="S1307" s="46" t="e">
        <f>IF(O1307=0,TEXT(TIME(P1307,Q1307,R1307)-TIME(D1307,E1307,RIGHT(F1307,2))+TIME(0,LEFT(#REF!,2),RIGHT(#REF!,2)),"mm:ss"),TEXT(TIME(P1307,Q1307,R1307)-TIME(D1307,E1307,RIGHT(F1307,2))+TIME(0,LEFT(#REF!,2),RIGHT(#REF!,2))-TIME(0,($G$10*O1307),0),"mm:ss"))</f>
        <v>#REF!</v>
      </c>
      <c r="T1307" s="47"/>
      <c r="U1307" s="43" t="e">
        <f>INDEX(VISITORS[INSECT ORDER], MATCH(T1307,VISITORS[NAME USED],0))</f>
        <v>#N/A</v>
      </c>
      <c r="V1307" s="43" t="e">
        <f t="shared" si="334"/>
        <v>#N/A</v>
      </c>
      <c r="W1307" s="48" t="e">
        <f>IF(SUM(AB1307,AD1307,AF1307,AH1307,AJ1307,AL1307)=#REF!,,"")</f>
        <v>#REF!</v>
      </c>
      <c r="X1307" s="49" t="e">
        <f>IF(#REF!=1,1,"")</f>
        <v>#REF!</v>
      </c>
      <c r="Y1307" s="49"/>
      <c r="Z1307" s="49"/>
      <c r="AA1307" s="50" t="str">
        <f t="shared" si="335"/>
        <v/>
      </c>
      <c r="AB1307" s="51" t="str">
        <f>IF(AA1307=1,#REF!,"")</f>
        <v/>
      </c>
      <c r="AC1307" s="50"/>
      <c r="AD1307" s="51" t="str">
        <f>IF(AC1307=1,#REF!,"")</f>
        <v/>
      </c>
      <c r="AE1307" s="50"/>
      <c r="AF1307" s="51" t="str">
        <f>IF(AE1307=1,#REF!,"")</f>
        <v/>
      </c>
      <c r="AG1307" s="50"/>
      <c r="AH1307" s="51" t="str">
        <f>IF(AG1307=1,#REF!,"")</f>
        <v/>
      </c>
      <c r="AI1307" s="50"/>
      <c r="AJ1307" s="51" t="str">
        <f>IF(AI1307=1,#REF!,"")</f>
        <v/>
      </c>
      <c r="AK1307" s="50"/>
      <c r="AL1307" s="51" t="str">
        <f>IF(AK1307=1,#REF!,"")</f>
        <v/>
      </c>
      <c r="AM1307" s="52"/>
      <c r="AN1307" s="53"/>
      <c r="AO1307" s="53"/>
      <c r="AP1307" s="54"/>
      <c r="AQ1307" s="55" t="e">
        <f>IF(#REF!=1,0,"")</f>
        <v>#REF!</v>
      </c>
      <c r="AR1307" s="56" t="e">
        <f t="shared" si="328"/>
        <v>#REF!</v>
      </c>
      <c r="AS1307" s="55" t="e">
        <f>IF(#REF!=1,0,"")</f>
        <v>#REF!</v>
      </c>
      <c r="AT1307" s="56" t="e">
        <f t="shared" si="329"/>
        <v>#REF!</v>
      </c>
    </row>
    <row r="1308" spans="1:46" s="3" customFormat="1" x14ac:dyDescent="0.25">
      <c r="A1308" s="67">
        <f t="shared" si="330"/>
        <v>2022</v>
      </c>
      <c r="B1308" s="67" t="str">
        <f t="shared" si="331"/>
        <v>May</v>
      </c>
      <c r="C1308" s="68">
        <f t="shared" si="336"/>
        <v>25</v>
      </c>
      <c r="D1308" s="69">
        <f t="shared" si="332"/>
        <v>6</v>
      </c>
      <c r="E1308" s="70">
        <f t="shared" si="333"/>
        <v>20</v>
      </c>
      <c r="F1308" s="74"/>
      <c r="G1308" s="77"/>
      <c r="H1308" s="63" t="e">
        <f t="shared" si="337"/>
        <v>#VALUE!</v>
      </c>
      <c r="I1308" s="64">
        <f t="shared" si="338"/>
        <v>1</v>
      </c>
      <c r="J1308" s="71" t="str">
        <f t="shared" si="338"/>
        <v>Lavandula</v>
      </c>
      <c r="K1308" s="71" t="str">
        <f t="shared" si="338"/>
        <v>stoechas</v>
      </c>
      <c r="L1308" s="66">
        <f t="shared" si="338"/>
        <v>2</v>
      </c>
      <c r="M1308" s="72">
        <f t="shared" si="338"/>
        <v>13</v>
      </c>
      <c r="N1308" s="66">
        <f t="shared" si="338"/>
        <v>0</v>
      </c>
      <c r="O1308" s="42"/>
      <c r="P1308" s="43" t="e">
        <f>TEXT(IF(#REF!=1,D1308,""),"00")</f>
        <v>#REF!</v>
      </c>
      <c r="Q1308" s="44"/>
      <c r="R1308" s="45"/>
      <c r="S1308" s="46" t="e">
        <f>IF(O1308=0,TEXT(TIME(P1308,Q1308,R1308)-TIME(D1308,E1308,RIGHT(F1308,2))+TIME(0,LEFT(#REF!,2),RIGHT(#REF!,2)),"mm:ss"),TEXT(TIME(P1308,Q1308,R1308)-TIME(D1308,E1308,RIGHT(F1308,2))+TIME(0,LEFT(#REF!,2),RIGHT(#REF!,2))-TIME(0,($G$10*O1308),0),"mm:ss"))</f>
        <v>#REF!</v>
      </c>
      <c r="T1308" s="47"/>
      <c r="U1308" s="43" t="e">
        <f>INDEX(VISITORS[INSECT ORDER], MATCH(T1308,VISITORS[NAME USED],0))</f>
        <v>#N/A</v>
      </c>
      <c r="V1308" s="43" t="e">
        <f t="shared" si="334"/>
        <v>#N/A</v>
      </c>
      <c r="W1308" s="48" t="e">
        <f>IF(SUM(AB1308,AD1308,AF1308,AH1308,AJ1308,AL1308)=#REF!,,"")</f>
        <v>#REF!</v>
      </c>
      <c r="X1308" s="49" t="e">
        <f>IF(#REF!=1,1,"")</f>
        <v>#REF!</v>
      </c>
      <c r="Y1308" s="49"/>
      <c r="Z1308" s="49"/>
      <c r="AA1308" s="50" t="str">
        <f t="shared" si="335"/>
        <v/>
      </c>
      <c r="AB1308" s="51" t="str">
        <f>IF(AA1308=1,#REF!,"")</f>
        <v/>
      </c>
      <c r="AC1308" s="50"/>
      <c r="AD1308" s="51" t="str">
        <f>IF(AC1308=1,#REF!,"")</f>
        <v/>
      </c>
      <c r="AE1308" s="50"/>
      <c r="AF1308" s="51" t="str">
        <f>IF(AE1308=1,#REF!,"")</f>
        <v/>
      </c>
      <c r="AG1308" s="50"/>
      <c r="AH1308" s="51" t="str">
        <f>IF(AG1308=1,#REF!,"")</f>
        <v/>
      </c>
      <c r="AI1308" s="50"/>
      <c r="AJ1308" s="51" t="str">
        <f>IF(AI1308=1,#REF!,"")</f>
        <v/>
      </c>
      <c r="AK1308" s="50"/>
      <c r="AL1308" s="51" t="str">
        <f>IF(AK1308=1,#REF!,"")</f>
        <v/>
      </c>
      <c r="AM1308" s="52"/>
      <c r="AN1308" s="53"/>
      <c r="AO1308" s="53"/>
      <c r="AP1308" s="54"/>
      <c r="AQ1308" s="55" t="e">
        <f>IF(#REF!=1,0,"")</f>
        <v>#REF!</v>
      </c>
      <c r="AR1308" s="56" t="e">
        <f t="shared" si="328"/>
        <v>#REF!</v>
      </c>
      <c r="AS1308" s="55" t="e">
        <f>IF(#REF!=1,0,"")</f>
        <v>#REF!</v>
      </c>
      <c r="AT1308" s="56" t="e">
        <f t="shared" si="329"/>
        <v>#REF!</v>
      </c>
    </row>
    <row r="1309" spans="1:46" s="3" customFormat="1" x14ac:dyDescent="0.25">
      <c r="A1309" s="67">
        <f t="shared" si="330"/>
        <v>2022</v>
      </c>
      <c r="B1309" s="67" t="str">
        <f t="shared" si="331"/>
        <v>May</v>
      </c>
      <c r="C1309" s="68">
        <f t="shared" si="336"/>
        <v>25</v>
      </c>
      <c r="D1309" s="69">
        <f t="shared" si="332"/>
        <v>6</v>
      </c>
      <c r="E1309" s="70">
        <f t="shared" si="333"/>
        <v>21</v>
      </c>
      <c r="F1309" s="74"/>
      <c r="G1309" s="77"/>
      <c r="H1309" s="63" t="e">
        <f t="shared" si="337"/>
        <v>#VALUE!</v>
      </c>
      <c r="I1309" s="64">
        <f t="shared" ref="I1309:N1324" si="339">I1308</f>
        <v>1</v>
      </c>
      <c r="J1309" s="71" t="str">
        <f t="shared" si="339"/>
        <v>Lavandula</v>
      </c>
      <c r="K1309" s="71" t="str">
        <f t="shared" si="339"/>
        <v>stoechas</v>
      </c>
      <c r="L1309" s="72">
        <f t="shared" si="339"/>
        <v>2</v>
      </c>
      <c r="M1309" s="72">
        <f t="shared" si="339"/>
        <v>13</v>
      </c>
      <c r="N1309" s="66">
        <f t="shared" si="339"/>
        <v>0</v>
      </c>
      <c r="O1309" s="42"/>
      <c r="P1309" s="43" t="e">
        <f>TEXT(IF(#REF!=1,D1309,""),"00")</f>
        <v>#REF!</v>
      </c>
      <c r="Q1309" s="44"/>
      <c r="R1309" s="45"/>
      <c r="S1309" s="46" t="e">
        <f>IF(O1309=0,TEXT(TIME(P1309,Q1309,R1309)-TIME(D1309,E1309,RIGHT(F1309,2))+TIME(0,LEFT(#REF!,2),RIGHT(#REF!,2)),"mm:ss"),TEXT(TIME(P1309,Q1309,R1309)-TIME(D1309,E1309,RIGHT(F1309,2))+TIME(0,LEFT(#REF!,2),RIGHT(#REF!,2))-TIME(0,($G$10*O1309),0),"mm:ss"))</f>
        <v>#REF!</v>
      </c>
      <c r="T1309" s="47"/>
      <c r="U1309" s="43" t="e">
        <f>INDEX(VISITORS[INSECT ORDER], MATCH(T1309,VISITORS[NAME USED],0))</f>
        <v>#N/A</v>
      </c>
      <c r="V1309" s="43" t="e">
        <f t="shared" si="334"/>
        <v>#N/A</v>
      </c>
      <c r="W1309" s="48" t="e">
        <f>IF(SUM(AB1309,AD1309,AF1309,AH1309,AJ1309,AL1309)=#REF!,,"")</f>
        <v>#REF!</v>
      </c>
      <c r="X1309" s="49" t="e">
        <f>IF(#REF!=1,1,"")</f>
        <v>#REF!</v>
      </c>
      <c r="Y1309" s="49"/>
      <c r="Z1309" s="49"/>
      <c r="AA1309" s="50" t="str">
        <f t="shared" si="335"/>
        <v/>
      </c>
      <c r="AB1309" s="51" t="str">
        <f>IF(AA1309=1,#REF!,"")</f>
        <v/>
      </c>
      <c r="AC1309" s="50"/>
      <c r="AD1309" s="51" t="str">
        <f>IF(AC1309=1,#REF!,"")</f>
        <v/>
      </c>
      <c r="AE1309" s="50"/>
      <c r="AF1309" s="51" t="str">
        <f>IF(AE1309=1,#REF!,"")</f>
        <v/>
      </c>
      <c r="AG1309" s="50"/>
      <c r="AH1309" s="51" t="str">
        <f>IF(AG1309=1,#REF!,"")</f>
        <v/>
      </c>
      <c r="AI1309" s="50"/>
      <c r="AJ1309" s="51" t="str">
        <f>IF(AI1309=1,#REF!,"")</f>
        <v/>
      </c>
      <c r="AK1309" s="50"/>
      <c r="AL1309" s="51" t="str">
        <f>IF(AK1309=1,#REF!,"")</f>
        <v/>
      </c>
      <c r="AM1309" s="52"/>
      <c r="AN1309" s="53"/>
      <c r="AO1309" s="53"/>
      <c r="AP1309" s="54"/>
      <c r="AQ1309" s="55" t="e">
        <f>IF(#REF!=1,0,"")</f>
        <v>#REF!</v>
      </c>
      <c r="AR1309" s="56" t="e">
        <f t="shared" si="328"/>
        <v>#REF!</v>
      </c>
      <c r="AS1309" s="55" t="e">
        <f>IF(#REF!=1,0,"")</f>
        <v>#REF!</v>
      </c>
      <c r="AT1309" s="56" t="e">
        <f t="shared" si="329"/>
        <v>#REF!</v>
      </c>
    </row>
    <row r="1310" spans="1:46" s="3" customFormat="1" x14ac:dyDescent="0.25">
      <c r="A1310" s="67">
        <f t="shared" si="330"/>
        <v>2022</v>
      </c>
      <c r="B1310" s="67" t="str">
        <f t="shared" si="331"/>
        <v>May</v>
      </c>
      <c r="C1310" s="68">
        <f t="shared" si="336"/>
        <v>25</v>
      </c>
      <c r="D1310" s="69">
        <f t="shared" si="332"/>
        <v>6</v>
      </c>
      <c r="E1310" s="70">
        <f t="shared" si="333"/>
        <v>22</v>
      </c>
      <c r="F1310" s="74"/>
      <c r="G1310" s="77"/>
      <c r="H1310" s="63" t="e">
        <f t="shared" si="337"/>
        <v>#VALUE!</v>
      </c>
      <c r="I1310" s="64">
        <f t="shared" si="339"/>
        <v>1</v>
      </c>
      <c r="J1310" s="71" t="str">
        <f t="shared" si="339"/>
        <v>Lavandula</v>
      </c>
      <c r="K1310" s="71" t="str">
        <f t="shared" si="339"/>
        <v>stoechas</v>
      </c>
      <c r="L1310" s="72">
        <f t="shared" si="339"/>
        <v>2</v>
      </c>
      <c r="M1310" s="72">
        <f t="shared" si="339"/>
        <v>13</v>
      </c>
      <c r="N1310" s="66">
        <f t="shared" si="339"/>
        <v>0</v>
      </c>
      <c r="O1310" s="42"/>
      <c r="P1310" s="43" t="e">
        <f>TEXT(IF(#REF!=1,D1310,""),"00")</f>
        <v>#REF!</v>
      </c>
      <c r="Q1310" s="44"/>
      <c r="R1310" s="45"/>
      <c r="S1310" s="46" t="e">
        <f>IF(O1310=0,TEXT(TIME(P1310,Q1310,R1310)-TIME(D1310,E1310,RIGHT(F1310,2))+TIME(0,LEFT(#REF!,2),RIGHT(#REF!,2)),"mm:ss"),TEXT(TIME(P1310,Q1310,R1310)-TIME(D1310,E1310,RIGHT(F1310,2))+TIME(0,LEFT(#REF!,2),RIGHT(#REF!,2))-TIME(0,($G$10*O1310),0),"mm:ss"))</f>
        <v>#REF!</v>
      </c>
      <c r="T1310" s="47"/>
      <c r="U1310" s="43" t="e">
        <f>INDEX(VISITORS[INSECT ORDER], MATCH(T1310,VISITORS[NAME USED],0))</f>
        <v>#N/A</v>
      </c>
      <c r="V1310" s="43" t="e">
        <f t="shared" si="334"/>
        <v>#N/A</v>
      </c>
      <c r="W1310" s="48" t="e">
        <f>IF(SUM(AB1310,AD1310,AF1310,AH1310,AJ1310,AL1310)=#REF!,,"")</f>
        <v>#REF!</v>
      </c>
      <c r="X1310" s="49" t="e">
        <f>IF(#REF!=1,1,"")</f>
        <v>#REF!</v>
      </c>
      <c r="Y1310" s="49"/>
      <c r="Z1310" s="49"/>
      <c r="AA1310" s="50" t="str">
        <f t="shared" si="335"/>
        <v/>
      </c>
      <c r="AB1310" s="51" t="str">
        <f>IF(AA1310=1,#REF!,"")</f>
        <v/>
      </c>
      <c r="AC1310" s="50"/>
      <c r="AD1310" s="51" t="str">
        <f>IF(AC1310=1,#REF!,"")</f>
        <v/>
      </c>
      <c r="AE1310" s="50"/>
      <c r="AF1310" s="51" t="str">
        <f>IF(AE1310=1,#REF!,"")</f>
        <v/>
      </c>
      <c r="AG1310" s="50"/>
      <c r="AH1310" s="51" t="str">
        <f>IF(AG1310=1,#REF!,"")</f>
        <v/>
      </c>
      <c r="AI1310" s="50"/>
      <c r="AJ1310" s="51" t="str">
        <f>IF(AI1310=1,#REF!,"")</f>
        <v/>
      </c>
      <c r="AK1310" s="50"/>
      <c r="AL1310" s="51" t="str">
        <f>IF(AK1310=1,#REF!,"")</f>
        <v/>
      </c>
      <c r="AM1310" s="52"/>
      <c r="AN1310" s="53"/>
      <c r="AO1310" s="53"/>
      <c r="AP1310" s="54"/>
      <c r="AQ1310" s="55" t="e">
        <f>IF(#REF!=1,0,"")</f>
        <v>#REF!</v>
      </c>
      <c r="AR1310" s="56" t="e">
        <f t="shared" si="328"/>
        <v>#REF!</v>
      </c>
      <c r="AS1310" s="55" t="e">
        <f>IF(#REF!=1,0,"")</f>
        <v>#REF!</v>
      </c>
      <c r="AT1310" s="56" t="e">
        <f t="shared" si="329"/>
        <v>#REF!</v>
      </c>
    </row>
    <row r="1311" spans="1:46" s="3" customFormat="1" x14ac:dyDescent="0.25">
      <c r="A1311" s="67">
        <f t="shared" si="330"/>
        <v>2022</v>
      </c>
      <c r="B1311" s="67" t="str">
        <f t="shared" si="331"/>
        <v>May</v>
      </c>
      <c r="C1311" s="68">
        <f t="shared" si="336"/>
        <v>25</v>
      </c>
      <c r="D1311" s="69">
        <f t="shared" si="332"/>
        <v>6</v>
      </c>
      <c r="E1311" s="70">
        <f t="shared" si="333"/>
        <v>23</v>
      </c>
      <c r="F1311" s="74"/>
      <c r="G1311" s="77"/>
      <c r="H1311" s="63" t="e">
        <f t="shared" si="337"/>
        <v>#VALUE!</v>
      </c>
      <c r="I1311" s="64">
        <f t="shared" si="339"/>
        <v>1</v>
      </c>
      <c r="J1311" s="71" t="str">
        <f t="shared" si="339"/>
        <v>Lavandula</v>
      </c>
      <c r="K1311" s="71" t="str">
        <f t="shared" si="339"/>
        <v>stoechas</v>
      </c>
      <c r="L1311" s="72">
        <f t="shared" si="339"/>
        <v>2</v>
      </c>
      <c r="M1311" s="72">
        <f t="shared" si="339"/>
        <v>13</v>
      </c>
      <c r="N1311" s="66">
        <f t="shared" si="339"/>
        <v>0</v>
      </c>
      <c r="O1311" s="42"/>
      <c r="P1311" s="43" t="e">
        <f>TEXT(IF(#REF!=1,D1311,""),"00")</f>
        <v>#REF!</v>
      </c>
      <c r="Q1311" s="44"/>
      <c r="R1311" s="45"/>
      <c r="S1311" s="46" t="e">
        <f>IF(O1311=0,TEXT(TIME(P1311,Q1311,R1311)-TIME(D1311,E1311,RIGHT(F1311,2))+TIME(0,LEFT(#REF!,2),RIGHT(#REF!,2)),"mm:ss"),TEXT(TIME(P1311,Q1311,R1311)-TIME(D1311,E1311,RIGHT(F1311,2))+TIME(0,LEFT(#REF!,2),RIGHT(#REF!,2))-TIME(0,($G$10*O1311),0),"mm:ss"))</f>
        <v>#REF!</v>
      </c>
      <c r="T1311" s="47"/>
      <c r="U1311" s="43" t="e">
        <f>INDEX(VISITORS[INSECT ORDER], MATCH(T1311,VISITORS[NAME USED],0))</f>
        <v>#N/A</v>
      </c>
      <c r="V1311" s="43" t="e">
        <f t="shared" si="334"/>
        <v>#N/A</v>
      </c>
      <c r="W1311" s="48" t="e">
        <f>IF(SUM(AB1311,AD1311,AF1311,AH1311,AJ1311,AL1311)=#REF!,,"")</f>
        <v>#REF!</v>
      </c>
      <c r="X1311" s="49" t="e">
        <f>IF(#REF!=1,1,"")</f>
        <v>#REF!</v>
      </c>
      <c r="Y1311" s="49"/>
      <c r="Z1311" s="49"/>
      <c r="AA1311" s="50" t="str">
        <f t="shared" si="335"/>
        <v/>
      </c>
      <c r="AB1311" s="51" t="str">
        <f>IF(AA1311=1,#REF!,"")</f>
        <v/>
      </c>
      <c r="AC1311" s="50"/>
      <c r="AD1311" s="51" t="str">
        <f>IF(AC1311=1,#REF!,"")</f>
        <v/>
      </c>
      <c r="AE1311" s="50"/>
      <c r="AF1311" s="51" t="str">
        <f>IF(AE1311=1,#REF!,"")</f>
        <v/>
      </c>
      <c r="AG1311" s="50"/>
      <c r="AH1311" s="51" t="str">
        <f>IF(AG1311=1,#REF!,"")</f>
        <v/>
      </c>
      <c r="AI1311" s="50"/>
      <c r="AJ1311" s="51" t="str">
        <f>IF(AI1311=1,#REF!,"")</f>
        <v/>
      </c>
      <c r="AK1311" s="50"/>
      <c r="AL1311" s="51" t="str">
        <f>IF(AK1311=1,#REF!,"")</f>
        <v/>
      </c>
      <c r="AM1311" s="52"/>
      <c r="AN1311" s="53"/>
      <c r="AO1311" s="53"/>
      <c r="AP1311" s="54"/>
      <c r="AQ1311" s="55" t="e">
        <f>IF(#REF!=1,0,"")</f>
        <v>#REF!</v>
      </c>
      <c r="AR1311" s="56" t="e">
        <f t="shared" si="328"/>
        <v>#REF!</v>
      </c>
      <c r="AS1311" s="55" t="e">
        <f>IF(#REF!=1,0,"")</f>
        <v>#REF!</v>
      </c>
      <c r="AT1311" s="56" t="e">
        <f t="shared" si="329"/>
        <v>#REF!</v>
      </c>
    </row>
    <row r="1312" spans="1:46" s="3" customFormat="1" x14ac:dyDescent="0.25">
      <c r="A1312" s="67">
        <f t="shared" si="330"/>
        <v>2022</v>
      </c>
      <c r="B1312" s="67" t="str">
        <f t="shared" si="331"/>
        <v>May</v>
      </c>
      <c r="C1312" s="68">
        <f t="shared" si="336"/>
        <v>25</v>
      </c>
      <c r="D1312" s="69">
        <f t="shared" si="332"/>
        <v>6</v>
      </c>
      <c r="E1312" s="60">
        <f t="shared" si="333"/>
        <v>24</v>
      </c>
      <c r="F1312" s="74"/>
      <c r="G1312" s="77"/>
      <c r="H1312" s="63" t="e">
        <f t="shared" si="337"/>
        <v>#VALUE!</v>
      </c>
      <c r="I1312" s="64">
        <f t="shared" si="339"/>
        <v>1</v>
      </c>
      <c r="J1312" s="71" t="str">
        <f t="shared" si="339"/>
        <v>Lavandula</v>
      </c>
      <c r="K1312" s="71" t="str">
        <f t="shared" si="339"/>
        <v>stoechas</v>
      </c>
      <c r="L1312" s="72">
        <f t="shared" si="339"/>
        <v>2</v>
      </c>
      <c r="M1312" s="66">
        <f t="shared" si="339"/>
        <v>13</v>
      </c>
      <c r="N1312" s="66">
        <f t="shared" si="339"/>
        <v>0</v>
      </c>
      <c r="O1312" s="42"/>
      <c r="P1312" s="43" t="e">
        <f>TEXT(IF(#REF!=1,D1312,""),"00")</f>
        <v>#REF!</v>
      </c>
      <c r="Q1312" s="44"/>
      <c r="R1312" s="45"/>
      <c r="S1312" s="46" t="e">
        <f>IF(O1312=0,TEXT(TIME(P1312,Q1312,R1312)-TIME(D1312,E1312,RIGHT(F1312,2))+TIME(0,LEFT(#REF!,2),RIGHT(#REF!,2)),"mm:ss"),TEXT(TIME(P1312,Q1312,R1312)-TIME(D1312,E1312,RIGHT(F1312,2))+TIME(0,LEFT(#REF!,2),RIGHT(#REF!,2))-TIME(0,($G$10*O1312),0),"mm:ss"))</f>
        <v>#REF!</v>
      </c>
      <c r="T1312" s="47"/>
      <c r="U1312" s="43" t="e">
        <f>INDEX(VISITORS[INSECT ORDER], MATCH(T1312,VISITORS[NAME USED],0))</f>
        <v>#N/A</v>
      </c>
      <c r="V1312" s="43" t="e">
        <f t="shared" si="334"/>
        <v>#N/A</v>
      </c>
      <c r="W1312" s="48" t="e">
        <f>IF(SUM(AB1312,AD1312,AF1312,AH1312,AJ1312,AL1312)=#REF!,,"")</f>
        <v>#REF!</v>
      </c>
      <c r="X1312" s="49" t="e">
        <f>IF(#REF!=1,1,"")</f>
        <v>#REF!</v>
      </c>
      <c r="Y1312" s="49"/>
      <c r="Z1312" s="49"/>
      <c r="AA1312" s="50" t="str">
        <f t="shared" si="335"/>
        <v/>
      </c>
      <c r="AB1312" s="51" t="str">
        <f>IF(AA1312=1,#REF!,"")</f>
        <v/>
      </c>
      <c r="AC1312" s="50"/>
      <c r="AD1312" s="51" t="str">
        <f>IF(AC1312=1,#REF!,"")</f>
        <v/>
      </c>
      <c r="AE1312" s="50"/>
      <c r="AF1312" s="51" t="str">
        <f>IF(AE1312=1,#REF!,"")</f>
        <v/>
      </c>
      <c r="AG1312" s="50"/>
      <c r="AH1312" s="51" t="str">
        <f>IF(AG1312=1,#REF!,"")</f>
        <v/>
      </c>
      <c r="AI1312" s="50"/>
      <c r="AJ1312" s="51" t="str">
        <f>IF(AI1312=1,#REF!,"")</f>
        <v/>
      </c>
      <c r="AK1312" s="50"/>
      <c r="AL1312" s="51" t="str">
        <f>IF(AK1312=1,#REF!,"")</f>
        <v/>
      </c>
      <c r="AM1312" s="52"/>
      <c r="AN1312" s="53"/>
      <c r="AO1312" s="53"/>
      <c r="AP1312" s="54"/>
      <c r="AQ1312" s="55" t="e">
        <f>IF(#REF!=1,0,"")</f>
        <v>#REF!</v>
      </c>
      <c r="AR1312" s="56" t="e">
        <f t="shared" si="328"/>
        <v>#REF!</v>
      </c>
      <c r="AS1312" s="55" t="e">
        <f>IF(#REF!=1,0,"")</f>
        <v>#REF!</v>
      </c>
      <c r="AT1312" s="56" t="e">
        <f t="shared" si="329"/>
        <v>#REF!</v>
      </c>
    </row>
    <row r="1313" spans="1:46" s="3" customFormat="1" x14ac:dyDescent="0.25">
      <c r="A1313" s="67">
        <f t="shared" si="330"/>
        <v>2022</v>
      </c>
      <c r="B1313" s="67" t="str">
        <f t="shared" si="331"/>
        <v>May</v>
      </c>
      <c r="C1313" s="68">
        <f t="shared" si="336"/>
        <v>25</v>
      </c>
      <c r="D1313" s="69">
        <f t="shared" si="332"/>
        <v>6</v>
      </c>
      <c r="E1313" s="70">
        <f t="shared" si="333"/>
        <v>25</v>
      </c>
      <c r="F1313" s="74"/>
      <c r="G1313" s="77"/>
      <c r="H1313" s="63" t="e">
        <f t="shared" si="337"/>
        <v>#VALUE!</v>
      </c>
      <c r="I1313" s="64">
        <f t="shared" si="339"/>
        <v>1</v>
      </c>
      <c r="J1313" s="71" t="str">
        <f t="shared" si="339"/>
        <v>Lavandula</v>
      </c>
      <c r="K1313" s="71" t="str">
        <f t="shared" si="339"/>
        <v>stoechas</v>
      </c>
      <c r="L1313" s="72">
        <f t="shared" si="339"/>
        <v>2</v>
      </c>
      <c r="M1313" s="72">
        <f t="shared" si="339"/>
        <v>13</v>
      </c>
      <c r="N1313" s="66">
        <f t="shared" si="339"/>
        <v>0</v>
      </c>
      <c r="O1313" s="42"/>
      <c r="P1313" s="43" t="e">
        <f>TEXT(IF(#REF!=1,D1313,""),"00")</f>
        <v>#REF!</v>
      </c>
      <c r="Q1313" s="44"/>
      <c r="R1313" s="45"/>
      <c r="S1313" s="46" t="e">
        <f>IF(O1313=0,TEXT(TIME(P1313,Q1313,R1313)-TIME(D1313,E1313,RIGHT(F1313,2))+TIME(0,LEFT(#REF!,2),RIGHT(#REF!,2)),"mm:ss"),TEXT(TIME(P1313,Q1313,R1313)-TIME(D1313,E1313,RIGHT(F1313,2))+TIME(0,LEFT(#REF!,2),RIGHT(#REF!,2))-TIME(0,($G$10*O1313),0),"mm:ss"))</f>
        <v>#REF!</v>
      </c>
      <c r="T1313" s="47"/>
      <c r="U1313" s="43" t="e">
        <f>INDEX(VISITORS[INSECT ORDER], MATCH(T1313,VISITORS[NAME USED],0))</f>
        <v>#N/A</v>
      </c>
      <c r="V1313" s="43" t="e">
        <f t="shared" si="334"/>
        <v>#N/A</v>
      </c>
      <c r="W1313" s="48" t="e">
        <f>IF(SUM(AB1313,AD1313,AF1313,AH1313,AJ1313,AL1313)=#REF!,,"")</f>
        <v>#REF!</v>
      </c>
      <c r="X1313" s="49" t="e">
        <f>IF(#REF!=1,1,"")</f>
        <v>#REF!</v>
      </c>
      <c r="Y1313" s="49"/>
      <c r="Z1313" s="49"/>
      <c r="AA1313" s="50" t="str">
        <f t="shared" si="335"/>
        <v/>
      </c>
      <c r="AB1313" s="51" t="str">
        <f>IF(AA1313=1,#REF!,"")</f>
        <v/>
      </c>
      <c r="AC1313" s="50"/>
      <c r="AD1313" s="51" t="str">
        <f>IF(AC1313=1,#REF!,"")</f>
        <v/>
      </c>
      <c r="AE1313" s="50"/>
      <c r="AF1313" s="51" t="str">
        <f>IF(AE1313=1,#REF!,"")</f>
        <v/>
      </c>
      <c r="AG1313" s="50"/>
      <c r="AH1313" s="51" t="str">
        <f>IF(AG1313=1,#REF!,"")</f>
        <v/>
      </c>
      <c r="AI1313" s="50"/>
      <c r="AJ1313" s="51" t="str">
        <f>IF(AI1313=1,#REF!,"")</f>
        <v/>
      </c>
      <c r="AK1313" s="50"/>
      <c r="AL1313" s="51" t="str">
        <f>IF(AK1313=1,#REF!,"")</f>
        <v/>
      </c>
      <c r="AM1313" s="52"/>
      <c r="AN1313" s="53"/>
      <c r="AO1313" s="53"/>
      <c r="AP1313" s="54"/>
      <c r="AQ1313" s="55" t="e">
        <f>IF(#REF!=1,0,"")</f>
        <v>#REF!</v>
      </c>
      <c r="AR1313" s="56" t="e">
        <f t="shared" si="328"/>
        <v>#REF!</v>
      </c>
      <c r="AS1313" s="55" t="e">
        <f>IF(#REF!=1,0,"")</f>
        <v>#REF!</v>
      </c>
      <c r="AT1313" s="56" t="e">
        <f t="shared" si="329"/>
        <v>#REF!</v>
      </c>
    </row>
    <row r="1314" spans="1:46" s="3" customFormat="1" x14ac:dyDescent="0.25">
      <c r="A1314" s="67">
        <f t="shared" si="330"/>
        <v>2022</v>
      </c>
      <c r="B1314" s="67" t="str">
        <f t="shared" si="331"/>
        <v>May</v>
      </c>
      <c r="C1314" s="68">
        <f t="shared" si="336"/>
        <v>25</v>
      </c>
      <c r="D1314" s="69">
        <f t="shared" si="332"/>
        <v>6</v>
      </c>
      <c r="E1314" s="70">
        <f t="shared" si="333"/>
        <v>26</v>
      </c>
      <c r="F1314" s="74"/>
      <c r="G1314" s="77"/>
      <c r="H1314" s="63" t="e">
        <f t="shared" si="337"/>
        <v>#VALUE!</v>
      </c>
      <c r="I1314" s="64">
        <f t="shared" si="339"/>
        <v>1</v>
      </c>
      <c r="J1314" s="71" t="str">
        <f t="shared" si="339"/>
        <v>Lavandula</v>
      </c>
      <c r="K1314" s="71" t="str">
        <f t="shared" si="339"/>
        <v>stoechas</v>
      </c>
      <c r="L1314" s="66">
        <f t="shared" si="339"/>
        <v>2</v>
      </c>
      <c r="M1314" s="72">
        <f t="shared" si="339"/>
        <v>13</v>
      </c>
      <c r="N1314" s="66">
        <f t="shared" si="339"/>
        <v>0</v>
      </c>
      <c r="O1314" s="42"/>
      <c r="P1314" s="43" t="e">
        <f>TEXT(IF(#REF!=1,D1314,""),"00")</f>
        <v>#REF!</v>
      </c>
      <c r="Q1314" s="44"/>
      <c r="R1314" s="45"/>
      <c r="S1314" s="46" t="e">
        <f>IF(O1314=0,TEXT(TIME(P1314,Q1314,R1314)-TIME(D1314,E1314,RIGHT(F1314,2))+TIME(0,LEFT(#REF!,2),RIGHT(#REF!,2)),"mm:ss"),TEXT(TIME(P1314,Q1314,R1314)-TIME(D1314,E1314,RIGHT(F1314,2))+TIME(0,LEFT(#REF!,2),RIGHT(#REF!,2))-TIME(0,($G$10*O1314),0),"mm:ss"))</f>
        <v>#REF!</v>
      </c>
      <c r="T1314" s="47"/>
      <c r="U1314" s="43" t="e">
        <f>INDEX(VISITORS[INSECT ORDER], MATCH(T1314,VISITORS[NAME USED],0))</f>
        <v>#N/A</v>
      </c>
      <c r="V1314" s="43" t="e">
        <f t="shared" si="334"/>
        <v>#N/A</v>
      </c>
      <c r="W1314" s="48" t="e">
        <f>IF(SUM(AB1314,AD1314,AF1314,AH1314,AJ1314,AL1314)=#REF!,,"")</f>
        <v>#REF!</v>
      </c>
      <c r="X1314" s="49" t="e">
        <f>IF(#REF!=1,1,"")</f>
        <v>#REF!</v>
      </c>
      <c r="Y1314" s="49"/>
      <c r="Z1314" s="49"/>
      <c r="AA1314" s="50" t="str">
        <f t="shared" si="335"/>
        <v/>
      </c>
      <c r="AB1314" s="51" t="str">
        <f>IF(AA1314=1,#REF!,"")</f>
        <v/>
      </c>
      <c r="AC1314" s="50"/>
      <c r="AD1314" s="51" t="str">
        <f>IF(AC1314=1,#REF!,"")</f>
        <v/>
      </c>
      <c r="AE1314" s="50"/>
      <c r="AF1314" s="51" t="str">
        <f>IF(AE1314=1,#REF!,"")</f>
        <v/>
      </c>
      <c r="AG1314" s="50"/>
      <c r="AH1314" s="51" t="str">
        <f>IF(AG1314=1,#REF!,"")</f>
        <v/>
      </c>
      <c r="AI1314" s="50"/>
      <c r="AJ1314" s="51" t="str">
        <f>IF(AI1314=1,#REF!,"")</f>
        <v/>
      </c>
      <c r="AK1314" s="50"/>
      <c r="AL1314" s="51" t="str">
        <f>IF(AK1314=1,#REF!,"")</f>
        <v/>
      </c>
      <c r="AM1314" s="52"/>
      <c r="AN1314" s="53"/>
      <c r="AO1314" s="53"/>
      <c r="AP1314" s="54"/>
      <c r="AQ1314" s="55" t="e">
        <f>IF(#REF!=1,0,"")</f>
        <v>#REF!</v>
      </c>
      <c r="AR1314" s="56" t="e">
        <f t="shared" si="328"/>
        <v>#REF!</v>
      </c>
      <c r="AS1314" s="55" t="e">
        <f>IF(#REF!=1,0,"")</f>
        <v>#REF!</v>
      </c>
      <c r="AT1314" s="56" t="e">
        <f t="shared" si="329"/>
        <v>#REF!</v>
      </c>
    </row>
    <row r="1315" spans="1:46" s="3" customFormat="1" x14ac:dyDescent="0.25">
      <c r="A1315" s="67">
        <f t="shared" si="330"/>
        <v>2022</v>
      </c>
      <c r="B1315" s="67" t="str">
        <f t="shared" si="331"/>
        <v>May</v>
      </c>
      <c r="C1315" s="68">
        <f t="shared" si="336"/>
        <v>25</v>
      </c>
      <c r="D1315" s="69">
        <f t="shared" si="332"/>
        <v>6</v>
      </c>
      <c r="E1315" s="70">
        <f t="shared" si="333"/>
        <v>27</v>
      </c>
      <c r="F1315" s="74"/>
      <c r="G1315" s="77"/>
      <c r="H1315" s="63" t="e">
        <f t="shared" si="337"/>
        <v>#VALUE!</v>
      </c>
      <c r="I1315" s="64">
        <f t="shared" si="339"/>
        <v>1</v>
      </c>
      <c r="J1315" s="71" t="str">
        <f t="shared" si="339"/>
        <v>Lavandula</v>
      </c>
      <c r="K1315" s="71" t="str">
        <f t="shared" si="339"/>
        <v>stoechas</v>
      </c>
      <c r="L1315" s="72">
        <f t="shared" si="339"/>
        <v>2</v>
      </c>
      <c r="M1315" s="72">
        <f t="shared" si="339"/>
        <v>13</v>
      </c>
      <c r="N1315" s="66">
        <f t="shared" si="339"/>
        <v>0</v>
      </c>
      <c r="O1315" s="42"/>
      <c r="P1315" s="43" t="e">
        <f>TEXT(IF(#REF!=1,D1315,""),"00")</f>
        <v>#REF!</v>
      </c>
      <c r="Q1315" s="44"/>
      <c r="R1315" s="45"/>
      <c r="S1315" s="46" t="e">
        <f>IF(O1315=0,TEXT(TIME(P1315,Q1315,R1315)-TIME(D1315,E1315,RIGHT(F1315,2))+TIME(0,LEFT(#REF!,2),RIGHT(#REF!,2)),"mm:ss"),TEXT(TIME(P1315,Q1315,R1315)-TIME(D1315,E1315,RIGHT(F1315,2))+TIME(0,LEFT(#REF!,2),RIGHT(#REF!,2))-TIME(0,($G$10*O1315),0),"mm:ss"))</f>
        <v>#REF!</v>
      </c>
      <c r="T1315" s="47"/>
      <c r="U1315" s="43" t="e">
        <f>INDEX(VISITORS[INSECT ORDER], MATCH(T1315,VISITORS[NAME USED],0))</f>
        <v>#N/A</v>
      </c>
      <c r="V1315" s="43" t="e">
        <f t="shared" si="334"/>
        <v>#N/A</v>
      </c>
      <c r="W1315" s="48" t="e">
        <f>IF(SUM(AB1315,AD1315,AF1315,AH1315,AJ1315,AL1315)=#REF!,,"")</f>
        <v>#REF!</v>
      </c>
      <c r="X1315" s="49" t="e">
        <f>IF(#REF!=1,1,"")</f>
        <v>#REF!</v>
      </c>
      <c r="Y1315" s="49"/>
      <c r="Z1315" s="49"/>
      <c r="AA1315" s="50" t="str">
        <f t="shared" si="335"/>
        <v/>
      </c>
      <c r="AB1315" s="51" t="str">
        <f>IF(AA1315=1,#REF!,"")</f>
        <v/>
      </c>
      <c r="AC1315" s="50"/>
      <c r="AD1315" s="51" t="str">
        <f>IF(AC1315=1,#REF!,"")</f>
        <v/>
      </c>
      <c r="AE1315" s="50"/>
      <c r="AF1315" s="51" t="str">
        <f>IF(AE1315=1,#REF!,"")</f>
        <v/>
      </c>
      <c r="AG1315" s="50"/>
      <c r="AH1315" s="51" t="str">
        <f>IF(AG1315=1,#REF!,"")</f>
        <v/>
      </c>
      <c r="AI1315" s="50"/>
      <c r="AJ1315" s="51" t="str">
        <f>IF(AI1315=1,#REF!,"")</f>
        <v/>
      </c>
      <c r="AK1315" s="50"/>
      <c r="AL1315" s="51" t="str">
        <f>IF(AK1315=1,#REF!,"")</f>
        <v/>
      </c>
      <c r="AM1315" s="52"/>
      <c r="AN1315" s="53"/>
      <c r="AO1315" s="53"/>
      <c r="AP1315" s="54"/>
      <c r="AQ1315" s="55" t="e">
        <f>IF(#REF!=1,0,"")</f>
        <v>#REF!</v>
      </c>
      <c r="AR1315" s="56" t="e">
        <f t="shared" si="328"/>
        <v>#REF!</v>
      </c>
      <c r="AS1315" s="55" t="e">
        <f>IF(#REF!=1,0,"")</f>
        <v>#REF!</v>
      </c>
      <c r="AT1315" s="56" t="e">
        <f t="shared" si="329"/>
        <v>#REF!</v>
      </c>
    </row>
    <row r="1316" spans="1:46" s="3" customFormat="1" x14ac:dyDescent="0.25">
      <c r="A1316" s="67">
        <f t="shared" si="330"/>
        <v>2022</v>
      </c>
      <c r="B1316" s="67" t="str">
        <f t="shared" si="331"/>
        <v>May</v>
      </c>
      <c r="C1316" s="68">
        <f t="shared" si="336"/>
        <v>25</v>
      </c>
      <c r="D1316" s="69">
        <f t="shared" si="332"/>
        <v>6</v>
      </c>
      <c r="E1316" s="70">
        <f t="shared" si="333"/>
        <v>28</v>
      </c>
      <c r="F1316" s="74"/>
      <c r="G1316" s="77"/>
      <c r="H1316" s="63" t="e">
        <f t="shared" si="337"/>
        <v>#VALUE!</v>
      </c>
      <c r="I1316" s="64">
        <f t="shared" si="339"/>
        <v>1</v>
      </c>
      <c r="J1316" s="71" t="str">
        <f t="shared" si="339"/>
        <v>Lavandula</v>
      </c>
      <c r="K1316" s="71" t="str">
        <f t="shared" si="339"/>
        <v>stoechas</v>
      </c>
      <c r="L1316" s="72">
        <f t="shared" si="339"/>
        <v>2</v>
      </c>
      <c r="M1316" s="72">
        <f t="shared" si="339"/>
        <v>13</v>
      </c>
      <c r="N1316" s="66">
        <f t="shared" si="339"/>
        <v>0</v>
      </c>
      <c r="O1316" s="42"/>
      <c r="P1316" s="43" t="e">
        <f>TEXT(IF(#REF!=1,D1316,""),"00")</f>
        <v>#REF!</v>
      </c>
      <c r="Q1316" s="44"/>
      <c r="R1316" s="45"/>
      <c r="S1316" s="46" t="e">
        <f>IF(O1316=0,TEXT(TIME(P1316,Q1316,R1316)-TIME(D1316,E1316,RIGHT(F1316,2))+TIME(0,LEFT(#REF!,2),RIGHT(#REF!,2)),"mm:ss"),TEXT(TIME(P1316,Q1316,R1316)-TIME(D1316,E1316,RIGHT(F1316,2))+TIME(0,LEFT(#REF!,2),RIGHT(#REF!,2))-TIME(0,($G$10*O1316),0),"mm:ss"))</f>
        <v>#REF!</v>
      </c>
      <c r="T1316" s="47"/>
      <c r="U1316" s="43" t="e">
        <f>INDEX(VISITORS[INSECT ORDER], MATCH(T1316,VISITORS[NAME USED],0))</f>
        <v>#N/A</v>
      </c>
      <c r="V1316" s="43" t="e">
        <f t="shared" si="334"/>
        <v>#N/A</v>
      </c>
      <c r="W1316" s="48" t="e">
        <f>IF(SUM(AB1316,AD1316,AF1316,AH1316,AJ1316,AL1316)=#REF!,,"")</f>
        <v>#REF!</v>
      </c>
      <c r="X1316" s="49" t="e">
        <f>IF(#REF!=1,1,"")</f>
        <v>#REF!</v>
      </c>
      <c r="Y1316" s="49"/>
      <c r="Z1316" s="49"/>
      <c r="AA1316" s="50" t="str">
        <f t="shared" si="335"/>
        <v/>
      </c>
      <c r="AB1316" s="51" t="str">
        <f>IF(AA1316=1,#REF!,"")</f>
        <v/>
      </c>
      <c r="AC1316" s="50"/>
      <c r="AD1316" s="51" t="str">
        <f>IF(AC1316=1,#REF!,"")</f>
        <v/>
      </c>
      <c r="AE1316" s="50"/>
      <c r="AF1316" s="51" t="str">
        <f>IF(AE1316=1,#REF!,"")</f>
        <v/>
      </c>
      <c r="AG1316" s="50"/>
      <c r="AH1316" s="51" t="str">
        <f>IF(AG1316=1,#REF!,"")</f>
        <v/>
      </c>
      <c r="AI1316" s="50"/>
      <c r="AJ1316" s="51" t="str">
        <f>IF(AI1316=1,#REF!,"")</f>
        <v/>
      </c>
      <c r="AK1316" s="50"/>
      <c r="AL1316" s="51" t="str">
        <f>IF(AK1316=1,#REF!,"")</f>
        <v/>
      </c>
      <c r="AM1316" s="52"/>
      <c r="AN1316" s="53"/>
      <c r="AO1316" s="53"/>
      <c r="AP1316" s="54"/>
      <c r="AQ1316" s="55" t="e">
        <f>IF(#REF!=1,0,"")</f>
        <v>#REF!</v>
      </c>
      <c r="AR1316" s="56" t="e">
        <f t="shared" si="328"/>
        <v>#REF!</v>
      </c>
      <c r="AS1316" s="55" t="e">
        <f>IF(#REF!=1,0,"")</f>
        <v>#REF!</v>
      </c>
      <c r="AT1316" s="56" t="e">
        <f t="shared" si="329"/>
        <v>#REF!</v>
      </c>
    </row>
    <row r="1317" spans="1:46" s="3" customFormat="1" x14ac:dyDescent="0.25">
      <c r="A1317" s="67">
        <f t="shared" si="330"/>
        <v>2022</v>
      </c>
      <c r="B1317" s="67" t="str">
        <f t="shared" si="331"/>
        <v>May</v>
      </c>
      <c r="C1317" s="68">
        <f t="shared" si="336"/>
        <v>25</v>
      </c>
      <c r="D1317" s="69">
        <f t="shared" si="332"/>
        <v>6</v>
      </c>
      <c r="E1317" s="60">
        <f t="shared" si="333"/>
        <v>29</v>
      </c>
      <c r="F1317" s="74"/>
      <c r="G1317" s="77"/>
      <c r="H1317" s="63" t="e">
        <f t="shared" si="337"/>
        <v>#VALUE!</v>
      </c>
      <c r="I1317" s="64">
        <f t="shared" si="339"/>
        <v>1</v>
      </c>
      <c r="J1317" s="71" t="str">
        <f t="shared" si="339"/>
        <v>Lavandula</v>
      </c>
      <c r="K1317" s="71" t="str">
        <f t="shared" si="339"/>
        <v>stoechas</v>
      </c>
      <c r="L1317" s="72">
        <f t="shared" si="339"/>
        <v>2</v>
      </c>
      <c r="M1317" s="66">
        <f t="shared" si="339"/>
        <v>13</v>
      </c>
      <c r="N1317" s="66">
        <f t="shared" si="339"/>
        <v>0</v>
      </c>
      <c r="O1317" s="42"/>
      <c r="P1317" s="43" t="e">
        <f>TEXT(IF(#REF!=1,D1317,""),"00")</f>
        <v>#REF!</v>
      </c>
      <c r="Q1317" s="44"/>
      <c r="R1317" s="45"/>
      <c r="S1317" s="46" t="e">
        <f>IF(O1317=0,TEXT(TIME(P1317,Q1317,R1317)-TIME(D1317,E1317,RIGHT(F1317,2))+TIME(0,LEFT(#REF!,2),RIGHT(#REF!,2)),"mm:ss"),TEXT(TIME(P1317,Q1317,R1317)-TIME(D1317,E1317,RIGHT(F1317,2))+TIME(0,LEFT(#REF!,2),RIGHT(#REF!,2))-TIME(0,($G$10*O1317),0),"mm:ss"))</f>
        <v>#REF!</v>
      </c>
      <c r="T1317" s="47"/>
      <c r="U1317" s="43" t="e">
        <f>INDEX(VISITORS[INSECT ORDER], MATCH(T1317,VISITORS[NAME USED],0))</f>
        <v>#N/A</v>
      </c>
      <c r="V1317" s="43" t="e">
        <f t="shared" si="334"/>
        <v>#N/A</v>
      </c>
      <c r="W1317" s="48" t="e">
        <f>IF(SUM(AB1317,AD1317,AF1317,AH1317,AJ1317,AL1317)=#REF!,,"")</f>
        <v>#REF!</v>
      </c>
      <c r="X1317" s="49" t="e">
        <f>IF(#REF!=1,1,"")</f>
        <v>#REF!</v>
      </c>
      <c r="Y1317" s="49"/>
      <c r="Z1317" s="49"/>
      <c r="AA1317" s="50" t="str">
        <f t="shared" si="335"/>
        <v/>
      </c>
      <c r="AB1317" s="51" t="str">
        <f>IF(AA1317=1,#REF!,"")</f>
        <v/>
      </c>
      <c r="AC1317" s="50"/>
      <c r="AD1317" s="51" t="str">
        <f>IF(AC1317=1,#REF!,"")</f>
        <v/>
      </c>
      <c r="AE1317" s="50"/>
      <c r="AF1317" s="51" t="str">
        <f>IF(AE1317=1,#REF!,"")</f>
        <v/>
      </c>
      <c r="AG1317" s="50"/>
      <c r="AH1317" s="51" t="str">
        <f>IF(AG1317=1,#REF!,"")</f>
        <v/>
      </c>
      <c r="AI1317" s="50"/>
      <c r="AJ1317" s="51" t="str">
        <f>IF(AI1317=1,#REF!,"")</f>
        <v/>
      </c>
      <c r="AK1317" s="50"/>
      <c r="AL1317" s="51" t="str">
        <f>IF(AK1317=1,#REF!,"")</f>
        <v/>
      </c>
      <c r="AM1317" s="52"/>
      <c r="AN1317" s="53"/>
      <c r="AO1317" s="53"/>
      <c r="AP1317" s="54"/>
      <c r="AQ1317" s="55" t="e">
        <f>IF(#REF!=1,0,"")</f>
        <v>#REF!</v>
      </c>
      <c r="AR1317" s="56" t="e">
        <f t="shared" si="328"/>
        <v>#REF!</v>
      </c>
      <c r="AS1317" s="55" t="e">
        <f>IF(#REF!=1,0,"")</f>
        <v>#REF!</v>
      </c>
      <c r="AT1317" s="56" t="e">
        <f t="shared" si="329"/>
        <v>#REF!</v>
      </c>
    </row>
    <row r="1318" spans="1:46" s="3" customFormat="1" x14ac:dyDescent="0.25">
      <c r="A1318" s="67">
        <f t="shared" si="330"/>
        <v>2022</v>
      </c>
      <c r="B1318" s="67" t="str">
        <f t="shared" si="331"/>
        <v>May</v>
      </c>
      <c r="C1318" s="68">
        <f t="shared" si="336"/>
        <v>25</v>
      </c>
      <c r="D1318" s="69">
        <f t="shared" si="332"/>
        <v>6</v>
      </c>
      <c r="E1318" s="70">
        <f t="shared" si="333"/>
        <v>30</v>
      </c>
      <c r="F1318" s="74"/>
      <c r="G1318" s="77"/>
      <c r="H1318" s="63" t="e">
        <f t="shared" si="337"/>
        <v>#VALUE!</v>
      </c>
      <c r="I1318" s="64">
        <f t="shared" si="339"/>
        <v>1</v>
      </c>
      <c r="J1318" s="71" t="str">
        <f t="shared" si="339"/>
        <v>Lavandula</v>
      </c>
      <c r="K1318" s="71" t="str">
        <f t="shared" si="339"/>
        <v>stoechas</v>
      </c>
      <c r="L1318" s="72">
        <f t="shared" si="339"/>
        <v>2</v>
      </c>
      <c r="M1318" s="72">
        <f t="shared" si="339"/>
        <v>13</v>
      </c>
      <c r="N1318" s="66">
        <f t="shared" si="339"/>
        <v>0</v>
      </c>
      <c r="O1318" s="42"/>
      <c r="P1318" s="43" t="e">
        <f>TEXT(IF(#REF!=1,D1318,""),"00")</f>
        <v>#REF!</v>
      </c>
      <c r="Q1318" s="44"/>
      <c r="R1318" s="45"/>
      <c r="S1318" s="46" t="e">
        <f>IF(O1318=0,TEXT(TIME(P1318,Q1318,R1318)-TIME(D1318,E1318,RIGHT(F1318,2))+TIME(0,LEFT(#REF!,2),RIGHT(#REF!,2)),"mm:ss"),TEXT(TIME(P1318,Q1318,R1318)-TIME(D1318,E1318,RIGHT(F1318,2))+TIME(0,LEFT(#REF!,2),RIGHT(#REF!,2))-TIME(0,($G$10*O1318),0),"mm:ss"))</f>
        <v>#REF!</v>
      </c>
      <c r="T1318" s="47"/>
      <c r="U1318" s="43" t="e">
        <f>INDEX(VISITORS[INSECT ORDER], MATCH(T1318,VISITORS[NAME USED],0))</f>
        <v>#N/A</v>
      </c>
      <c r="V1318" s="43" t="e">
        <f t="shared" si="334"/>
        <v>#N/A</v>
      </c>
      <c r="W1318" s="48" t="e">
        <f>IF(SUM(AB1318,AD1318,AF1318,AH1318,AJ1318,AL1318)=#REF!,,"")</f>
        <v>#REF!</v>
      </c>
      <c r="X1318" s="49" t="e">
        <f>IF(#REF!=1,1,"")</f>
        <v>#REF!</v>
      </c>
      <c r="Y1318" s="49"/>
      <c r="Z1318" s="49"/>
      <c r="AA1318" s="50" t="str">
        <f t="shared" si="335"/>
        <v/>
      </c>
      <c r="AB1318" s="51" t="str">
        <f>IF(AA1318=1,#REF!,"")</f>
        <v/>
      </c>
      <c r="AC1318" s="50"/>
      <c r="AD1318" s="51" t="str">
        <f>IF(AC1318=1,#REF!,"")</f>
        <v/>
      </c>
      <c r="AE1318" s="50"/>
      <c r="AF1318" s="51" t="str">
        <f>IF(AE1318=1,#REF!,"")</f>
        <v/>
      </c>
      <c r="AG1318" s="50"/>
      <c r="AH1318" s="51" t="str">
        <f>IF(AG1318=1,#REF!,"")</f>
        <v/>
      </c>
      <c r="AI1318" s="50"/>
      <c r="AJ1318" s="51" t="str">
        <f>IF(AI1318=1,#REF!,"")</f>
        <v/>
      </c>
      <c r="AK1318" s="50"/>
      <c r="AL1318" s="51" t="str">
        <f>IF(AK1318=1,#REF!,"")</f>
        <v/>
      </c>
      <c r="AM1318" s="52"/>
      <c r="AN1318" s="53"/>
      <c r="AO1318" s="53"/>
      <c r="AP1318" s="54"/>
      <c r="AQ1318" s="55" t="e">
        <f>IF(#REF!=1,0,"")</f>
        <v>#REF!</v>
      </c>
      <c r="AR1318" s="56" t="e">
        <f t="shared" si="328"/>
        <v>#REF!</v>
      </c>
      <c r="AS1318" s="55" t="e">
        <f>IF(#REF!=1,0,"")</f>
        <v>#REF!</v>
      </c>
      <c r="AT1318" s="56" t="e">
        <f t="shared" si="329"/>
        <v>#REF!</v>
      </c>
    </row>
    <row r="1319" spans="1:46" s="3" customFormat="1" x14ac:dyDescent="0.25">
      <c r="A1319" s="67">
        <f t="shared" si="330"/>
        <v>2022</v>
      </c>
      <c r="B1319" s="67" t="str">
        <f t="shared" si="331"/>
        <v>May</v>
      </c>
      <c r="C1319" s="68">
        <f t="shared" si="336"/>
        <v>25</v>
      </c>
      <c r="D1319" s="69">
        <f t="shared" si="332"/>
        <v>6</v>
      </c>
      <c r="E1319" s="70">
        <f t="shared" si="333"/>
        <v>31</v>
      </c>
      <c r="F1319" s="74"/>
      <c r="G1319" s="77"/>
      <c r="H1319" s="63" t="e">
        <f t="shared" si="337"/>
        <v>#VALUE!</v>
      </c>
      <c r="I1319" s="64">
        <f t="shared" si="339"/>
        <v>1</v>
      </c>
      <c r="J1319" s="71" t="str">
        <f t="shared" si="339"/>
        <v>Lavandula</v>
      </c>
      <c r="K1319" s="71" t="str">
        <f t="shared" si="339"/>
        <v>stoechas</v>
      </c>
      <c r="L1319" s="72">
        <f t="shared" si="339"/>
        <v>2</v>
      </c>
      <c r="M1319" s="72">
        <v>12</v>
      </c>
      <c r="N1319" s="66">
        <f t="shared" si="339"/>
        <v>0</v>
      </c>
      <c r="O1319" s="42"/>
      <c r="P1319" s="43" t="e">
        <f>TEXT(IF(#REF!=1,D1319,""),"00")</f>
        <v>#REF!</v>
      </c>
      <c r="Q1319" s="44"/>
      <c r="R1319" s="45"/>
      <c r="S1319" s="46" t="e">
        <f>IF(O1319=0,TEXT(TIME(P1319,Q1319,R1319)-TIME(D1319,E1319,RIGHT(F1319,2))+TIME(0,LEFT(#REF!,2),RIGHT(#REF!,2)),"mm:ss"),TEXT(TIME(P1319,Q1319,R1319)-TIME(D1319,E1319,RIGHT(F1319,2))+TIME(0,LEFT(#REF!,2),RIGHT(#REF!,2))-TIME(0,($G$10*O1319),0),"mm:ss"))</f>
        <v>#REF!</v>
      </c>
      <c r="T1319" s="47"/>
      <c r="U1319" s="43" t="e">
        <f>INDEX(VISITORS[INSECT ORDER], MATCH(T1319,VISITORS[NAME USED],0))</f>
        <v>#N/A</v>
      </c>
      <c r="V1319" s="43" t="e">
        <f t="shared" si="334"/>
        <v>#N/A</v>
      </c>
      <c r="W1319" s="48" t="e">
        <f>IF(SUM(AB1319,AD1319,AF1319,AH1319,AJ1319,AL1319)=#REF!,,"")</f>
        <v>#REF!</v>
      </c>
      <c r="X1319" s="49" t="e">
        <f>IF(#REF!=1,1,"")</f>
        <v>#REF!</v>
      </c>
      <c r="Y1319" s="49"/>
      <c r="Z1319" s="49"/>
      <c r="AA1319" s="50" t="str">
        <f t="shared" si="335"/>
        <v/>
      </c>
      <c r="AB1319" s="51" t="str">
        <f>IF(AA1319=1,#REF!,"")</f>
        <v/>
      </c>
      <c r="AC1319" s="50"/>
      <c r="AD1319" s="51" t="str">
        <f>IF(AC1319=1,#REF!,"")</f>
        <v/>
      </c>
      <c r="AE1319" s="50"/>
      <c r="AF1319" s="51" t="str">
        <f>IF(AE1319=1,#REF!,"")</f>
        <v/>
      </c>
      <c r="AG1319" s="50"/>
      <c r="AH1319" s="51" t="str">
        <f>IF(AG1319=1,#REF!,"")</f>
        <v/>
      </c>
      <c r="AI1319" s="50"/>
      <c r="AJ1319" s="51" t="str">
        <f>IF(AI1319=1,#REF!,"")</f>
        <v/>
      </c>
      <c r="AK1319" s="50"/>
      <c r="AL1319" s="51" t="str">
        <f>IF(AK1319=1,#REF!,"")</f>
        <v/>
      </c>
      <c r="AM1319" s="52"/>
      <c r="AN1319" s="53"/>
      <c r="AO1319" s="53"/>
      <c r="AP1319" s="54"/>
      <c r="AQ1319" s="55" t="e">
        <f>IF(#REF!=1,0,"")</f>
        <v>#REF!</v>
      </c>
      <c r="AR1319" s="56" t="e">
        <f t="shared" si="328"/>
        <v>#REF!</v>
      </c>
      <c r="AS1319" s="55" t="e">
        <f>IF(#REF!=1,0,"")</f>
        <v>#REF!</v>
      </c>
      <c r="AT1319" s="56" t="e">
        <f t="shared" si="329"/>
        <v>#REF!</v>
      </c>
    </row>
    <row r="1320" spans="1:46" s="3" customFormat="1" x14ac:dyDescent="0.25">
      <c r="A1320" s="67">
        <f t="shared" si="330"/>
        <v>2022</v>
      </c>
      <c r="B1320" s="67" t="str">
        <f t="shared" si="331"/>
        <v>May</v>
      </c>
      <c r="C1320" s="68">
        <f t="shared" si="336"/>
        <v>25</v>
      </c>
      <c r="D1320" s="69">
        <f t="shared" si="332"/>
        <v>6</v>
      </c>
      <c r="E1320" s="70">
        <f t="shared" si="333"/>
        <v>32</v>
      </c>
      <c r="F1320" s="74"/>
      <c r="G1320" s="77"/>
      <c r="H1320" s="63" t="e">
        <f t="shared" si="337"/>
        <v>#VALUE!</v>
      </c>
      <c r="I1320" s="64">
        <f t="shared" si="339"/>
        <v>1</v>
      </c>
      <c r="J1320" s="71" t="str">
        <f t="shared" si="339"/>
        <v>Lavandula</v>
      </c>
      <c r="K1320" s="71" t="str">
        <f t="shared" si="339"/>
        <v>stoechas</v>
      </c>
      <c r="L1320" s="66">
        <f t="shared" si="339"/>
        <v>2</v>
      </c>
      <c r="M1320" s="72">
        <f t="shared" si="339"/>
        <v>12</v>
      </c>
      <c r="N1320" s="66">
        <f t="shared" si="339"/>
        <v>0</v>
      </c>
      <c r="O1320" s="42"/>
      <c r="P1320" s="43" t="e">
        <f>TEXT(IF(#REF!=1,D1320,""),"00")</f>
        <v>#REF!</v>
      </c>
      <c r="Q1320" s="44"/>
      <c r="R1320" s="45"/>
      <c r="S1320" s="46" t="e">
        <f>IF(O1320=0,TEXT(TIME(P1320,Q1320,R1320)-TIME(D1320,E1320,RIGHT(F1320,2))+TIME(0,LEFT(#REF!,2),RIGHT(#REF!,2)),"mm:ss"),TEXT(TIME(P1320,Q1320,R1320)-TIME(D1320,E1320,RIGHT(F1320,2))+TIME(0,LEFT(#REF!,2),RIGHT(#REF!,2))-TIME(0,($G$10*O1320),0),"mm:ss"))</f>
        <v>#REF!</v>
      </c>
      <c r="T1320" s="47"/>
      <c r="U1320" s="43" t="e">
        <f>INDEX(VISITORS[INSECT ORDER], MATCH(T1320,VISITORS[NAME USED],0))</f>
        <v>#N/A</v>
      </c>
      <c r="V1320" s="43" t="e">
        <f t="shared" si="334"/>
        <v>#N/A</v>
      </c>
      <c r="W1320" s="48" t="e">
        <f>IF(SUM(AB1320,AD1320,AF1320,AH1320,AJ1320,AL1320)=#REF!,,"")</f>
        <v>#REF!</v>
      </c>
      <c r="X1320" s="49" t="e">
        <f>IF(#REF!=1,1,"")</f>
        <v>#REF!</v>
      </c>
      <c r="Y1320" s="49"/>
      <c r="Z1320" s="49"/>
      <c r="AA1320" s="50" t="str">
        <f t="shared" si="335"/>
        <v/>
      </c>
      <c r="AB1320" s="51" t="str">
        <f>IF(AA1320=1,#REF!,"")</f>
        <v/>
      </c>
      <c r="AC1320" s="50"/>
      <c r="AD1320" s="51" t="str">
        <f>IF(AC1320=1,#REF!,"")</f>
        <v/>
      </c>
      <c r="AE1320" s="50"/>
      <c r="AF1320" s="51" t="str">
        <f>IF(AE1320=1,#REF!,"")</f>
        <v/>
      </c>
      <c r="AG1320" s="50"/>
      <c r="AH1320" s="51" t="str">
        <f>IF(AG1320=1,#REF!,"")</f>
        <v/>
      </c>
      <c r="AI1320" s="50"/>
      <c r="AJ1320" s="51" t="str">
        <f>IF(AI1320=1,#REF!,"")</f>
        <v/>
      </c>
      <c r="AK1320" s="50"/>
      <c r="AL1320" s="51" t="str">
        <f>IF(AK1320=1,#REF!,"")</f>
        <v/>
      </c>
      <c r="AM1320" s="52"/>
      <c r="AN1320" s="53"/>
      <c r="AO1320" s="53"/>
      <c r="AP1320" s="54"/>
      <c r="AQ1320" s="55" t="e">
        <f>IF(#REF!=1,0,"")</f>
        <v>#REF!</v>
      </c>
      <c r="AR1320" s="56" t="e">
        <f t="shared" si="328"/>
        <v>#REF!</v>
      </c>
      <c r="AS1320" s="55" t="e">
        <f>IF(#REF!=1,0,"")</f>
        <v>#REF!</v>
      </c>
      <c r="AT1320" s="56" t="e">
        <f t="shared" si="329"/>
        <v>#REF!</v>
      </c>
    </row>
    <row r="1321" spans="1:46" s="3" customFormat="1" x14ac:dyDescent="0.25">
      <c r="A1321" s="67">
        <f t="shared" si="330"/>
        <v>2022</v>
      </c>
      <c r="B1321" s="67" t="str">
        <f t="shared" si="331"/>
        <v>May</v>
      </c>
      <c r="C1321" s="68">
        <f t="shared" si="336"/>
        <v>25</v>
      </c>
      <c r="D1321" s="69">
        <f t="shared" si="332"/>
        <v>6</v>
      </c>
      <c r="E1321" s="70">
        <f t="shared" si="333"/>
        <v>33</v>
      </c>
      <c r="F1321" s="74"/>
      <c r="G1321" s="77"/>
      <c r="H1321" s="63" t="e">
        <f t="shared" si="337"/>
        <v>#VALUE!</v>
      </c>
      <c r="I1321" s="64">
        <f t="shared" si="339"/>
        <v>1</v>
      </c>
      <c r="J1321" s="71" t="str">
        <f t="shared" si="339"/>
        <v>Lavandula</v>
      </c>
      <c r="K1321" s="71" t="str">
        <f t="shared" si="339"/>
        <v>stoechas</v>
      </c>
      <c r="L1321" s="72">
        <f t="shared" si="339"/>
        <v>2</v>
      </c>
      <c r="M1321" s="72">
        <f t="shared" si="339"/>
        <v>12</v>
      </c>
      <c r="N1321" s="66">
        <f t="shared" si="339"/>
        <v>0</v>
      </c>
      <c r="O1321" s="42"/>
      <c r="P1321" s="43" t="e">
        <f>TEXT(IF(#REF!=1,D1321,""),"00")</f>
        <v>#REF!</v>
      </c>
      <c r="Q1321" s="44"/>
      <c r="R1321" s="45"/>
      <c r="S1321" s="46" t="e">
        <f>IF(O1321=0,TEXT(TIME(P1321,Q1321,R1321)-TIME(D1321,E1321,RIGHT(F1321,2))+TIME(0,LEFT(#REF!,2),RIGHT(#REF!,2)),"mm:ss"),TEXT(TIME(P1321,Q1321,R1321)-TIME(D1321,E1321,RIGHT(F1321,2))+TIME(0,LEFT(#REF!,2),RIGHT(#REF!,2))-TIME(0,($G$10*O1321),0),"mm:ss"))</f>
        <v>#REF!</v>
      </c>
      <c r="T1321" s="47"/>
      <c r="U1321" s="43" t="e">
        <f>INDEX(VISITORS[INSECT ORDER], MATCH(T1321,VISITORS[NAME USED],0))</f>
        <v>#N/A</v>
      </c>
      <c r="V1321" s="43" t="e">
        <f t="shared" si="334"/>
        <v>#N/A</v>
      </c>
      <c r="W1321" s="48" t="e">
        <f>IF(SUM(AB1321,AD1321,AF1321,AH1321,AJ1321,AL1321)=#REF!,,"")</f>
        <v>#REF!</v>
      </c>
      <c r="X1321" s="49" t="e">
        <f>IF(#REF!=1,1,"")</f>
        <v>#REF!</v>
      </c>
      <c r="Y1321" s="49"/>
      <c r="Z1321" s="49"/>
      <c r="AA1321" s="50" t="str">
        <f t="shared" si="335"/>
        <v/>
      </c>
      <c r="AB1321" s="51" t="str">
        <f>IF(AA1321=1,#REF!,"")</f>
        <v/>
      </c>
      <c r="AC1321" s="50"/>
      <c r="AD1321" s="51" t="str">
        <f>IF(AC1321=1,#REF!,"")</f>
        <v/>
      </c>
      <c r="AE1321" s="50"/>
      <c r="AF1321" s="51" t="str">
        <f>IF(AE1321=1,#REF!,"")</f>
        <v/>
      </c>
      <c r="AG1321" s="50"/>
      <c r="AH1321" s="51" t="str">
        <f>IF(AG1321=1,#REF!,"")</f>
        <v/>
      </c>
      <c r="AI1321" s="50"/>
      <c r="AJ1321" s="51" t="str">
        <f>IF(AI1321=1,#REF!,"")</f>
        <v/>
      </c>
      <c r="AK1321" s="50"/>
      <c r="AL1321" s="51" t="str">
        <f>IF(AK1321=1,#REF!,"")</f>
        <v/>
      </c>
      <c r="AM1321" s="52"/>
      <c r="AN1321" s="53"/>
      <c r="AO1321" s="53"/>
      <c r="AP1321" s="54"/>
      <c r="AQ1321" s="55" t="e">
        <f>IF(#REF!=1,0,"")</f>
        <v>#REF!</v>
      </c>
      <c r="AR1321" s="56" t="e">
        <f t="shared" si="328"/>
        <v>#REF!</v>
      </c>
      <c r="AS1321" s="55" t="e">
        <f>IF(#REF!=1,0,"")</f>
        <v>#REF!</v>
      </c>
      <c r="AT1321" s="56" t="e">
        <f t="shared" si="329"/>
        <v>#REF!</v>
      </c>
    </row>
    <row r="1322" spans="1:46" s="3" customFormat="1" x14ac:dyDescent="0.25">
      <c r="A1322" s="67">
        <f t="shared" si="330"/>
        <v>2022</v>
      </c>
      <c r="B1322" s="67" t="str">
        <f t="shared" si="331"/>
        <v>May</v>
      </c>
      <c r="C1322" s="68">
        <f t="shared" si="336"/>
        <v>25</v>
      </c>
      <c r="D1322" s="69">
        <f t="shared" si="332"/>
        <v>6</v>
      </c>
      <c r="E1322" s="60">
        <f t="shared" si="333"/>
        <v>34</v>
      </c>
      <c r="F1322" s="74"/>
      <c r="G1322" s="77"/>
      <c r="H1322" s="63" t="e">
        <f t="shared" si="337"/>
        <v>#VALUE!</v>
      </c>
      <c r="I1322" s="64">
        <f t="shared" si="339"/>
        <v>1</v>
      </c>
      <c r="J1322" s="71" t="str">
        <f t="shared" si="339"/>
        <v>Lavandula</v>
      </c>
      <c r="K1322" s="71" t="str">
        <f t="shared" si="339"/>
        <v>stoechas</v>
      </c>
      <c r="L1322" s="72">
        <f t="shared" si="339"/>
        <v>2</v>
      </c>
      <c r="M1322" s="66">
        <f t="shared" si="339"/>
        <v>12</v>
      </c>
      <c r="N1322" s="66">
        <f t="shared" si="339"/>
        <v>0</v>
      </c>
      <c r="O1322" s="42"/>
      <c r="P1322" s="43" t="e">
        <f>TEXT(IF(#REF!=1,D1322,""),"00")</f>
        <v>#REF!</v>
      </c>
      <c r="Q1322" s="44"/>
      <c r="R1322" s="45"/>
      <c r="S1322" s="46" t="e">
        <f>IF(O1322=0,TEXT(TIME(P1322,Q1322,R1322)-TIME(D1322,E1322,RIGHT(F1322,2))+TIME(0,LEFT(#REF!,2),RIGHT(#REF!,2)),"mm:ss"),TEXT(TIME(P1322,Q1322,R1322)-TIME(D1322,E1322,RIGHT(F1322,2))+TIME(0,LEFT(#REF!,2),RIGHT(#REF!,2))-TIME(0,($G$10*O1322),0),"mm:ss"))</f>
        <v>#REF!</v>
      </c>
      <c r="T1322" s="47"/>
      <c r="U1322" s="43" t="e">
        <f>INDEX(VISITORS[INSECT ORDER], MATCH(T1322,VISITORS[NAME USED],0))</f>
        <v>#N/A</v>
      </c>
      <c r="V1322" s="43" t="e">
        <f t="shared" si="334"/>
        <v>#N/A</v>
      </c>
      <c r="W1322" s="48" t="e">
        <f>IF(SUM(AB1322,AD1322,AF1322,AH1322,AJ1322,AL1322)=#REF!,,"")</f>
        <v>#REF!</v>
      </c>
      <c r="X1322" s="49" t="e">
        <f>IF(#REF!=1,1,"")</f>
        <v>#REF!</v>
      </c>
      <c r="Y1322" s="49"/>
      <c r="Z1322" s="49"/>
      <c r="AA1322" s="50" t="str">
        <f t="shared" si="335"/>
        <v/>
      </c>
      <c r="AB1322" s="51" t="str">
        <f>IF(AA1322=1,#REF!,"")</f>
        <v/>
      </c>
      <c r="AC1322" s="50"/>
      <c r="AD1322" s="51" t="str">
        <f>IF(AC1322=1,#REF!,"")</f>
        <v/>
      </c>
      <c r="AE1322" s="50"/>
      <c r="AF1322" s="51" t="str">
        <f>IF(AE1322=1,#REF!,"")</f>
        <v/>
      </c>
      <c r="AG1322" s="50"/>
      <c r="AH1322" s="51" t="str">
        <f>IF(AG1322=1,#REF!,"")</f>
        <v/>
      </c>
      <c r="AI1322" s="50"/>
      <c r="AJ1322" s="51" t="str">
        <f>IF(AI1322=1,#REF!,"")</f>
        <v/>
      </c>
      <c r="AK1322" s="50"/>
      <c r="AL1322" s="51" t="str">
        <f>IF(AK1322=1,#REF!,"")</f>
        <v/>
      </c>
      <c r="AM1322" s="52"/>
      <c r="AN1322" s="53"/>
      <c r="AO1322" s="53"/>
      <c r="AP1322" s="54"/>
      <c r="AQ1322" s="55" t="e">
        <f>IF(#REF!=1,0,"")</f>
        <v>#REF!</v>
      </c>
      <c r="AR1322" s="56" t="e">
        <f t="shared" si="328"/>
        <v>#REF!</v>
      </c>
      <c r="AS1322" s="55" t="e">
        <f>IF(#REF!=1,0,"")</f>
        <v>#REF!</v>
      </c>
      <c r="AT1322" s="56" t="e">
        <f t="shared" si="329"/>
        <v>#REF!</v>
      </c>
    </row>
    <row r="1323" spans="1:46" s="3" customFormat="1" x14ac:dyDescent="0.25">
      <c r="A1323" s="67">
        <f t="shared" si="330"/>
        <v>2022</v>
      </c>
      <c r="B1323" s="67" t="str">
        <f t="shared" si="331"/>
        <v>May</v>
      </c>
      <c r="C1323" s="68">
        <f t="shared" si="336"/>
        <v>25</v>
      </c>
      <c r="D1323" s="69">
        <f t="shared" si="332"/>
        <v>6</v>
      </c>
      <c r="E1323" s="70">
        <f t="shared" si="333"/>
        <v>35</v>
      </c>
      <c r="F1323" s="74"/>
      <c r="G1323" s="77"/>
      <c r="H1323" s="63" t="e">
        <f t="shared" si="337"/>
        <v>#VALUE!</v>
      </c>
      <c r="I1323" s="64">
        <f t="shared" si="339"/>
        <v>1</v>
      </c>
      <c r="J1323" s="71" t="str">
        <f t="shared" si="339"/>
        <v>Lavandula</v>
      </c>
      <c r="K1323" s="71" t="str">
        <f t="shared" si="339"/>
        <v>stoechas</v>
      </c>
      <c r="L1323" s="72">
        <f t="shared" si="339"/>
        <v>2</v>
      </c>
      <c r="M1323" s="72">
        <f t="shared" si="339"/>
        <v>12</v>
      </c>
      <c r="N1323" s="66">
        <f t="shared" si="339"/>
        <v>0</v>
      </c>
      <c r="O1323" s="42"/>
      <c r="P1323" s="43" t="e">
        <f>TEXT(IF(#REF!=1,D1323,""),"00")</f>
        <v>#REF!</v>
      </c>
      <c r="Q1323" s="44"/>
      <c r="R1323" s="45"/>
      <c r="S1323" s="46" t="e">
        <f>IF(O1323=0,TEXT(TIME(P1323,Q1323,R1323)-TIME(D1323,E1323,RIGHT(F1323,2))+TIME(0,LEFT(#REF!,2),RIGHT(#REF!,2)),"mm:ss"),TEXT(TIME(P1323,Q1323,R1323)-TIME(D1323,E1323,RIGHT(F1323,2))+TIME(0,LEFT(#REF!,2),RIGHT(#REF!,2))-TIME(0,($G$10*O1323),0),"mm:ss"))</f>
        <v>#REF!</v>
      </c>
      <c r="T1323" s="47"/>
      <c r="U1323" s="43" t="e">
        <f>INDEX(VISITORS[INSECT ORDER], MATCH(T1323,VISITORS[NAME USED],0))</f>
        <v>#N/A</v>
      </c>
      <c r="V1323" s="43" t="e">
        <f t="shared" si="334"/>
        <v>#N/A</v>
      </c>
      <c r="W1323" s="48" t="e">
        <f>IF(SUM(AB1323,AD1323,AF1323,AH1323,AJ1323,AL1323)=#REF!,,"")</f>
        <v>#REF!</v>
      </c>
      <c r="X1323" s="49" t="e">
        <f>IF(#REF!=1,1,"")</f>
        <v>#REF!</v>
      </c>
      <c r="Y1323" s="49"/>
      <c r="Z1323" s="49"/>
      <c r="AA1323" s="50" t="str">
        <f t="shared" si="335"/>
        <v/>
      </c>
      <c r="AB1323" s="51" t="str">
        <f>IF(AA1323=1,#REF!,"")</f>
        <v/>
      </c>
      <c r="AC1323" s="50"/>
      <c r="AD1323" s="51" t="str">
        <f>IF(AC1323=1,#REF!,"")</f>
        <v/>
      </c>
      <c r="AE1323" s="50"/>
      <c r="AF1323" s="51" t="str">
        <f>IF(AE1323=1,#REF!,"")</f>
        <v/>
      </c>
      <c r="AG1323" s="50"/>
      <c r="AH1323" s="51" t="str">
        <f>IF(AG1323=1,#REF!,"")</f>
        <v/>
      </c>
      <c r="AI1323" s="50"/>
      <c r="AJ1323" s="51" t="str">
        <f>IF(AI1323=1,#REF!,"")</f>
        <v/>
      </c>
      <c r="AK1323" s="50"/>
      <c r="AL1323" s="51" t="str">
        <f>IF(AK1323=1,#REF!,"")</f>
        <v/>
      </c>
      <c r="AM1323" s="52"/>
      <c r="AN1323" s="53"/>
      <c r="AO1323" s="53"/>
      <c r="AP1323" s="54"/>
      <c r="AQ1323" s="55" t="e">
        <f>IF(#REF!=1,0,"")</f>
        <v>#REF!</v>
      </c>
      <c r="AR1323" s="56" t="e">
        <f t="shared" si="328"/>
        <v>#REF!</v>
      </c>
      <c r="AS1323" s="55" t="e">
        <f>IF(#REF!=1,0,"")</f>
        <v>#REF!</v>
      </c>
      <c r="AT1323" s="56" t="e">
        <f t="shared" si="329"/>
        <v>#REF!</v>
      </c>
    </row>
    <row r="1324" spans="1:46" s="3" customFormat="1" x14ac:dyDescent="0.25">
      <c r="A1324" s="67">
        <f t="shared" si="330"/>
        <v>2022</v>
      </c>
      <c r="B1324" s="67" t="str">
        <f t="shared" si="331"/>
        <v>May</v>
      </c>
      <c r="C1324" s="68">
        <f t="shared" si="336"/>
        <v>25</v>
      </c>
      <c r="D1324" s="69">
        <f t="shared" si="332"/>
        <v>6</v>
      </c>
      <c r="E1324" s="70">
        <f t="shared" si="333"/>
        <v>36</v>
      </c>
      <c r="F1324" s="74"/>
      <c r="G1324" s="77"/>
      <c r="H1324" s="63" t="e">
        <f t="shared" si="337"/>
        <v>#VALUE!</v>
      </c>
      <c r="I1324" s="64">
        <f t="shared" si="339"/>
        <v>1</v>
      </c>
      <c r="J1324" s="71" t="str">
        <f t="shared" si="339"/>
        <v>Lavandula</v>
      </c>
      <c r="K1324" s="71" t="str">
        <f t="shared" si="339"/>
        <v>stoechas</v>
      </c>
      <c r="L1324" s="72">
        <f t="shared" si="339"/>
        <v>2</v>
      </c>
      <c r="M1324" s="72">
        <f t="shared" si="339"/>
        <v>12</v>
      </c>
      <c r="N1324" s="66">
        <f t="shared" si="339"/>
        <v>0</v>
      </c>
      <c r="O1324" s="42"/>
      <c r="P1324" s="43" t="e">
        <f>TEXT(IF(#REF!=1,D1324,""),"00")</f>
        <v>#REF!</v>
      </c>
      <c r="Q1324" s="44"/>
      <c r="R1324" s="45"/>
      <c r="S1324" s="46" t="e">
        <f>IF(O1324=0,TEXT(TIME(P1324,Q1324,R1324)-TIME(D1324,E1324,RIGHT(F1324,2))+TIME(0,LEFT(#REF!,2),RIGHT(#REF!,2)),"mm:ss"),TEXT(TIME(P1324,Q1324,R1324)-TIME(D1324,E1324,RIGHT(F1324,2))+TIME(0,LEFT(#REF!,2),RIGHT(#REF!,2))-TIME(0,($G$10*O1324),0),"mm:ss"))</f>
        <v>#REF!</v>
      </c>
      <c r="T1324" s="47"/>
      <c r="U1324" s="43" t="e">
        <f>INDEX(VISITORS[INSECT ORDER], MATCH(T1324,VISITORS[NAME USED],0))</f>
        <v>#N/A</v>
      </c>
      <c r="V1324" s="43" t="e">
        <f t="shared" si="334"/>
        <v>#N/A</v>
      </c>
      <c r="W1324" s="48" t="e">
        <f>IF(SUM(AB1324,AD1324,AF1324,AH1324,AJ1324,AL1324)=#REF!,,"")</f>
        <v>#REF!</v>
      </c>
      <c r="X1324" s="49" t="e">
        <f>IF(#REF!=1,1,"")</f>
        <v>#REF!</v>
      </c>
      <c r="Y1324" s="49"/>
      <c r="Z1324" s="49"/>
      <c r="AA1324" s="50" t="str">
        <f t="shared" si="335"/>
        <v/>
      </c>
      <c r="AB1324" s="51" t="str">
        <f>IF(AA1324=1,#REF!,"")</f>
        <v/>
      </c>
      <c r="AC1324" s="50"/>
      <c r="AD1324" s="51" t="str">
        <f>IF(AC1324=1,#REF!,"")</f>
        <v/>
      </c>
      <c r="AE1324" s="50"/>
      <c r="AF1324" s="51" t="str">
        <f>IF(AE1324=1,#REF!,"")</f>
        <v/>
      </c>
      <c r="AG1324" s="50"/>
      <c r="AH1324" s="51" t="str">
        <f>IF(AG1324=1,#REF!,"")</f>
        <v/>
      </c>
      <c r="AI1324" s="50"/>
      <c r="AJ1324" s="51" t="str">
        <f>IF(AI1324=1,#REF!,"")</f>
        <v/>
      </c>
      <c r="AK1324" s="50"/>
      <c r="AL1324" s="51" t="str">
        <f>IF(AK1324=1,#REF!,"")</f>
        <v/>
      </c>
      <c r="AM1324" s="52"/>
      <c r="AN1324" s="53"/>
      <c r="AO1324" s="53"/>
      <c r="AP1324" s="54"/>
      <c r="AQ1324" s="55" t="e">
        <f>IF(#REF!=1,0,"")</f>
        <v>#REF!</v>
      </c>
      <c r="AR1324" s="56" t="e">
        <f t="shared" si="328"/>
        <v>#REF!</v>
      </c>
      <c r="AS1324" s="55" t="e">
        <f>IF(#REF!=1,0,"")</f>
        <v>#REF!</v>
      </c>
      <c r="AT1324" s="56" t="e">
        <f t="shared" si="329"/>
        <v>#REF!</v>
      </c>
    </row>
    <row r="1325" spans="1:46" s="3" customFormat="1" x14ac:dyDescent="0.25">
      <c r="A1325" s="67">
        <f t="shared" si="330"/>
        <v>2022</v>
      </c>
      <c r="B1325" s="67" t="str">
        <f t="shared" si="331"/>
        <v>May</v>
      </c>
      <c r="C1325" s="68">
        <f t="shared" si="336"/>
        <v>25</v>
      </c>
      <c r="D1325" s="69">
        <f t="shared" si="332"/>
        <v>6</v>
      </c>
      <c r="E1325" s="70">
        <f t="shared" si="333"/>
        <v>37</v>
      </c>
      <c r="F1325" s="74"/>
      <c r="G1325" s="77"/>
      <c r="H1325" s="63" t="e">
        <f t="shared" si="337"/>
        <v>#VALUE!</v>
      </c>
      <c r="I1325" s="64">
        <f t="shared" ref="I1325:N1340" si="340">I1324</f>
        <v>1</v>
      </c>
      <c r="J1325" s="71" t="str">
        <f t="shared" si="340"/>
        <v>Lavandula</v>
      </c>
      <c r="K1325" s="71" t="str">
        <f t="shared" si="340"/>
        <v>stoechas</v>
      </c>
      <c r="L1325" s="72">
        <f t="shared" si="340"/>
        <v>2</v>
      </c>
      <c r="M1325" s="72">
        <f t="shared" si="340"/>
        <v>12</v>
      </c>
      <c r="N1325" s="66">
        <f t="shared" si="340"/>
        <v>0</v>
      </c>
      <c r="O1325" s="42"/>
      <c r="P1325" s="43" t="e">
        <f>TEXT(IF(#REF!=1,D1325,""),"00")</f>
        <v>#REF!</v>
      </c>
      <c r="Q1325" s="44"/>
      <c r="R1325" s="45"/>
      <c r="S1325" s="46" t="e">
        <f>IF(O1325=0,TEXT(TIME(P1325,Q1325,R1325)-TIME(D1325,E1325,RIGHT(F1325,2))+TIME(0,LEFT(#REF!,2),RIGHT(#REF!,2)),"mm:ss"),TEXT(TIME(P1325,Q1325,R1325)-TIME(D1325,E1325,RIGHT(F1325,2))+TIME(0,LEFT(#REF!,2),RIGHT(#REF!,2))-TIME(0,($G$10*O1325),0),"mm:ss"))</f>
        <v>#REF!</v>
      </c>
      <c r="T1325" s="47"/>
      <c r="U1325" s="43" t="e">
        <f>INDEX(VISITORS[INSECT ORDER], MATCH(T1325,VISITORS[NAME USED],0))</f>
        <v>#N/A</v>
      </c>
      <c r="V1325" s="43" t="e">
        <f t="shared" si="334"/>
        <v>#N/A</v>
      </c>
      <c r="W1325" s="48" t="e">
        <f>IF(SUM(AB1325,AD1325,AF1325,AH1325,AJ1325,AL1325)=#REF!,,"")</f>
        <v>#REF!</v>
      </c>
      <c r="X1325" s="49" t="e">
        <f>IF(#REF!=1,1,"")</f>
        <v>#REF!</v>
      </c>
      <c r="Y1325" s="49"/>
      <c r="Z1325" s="49"/>
      <c r="AA1325" s="50" t="str">
        <f t="shared" si="335"/>
        <v/>
      </c>
      <c r="AB1325" s="51" t="str">
        <f>IF(AA1325=1,#REF!,"")</f>
        <v/>
      </c>
      <c r="AC1325" s="50"/>
      <c r="AD1325" s="51" t="str">
        <f>IF(AC1325=1,#REF!,"")</f>
        <v/>
      </c>
      <c r="AE1325" s="50"/>
      <c r="AF1325" s="51" t="str">
        <f>IF(AE1325=1,#REF!,"")</f>
        <v/>
      </c>
      <c r="AG1325" s="50"/>
      <c r="AH1325" s="51" t="str">
        <f>IF(AG1325=1,#REF!,"")</f>
        <v/>
      </c>
      <c r="AI1325" s="50"/>
      <c r="AJ1325" s="51" t="str">
        <f>IF(AI1325=1,#REF!,"")</f>
        <v/>
      </c>
      <c r="AK1325" s="50"/>
      <c r="AL1325" s="51" t="str">
        <f>IF(AK1325=1,#REF!,"")</f>
        <v/>
      </c>
      <c r="AM1325" s="52"/>
      <c r="AN1325" s="53"/>
      <c r="AO1325" s="53"/>
      <c r="AP1325" s="54"/>
      <c r="AQ1325" s="55" t="e">
        <f>IF(#REF!=1,0,"")</f>
        <v>#REF!</v>
      </c>
      <c r="AR1325" s="56" t="e">
        <f t="shared" si="328"/>
        <v>#REF!</v>
      </c>
      <c r="AS1325" s="55" t="e">
        <f>IF(#REF!=1,0,"")</f>
        <v>#REF!</v>
      </c>
      <c r="AT1325" s="56" t="e">
        <f t="shared" si="329"/>
        <v>#REF!</v>
      </c>
    </row>
    <row r="1326" spans="1:46" s="3" customFormat="1" x14ac:dyDescent="0.25">
      <c r="A1326" s="67">
        <f t="shared" si="330"/>
        <v>2022</v>
      </c>
      <c r="B1326" s="67" t="str">
        <f t="shared" si="331"/>
        <v>May</v>
      </c>
      <c r="C1326" s="68">
        <f t="shared" si="336"/>
        <v>25</v>
      </c>
      <c r="D1326" s="69">
        <f t="shared" si="332"/>
        <v>6</v>
      </c>
      <c r="E1326" s="70">
        <f t="shared" si="333"/>
        <v>38</v>
      </c>
      <c r="F1326" s="74"/>
      <c r="G1326" s="77"/>
      <c r="H1326" s="63" t="e">
        <f t="shared" si="337"/>
        <v>#VALUE!</v>
      </c>
      <c r="I1326" s="64">
        <f t="shared" si="340"/>
        <v>1</v>
      </c>
      <c r="J1326" s="71" t="str">
        <f t="shared" si="340"/>
        <v>Lavandula</v>
      </c>
      <c r="K1326" s="71" t="str">
        <f t="shared" si="340"/>
        <v>stoechas</v>
      </c>
      <c r="L1326" s="66">
        <f t="shared" si="340"/>
        <v>2</v>
      </c>
      <c r="M1326" s="72">
        <f t="shared" si="340"/>
        <v>12</v>
      </c>
      <c r="N1326" s="66">
        <f t="shared" si="340"/>
        <v>0</v>
      </c>
      <c r="O1326" s="42"/>
      <c r="P1326" s="43" t="e">
        <f>TEXT(IF(#REF!=1,D1326,""),"00")</f>
        <v>#REF!</v>
      </c>
      <c r="Q1326" s="44"/>
      <c r="R1326" s="45"/>
      <c r="S1326" s="46" t="e">
        <f>IF(O1326=0,TEXT(TIME(P1326,Q1326,R1326)-TIME(D1326,E1326,RIGHT(F1326,2))+TIME(0,LEFT(#REF!,2),RIGHT(#REF!,2)),"mm:ss"),TEXT(TIME(P1326,Q1326,R1326)-TIME(D1326,E1326,RIGHT(F1326,2))+TIME(0,LEFT(#REF!,2),RIGHT(#REF!,2))-TIME(0,($G$10*O1326),0),"mm:ss"))</f>
        <v>#REF!</v>
      </c>
      <c r="T1326" s="47"/>
      <c r="U1326" s="43" t="e">
        <f>INDEX(VISITORS[INSECT ORDER], MATCH(T1326,VISITORS[NAME USED],0))</f>
        <v>#N/A</v>
      </c>
      <c r="V1326" s="43" t="e">
        <f t="shared" si="334"/>
        <v>#N/A</v>
      </c>
      <c r="W1326" s="48" t="e">
        <f>IF(SUM(AB1326,AD1326,AF1326,AH1326,AJ1326,AL1326)=#REF!,,"")</f>
        <v>#REF!</v>
      </c>
      <c r="X1326" s="49" t="e">
        <f>IF(#REF!=1,1,"")</f>
        <v>#REF!</v>
      </c>
      <c r="Y1326" s="49"/>
      <c r="Z1326" s="49"/>
      <c r="AA1326" s="50" t="str">
        <f t="shared" si="335"/>
        <v/>
      </c>
      <c r="AB1326" s="51" t="str">
        <f>IF(AA1326=1,#REF!,"")</f>
        <v/>
      </c>
      <c r="AC1326" s="50"/>
      <c r="AD1326" s="51" t="str">
        <f>IF(AC1326=1,#REF!,"")</f>
        <v/>
      </c>
      <c r="AE1326" s="50"/>
      <c r="AF1326" s="51" t="str">
        <f>IF(AE1326=1,#REF!,"")</f>
        <v/>
      </c>
      <c r="AG1326" s="50"/>
      <c r="AH1326" s="51" t="str">
        <f>IF(AG1326=1,#REF!,"")</f>
        <v/>
      </c>
      <c r="AI1326" s="50"/>
      <c r="AJ1326" s="51" t="str">
        <f>IF(AI1326=1,#REF!,"")</f>
        <v/>
      </c>
      <c r="AK1326" s="50"/>
      <c r="AL1326" s="51" t="str">
        <f>IF(AK1326=1,#REF!,"")</f>
        <v/>
      </c>
      <c r="AM1326" s="52"/>
      <c r="AN1326" s="53"/>
      <c r="AO1326" s="53"/>
      <c r="AP1326" s="54"/>
      <c r="AQ1326" s="55" t="e">
        <f>IF(#REF!=1,0,"")</f>
        <v>#REF!</v>
      </c>
      <c r="AR1326" s="56" t="e">
        <f t="shared" si="328"/>
        <v>#REF!</v>
      </c>
      <c r="AS1326" s="55" t="e">
        <f>IF(#REF!=1,0,"")</f>
        <v>#REF!</v>
      </c>
      <c r="AT1326" s="56" t="e">
        <f t="shared" si="329"/>
        <v>#REF!</v>
      </c>
    </row>
    <row r="1327" spans="1:46" s="3" customFormat="1" x14ac:dyDescent="0.25">
      <c r="A1327" s="67">
        <f t="shared" si="330"/>
        <v>2022</v>
      </c>
      <c r="B1327" s="67" t="str">
        <f t="shared" si="331"/>
        <v>May</v>
      </c>
      <c r="C1327" s="68">
        <f t="shared" si="336"/>
        <v>25</v>
      </c>
      <c r="D1327" s="69">
        <f t="shared" si="332"/>
        <v>6</v>
      </c>
      <c r="E1327" s="60">
        <f t="shared" si="333"/>
        <v>39</v>
      </c>
      <c r="F1327" s="74"/>
      <c r="G1327" s="77"/>
      <c r="H1327" s="63" t="e">
        <f t="shared" si="337"/>
        <v>#VALUE!</v>
      </c>
      <c r="I1327" s="64">
        <f t="shared" si="340"/>
        <v>1</v>
      </c>
      <c r="J1327" s="71" t="str">
        <f t="shared" si="340"/>
        <v>Lavandula</v>
      </c>
      <c r="K1327" s="71" t="str">
        <f t="shared" si="340"/>
        <v>stoechas</v>
      </c>
      <c r="L1327" s="72">
        <f t="shared" si="340"/>
        <v>2</v>
      </c>
      <c r="M1327" s="66">
        <f t="shared" si="340"/>
        <v>12</v>
      </c>
      <c r="N1327" s="66">
        <f t="shared" si="340"/>
        <v>0</v>
      </c>
      <c r="O1327" s="42"/>
      <c r="P1327" s="43" t="e">
        <f>TEXT(IF(#REF!=1,D1327,""),"00")</f>
        <v>#REF!</v>
      </c>
      <c r="Q1327" s="44"/>
      <c r="R1327" s="45"/>
      <c r="S1327" s="46" t="e">
        <f>IF(O1327=0,TEXT(TIME(P1327,Q1327,R1327)-TIME(D1327,E1327,RIGHT(F1327,2))+TIME(0,LEFT(#REF!,2),RIGHT(#REF!,2)),"mm:ss"),TEXT(TIME(P1327,Q1327,R1327)-TIME(D1327,E1327,RIGHT(F1327,2))+TIME(0,LEFT(#REF!,2),RIGHT(#REF!,2))-TIME(0,($G$10*O1327),0),"mm:ss"))</f>
        <v>#REF!</v>
      </c>
      <c r="T1327" s="47"/>
      <c r="U1327" s="43" t="e">
        <f>INDEX(VISITORS[INSECT ORDER], MATCH(T1327,VISITORS[NAME USED],0))</f>
        <v>#N/A</v>
      </c>
      <c r="V1327" s="43" t="e">
        <f t="shared" si="334"/>
        <v>#N/A</v>
      </c>
      <c r="W1327" s="48" t="e">
        <f>IF(SUM(AB1327,AD1327,AF1327,AH1327,AJ1327,AL1327)=#REF!,,"")</f>
        <v>#REF!</v>
      </c>
      <c r="X1327" s="49" t="e">
        <f>IF(#REF!=1,1,"")</f>
        <v>#REF!</v>
      </c>
      <c r="Y1327" s="49"/>
      <c r="Z1327" s="49"/>
      <c r="AA1327" s="50" t="str">
        <f t="shared" si="335"/>
        <v/>
      </c>
      <c r="AB1327" s="51" t="str">
        <f>IF(AA1327=1,#REF!,"")</f>
        <v/>
      </c>
      <c r="AC1327" s="50"/>
      <c r="AD1327" s="51" t="str">
        <f>IF(AC1327=1,#REF!,"")</f>
        <v/>
      </c>
      <c r="AE1327" s="50"/>
      <c r="AF1327" s="51" t="str">
        <f>IF(AE1327=1,#REF!,"")</f>
        <v/>
      </c>
      <c r="AG1327" s="50"/>
      <c r="AH1327" s="51" t="str">
        <f>IF(AG1327=1,#REF!,"")</f>
        <v/>
      </c>
      <c r="AI1327" s="50"/>
      <c r="AJ1327" s="51" t="str">
        <f>IF(AI1327=1,#REF!,"")</f>
        <v/>
      </c>
      <c r="AK1327" s="50"/>
      <c r="AL1327" s="51" t="str">
        <f>IF(AK1327=1,#REF!,"")</f>
        <v/>
      </c>
      <c r="AM1327" s="52"/>
      <c r="AN1327" s="53"/>
      <c r="AO1327" s="53"/>
      <c r="AP1327" s="54"/>
      <c r="AQ1327" s="55" t="e">
        <f>IF(#REF!=1,0,"")</f>
        <v>#REF!</v>
      </c>
      <c r="AR1327" s="56" t="e">
        <f t="shared" si="328"/>
        <v>#REF!</v>
      </c>
      <c r="AS1327" s="55" t="e">
        <f>IF(#REF!=1,0,"")</f>
        <v>#REF!</v>
      </c>
      <c r="AT1327" s="56" t="e">
        <f t="shared" si="329"/>
        <v>#REF!</v>
      </c>
    </row>
    <row r="1328" spans="1:46" s="3" customFormat="1" x14ac:dyDescent="0.25">
      <c r="A1328" s="67">
        <f t="shared" si="330"/>
        <v>2022</v>
      </c>
      <c r="B1328" s="67" t="str">
        <f t="shared" si="331"/>
        <v>May</v>
      </c>
      <c r="C1328" s="68">
        <f t="shared" si="336"/>
        <v>25</v>
      </c>
      <c r="D1328" s="69">
        <f t="shared" si="332"/>
        <v>6</v>
      </c>
      <c r="E1328" s="70">
        <f t="shared" si="333"/>
        <v>40</v>
      </c>
      <c r="F1328" s="74"/>
      <c r="G1328" s="77"/>
      <c r="H1328" s="63" t="e">
        <f t="shared" si="337"/>
        <v>#VALUE!</v>
      </c>
      <c r="I1328" s="64">
        <f t="shared" si="340"/>
        <v>1</v>
      </c>
      <c r="J1328" s="71" t="str">
        <f t="shared" si="340"/>
        <v>Lavandula</v>
      </c>
      <c r="K1328" s="71" t="str">
        <f t="shared" si="340"/>
        <v>stoechas</v>
      </c>
      <c r="L1328" s="72">
        <f t="shared" si="340"/>
        <v>2</v>
      </c>
      <c r="M1328" s="72">
        <f t="shared" si="340"/>
        <v>12</v>
      </c>
      <c r="N1328" s="66">
        <f t="shared" si="340"/>
        <v>0</v>
      </c>
      <c r="O1328" s="42"/>
      <c r="P1328" s="43" t="e">
        <f>TEXT(IF(#REF!=1,D1328,""),"00")</f>
        <v>#REF!</v>
      </c>
      <c r="Q1328" s="44"/>
      <c r="R1328" s="45"/>
      <c r="S1328" s="46" t="e">
        <f>IF(O1328=0,TEXT(TIME(P1328,Q1328,R1328)-TIME(D1328,E1328,RIGHT(F1328,2))+TIME(0,LEFT(#REF!,2),RIGHT(#REF!,2)),"mm:ss"),TEXT(TIME(P1328,Q1328,R1328)-TIME(D1328,E1328,RIGHT(F1328,2))+TIME(0,LEFT(#REF!,2),RIGHT(#REF!,2))-TIME(0,($G$10*O1328),0),"mm:ss"))</f>
        <v>#REF!</v>
      </c>
      <c r="T1328" s="47"/>
      <c r="U1328" s="43" t="e">
        <f>INDEX(VISITORS[INSECT ORDER], MATCH(T1328,VISITORS[NAME USED],0))</f>
        <v>#N/A</v>
      </c>
      <c r="V1328" s="43" t="e">
        <f t="shared" si="334"/>
        <v>#N/A</v>
      </c>
      <c r="W1328" s="48" t="e">
        <f>IF(SUM(AB1328,AD1328,AF1328,AH1328,AJ1328,AL1328)=#REF!,,"")</f>
        <v>#REF!</v>
      </c>
      <c r="X1328" s="49" t="e">
        <f>IF(#REF!=1,1,"")</f>
        <v>#REF!</v>
      </c>
      <c r="Y1328" s="49"/>
      <c r="Z1328" s="49"/>
      <c r="AA1328" s="50" t="str">
        <f t="shared" si="335"/>
        <v/>
      </c>
      <c r="AB1328" s="51" t="str">
        <f>IF(AA1328=1,#REF!,"")</f>
        <v/>
      </c>
      <c r="AC1328" s="50"/>
      <c r="AD1328" s="51" t="str">
        <f>IF(AC1328=1,#REF!,"")</f>
        <v/>
      </c>
      <c r="AE1328" s="50"/>
      <c r="AF1328" s="51" t="str">
        <f>IF(AE1328=1,#REF!,"")</f>
        <v/>
      </c>
      <c r="AG1328" s="50"/>
      <c r="AH1328" s="51" t="str">
        <f>IF(AG1328=1,#REF!,"")</f>
        <v/>
      </c>
      <c r="AI1328" s="50"/>
      <c r="AJ1328" s="51" t="str">
        <f>IF(AI1328=1,#REF!,"")</f>
        <v/>
      </c>
      <c r="AK1328" s="50"/>
      <c r="AL1328" s="51" t="str">
        <f>IF(AK1328=1,#REF!,"")</f>
        <v/>
      </c>
      <c r="AM1328" s="52"/>
      <c r="AN1328" s="53"/>
      <c r="AO1328" s="53"/>
      <c r="AP1328" s="54"/>
      <c r="AQ1328" s="55" t="e">
        <f>IF(#REF!=1,0,"")</f>
        <v>#REF!</v>
      </c>
      <c r="AR1328" s="56" t="e">
        <f t="shared" si="328"/>
        <v>#REF!</v>
      </c>
      <c r="AS1328" s="55" t="e">
        <f>IF(#REF!=1,0,"")</f>
        <v>#REF!</v>
      </c>
      <c r="AT1328" s="56" t="e">
        <f t="shared" si="329"/>
        <v>#REF!</v>
      </c>
    </row>
    <row r="1329" spans="1:46" s="3" customFormat="1" x14ac:dyDescent="0.25">
      <c r="A1329" s="67">
        <f t="shared" si="330"/>
        <v>2022</v>
      </c>
      <c r="B1329" s="67" t="str">
        <f t="shared" si="331"/>
        <v>May</v>
      </c>
      <c r="C1329" s="68">
        <f t="shared" si="336"/>
        <v>25</v>
      </c>
      <c r="D1329" s="69">
        <f t="shared" si="332"/>
        <v>6</v>
      </c>
      <c r="E1329" s="70">
        <f t="shared" si="333"/>
        <v>41</v>
      </c>
      <c r="F1329" s="74"/>
      <c r="G1329" s="77"/>
      <c r="H1329" s="63" t="e">
        <f t="shared" si="337"/>
        <v>#VALUE!</v>
      </c>
      <c r="I1329" s="64">
        <f t="shared" si="340"/>
        <v>1</v>
      </c>
      <c r="J1329" s="71" t="str">
        <f t="shared" si="340"/>
        <v>Lavandula</v>
      </c>
      <c r="K1329" s="71" t="str">
        <f t="shared" si="340"/>
        <v>stoechas</v>
      </c>
      <c r="L1329" s="72">
        <f t="shared" si="340"/>
        <v>2</v>
      </c>
      <c r="M1329" s="72">
        <f t="shared" si="340"/>
        <v>12</v>
      </c>
      <c r="N1329" s="66">
        <f t="shared" si="340"/>
        <v>0</v>
      </c>
      <c r="O1329" s="42"/>
      <c r="P1329" s="43" t="e">
        <f>TEXT(IF(#REF!=1,D1329,""),"00")</f>
        <v>#REF!</v>
      </c>
      <c r="Q1329" s="44"/>
      <c r="R1329" s="45"/>
      <c r="S1329" s="46" t="e">
        <f>IF(O1329=0,TEXT(TIME(P1329,Q1329,R1329)-TIME(D1329,E1329,RIGHT(F1329,2))+TIME(0,LEFT(#REF!,2),RIGHT(#REF!,2)),"mm:ss"),TEXT(TIME(P1329,Q1329,R1329)-TIME(D1329,E1329,RIGHT(F1329,2))+TIME(0,LEFT(#REF!,2),RIGHT(#REF!,2))-TIME(0,($G$10*O1329),0),"mm:ss"))</f>
        <v>#REF!</v>
      </c>
      <c r="T1329" s="47"/>
      <c r="U1329" s="43" t="e">
        <f>INDEX(VISITORS[INSECT ORDER], MATCH(T1329,VISITORS[NAME USED],0))</f>
        <v>#N/A</v>
      </c>
      <c r="V1329" s="43" t="e">
        <f t="shared" si="334"/>
        <v>#N/A</v>
      </c>
      <c r="W1329" s="48" t="e">
        <f>IF(SUM(AB1329,AD1329,AF1329,AH1329,AJ1329,AL1329)=#REF!,,"")</f>
        <v>#REF!</v>
      </c>
      <c r="X1329" s="49" t="e">
        <f>IF(#REF!=1,1,"")</f>
        <v>#REF!</v>
      </c>
      <c r="Y1329" s="49"/>
      <c r="Z1329" s="49"/>
      <c r="AA1329" s="50" t="str">
        <f t="shared" si="335"/>
        <v/>
      </c>
      <c r="AB1329" s="51" t="str">
        <f>IF(AA1329=1,#REF!,"")</f>
        <v/>
      </c>
      <c r="AC1329" s="50"/>
      <c r="AD1329" s="51" t="str">
        <f>IF(AC1329=1,#REF!,"")</f>
        <v/>
      </c>
      <c r="AE1329" s="50"/>
      <c r="AF1329" s="51" t="str">
        <f>IF(AE1329=1,#REF!,"")</f>
        <v/>
      </c>
      <c r="AG1329" s="50"/>
      <c r="AH1329" s="51" t="str">
        <f>IF(AG1329=1,#REF!,"")</f>
        <v/>
      </c>
      <c r="AI1329" s="50"/>
      <c r="AJ1329" s="51" t="str">
        <f>IF(AI1329=1,#REF!,"")</f>
        <v/>
      </c>
      <c r="AK1329" s="50"/>
      <c r="AL1329" s="51" t="str">
        <f>IF(AK1329=1,#REF!,"")</f>
        <v/>
      </c>
      <c r="AM1329" s="52"/>
      <c r="AN1329" s="53"/>
      <c r="AO1329" s="53"/>
      <c r="AP1329" s="54"/>
      <c r="AQ1329" s="55" t="e">
        <f>IF(#REF!=1,0,"")</f>
        <v>#REF!</v>
      </c>
      <c r="AR1329" s="56" t="e">
        <f t="shared" si="328"/>
        <v>#REF!</v>
      </c>
      <c r="AS1329" s="55" t="e">
        <f>IF(#REF!=1,0,"")</f>
        <v>#REF!</v>
      </c>
      <c r="AT1329" s="56" t="e">
        <f t="shared" si="329"/>
        <v>#REF!</v>
      </c>
    </row>
    <row r="1330" spans="1:46" s="3" customFormat="1" x14ac:dyDescent="0.25">
      <c r="A1330" s="67">
        <f t="shared" si="330"/>
        <v>2022</v>
      </c>
      <c r="B1330" s="67" t="str">
        <f t="shared" si="331"/>
        <v>May</v>
      </c>
      <c r="C1330" s="68">
        <f t="shared" si="336"/>
        <v>25</v>
      </c>
      <c r="D1330" s="69">
        <f t="shared" si="332"/>
        <v>6</v>
      </c>
      <c r="E1330" s="70">
        <f t="shared" si="333"/>
        <v>42</v>
      </c>
      <c r="F1330" s="74"/>
      <c r="G1330" s="77"/>
      <c r="H1330" s="63" t="e">
        <f t="shared" si="337"/>
        <v>#VALUE!</v>
      </c>
      <c r="I1330" s="64">
        <f t="shared" si="340"/>
        <v>1</v>
      </c>
      <c r="J1330" s="71" t="str">
        <f t="shared" si="340"/>
        <v>Lavandula</v>
      </c>
      <c r="K1330" s="71" t="str">
        <f t="shared" si="340"/>
        <v>stoechas</v>
      </c>
      <c r="L1330" s="72">
        <f t="shared" si="340"/>
        <v>2</v>
      </c>
      <c r="M1330" s="72">
        <f t="shared" si="340"/>
        <v>12</v>
      </c>
      <c r="N1330" s="66">
        <f t="shared" si="340"/>
        <v>0</v>
      </c>
      <c r="O1330" s="42"/>
      <c r="P1330" s="43" t="e">
        <f>TEXT(IF(#REF!=1,D1330,""),"00")</f>
        <v>#REF!</v>
      </c>
      <c r="Q1330" s="44"/>
      <c r="R1330" s="45"/>
      <c r="S1330" s="46" t="e">
        <f>IF(O1330=0,TEXT(TIME(P1330,Q1330,R1330)-TIME(D1330,E1330,RIGHT(F1330,2))+TIME(0,LEFT(#REF!,2),RIGHT(#REF!,2)),"mm:ss"),TEXT(TIME(P1330,Q1330,R1330)-TIME(D1330,E1330,RIGHT(F1330,2))+TIME(0,LEFT(#REF!,2),RIGHT(#REF!,2))-TIME(0,($G$10*O1330),0),"mm:ss"))</f>
        <v>#REF!</v>
      </c>
      <c r="T1330" s="47"/>
      <c r="U1330" s="43" t="e">
        <f>INDEX(VISITORS[INSECT ORDER], MATCH(T1330,VISITORS[NAME USED],0))</f>
        <v>#N/A</v>
      </c>
      <c r="V1330" s="43" t="e">
        <f t="shared" si="334"/>
        <v>#N/A</v>
      </c>
      <c r="W1330" s="48" t="e">
        <f>IF(SUM(AB1330,AD1330,AF1330,AH1330,AJ1330,AL1330)=#REF!,,"")</f>
        <v>#REF!</v>
      </c>
      <c r="X1330" s="49" t="e">
        <f>IF(#REF!=1,1,"")</f>
        <v>#REF!</v>
      </c>
      <c r="Y1330" s="49"/>
      <c r="Z1330" s="49"/>
      <c r="AA1330" s="50" t="str">
        <f t="shared" si="335"/>
        <v/>
      </c>
      <c r="AB1330" s="51" t="str">
        <f>IF(AA1330=1,#REF!,"")</f>
        <v/>
      </c>
      <c r="AC1330" s="50"/>
      <c r="AD1330" s="51" t="str">
        <f>IF(AC1330=1,#REF!,"")</f>
        <v/>
      </c>
      <c r="AE1330" s="50"/>
      <c r="AF1330" s="51" t="str">
        <f>IF(AE1330=1,#REF!,"")</f>
        <v/>
      </c>
      <c r="AG1330" s="50"/>
      <c r="AH1330" s="51" t="str">
        <f>IF(AG1330=1,#REF!,"")</f>
        <v/>
      </c>
      <c r="AI1330" s="50"/>
      <c r="AJ1330" s="51" t="str">
        <f>IF(AI1330=1,#REF!,"")</f>
        <v/>
      </c>
      <c r="AK1330" s="50"/>
      <c r="AL1330" s="51" t="str">
        <f>IF(AK1330=1,#REF!,"")</f>
        <v/>
      </c>
      <c r="AM1330" s="52"/>
      <c r="AN1330" s="53"/>
      <c r="AO1330" s="53"/>
      <c r="AP1330" s="54"/>
      <c r="AQ1330" s="55" t="e">
        <f>IF(#REF!=1,0,"")</f>
        <v>#REF!</v>
      </c>
      <c r="AR1330" s="56" t="e">
        <f t="shared" si="328"/>
        <v>#REF!</v>
      </c>
      <c r="AS1330" s="55" t="e">
        <f>IF(#REF!=1,0,"")</f>
        <v>#REF!</v>
      </c>
      <c r="AT1330" s="56" t="e">
        <f t="shared" si="329"/>
        <v>#REF!</v>
      </c>
    </row>
    <row r="1331" spans="1:46" s="3" customFormat="1" x14ac:dyDescent="0.25">
      <c r="A1331" s="67">
        <f t="shared" si="330"/>
        <v>2022</v>
      </c>
      <c r="B1331" s="67" t="str">
        <f t="shared" si="331"/>
        <v>May</v>
      </c>
      <c r="C1331" s="68">
        <f t="shared" si="336"/>
        <v>25</v>
      </c>
      <c r="D1331" s="69">
        <f t="shared" si="332"/>
        <v>6</v>
      </c>
      <c r="E1331" s="70">
        <f t="shared" si="333"/>
        <v>43</v>
      </c>
      <c r="F1331" s="74"/>
      <c r="G1331" s="77"/>
      <c r="H1331" s="63" t="e">
        <f t="shared" si="337"/>
        <v>#VALUE!</v>
      </c>
      <c r="I1331" s="64">
        <f t="shared" si="340"/>
        <v>1</v>
      </c>
      <c r="J1331" s="71" t="str">
        <f t="shared" si="340"/>
        <v>Lavandula</v>
      </c>
      <c r="K1331" s="71" t="str">
        <f t="shared" si="340"/>
        <v>stoechas</v>
      </c>
      <c r="L1331" s="72">
        <f t="shared" si="340"/>
        <v>2</v>
      </c>
      <c r="M1331" s="72">
        <f t="shared" si="340"/>
        <v>12</v>
      </c>
      <c r="N1331" s="66">
        <f t="shared" si="340"/>
        <v>0</v>
      </c>
      <c r="O1331" s="42"/>
      <c r="P1331" s="43" t="e">
        <f>TEXT(IF(#REF!=1,D1331,""),"00")</f>
        <v>#REF!</v>
      </c>
      <c r="Q1331" s="44"/>
      <c r="R1331" s="45"/>
      <c r="S1331" s="46" t="e">
        <f>IF(O1331=0,TEXT(TIME(P1331,Q1331,R1331)-TIME(D1331,E1331,RIGHT(F1331,2))+TIME(0,LEFT(#REF!,2),RIGHT(#REF!,2)),"mm:ss"),TEXT(TIME(P1331,Q1331,R1331)-TIME(D1331,E1331,RIGHT(F1331,2))+TIME(0,LEFT(#REF!,2),RIGHT(#REF!,2))-TIME(0,($G$10*O1331),0),"mm:ss"))</f>
        <v>#REF!</v>
      </c>
      <c r="T1331" s="47"/>
      <c r="U1331" s="43" t="e">
        <f>INDEX(VISITORS[INSECT ORDER], MATCH(T1331,VISITORS[NAME USED],0))</f>
        <v>#N/A</v>
      </c>
      <c r="V1331" s="43" t="e">
        <f t="shared" si="334"/>
        <v>#N/A</v>
      </c>
      <c r="W1331" s="48" t="e">
        <f>IF(SUM(AB1331,AD1331,AF1331,AH1331,AJ1331,AL1331)=#REF!,,"")</f>
        <v>#REF!</v>
      </c>
      <c r="X1331" s="49" t="e">
        <f>IF(#REF!=1,1,"")</f>
        <v>#REF!</v>
      </c>
      <c r="Y1331" s="49"/>
      <c r="Z1331" s="49"/>
      <c r="AA1331" s="50" t="str">
        <f t="shared" si="335"/>
        <v/>
      </c>
      <c r="AB1331" s="51" t="str">
        <f>IF(AA1331=1,#REF!,"")</f>
        <v/>
      </c>
      <c r="AC1331" s="50"/>
      <c r="AD1331" s="51" t="str">
        <f>IF(AC1331=1,#REF!,"")</f>
        <v/>
      </c>
      <c r="AE1331" s="50"/>
      <c r="AF1331" s="51" t="str">
        <f>IF(AE1331=1,#REF!,"")</f>
        <v/>
      </c>
      <c r="AG1331" s="50"/>
      <c r="AH1331" s="51" t="str">
        <f>IF(AG1331=1,#REF!,"")</f>
        <v/>
      </c>
      <c r="AI1331" s="50"/>
      <c r="AJ1331" s="51" t="str">
        <f>IF(AI1331=1,#REF!,"")</f>
        <v/>
      </c>
      <c r="AK1331" s="50"/>
      <c r="AL1331" s="51" t="str">
        <f>IF(AK1331=1,#REF!,"")</f>
        <v/>
      </c>
      <c r="AM1331" s="52"/>
      <c r="AN1331" s="53"/>
      <c r="AO1331" s="53"/>
      <c r="AP1331" s="54"/>
      <c r="AQ1331" s="55" t="e">
        <f>IF(#REF!=1,0,"")</f>
        <v>#REF!</v>
      </c>
      <c r="AR1331" s="56" t="e">
        <f t="shared" si="328"/>
        <v>#REF!</v>
      </c>
      <c r="AS1331" s="55" t="e">
        <f>IF(#REF!=1,0,"")</f>
        <v>#REF!</v>
      </c>
      <c r="AT1331" s="56" t="e">
        <f t="shared" si="329"/>
        <v>#REF!</v>
      </c>
    </row>
    <row r="1332" spans="1:46" s="3" customFormat="1" x14ac:dyDescent="0.25">
      <c r="A1332" s="67">
        <f t="shared" si="330"/>
        <v>2022</v>
      </c>
      <c r="B1332" s="67" t="str">
        <f t="shared" si="331"/>
        <v>May</v>
      </c>
      <c r="C1332" s="68">
        <f t="shared" si="336"/>
        <v>25</v>
      </c>
      <c r="D1332" s="69">
        <f t="shared" si="332"/>
        <v>6</v>
      </c>
      <c r="E1332" s="60">
        <f t="shared" si="333"/>
        <v>44</v>
      </c>
      <c r="F1332" s="74"/>
      <c r="G1332" s="77"/>
      <c r="H1332" s="63" t="e">
        <f t="shared" si="337"/>
        <v>#VALUE!</v>
      </c>
      <c r="I1332" s="64">
        <f t="shared" si="340"/>
        <v>1</v>
      </c>
      <c r="J1332" s="71" t="str">
        <f t="shared" si="340"/>
        <v>Lavandula</v>
      </c>
      <c r="K1332" s="71" t="str">
        <f t="shared" si="340"/>
        <v>stoechas</v>
      </c>
      <c r="L1332" s="66">
        <f t="shared" si="340"/>
        <v>2</v>
      </c>
      <c r="M1332" s="66">
        <f t="shared" si="340"/>
        <v>12</v>
      </c>
      <c r="N1332" s="66">
        <f t="shared" si="340"/>
        <v>0</v>
      </c>
      <c r="O1332" s="42"/>
      <c r="P1332" s="43" t="e">
        <f>TEXT(IF(#REF!=1,D1332,""),"00")</f>
        <v>#REF!</v>
      </c>
      <c r="Q1332" s="44"/>
      <c r="R1332" s="45"/>
      <c r="S1332" s="46" t="e">
        <f>IF(O1332=0,TEXT(TIME(P1332,Q1332,R1332)-TIME(D1332,E1332,RIGHT(F1332,2))+TIME(0,LEFT(#REF!,2),RIGHT(#REF!,2)),"mm:ss"),TEXT(TIME(P1332,Q1332,R1332)-TIME(D1332,E1332,RIGHT(F1332,2))+TIME(0,LEFT(#REF!,2),RIGHT(#REF!,2))-TIME(0,($G$10*O1332),0),"mm:ss"))</f>
        <v>#REF!</v>
      </c>
      <c r="T1332" s="47"/>
      <c r="U1332" s="43" t="e">
        <f>INDEX(VISITORS[INSECT ORDER], MATCH(T1332,VISITORS[NAME USED],0))</f>
        <v>#N/A</v>
      </c>
      <c r="V1332" s="43" t="e">
        <f t="shared" si="334"/>
        <v>#N/A</v>
      </c>
      <c r="W1332" s="48" t="e">
        <f>IF(SUM(AB1332,AD1332,AF1332,AH1332,AJ1332,AL1332)=#REF!,,"")</f>
        <v>#REF!</v>
      </c>
      <c r="X1332" s="49" t="e">
        <f>IF(#REF!=1,1,"")</f>
        <v>#REF!</v>
      </c>
      <c r="Y1332" s="49"/>
      <c r="Z1332" s="49"/>
      <c r="AA1332" s="50" t="str">
        <f t="shared" si="335"/>
        <v/>
      </c>
      <c r="AB1332" s="51" t="str">
        <f>IF(AA1332=1,#REF!,"")</f>
        <v/>
      </c>
      <c r="AC1332" s="50"/>
      <c r="AD1332" s="51" t="str">
        <f>IF(AC1332=1,#REF!,"")</f>
        <v/>
      </c>
      <c r="AE1332" s="50"/>
      <c r="AF1332" s="51" t="str">
        <f>IF(AE1332=1,#REF!,"")</f>
        <v/>
      </c>
      <c r="AG1332" s="50"/>
      <c r="AH1332" s="51" t="str">
        <f>IF(AG1332=1,#REF!,"")</f>
        <v/>
      </c>
      <c r="AI1332" s="50"/>
      <c r="AJ1332" s="51" t="str">
        <f>IF(AI1332=1,#REF!,"")</f>
        <v/>
      </c>
      <c r="AK1332" s="50"/>
      <c r="AL1332" s="51" t="str">
        <f>IF(AK1332=1,#REF!,"")</f>
        <v/>
      </c>
      <c r="AM1332" s="52"/>
      <c r="AN1332" s="53"/>
      <c r="AO1332" s="53"/>
      <c r="AP1332" s="54"/>
      <c r="AQ1332" s="55" t="e">
        <f>IF(#REF!=1,0,"")</f>
        <v>#REF!</v>
      </c>
      <c r="AR1332" s="56" t="e">
        <f t="shared" si="328"/>
        <v>#REF!</v>
      </c>
      <c r="AS1332" s="55" t="e">
        <f>IF(#REF!=1,0,"")</f>
        <v>#REF!</v>
      </c>
      <c r="AT1332" s="56" t="e">
        <f t="shared" si="329"/>
        <v>#REF!</v>
      </c>
    </row>
    <row r="1333" spans="1:46" s="3" customFormat="1" x14ac:dyDescent="0.25">
      <c r="A1333" s="67">
        <f t="shared" si="330"/>
        <v>2022</v>
      </c>
      <c r="B1333" s="67" t="str">
        <f t="shared" si="331"/>
        <v>May</v>
      </c>
      <c r="C1333" s="68">
        <f t="shared" si="336"/>
        <v>25</v>
      </c>
      <c r="D1333" s="69">
        <f t="shared" si="332"/>
        <v>6</v>
      </c>
      <c r="E1333" s="70">
        <f t="shared" si="333"/>
        <v>45</v>
      </c>
      <c r="F1333" s="74"/>
      <c r="G1333" s="77"/>
      <c r="H1333" s="63" t="e">
        <f t="shared" si="337"/>
        <v>#VALUE!</v>
      </c>
      <c r="I1333" s="64">
        <f t="shared" si="340"/>
        <v>1</v>
      </c>
      <c r="J1333" s="71" t="str">
        <f t="shared" si="340"/>
        <v>Lavandula</v>
      </c>
      <c r="K1333" s="71" t="str">
        <f t="shared" si="340"/>
        <v>stoechas</v>
      </c>
      <c r="L1333" s="72">
        <f t="shared" si="340"/>
        <v>2</v>
      </c>
      <c r="M1333" s="72">
        <f t="shared" si="340"/>
        <v>12</v>
      </c>
      <c r="N1333" s="66">
        <f t="shared" si="340"/>
        <v>0</v>
      </c>
      <c r="O1333" s="42"/>
      <c r="P1333" s="43" t="e">
        <f>TEXT(IF(#REF!=1,D1333,""),"00")</f>
        <v>#REF!</v>
      </c>
      <c r="Q1333" s="44"/>
      <c r="R1333" s="45"/>
      <c r="S1333" s="46" t="e">
        <f>IF(O1333=0,TEXT(TIME(P1333,Q1333,R1333)-TIME(D1333,E1333,RIGHT(F1333,2))+TIME(0,LEFT(#REF!,2),RIGHT(#REF!,2)),"mm:ss"),TEXT(TIME(P1333,Q1333,R1333)-TIME(D1333,E1333,RIGHT(F1333,2))+TIME(0,LEFT(#REF!,2),RIGHT(#REF!,2))-TIME(0,($G$10*O1333),0),"mm:ss"))</f>
        <v>#REF!</v>
      </c>
      <c r="T1333" s="47"/>
      <c r="U1333" s="43" t="e">
        <f>INDEX(VISITORS[INSECT ORDER], MATCH(T1333,VISITORS[NAME USED],0))</f>
        <v>#N/A</v>
      </c>
      <c r="V1333" s="43" t="e">
        <f t="shared" si="334"/>
        <v>#N/A</v>
      </c>
      <c r="W1333" s="48" t="e">
        <f>IF(SUM(AB1333,AD1333,AF1333,AH1333,AJ1333,AL1333)=#REF!,,"")</f>
        <v>#REF!</v>
      </c>
      <c r="X1333" s="49" t="e">
        <f>IF(#REF!=1,1,"")</f>
        <v>#REF!</v>
      </c>
      <c r="Y1333" s="49"/>
      <c r="Z1333" s="49"/>
      <c r="AA1333" s="50" t="str">
        <f t="shared" si="335"/>
        <v/>
      </c>
      <c r="AB1333" s="51" t="str">
        <f>IF(AA1333=1,#REF!,"")</f>
        <v/>
      </c>
      <c r="AC1333" s="50"/>
      <c r="AD1333" s="51" t="str">
        <f>IF(AC1333=1,#REF!,"")</f>
        <v/>
      </c>
      <c r="AE1333" s="50"/>
      <c r="AF1333" s="51" t="str">
        <f>IF(AE1333=1,#REF!,"")</f>
        <v/>
      </c>
      <c r="AG1333" s="50"/>
      <c r="AH1333" s="51" t="str">
        <f>IF(AG1333=1,#REF!,"")</f>
        <v/>
      </c>
      <c r="AI1333" s="50"/>
      <c r="AJ1333" s="51" t="str">
        <f>IF(AI1333=1,#REF!,"")</f>
        <v/>
      </c>
      <c r="AK1333" s="50"/>
      <c r="AL1333" s="51" t="str">
        <f>IF(AK1333=1,#REF!,"")</f>
        <v/>
      </c>
      <c r="AM1333" s="52"/>
      <c r="AN1333" s="53"/>
      <c r="AO1333" s="53"/>
      <c r="AP1333" s="54"/>
      <c r="AQ1333" s="55" t="e">
        <f>IF(#REF!=1,0,"")</f>
        <v>#REF!</v>
      </c>
      <c r="AR1333" s="56" t="e">
        <f t="shared" si="328"/>
        <v>#REF!</v>
      </c>
      <c r="AS1333" s="55" t="e">
        <f>IF(#REF!=1,0,"")</f>
        <v>#REF!</v>
      </c>
      <c r="AT1333" s="56" t="e">
        <f t="shared" si="329"/>
        <v>#REF!</v>
      </c>
    </row>
    <row r="1334" spans="1:46" s="3" customFormat="1" x14ac:dyDescent="0.25">
      <c r="A1334" s="67">
        <f t="shared" si="330"/>
        <v>2022</v>
      </c>
      <c r="B1334" s="67" t="str">
        <f t="shared" si="331"/>
        <v>May</v>
      </c>
      <c r="C1334" s="68">
        <f t="shared" si="336"/>
        <v>25</v>
      </c>
      <c r="D1334" s="69">
        <f t="shared" si="332"/>
        <v>6</v>
      </c>
      <c r="E1334" s="70">
        <f t="shared" si="333"/>
        <v>46</v>
      </c>
      <c r="F1334" s="74"/>
      <c r="G1334" s="77"/>
      <c r="H1334" s="63" t="e">
        <f t="shared" si="337"/>
        <v>#VALUE!</v>
      </c>
      <c r="I1334" s="64">
        <f t="shared" si="340"/>
        <v>1</v>
      </c>
      <c r="J1334" s="71" t="str">
        <f t="shared" si="340"/>
        <v>Lavandula</v>
      </c>
      <c r="K1334" s="71" t="str">
        <f t="shared" si="340"/>
        <v>stoechas</v>
      </c>
      <c r="L1334" s="72">
        <f t="shared" si="340"/>
        <v>2</v>
      </c>
      <c r="M1334" s="72">
        <f t="shared" si="340"/>
        <v>12</v>
      </c>
      <c r="N1334" s="66">
        <f t="shared" si="340"/>
        <v>0</v>
      </c>
      <c r="O1334" s="42"/>
      <c r="P1334" s="43" t="e">
        <f>TEXT(IF(#REF!=1,D1334,""),"00")</f>
        <v>#REF!</v>
      </c>
      <c r="Q1334" s="44"/>
      <c r="R1334" s="45"/>
      <c r="S1334" s="46" t="e">
        <f>IF(O1334=0,TEXT(TIME(P1334,Q1334,R1334)-TIME(D1334,E1334,RIGHT(F1334,2))+TIME(0,LEFT(#REF!,2),RIGHT(#REF!,2)),"mm:ss"),TEXT(TIME(P1334,Q1334,R1334)-TIME(D1334,E1334,RIGHT(F1334,2))+TIME(0,LEFT(#REF!,2),RIGHT(#REF!,2))-TIME(0,($G$10*O1334),0),"mm:ss"))</f>
        <v>#REF!</v>
      </c>
      <c r="T1334" s="47"/>
      <c r="U1334" s="43" t="e">
        <f>INDEX(VISITORS[INSECT ORDER], MATCH(T1334,VISITORS[NAME USED],0))</f>
        <v>#N/A</v>
      </c>
      <c r="V1334" s="43" t="e">
        <f t="shared" si="334"/>
        <v>#N/A</v>
      </c>
      <c r="W1334" s="48" t="e">
        <f>IF(SUM(AB1334,AD1334,AF1334,AH1334,AJ1334,AL1334)=#REF!,,"")</f>
        <v>#REF!</v>
      </c>
      <c r="X1334" s="49" t="e">
        <f>IF(#REF!=1,1,"")</f>
        <v>#REF!</v>
      </c>
      <c r="Y1334" s="49"/>
      <c r="Z1334" s="49"/>
      <c r="AA1334" s="50" t="str">
        <f t="shared" si="335"/>
        <v/>
      </c>
      <c r="AB1334" s="51" t="str">
        <f>IF(AA1334=1,#REF!,"")</f>
        <v/>
      </c>
      <c r="AC1334" s="50"/>
      <c r="AD1334" s="51" t="str">
        <f>IF(AC1334=1,#REF!,"")</f>
        <v/>
      </c>
      <c r="AE1334" s="50"/>
      <c r="AF1334" s="51" t="str">
        <f>IF(AE1334=1,#REF!,"")</f>
        <v/>
      </c>
      <c r="AG1334" s="50"/>
      <c r="AH1334" s="51" t="str">
        <f>IF(AG1334=1,#REF!,"")</f>
        <v/>
      </c>
      <c r="AI1334" s="50"/>
      <c r="AJ1334" s="51" t="str">
        <f>IF(AI1334=1,#REF!,"")</f>
        <v/>
      </c>
      <c r="AK1334" s="50"/>
      <c r="AL1334" s="51" t="str">
        <f>IF(AK1334=1,#REF!,"")</f>
        <v/>
      </c>
      <c r="AM1334" s="52"/>
      <c r="AN1334" s="53"/>
      <c r="AO1334" s="53"/>
      <c r="AP1334" s="54"/>
      <c r="AQ1334" s="55" t="e">
        <f>IF(#REF!=1,0,"")</f>
        <v>#REF!</v>
      </c>
      <c r="AR1334" s="56" t="e">
        <f t="shared" si="328"/>
        <v>#REF!</v>
      </c>
      <c r="AS1334" s="55" t="e">
        <f>IF(#REF!=1,0,"")</f>
        <v>#REF!</v>
      </c>
      <c r="AT1334" s="56" t="e">
        <f t="shared" si="329"/>
        <v>#REF!</v>
      </c>
    </row>
    <row r="1335" spans="1:46" s="3" customFormat="1" x14ac:dyDescent="0.25">
      <c r="A1335" s="67">
        <f t="shared" si="330"/>
        <v>2022</v>
      </c>
      <c r="B1335" s="67" t="str">
        <f t="shared" si="331"/>
        <v>May</v>
      </c>
      <c r="C1335" s="68">
        <f t="shared" si="336"/>
        <v>25</v>
      </c>
      <c r="D1335" s="69">
        <f t="shared" si="332"/>
        <v>6</v>
      </c>
      <c r="E1335" s="70">
        <f t="shared" si="333"/>
        <v>47</v>
      </c>
      <c r="F1335" s="74"/>
      <c r="G1335" s="77"/>
      <c r="H1335" s="63" t="e">
        <f t="shared" si="337"/>
        <v>#VALUE!</v>
      </c>
      <c r="I1335" s="64">
        <f t="shared" si="340"/>
        <v>1</v>
      </c>
      <c r="J1335" s="71" t="str">
        <f t="shared" si="340"/>
        <v>Lavandula</v>
      </c>
      <c r="K1335" s="71" t="str">
        <f t="shared" si="340"/>
        <v>stoechas</v>
      </c>
      <c r="L1335" s="72">
        <f t="shared" si="340"/>
        <v>2</v>
      </c>
      <c r="M1335" s="72">
        <f t="shared" si="340"/>
        <v>12</v>
      </c>
      <c r="N1335" s="66">
        <f t="shared" si="340"/>
        <v>0</v>
      </c>
      <c r="O1335" s="42"/>
      <c r="P1335" s="43" t="e">
        <f>TEXT(IF(#REF!=1,D1335,""),"00")</f>
        <v>#REF!</v>
      </c>
      <c r="Q1335" s="44"/>
      <c r="R1335" s="45"/>
      <c r="S1335" s="46" t="e">
        <f>IF(O1335=0,TEXT(TIME(P1335,Q1335,R1335)-TIME(D1335,E1335,RIGHT(F1335,2))+TIME(0,LEFT(#REF!,2),RIGHT(#REF!,2)),"mm:ss"),TEXT(TIME(P1335,Q1335,R1335)-TIME(D1335,E1335,RIGHT(F1335,2))+TIME(0,LEFT(#REF!,2),RIGHT(#REF!,2))-TIME(0,($G$10*O1335),0),"mm:ss"))</f>
        <v>#REF!</v>
      </c>
      <c r="T1335" s="47"/>
      <c r="U1335" s="43" t="e">
        <f>INDEX(VISITORS[INSECT ORDER], MATCH(T1335,VISITORS[NAME USED],0))</f>
        <v>#N/A</v>
      </c>
      <c r="V1335" s="43" t="e">
        <f t="shared" si="334"/>
        <v>#N/A</v>
      </c>
      <c r="W1335" s="48" t="e">
        <f>IF(SUM(AB1335,AD1335,AF1335,AH1335,AJ1335,AL1335)=#REF!,,"")</f>
        <v>#REF!</v>
      </c>
      <c r="X1335" s="49" t="e">
        <f>IF(#REF!=1,1,"")</f>
        <v>#REF!</v>
      </c>
      <c r="Y1335" s="49"/>
      <c r="Z1335" s="49"/>
      <c r="AA1335" s="50" t="str">
        <f t="shared" si="335"/>
        <v/>
      </c>
      <c r="AB1335" s="51" t="str">
        <f>IF(AA1335=1,#REF!,"")</f>
        <v/>
      </c>
      <c r="AC1335" s="50"/>
      <c r="AD1335" s="51" t="str">
        <f>IF(AC1335=1,#REF!,"")</f>
        <v/>
      </c>
      <c r="AE1335" s="50"/>
      <c r="AF1335" s="51" t="str">
        <f>IF(AE1335=1,#REF!,"")</f>
        <v/>
      </c>
      <c r="AG1335" s="50"/>
      <c r="AH1335" s="51" t="str">
        <f>IF(AG1335=1,#REF!,"")</f>
        <v/>
      </c>
      <c r="AI1335" s="50"/>
      <c r="AJ1335" s="51" t="str">
        <f>IF(AI1335=1,#REF!,"")</f>
        <v/>
      </c>
      <c r="AK1335" s="50"/>
      <c r="AL1335" s="51" t="str">
        <f>IF(AK1335=1,#REF!,"")</f>
        <v/>
      </c>
      <c r="AM1335" s="52"/>
      <c r="AN1335" s="53"/>
      <c r="AO1335" s="53"/>
      <c r="AP1335" s="54"/>
      <c r="AQ1335" s="55" t="e">
        <f>IF(#REF!=1,0,"")</f>
        <v>#REF!</v>
      </c>
      <c r="AR1335" s="56" t="e">
        <f t="shared" si="328"/>
        <v>#REF!</v>
      </c>
      <c r="AS1335" s="55" t="e">
        <f>IF(#REF!=1,0,"")</f>
        <v>#REF!</v>
      </c>
      <c r="AT1335" s="56" t="e">
        <f t="shared" si="329"/>
        <v>#REF!</v>
      </c>
    </row>
    <row r="1336" spans="1:46" s="3" customFormat="1" x14ac:dyDescent="0.25">
      <c r="A1336" s="67">
        <f t="shared" si="330"/>
        <v>2022</v>
      </c>
      <c r="B1336" s="67" t="str">
        <f t="shared" si="331"/>
        <v>May</v>
      </c>
      <c r="C1336" s="68">
        <f t="shared" si="336"/>
        <v>25</v>
      </c>
      <c r="D1336" s="69">
        <f t="shared" si="332"/>
        <v>6</v>
      </c>
      <c r="E1336" s="70">
        <f t="shared" si="333"/>
        <v>48</v>
      </c>
      <c r="F1336" s="74"/>
      <c r="G1336" s="77"/>
      <c r="H1336" s="63" t="e">
        <f t="shared" si="337"/>
        <v>#VALUE!</v>
      </c>
      <c r="I1336" s="64">
        <f t="shared" si="340"/>
        <v>1</v>
      </c>
      <c r="J1336" s="71" t="str">
        <f t="shared" si="340"/>
        <v>Lavandula</v>
      </c>
      <c r="K1336" s="71" t="str">
        <f t="shared" si="340"/>
        <v>stoechas</v>
      </c>
      <c r="L1336" s="72">
        <f t="shared" si="340"/>
        <v>2</v>
      </c>
      <c r="M1336" s="72">
        <f t="shared" si="340"/>
        <v>12</v>
      </c>
      <c r="N1336" s="66">
        <f t="shared" si="340"/>
        <v>0</v>
      </c>
      <c r="O1336" s="42"/>
      <c r="P1336" s="43" t="e">
        <f>TEXT(IF(#REF!=1,D1336,""),"00")</f>
        <v>#REF!</v>
      </c>
      <c r="Q1336" s="44"/>
      <c r="R1336" s="45"/>
      <c r="S1336" s="46" t="e">
        <f>IF(O1336=0,TEXT(TIME(P1336,Q1336,R1336)-TIME(D1336,E1336,RIGHT(F1336,2))+TIME(0,LEFT(#REF!,2),RIGHT(#REF!,2)),"mm:ss"),TEXT(TIME(P1336,Q1336,R1336)-TIME(D1336,E1336,RIGHT(F1336,2))+TIME(0,LEFT(#REF!,2),RIGHT(#REF!,2))-TIME(0,($G$10*O1336),0),"mm:ss"))</f>
        <v>#REF!</v>
      </c>
      <c r="T1336" s="47"/>
      <c r="U1336" s="43" t="e">
        <f>INDEX(VISITORS[INSECT ORDER], MATCH(T1336,VISITORS[NAME USED],0))</f>
        <v>#N/A</v>
      </c>
      <c r="V1336" s="43" t="e">
        <f t="shared" si="334"/>
        <v>#N/A</v>
      </c>
      <c r="W1336" s="48" t="e">
        <f>IF(SUM(AB1336,AD1336,AF1336,AH1336,AJ1336,AL1336)=#REF!,,"")</f>
        <v>#REF!</v>
      </c>
      <c r="X1336" s="49" t="e">
        <f>IF(#REF!=1,1,"")</f>
        <v>#REF!</v>
      </c>
      <c r="Y1336" s="49"/>
      <c r="Z1336" s="49"/>
      <c r="AA1336" s="50" t="str">
        <f t="shared" si="335"/>
        <v/>
      </c>
      <c r="AB1336" s="51" t="str">
        <f>IF(AA1336=1,#REF!,"")</f>
        <v/>
      </c>
      <c r="AC1336" s="50"/>
      <c r="AD1336" s="51" t="str">
        <f>IF(AC1336=1,#REF!,"")</f>
        <v/>
      </c>
      <c r="AE1336" s="50"/>
      <c r="AF1336" s="51" t="str">
        <f>IF(AE1336=1,#REF!,"")</f>
        <v/>
      </c>
      <c r="AG1336" s="50"/>
      <c r="AH1336" s="51" t="str">
        <f>IF(AG1336=1,#REF!,"")</f>
        <v/>
      </c>
      <c r="AI1336" s="50"/>
      <c r="AJ1336" s="51" t="str">
        <f>IF(AI1336=1,#REF!,"")</f>
        <v/>
      </c>
      <c r="AK1336" s="50"/>
      <c r="AL1336" s="51" t="str">
        <f>IF(AK1336=1,#REF!,"")</f>
        <v/>
      </c>
      <c r="AM1336" s="52"/>
      <c r="AN1336" s="53"/>
      <c r="AO1336" s="53"/>
      <c r="AP1336" s="54"/>
      <c r="AQ1336" s="55" t="e">
        <f>IF(#REF!=1,0,"")</f>
        <v>#REF!</v>
      </c>
      <c r="AR1336" s="56" t="e">
        <f t="shared" si="328"/>
        <v>#REF!</v>
      </c>
      <c r="AS1336" s="55" t="e">
        <f>IF(#REF!=1,0,"")</f>
        <v>#REF!</v>
      </c>
      <c r="AT1336" s="56" t="e">
        <f t="shared" si="329"/>
        <v>#REF!</v>
      </c>
    </row>
    <row r="1337" spans="1:46" s="3" customFormat="1" x14ac:dyDescent="0.25">
      <c r="A1337" s="67">
        <f t="shared" si="330"/>
        <v>2022</v>
      </c>
      <c r="B1337" s="67" t="str">
        <f t="shared" si="331"/>
        <v>May</v>
      </c>
      <c r="C1337" s="68">
        <f t="shared" si="336"/>
        <v>25</v>
      </c>
      <c r="D1337" s="69">
        <f t="shared" si="332"/>
        <v>6</v>
      </c>
      <c r="E1337" s="60">
        <f t="shared" si="333"/>
        <v>49</v>
      </c>
      <c r="F1337" s="74"/>
      <c r="G1337" s="77"/>
      <c r="H1337" s="63" t="e">
        <f t="shared" si="337"/>
        <v>#VALUE!</v>
      </c>
      <c r="I1337" s="64">
        <f t="shared" si="340"/>
        <v>1</v>
      </c>
      <c r="J1337" s="71" t="str">
        <f t="shared" si="340"/>
        <v>Lavandula</v>
      </c>
      <c r="K1337" s="71" t="str">
        <f t="shared" si="340"/>
        <v>stoechas</v>
      </c>
      <c r="L1337" s="72">
        <f t="shared" si="340"/>
        <v>2</v>
      </c>
      <c r="M1337" s="66">
        <f t="shared" si="340"/>
        <v>12</v>
      </c>
      <c r="N1337" s="66">
        <f t="shared" si="340"/>
        <v>0</v>
      </c>
      <c r="O1337" s="42"/>
      <c r="P1337" s="43" t="e">
        <f>TEXT(IF(#REF!=1,D1337,""),"00")</f>
        <v>#REF!</v>
      </c>
      <c r="Q1337" s="44"/>
      <c r="R1337" s="45"/>
      <c r="S1337" s="46" t="e">
        <f>IF(O1337=0,TEXT(TIME(P1337,Q1337,R1337)-TIME(D1337,E1337,RIGHT(F1337,2))+TIME(0,LEFT(#REF!,2),RIGHT(#REF!,2)),"mm:ss"),TEXT(TIME(P1337,Q1337,R1337)-TIME(D1337,E1337,RIGHT(F1337,2))+TIME(0,LEFT(#REF!,2),RIGHT(#REF!,2))-TIME(0,($G$10*O1337),0),"mm:ss"))</f>
        <v>#REF!</v>
      </c>
      <c r="T1337" s="47"/>
      <c r="U1337" s="43" t="e">
        <f>INDEX(VISITORS[INSECT ORDER], MATCH(T1337,VISITORS[NAME USED],0))</f>
        <v>#N/A</v>
      </c>
      <c r="V1337" s="43" t="e">
        <f t="shared" si="334"/>
        <v>#N/A</v>
      </c>
      <c r="W1337" s="48" t="e">
        <f>IF(SUM(AB1337,AD1337,AF1337,AH1337,AJ1337,AL1337)=#REF!,,"")</f>
        <v>#REF!</v>
      </c>
      <c r="X1337" s="49" t="e">
        <f>IF(#REF!=1,1,"")</f>
        <v>#REF!</v>
      </c>
      <c r="Y1337" s="49"/>
      <c r="Z1337" s="49"/>
      <c r="AA1337" s="50" t="str">
        <f t="shared" si="335"/>
        <v/>
      </c>
      <c r="AB1337" s="51" t="str">
        <f>IF(AA1337=1,#REF!,"")</f>
        <v/>
      </c>
      <c r="AC1337" s="50"/>
      <c r="AD1337" s="51" t="str">
        <f>IF(AC1337=1,#REF!,"")</f>
        <v/>
      </c>
      <c r="AE1337" s="50"/>
      <c r="AF1337" s="51" t="str">
        <f>IF(AE1337=1,#REF!,"")</f>
        <v/>
      </c>
      <c r="AG1337" s="50"/>
      <c r="AH1337" s="51" t="str">
        <f>IF(AG1337=1,#REF!,"")</f>
        <v/>
      </c>
      <c r="AI1337" s="50"/>
      <c r="AJ1337" s="51" t="str">
        <f>IF(AI1337=1,#REF!,"")</f>
        <v/>
      </c>
      <c r="AK1337" s="50"/>
      <c r="AL1337" s="51" t="str">
        <f>IF(AK1337=1,#REF!,"")</f>
        <v/>
      </c>
      <c r="AM1337" s="52"/>
      <c r="AN1337" s="53"/>
      <c r="AO1337" s="53"/>
      <c r="AP1337" s="54"/>
      <c r="AQ1337" s="55" t="e">
        <f>IF(#REF!=1,0,"")</f>
        <v>#REF!</v>
      </c>
      <c r="AR1337" s="56" t="e">
        <f t="shared" si="328"/>
        <v>#REF!</v>
      </c>
      <c r="AS1337" s="55" t="e">
        <f>IF(#REF!=1,0,"")</f>
        <v>#REF!</v>
      </c>
      <c r="AT1337" s="56" t="e">
        <f t="shared" si="329"/>
        <v>#REF!</v>
      </c>
    </row>
    <row r="1338" spans="1:46" s="3" customFormat="1" x14ac:dyDescent="0.25">
      <c r="A1338" s="67">
        <f t="shared" si="330"/>
        <v>2022</v>
      </c>
      <c r="B1338" s="67" t="str">
        <f t="shared" si="331"/>
        <v>May</v>
      </c>
      <c r="C1338" s="68">
        <f t="shared" si="336"/>
        <v>25</v>
      </c>
      <c r="D1338" s="69">
        <f t="shared" si="332"/>
        <v>6</v>
      </c>
      <c r="E1338" s="70">
        <f t="shared" si="333"/>
        <v>50</v>
      </c>
      <c r="F1338" s="74"/>
      <c r="G1338" s="77"/>
      <c r="H1338" s="63" t="e">
        <f t="shared" si="337"/>
        <v>#VALUE!</v>
      </c>
      <c r="I1338" s="64">
        <f t="shared" si="340"/>
        <v>1</v>
      </c>
      <c r="J1338" s="71" t="str">
        <f t="shared" si="340"/>
        <v>Lavandula</v>
      </c>
      <c r="K1338" s="71" t="str">
        <f t="shared" si="340"/>
        <v>stoechas</v>
      </c>
      <c r="L1338" s="66">
        <f t="shared" si="340"/>
        <v>2</v>
      </c>
      <c r="M1338" s="72">
        <f t="shared" si="340"/>
        <v>12</v>
      </c>
      <c r="N1338" s="66">
        <f t="shared" si="340"/>
        <v>0</v>
      </c>
      <c r="O1338" s="42"/>
      <c r="P1338" s="43" t="e">
        <f>TEXT(IF(#REF!=1,D1338,""),"00")</f>
        <v>#REF!</v>
      </c>
      <c r="Q1338" s="44"/>
      <c r="R1338" s="45"/>
      <c r="S1338" s="46" t="e">
        <f>IF(O1338=0,TEXT(TIME(P1338,Q1338,R1338)-TIME(D1338,E1338,RIGHT(F1338,2))+TIME(0,LEFT(#REF!,2),RIGHT(#REF!,2)),"mm:ss"),TEXT(TIME(P1338,Q1338,R1338)-TIME(D1338,E1338,RIGHT(F1338,2))+TIME(0,LEFT(#REF!,2),RIGHT(#REF!,2))-TIME(0,($G$10*O1338),0),"mm:ss"))</f>
        <v>#REF!</v>
      </c>
      <c r="T1338" s="47"/>
      <c r="U1338" s="43" t="e">
        <f>INDEX(VISITORS[INSECT ORDER], MATCH(T1338,VISITORS[NAME USED],0))</f>
        <v>#N/A</v>
      </c>
      <c r="V1338" s="43" t="e">
        <f t="shared" si="334"/>
        <v>#N/A</v>
      </c>
      <c r="W1338" s="48" t="e">
        <f>IF(SUM(AB1338,AD1338,AF1338,AH1338,AJ1338,AL1338)=#REF!,,"")</f>
        <v>#REF!</v>
      </c>
      <c r="X1338" s="49" t="e">
        <f>IF(#REF!=1,1,"")</f>
        <v>#REF!</v>
      </c>
      <c r="Y1338" s="49"/>
      <c r="Z1338" s="49"/>
      <c r="AA1338" s="50" t="str">
        <f t="shared" si="335"/>
        <v/>
      </c>
      <c r="AB1338" s="51" t="str">
        <f>IF(AA1338=1,#REF!,"")</f>
        <v/>
      </c>
      <c r="AC1338" s="50"/>
      <c r="AD1338" s="51" t="str">
        <f>IF(AC1338=1,#REF!,"")</f>
        <v/>
      </c>
      <c r="AE1338" s="50"/>
      <c r="AF1338" s="51" t="str">
        <f>IF(AE1338=1,#REF!,"")</f>
        <v/>
      </c>
      <c r="AG1338" s="50"/>
      <c r="AH1338" s="51" t="str">
        <f>IF(AG1338=1,#REF!,"")</f>
        <v/>
      </c>
      <c r="AI1338" s="50"/>
      <c r="AJ1338" s="51" t="str">
        <f>IF(AI1338=1,#REF!,"")</f>
        <v/>
      </c>
      <c r="AK1338" s="50"/>
      <c r="AL1338" s="51" t="str">
        <f>IF(AK1338=1,#REF!,"")</f>
        <v/>
      </c>
      <c r="AM1338" s="52"/>
      <c r="AN1338" s="53"/>
      <c r="AO1338" s="53"/>
      <c r="AP1338" s="54"/>
      <c r="AQ1338" s="55" t="e">
        <f>IF(#REF!=1,0,"")</f>
        <v>#REF!</v>
      </c>
      <c r="AR1338" s="56" t="e">
        <f t="shared" si="328"/>
        <v>#REF!</v>
      </c>
      <c r="AS1338" s="55" t="e">
        <f>IF(#REF!=1,0,"")</f>
        <v>#REF!</v>
      </c>
      <c r="AT1338" s="56" t="e">
        <f t="shared" si="329"/>
        <v>#REF!</v>
      </c>
    </row>
    <row r="1339" spans="1:46" s="3" customFormat="1" x14ac:dyDescent="0.25">
      <c r="A1339" s="67">
        <f t="shared" si="330"/>
        <v>2022</v>
      </c>
      <c r="B1339" s="67" t="str">
        <f t="shared" si="331"/>
        <v>May</v>
      </c>
      <c r="C1339" s="68">
        <f t="shared" si="336"/>
        <v>25</v>
      </c>
      <c r="D1339" s="69">
        <f t="shared" si="332"/>
        <v>6</v>
      </c>
      <c r="E1339" s="70">
        <f t="shared" si="333"/>
        <v>51</v>
      </c>
      <c r="F1339" s="74"/>
      <c r="G1339" s="77"/>
      <c r="H1339" s="63" t="e">
        <f t="shared" si="337"/>
        <v>#VALUE!</v>
      </c>
      <c r="I1339" s="64">
        <f t="shared" si="340"/>
        <v>1</v>
      </c>
      <c r="J1339" s="71" t="str">
        <f t="shared" si="340"/>
        <v>Lavandula</v>
      </c>
      <c r="K1339" s="71" t="str">
        <f t="shared" si="340"/>
        <v>stoechas</v>
      </c>
      <c r="L1339" s="72">
        <f t="shared" si="340"/>
        <v>2</v>
      </c>
      <c r="M1339" s="72">
        <f t="shared" si="340"/>
        <v>12</v>
      </c>
      <c r="N1339" s="66">
        <f t="shared" si="340"/>
        <v>0</v>
      </c>
      <c r="O1339" s="42"/>
      <c r="P1339" s="43" t="e">
        <f>TEXT(IF(#REF!=1,D1339,""),"00")</f>
        <v>#REF!</v>
      </c>
      <c r="Q1339" s="44"/>
      <c r="R1339" s="45"/>
      <c r="S1339" s="46" t="e">
        <f>IF(O1339=0,TEXT(TIME(P1339,Q1339,R1339)-TIME(D1339,E1339,RIGHT(F1339,2))+TIME(0,LEFT(#REF!,2),RIGHT(#REF!,2)),"mm:ss"),TEXT(TIME(P1339,Q1339,R1339)-TIME(D1339,E1339,RIGHT(F1339,2))+TIME(0,LEFT(#REF!,2),RIGHT(#REF!,2))-TIME(0,($G$10*O1339),0),"mm:ss"))</f>
        <v>#REF!</v>
      </c>
      <c r="T1339" s="47"/>
      <c r="U1339" s="43" t="e">
        <f>INDEX(VISITORS[INSECT ORDER], MATCH(T1339,VISITORS[NAME USED],0))</f>
        <v>#N/A</v>
      </c>
      <c r="V1339" s="43" t="e">
        <f t="shared" si="334"/>
        <v>#N/A</v>
      </c>
      <c r="W1339" s="48" t="e">
        <f>IF(SUM(AB1339,AD1339,AF1339,AH1339,AJ1339,AL1339)=#REF!,,"")</f>
        <v>#REF!</v>
      </c>
      <c r="X1339" s="49" t="e">
        <f>IF(#REF!=1,1,"")</f>
        <v>#REF!</v>
      </c>
      <c r="Y1339" s="49"/>
      <c r="Z1339" s="49"/>
      <c r="AA1339" s="50" t="str">
        <f t="shared" si="335"/>
        <v/>
      </c>
      <c r="AB1339" s="51" t="str">
        <f>IF(AA1339=1,#REF!,"")</f>
        <v/>
      </c>
      <c r="AC1339" s="50"/>
      <c r="AD1339" s="51" t="str">
        <f>IF(AC1339=1,#REF!,"")</f>
        <v/>
      </c>
      <c r="AE1339" s="50"/>
      <c r="AF1339" s="51" t="str">
        <f>IF(AE1339=1,#REF!,"")</f>
        <v/>
      </c>
      <c r="AG1339" s="50"/>
      <c r="AH1339" s="51" t="str">
        <f>IF(AG1339=1,#REF!,"")</f>
        <v/>
      </c>
      <c r="AI1339" s="50"/>
      <c r="AJ1339" s="51" t="str">
        <f>IF(AI1339=1,#REF!,"")</f>
        <v/>
      </c>
      <c r="AK1339" s="50"/>
      <c r="AL1339" s="51" t="str">
        <f>IF(AK1339=1,#REF!,"")</f>
        <v/>
      </c>
      <c r="AM1339" s="52"/>
      <c r="AN1339" s="53"/>
      <c r="AO1339" s="53"/>
      <c r="AP1339" s="54"/>
      <c r="AQ1339" s="55" t="e">
        <f>IF(#REF!=1,0,"")</f>
        <v>#REF!</v>
      </c>
      <c r="AR1339" s="56" t="e">
        <f t="shared" si="328"/>
        <v>#REF!</v>
      </c>
      <c r="AS1339" s="55" t="e">
        <f>IF(#REF!=1,0,"")</f>
        <v>#REF!</v>
      </c>
      <c r="AT1339" s="56" t="e">
        <f t="shared" si="329"/>
        <v>#REF!</v>
      </c>
    </row>
    <row r="1340" spans="1:46" s="3" customFormat="1" x14ac:dyDescent="0.25">
      <c r="A1340" s="67">
        <f t="shared" si="330"/>
        <v>2022</v>
      </c>
      <c r="B1340" s="67" t="str">
        <f t="shared" si="331"/>
        <v>May</v>
      </c>
      <c r="C1340" s="68">
        <f t="shared" si="336"/>
        <v>25</v>
      </c>
      <c r="D1340" s="69">
        <f t="shared" si="332"/>
        <v>6</v>
      </c>
      <c r="E1340" s="70">
        <f t="shared" si="333"/>
        <v>52</v>
      </c>
      <c r="F1340" s="74"/>
      <c r="G1340" s="77"/>
      <c r="H1340" s="63" t="e">
        <f t="shared" si="337"/>
        <v>#VALUE!</v>
      </c>
      <c r="I1340" s="64">
        <f t="shared" si="340"/>
        <v>1</v>
      </c>
      <c r="J1340" s="71" t="str">
        <f t="shared" si="340"/>
        <v>Lavandula</v>
      </c>
      <c r="K1340" s="71" t="str">
        <f t="shared" si="340"/>
        <v>stoechas</v>
      </c>
      <c r="L1340" s="72">
        <f t="shared" si="340"/>
        <v>2</v>
      </c>
      <c r="M1340" s="72">
        <f t="shared" si="340"/>
        <v>12</v>
      </c>
      <c r="N1340" s="66">
        <f t="shared" si="340"/>
        <v>0</v>
      </c>
      <c r="O1340" s="42"/>
      <c r="P1340" s="43" t="e">
        <f>TEXT(IF(#REF!=1,D1340,""),"00")</f>
        <v>#REF!</v>
      </c>
      <c r="Q1340" s="44"/>
      <c r="R1340" s="45"/>
      <c r="S1340" s="46" t="e">
        <f>IF(O1340=0,TEXT(TIME(P1340,Q1340,R1340)-TIME(D1340,E1340,RIGHT(F1340,2))+TIME(0,LEFT(#REF!,2),RIGHT(#REF!,2)),"mm:ss"),TEXT(TIME(P1340,Q1340,R1340)-TIME(D1340,E1340,RIGHT(F1340,2))+TIME(0,LEFT(#REF!,2),RIGHT(#REF!,2))-TIME(0,($G$10*O1340),0),"mm:ss"))</f>
        <v>#REF!</v>
      </c>
      <c r="T1340" s="47"/>
      <c r="U1340" s="43" t="e">
        <f>INDEX(VISITORS[INSECT ORDER], MATCH(T1340,VISITORS[NAME USED],0))</f>
        <v>#N/A</v>
      </c>
      <c r="V1340" s="43" t="e">
        <f t="shared" si="334"/>
        <v>#N/A</v>
      </c>
      <c r="W1340" s="48" t="e">
        <f>IF(SUM(AB1340,AD1340,AF1340,AH1340,AJ1340,AL1340)=#REF!,,"")</f>
        <v>#REF!</v>
      </c>
      <c r="X1340" s="49" t="e">
        <f>IF(#REF!=1,1,"")</f>
        <v>#REF!</v>
      </c>
      <c r="Y1340" s="49"/>
      <c r="Z1340" s="49"/>
      <c r="AA1340" s="50" t="str">
        <f t="shared" si="335"/>
        <v/>
      </c>
      <c r="AB1340" s="51" t="str">
        <f>IF(AA1340=1,#REF!,"")</f>
        <v/>
      </c>
      <c r="AC1340" s="50"/>
      <c r="AD1340" s="51" t="str">
        <f>IF(AC1340=1,#REF!,"")</f>
        <v/>
      </c>
      <c r="AE1340" s="50"/>
      <c r="AF1340" s="51" t="str">
        <f>IF(AE1340=1,#REF!,"")</f>
        <v/>
      </c>
      <c r="AG1340" s="50"/>
      <c r="AH1340" s="51" t="str">
        <f>IF(AG1340=1,#REF!,"")</f>
        <v/>
      </c>
      <c r="AI1340" s="50"/>
      <c r="AJ1340" s="51" t="str">
        <f>IF(AI1340=1,#REF!,"")</f>
        <v/>
      </c>
      <c r="AK1340" s="50"/>
      <c r="AL1340" s="51" t="str">
        <f>IF(AK1340=1,#REF!,"")</f>
        <v/>
      </c>
      <c r="AM1340" s="52"/>
      <c r="AN1340" s="53"/>
      <c r="AO1340" s="53"/>
      <c r="AP1340" s="54"/>
      <c r="AQ1340" s="55" t="e">
        <f>IF(#REF!=1,0,"")</f>
        <v>#REF!</v>
      </c>
      <c r="AR1340" s="56" t="e">
        <f t="shared" si="328"/>
        <v>#REF!</v>
      </c>
      <c r="AS1340" s="55" t="e">
        <f>IF(#REF!=1,0,"")</f>
        <v>#REF!</v>
      </c>
      <c r="AT1340" s="56" t="e">
        <f t="shared" si="329"/>
        <v>#REF!</v>
      </c>
    </row>
    <row r="1341" spans="1:46" s="3" customFormat="1" x14ac:dyDescent="0.25">
      <c r="A1341" s="67">
        <f t="shared" si="330"/>
        <v>2022</v>
      </c>
      <c r="B1341" s="67" t="str">
        <f t="shared" si="331"/>
        <v>May</v>
      </c>
      <c r="C1341" s="68">
        <f t="shared" si="336"/>
        <v>25</v>
      </c>
      <c r="D1341" s="69">
        <f t="shared" si="332"/>
        <v>6</v>
      </c>
      <c r="E1341" s="70">
        <f t="shared" si="333"/>
        <v>53</v>
      </c>
      <c r="F1341" s="74"/>
      <c r="G1341" s="77"/>
      <c r="H1341" s="63" t="e">
        <f t="shared" si="337"/>
        <v>#VALUE!</v>
      </c>
      <c r="I1341" s="64">
        <f t="shared" ref="I1341:N1356" si="341">I1340</f>
        <v>1</v>
      </c>
      <c r="J1341" s="71" t="str">
        <f t="shared" si="341"/>
        <v>Lavandula</v>
      </c>
      <c r="K1341" s="71" t="str">
        <f t="shared" si="341"/>
        <v>stoechas</v>
      </c>
      <c r="L1341" s="72">
        <f t="shared" si="341"/>
        <v>2</v>
      </c>
      <c r="M1341" s="72">
        <f t="shared" si="341"/>
        <v>12</v>
      </c>
      <c r="N1341" s="66">
        <f t="shared" si="341"/>
        <v>0</v>
      </c>
      <c r="O1341" s="42"/>
      <c r="P1341" s="43" t="e">
        <f>TEXT(IF(#REF!=1,D1341,""),"00")</f>
        <v>#REF!</v>
      </c>
      <c r="Q1341" s="44"/>
      <c r="R1341" s="45"/>
      <c r="S1341" s="46" t="e">
        <f>IF(O1341=0,TEXT(TIME(P1341,Q1341,R1341)-TIME(D1341,E1341,RIGHT(F1341,2))+TIME(0,LEFT(#REF!,2),RIGHT(#REF!,2)),"mm:ss"),TEXT(TIME(P1341,Q1341,R1341)-TIME(D1341,E1341,RIGHT(F1341,2))+TIME(0,LEFT(#REF!,2),RIGHT(#REF!,2))-TIME(0,($G$10*O1341),0),"mm:ss"))</f>
        <v>#REF!</v>
      </c>
      <c r="T1341" s="47"/>
      <c r="U1341" s="43" t="e">
        <f>INDEX(VISITORS[INSECT ORDER], MATCH(T1341,VISITORS[NAME USED],0))</f>
        <v>#N/A</v>
      </c>
      <c r="V1341" s="43" t="e">
        <f t="shared" si="334"/>
        <v>#N/A</v>
      </c>
      <c r="W1341" s="48" t="e">
        <f>IF(SUM(AB1341,AD1341,AF1341,AH1341,AJ1341,AL1341)=#REF!,,"")</f>
        <v>#REF!</v>
      </c>
      <c r="X1341" s="49" t="e">
        <f>IF(#REF!=1,1,"")</f>
        <v>#REF!</v>
      </c>
      <c r="Y1341" s="49"/>
      <c r="Z1341" s="49"/>
      <c r="AA1341" s="50" t="str">
        <f t="shared" si="335"/>
        <v/>
      </c>
      <c r="AB1341" s="51" t="str">
        <f>IF(AA1341=1,#REF!,"")</f>
        <v/>
      </c>
      <c r="AC1341" s="50"/>
      <c r="AD1341" s="51" t="str">
        <f>IF(AC1341=1,#REF!,"")</f>
        <v/>
      </c>
      <c r="AE1341" s="50"/>
      <c r="AF1341" s="51" t="str">
        <f>IF(AE1341=1,#REF!,"")</f>
        <v/>
      </c>
      <c r="AG1341" s="50"/>
      <c r="AH1341" s="51" t="str">
        <f>IF(AG1341=1,#REF!,"")</f>
        <v/>
      </c>
      <c r="AI1341" s="50"/>
      <c r="AJ1341" s="51" t="str">
        <f>IF(AI1341=1,#REF!,"")</f>
        <v/>
      </c>
      <c r="AK1341" s="50"/>
      <c r="AL1341" s="51" t="str">
        <f>IF(AK1341=1,#REF!,"")</f>
        <v/>
      </c>
      <c r="AM1341" s="52"/>
      <c r="AN1341" s="53"/>
      <c r="AO1341" s="53"/>
      <c r="AP1341" s="54"/>
      <c r="AQ1341" s="55" t="e">
        <f>IF(#REF!=1,0,"")</f>
        <v>#REF!</v>
      </c>
      <c r="AR1341" s="56" t="e">
        <f t="shared" si="328"/>
        <v>#REF!</v>
      </c>
      <c r="AS1341" s="55" t="e">
        <f>IF(#REF!=1,0,"")</f>
        <v>#REF!</v>
      </c>
      <c r="AT1341" s="56" t="e">
        <f t="shared" si="329"/>
        <v>#REF!</v>
      </c>
    </row>
    <row r="1342" spans="1:46" s="3" customFormat="1" x14ac:dyDescent="0.25">
      <c r="A1342" s="67">
        <f t="shared" si="330"/>
        <v>2022</v>
      </c>
      <c r="B1342" s="67" t="str">
        <f t="shared" si="331"/>
        <v>May</v>
      </c>
      <c r="C1342" s="68">
        <f t="shared" si="336"/>
        <v>25</v>
      </c>
      <c r="D1342" s="69">
        <f t="shared" si="332"/>
        <v>6</v>
      </c>
      <c r="E1342" s="60">
        <f t="shared" si="333"/>
        <v>54</v>
      </c>
      <c r="F1342" s="74"/>
      <c r="G1342" s="77"/>
      <c r="H1342" s="63" t="e">
        <f t="shared" si="337"/>
        <v>#VALUE!</v>
      </c>
      <c r="I1342" s="64">
        <f t="shared" si="341"/>
        <v>1</v>
      </c>
      <c r="J1342" s="71" t="str">
        <f t="shared" si="341"/>
        <v>Lavandula</v>
      </c>
      <c r="K1342" s="71" t="str">
        <f t="shared" si="341"/>
        <v>stoechas</v>
      </c>
      <c r="L1342" s="72">
        <f t="shared" si="341"/>
        <v>2</v>
      </c>
      <c r="M1342" s="66">
        <f t="shared" si="341"/>
        <v>12</v>
      </c>
      <c r="N1342" s="66">
        <f t="shared" si="341"/>
        <v>0</v>
      </c>
      <c r="O1342" s="42"/>
      <c r="P1342" s="43" t="e">
        <f>TEXT(IF(#REF!=1,D1342,""),"00")</f>
        <v>#REF!</v>
      </c>
      <c r="Q1342" s="44"/>
      <c r="R1342" s="45"/>
      <c r="S1342" s="46" t="e">
        <f>IF(O1342=0,TEXT(TIME(P1342,Q1342,R1342)-TIME(D1342,E1342,RIGHT(F1342,2))+TIME(0,LEFT(#REF!,2),RIGHT(#REF!,2)),"mm:ss"),TEXT(TIME(P1342,Q1342,R1342)-TIME(D1342,E1342,RIGHT(F1342,2))+TIME(0,LEFT(#REF!,2),RIGHT(#REF!,2))-TIME(0,($G$10*O1342),0),"mm:ss"))</f>
        <v>#REF!</v>
      </c>
      <c r="T1342" s="47"/>
      <c r="U1342" s="43" t="e">
        <f>INDEX(VISITORS[INSECT ORDER], MATCH(T1342,VISITORS[NAME USED],0))</f>
        <v>#N/A</v>
      </c>
      <c r="V1342" s="43" t="e">
        <f t="shared" si="334"/>
        <v>#N/A</v>
      </c>
      <c r="W1342" s="48" t="e">
        <f>IF(SUM(AB1342,AD1342,AF1342,AH1342,AJ1342,AL1342)=#REF!,,"")</f>
        <v>#REF!</v>
      </c>
      <c r="X1342" s="49" t="e">
        <f>IF(#REF!=1,1,"")</f>
        <v>#REF!</v>
      </c>
      <c r="Y1342" s="49"/>
      <c r="Z1342" s="49"/>
      <c r="AA1342" s="50" t="str">
        <f t="shared" si="335"/>
        <v/>
      </c>
      <c r="AB1342" s="51" t="str">
        <f>IF(AA1342=1,#REF!,"")</f>
        <v/>
      </c>
      <c r="AC1342" s="50"/>
      <c r="AD1342" s="51" t="str">
        <f>IF(AC1342=1,#REF!,"")</f>
        <v/>
      </c>
      <c r="AE1342" s="50"/>
      <c r="AF1342" s="51" t="str">
        <f>IF(AE1342=1,#REF!,"")</f>
        <v/>
      </c>
      <c r="AG1342" s="50"/>
      <c r="AH1342" s="51" t="str">
        <f>IF(AG1342=1,#REF!,"")</f>
        <v/>
      </c>
      <c r="AI1342" s="50"/>
      <c r="AJ1342" s="51" t="str">
        <f>IF(AI1342=1,#REF!,"")</f>
        <v/>
      </c>
      <c r="AK1342" s="50"/>
      <c r="AL1342" s="51" t="str">
        <f>IF(AK1342=1,#REF!,"")</f>
        <v/>
      </c>
      <c r="AM1342" s="52"/>
      <c r="AN1342" s="53"/>
      <c r="AO1342" s="53"/>
      <c r="AP1342" s="54"/>
      <c r="AQ1342" s="55" t="e">
        <f>IF(#REF!=1,0,"")</f>
        <v>#REF!</v>
      </c>
      <c r="AR1342" s="56" t="e">
        <f t="shared" si="328"/>
        <v>#REF!</v>
      </c>
      <c r="AS1342" s="55" t="e">
        <f>IF(#REF!=1,0,"")</f>
        <v>#REF!</v>
      </c>
      <c r="AT1342" s="56" t="e">
        <f t="shared" si="329"/>
        <v>#REF!</v>
      </c>
    </row>
    <row r="1343" spans="1:46" s="3" customFormat="1" x14ac:dyDescent="0.25">
      <c r="A1343" s="67">
        <f t="shared" si="330"/>
        <v>2022</v>
      </c>
      <c r="B1343" s="67" t="str">
        <f t="shared" si="331"/>
        <v>May</v>
      </c>
      <c r="C1343" s="68">
        <f t="shared" si="336"/>
        <v>25</v>
      </c>
      <c r="D1343" s="69">
        <f t="shared" si="332"/>
        <v>6</v>
      </c>
      <c r="E1343" s="70">
        <f t="shared" si="333"/>
        <v>55</v>
      </c>
      <c r="F1343" s="74"/>
      <c r="G1343" s="77"/>
      <c r="H1343" s="63" t="e">
        <f t="shared" si="337"/>
        <v>#VALUE!</v>
      </c>
      <c r="I1343" s="64">
        <f t="shared" si="341"/>
        <v>1</v>
      </c>
      <c r="J1343" s="71" t="str">
        <f t="shared" si="341"/>
        <v>Lavandula</v>
      </c>
      <c r="K1343" s="71" t="str">
        <f t="shared" si="341"/>
        <v>stoechas</v>
      </c>
      <c r="L1343" s="72">
        <f t="shared" si="341"/>
        <v>2</v>
      </c>
      <c r="M1343" s="72">
        <f t="shared" si="341"/>
        <v>12</v>
      </c>
      <c r="N1343" s="66">
        <f t="shared" si="341"/>
        <v>0</v>
      </c>
      <c r="O1343" s="42"/>
      <c r="P1343" s="43" t="e">
        <f>TEXT(IF(#REF!=1,D1343,""),"00")</f>
        <v>#REF!</v>
      </c>
      <c r="Q1343" s="44"/>
      <c r="R1343" s="45"/>
      <c r="S1343" s="46" t="e">
        <f>IF(O1343=0,TEXT(TIME(P1343,Q1343,R1343)-TIME(D1343,E1343,RIGHT(F1343,2))+TIME(0,LEFT(#REF!,2),RIGHT(#REF!,2)),"mm:ss"),TEXT(TIME(P1343,Q1343,R1343)-TIME(D1343,E1343,RIGHT(F1343,2))+TIME(0,LEFT(#REF!,2),RIGHT(#REF!,2))-TIME(0,($G$10*O1343),0),"mm:ss"))</f>
        <v>#REF!</v>
      </c>
      <c r="T1343" s="47"/>
      <c r="U1343" s="43" t="e">
        <f>INDEX(VISITORS[INSECT ORDER], MATCH(T1343,VISITORS[NAME USED],0))</f>
        <v>#N/A</v>
      </c>
      <c r="V1343" s="43" t="e">
        <f t="shared" si="334"/>
        <v>#N/A</v>
      </c>
      <c r="W1343" s="48" t="e">
        <f>IF(SUM(AB1343,AD1343,AF1343,AH1343,AJ1343,AL1343)=#REF!,,"")</f>
        <v>#REF!</v>
      </c>
      <c r="X1343" s="49" t="e">
        <f>IF(#REF!=1,1,"")</f>
        <v>#REF!</v>
      </c>
      <c r="Y1343" s="49"/>
      <c r="Z1343" s="49"/>
      <c r="AA1343" s="50" t="str">
        <f t="shared" si="335"/>
        <v/>
      </c>
      <c r="AB1343" s="51" t="str">
        <f>IF(AA1343=1,#REF!,"")</f>
        <v/>
      </c>
      <c r="AC1343" s="50"/>
      <c r="AD1343" s="51" t="str">
        <f>IF(AC1343=1,#REF!,"")</f>
        <v/>
      </c>
      <c r="AE1343" s="50"/>
      <c r="AF1343" s="51" t="str">
        <f>IF(AE1343=1,#REF!,"")</f>
        <v/>
      </c>
      <c r="AG1343" s="50"/>
      <c r="AH1343" s="51" t="str">
        <f>IF(AG1343=1,#REF!,"")</f>
        <v/>
      </c>
      <c r="AI1343" s="50"/>
      <c r="AJ1343" s="51" t="str">
        <f>IF(AI1343=1,#REF!,"")</f>
        <v/>
      </c>
      <c r="AK1343" s="50"/>
      <c r="AL1343" s="51" t="str">
        <f>IF(AK1343=1,#REF!,"")</f>
        <v/>
      </c>
      <c r="AM1343" s="52"/>
      <c r="AN1343" s="53"/>
      <c r="AO1343" s="53"/>
      <c r="AP1343" s="54"/>
      <c r="AQ1343" s="55" t="e">
        <f>IF(#REF!=1,0,"")</f>
        <v>#REF!</v>
      </c>
      <c r="AR1343" s="56" t="e">
        <f t="shared" si="328"/>
        <v>#REF!</v>
      </c>
      <c r="AS1343" s="55" t="e">
        <f>IF(#REF!=1,0,"")</f>
        <v>#REF!</v>
      </c>
      <c r="AT1343" s="56" t="e">
        <f t="shared" si="329"/>
        <v>#REF!</v>
      </c>
    </row>
    <row r="1344" spans="1:46" s="3" customFormat="1" x14ac:dyDescent="0.25">
      <c r="A1344" s="67">
        <f t="shared" si="330"/>
        <v>2022</v>
      </c>
      <c r="B1344" s="67" t="str">
        <f t="shared" si="331"/>
        <v>May</v>
      </c>
      <c r="C1344" s="68">
        <f t="shared" si="336"/>
        <v>25</v>
      </c>
      <c r="D1344" s="69">
        <f t="shared" si="332"/>
        <v>6</v>
      </c>
      <c r="E1344" s="70">
        <f t="shared" si="333"/>
        <v>56</v>
      </c>
      <c r="F1344" s="74"/>
      <c r="G1344" s="77"/>
      <c r="H1344" s="63" t="e">
        <f t="shared" si="337"/>
        <v>#VALUE!</v>
      </c>
      <c r="I1344" s="64">
        <f t="shared" si="341"/>
        <v>1</v>
      </c>
      <c r="J1344" s="71" t="str">
        <f t="shared" si="341"/>
        <v>Lavandula</v>
      </c>
      <c r="K1344" s="71" t="str">
        <f t="shared" si="341"/>
        <v>stoechas</v>
      </c>
      <c r="L1344" s="66">
        <f t="shared" si="341"/>
        <v>2</v>
      </c>
      <c r="M1344" s="72">
        <f t="shared" si="341"/>
        <v>12</v>
      </c>
      <c r="N1344" s="66">
        <f t="shared" si="341"/>
        <v>0</v>
      </c>
      <c r="O1344" s="42"/>
      <c r="P1344" s="43" t="e">
        <f>TEXT(IF(#REF!=1,D1344,""),"00")</f>
        <v>#REF!</v>
      </c>
      <c r="Q1344" s="44"/>
      <c r="R1344" s="45"/>
      <c r="S1344" s="46" t="e">
        <f>IF(O1344=0,TEXT(TIME(P1344,Q1344,R1344)-TIME(D1344,E1344,RIGHT(F1344,2))+TIME(0,LEFT(#REF!,2),RIGHT(#REF!,2)),"mm:ss"),TEXT(TIME(P1344,Q1344,R1344)-TIME(D1344,E1344,RIGHT(F1344,2))+TIME(0,LEFT(#REF!,2),RIGHT(#REF!,2))-TIME(0,($G$10*O1344),0),"mm:ss"))</f>
        <v>#REF!</v>
      </c>
      <c r="T1344" s="47"/>
      <c r="U1344" s="43" t="e">
        <f>INDEX(VISITORS[INSECT ORDER], MATCH(T1344,VISITORS[NAME USED],0))</f>
        <v>#N/A</v>
      </c>
      <c r="V1344" s="43" t="e">
        <f t="shared" si="334"/>
        <v>#N/A</v>
      </c>
      <c r="W1344" s="48" t="e">
        <f>IF(SUM(AB1344,AD1344,AF1344,AH1344,AJ1344,AL1344)=#REF!,,"")</f>
        <v>#REF!</v>
      </c>
      <c r="X1344" s="49" t="e">
        <f>IF(#REF!=1,1,"")</f>
        <v>#REF!</v>
      </c>
      <c r="Y1344" s="49"/>
      <c r="Z1344" s="49"/>
      <c r="AA1344" s="50" t="str">
        <f t="shared" si="335"/>
        <v/>
      </c>
      <c r="AB1344" s="51" t="str">
        <f>IF(AA1344=1,#REF!,"")</f>
        <v/>
      </c>
      <c r="AC1344" s="50"/>
      <c r="AD1344" s="51" t="str">
        <f>IF(AC1344=1,#REF!,"")</f>
        <v/>
      </c>
      <c r="AE1344" s="50"/>
      <c r="AF1344" s="51" t="str">
        <f>IF(AE1344=1,#REF!,"")</f>
        <v/>
      </c>
      <c r="AG1344" s="50"/>
      <c r="AH1344" s="51" t="str">
        <f>IF(AG1344=1,#REF!,"")</f>
        <v/>
      </c>
      <c r="AI1344" s="50"/>
      <c r="AJ1344" s="51" t="str">
        <f>IF(AI1344=1,#REF!,"")</f>
        <v/>
      </c>
      <c r="AK1344" s="50"/>
      <c r="AL1344" s="51" t="str">
        <f>IF(AK1344=1,#REF!,"")</f>
        <v/>
      </c>
      <c r="AM1344" s="52"/>
      <c r="AN1344" s="53"/>
      <c r="AO1344" s="53"/>
      <c r="AP1344" s="54"/>
      <c r="AQ1344" s="55" t="e">
        <f>IF(#REF!=1,0,"")</f>
        <v>#REF!</v>
      </c>
      <c r="AR1344" s="56" t="e">
        <f t="shared" si="328"/>
        <v>#REF!</v>
      </c>
      <c r="AS1344" s="55" t="e">
        <f>IF(#REF!=1,0,"")</f>
        <v>#REF!</v>
      </c>
      <c r="AT1344" s="56" t="e">
        <f t="shared" si="329"/>
        <v>#REF!</v>
      </c>
    </row>
    <row r="1345" spans="1:46" s="3" customFormat="1" x14ac:dyDescent="0.25">
      <c r="A1345" s="67">
        <f t="shared" si="330"/>
        <v>2022</v>
      </c>
      <c r="B1345" s="67" t="str">
        <f t="shared" si="331"/>
        <v>May</v>
      </c>
      <c r="C1345" s="68">
        <f t="shared" si="336"/>
        <v>25</v>
      </c>
      <c r="D1345" s="69">
        <f t="shared" si="332"/>
        <v>6</v>
      </c>
      <c r="E1345" s="70">
        <f t="shared" si="333"/>
        <v>57</v>
      </c>
      <c r="F1345" s="74"/>
      <c r="G1345" s="77"/>
      <c r="H1345" s="63" t="e">
        <f t="shared" si="337"/>
        <v>#VALUE!</v>
      </c>
      <c r="I1345" s="64">
        <f t="shared" si="341"/>
        <v>1</v>
      </c>
      <c r="J1345" s="71" t="str">
        <f t="shared" si="341"/>
        <v>Lavandula</v>
      </c>
      <c r="K1345" s="71" t="str">
        <f t="shared" si="341"/>
        <v>stoechas</v>
      </c>
      <c r="L1345" s="72">
        <f t="shared" si="341"/>
        <v>2</v>
      </c>
      <c r="M1345" s="72">
        <f t="shared" si="341"/>
        <v>12</v>
      </c>
      <c r="N1345" s="66">
        <f t="shared" si="341"/>
        <v>0</v>
      </c>
      <c r="O1345" s="42"/>
      <c r="P1345" s="43" t="e">
        <f>TEXT(IF(#REF!=1,D1345,""),"00")</f>
        <v>#REF!</v>
      </c>
      <c r="Q1345" s="44"/>
      <c r="R1345" s="45"/>
      <c r="S1345" s="46" t="e">
        <f>IF(O1345=0,TEXT(TIME(P1345,Q1345,R1345)-TIME(D1345,E1345,RIGHT(F1345,2))+TIME(0,LEFT(#REF!,2),RIGHT(#REF!,2)),"mm:ss"),TEXT(TIME(P1345,Q1345,R1345)-TIME(D1345,E1345,RIGHT(F1345,2))+TIME(0,LEFT(#REF!,2),RIGHT(#REF!,2))-TIME(0,($G$10*O1345),0),"mm:ss"))</f>
        <v>#REF!</v>
      </c>
      <c r="T1345" s="47"/>
      <c r="U1345" s="43" t="e">
        <f>INDEX(VISITORS[INSECT ORDER], MATCH(T1345,VISITORS[NAME USED],0))</f>
        <v>#N/A</v>
      </c>
      <c r="V1345" s="43" t="e">
        <f t="shared" si="334"/>
        <v>#N/A</v>
      </c>
      <c r="W1345" s="48" t="e">
        <f>IF(SUM(AB1345,AD1345,AF1345,AH1345,AJ1345,AL1345)=#REF!,,"")</f>
        <v>#REF!</v>
      </c>
      <c r="X1345" s="49" t="e">
        <f>IF(#REF!=1,1,"")</f>
        <v>#REF!</v>
      </c>
      <c r="Y1345" s="49"/>
      <c r="Z1345" s="49"/>
      <c r="AA1345" s="50" t="str">
        <f t="shared" si="335"/>
        <v/>
      </c>
      <c r="AB1345" s="51" t="str">
        <f>IF(AA1345=1,#REF!,"")</f>
        <v/>
      </c>
      <c r="AC1345" s="50"/>
      <c r="AD1345" s="51" t="str">
        <f>IF(AC1345=1,#REF!,"")</f>
        <v/>
      </c>
      <c r="AE1345" s="50"/>
      <c r="AF1345" s="51" t="str">
        <f>IF(AE1345=1,#REF!,"")</f>
        <v/>
      </c>
      <c r="AG1345" s="50"/>
      <c r="AH1345" s="51" t="str">
        <f>IF(AG1345=1,#REF!,"")</f>
        <v/>
      </c>
      <c r="AI1345" s="50"/>
      <c r="AJ1345" s="51" t="str">
        <f>IF(AI1345=1,#REF!,"")</f>
        <v/>
      </c>
      <c r="AK1345" s="50"/>
      <c r="AL1345" s="51" t="str">
        <f>IF(AK1345=1,#REF!,"")</f>
        <v/>
      </c>
      <c r="AM1345" s="52"/>
      <c r="AN1345" s="53"/>
      <c r="AO1345" s="53"/>
      <c r="AP1345" s="54"/>
      <c r="AQ1345" s="55" t="e">
        <f>IF(#REF!=1,0,"")</f>
        <v>#REF!</v>
      </c>
      <c r="AR1345" s="56" t="e">
        <f t="shared" si="328"/>
        <v>#REF!</v>
      </c>
      <c r="AS1345" s="55" t="e">
        <f>IF(#REF!=1,0,"")</f>
        <v>#REF!</v>
      </c>
      <c r="AT1345" s="56" t="e">
        <f t="shared" si="329"/>
        <v>#REF!</v>
      </c>
    </row>
    <row r="1346" spans="1:46" s="3" customFormat="1" x14ac:dyDescent="0.25">
      <c r="A1346" s="67">
        <f t="shared" si="330"/>
        <v>2022</v>
      </c>
      <c r="B1346" s="67" t="str">
        <f t="shared" si="331"/>
        <v>May</v>
      </c>
      <c r="C1346" s="68">
        <f t="shared" si="336"/>
        <v>25</v>
      </c>
      <c r="D1346" s="69">
        <f t="shared" si="332"/>
        <v>6</v>
      </c>
      <c r="E1346" s="70">
        <f t="shared" si="333"/>
        <v>58</v>
      </c>
      <c r="F1346" s="74"/>
      <c r="G1346" s="77"/>
      <c r="H1346" s="63" t="e">
        <f t="shared" si="337"/>
        <v>#VALUE!</v>
      </c>
      <c r="I1346" s="64">
        <f t="shared" si="341"/>
        <v>1</v>
      </c>
      <c r="J1346" s="71" t="str">
        <f t="shared" si="341"/>
        <v>Lavandula</v>
      </c>
      <c r="K1346" s="71" t="str">
        <f t="shared" si="341"/>
        <v>stoechas</v>
      </c>
      <c r="L1346" s="72">
        <f t="shared" si="341"/>
        <v>2</v>
      </c>
      <c r="M1346" s="72">
        <f t="shared" si="341"/>
        <v>12</v>
      </c>
      <c r="N1346" s="66">
        <f t="shared" si="341"/>
        <v>0</v>
      </c>
      <c r="O1346" s="42"/>
      <c r="P1346" s="43" t="e">
        <f>TEXT(IF(#REF!=1,D1346,""),"00")</f>
        <v>#REF!</v>
      </c>
      <c r="Q1346" s="44"/>
      <c r="R1346" s="45"/>
      <c r="S1346" s="46" t="e">
        <f>IF(O1346=0,TEXT(TIME(P1346,Q1346,R1346)-TIME(D1346,E1346,RIGHT(F1346,2))+TIME(0,LEFT(#REF!,2),RIGHT(#REF!,2)),"mm:ss"),TEXT(TIME(P1346,Q1346,R1346)-TIME(D1346,E1346,RIGHT(F1346,2))+TIME(0,LEFT(#REF!,2),RIGHT(#REF!,2))-TIME(0,($G$10*O1346),0),"mm:ss"))</f>
        <v>#REF!</v>
      </c>
      <c r="T1346" s="47"/>
      <c r="U1346" s="43" t="e">
        <f>INDEX(VISITORS[INSECT ORDER], MATCH(T1346,VISITORS[NAME USED],0))</f>
        <v>#N/A</v>
      </c>
      <c r="V1346" s="43" t="e">
        <f t="shared" si="334"/>
        <v>#N/A</v>
      </c>
      <c r="W1346" s="48" t="e">
        <f>IF(SUM(AB1346,AD1346,AF1346,AH1346,AJ1346,AL1346)=#REF!,,"")</f>
        <v>#REF!</v>
      </c>
      <c r="X1346" s="49" t="e">
        <f>IF(#REF!=1,1,"")</f>
        <v>#REF!</v>
      </c>
      <c r="Y1346" s="49"/>
      <c r="Z1346" s="49"/>
      <c r="AA1346" s="50" t="str">
        <f t="shared" si="335"/>
        <v/>
      </c>
      <c r="AB1346" s="51" t="str">
        <f>IF(AA1346=1,#REF!,"")</f>
        <v/>
      </c>
      <c r="AC1346" s="50"/>
      <c r="AD1346" s="51" t="str">
        <f>IF(AC1346=1,#REF!,"")</f>
        <v/>
      </c>
      <c r="AE1346" s="50"/>
      <c r="AF1346" s="51" t="str">
        <f>IF(AE1346=1,#REF!,"")</f>
        <v/>
      </c>
      <c r="AG1346" s="50"/>
      <c r="AH1346" s="51" t="str">
        <f>IF(AG1346=1,#REF!,"")</f>
        <v/>
      </c>
      <c r="AI1346" s="50"/>
      <c r="AJ1346" s="51" t="str">
        <f>IF(AI1346=1,#REF!,"")</f>
        <v/>
      </c>
      <c r="AK1346" s="50"/>
      <c r="AL1346" s="51" t="str">
        <f>IF(AK1346=1,#REF!,"")</f>
        <v/>
      </c>
      <c r="AM1346" s="52"/>
      <c r="AN1346" s="53"/>
      <c r="AO1346" s="53"/>
      <c r="AP1346" s="54"/>
      <c r="AQ1346" s="55" t="e">
        <f>IF(#REF!=1,0,"")</f>
        <v>#REF!</v>
      </c>
      <c r="AR1346" s="56" t="e">
        <f t="shared" si="328"/>
        <v>#REF!</v>
      </c>
      <c r="AS1346" s="55" t="e">
        <f>IF(#REF!=1,0,"")</f>
        <v>#REF!</v>
      </c>
      <c r="AT1346" s="56" t="e">
        <f t="shared" si="329"/>
        <v>#REF!</v>
      </c>
    </row>
    <row r="1347" spans="1:46" s="3" customFormat="1" x14ac:dyDescent="0.25">
      <c r="A1347" s="67">
        <f t="shared" si="330"/>
        <v>2022</v>
      </c>
      <c r="B1347" s="67" t="str">
        <f t="shared" si="331"/>
        <v>May</v>
      </c>
      <c r="C1347" s="68">
        <f t="shared" si="336"/>
        <v>25</v>
      </c>
      <c r="D1347" s="69">
        <f t="shared" si="332"/>
        <v>6</v>
      </c>
      <c r="E1347" s="60">
        <f t="shared" si="333"/>
        <v>59</v>
      </c>
      <c r="F1347" s="74"/>
      <c r="G1347" s="77"/>
      <c r="H1347" s="63" t="e">
        <f t="shared" si="337"/>
        <v>#VALUE!</v>
      </c>
      <c r="I1347" s="64">
        <f t="shared" si="341"/>
        <v>1</v>
      </c>
      <c r="J1347" s="71" t="str">
        <f t="shared" si="341"/>
        <v>Lavandula</v>
      </c>
      <c r="K1347" s="71" t="str">
        <f t="shared" si="341"/>
        <v>stoechas</v>
      </c>
      <c r="L1347" s="72">
        <f t="shared" si="341"/>
        <v>2</v>
      </c>
      <c r="M1347" s="66">
        <f t="shared" si="341"/>
        <v>12</v>
      </c>
      <c r="N1347" s="66">
        <f t="shared" si="341"/>
        <v>0</v>
      </c>
      <c r="O1347" s="42"/>
      <c r="P1347" s="43" t="e">
        <f>TEXT(IF(#REF!=1,D1347,""),"00")</f>
        <v>#REF!</v>
      </c>
      <c r="Q1347" s="44"/>
      <c r="R1347" s="45"/>
      <c r="S1347" s="46" t="e">
        <f>IF(O1347=0,TEXT(TIME(P1347,Q1347,R1347)-TIME(D1347,E1347,RIGHT(F1347,2))+TIME(0,LEFT(#REF!,2),RIGHT(#REF!,2)),"mm:ss"),TEXT(TIME(P1347,Q1347,R1347)-TIME(D1347,E1347,RIGHT(F1347,2))+TIME(0,LEFT(#REF!,2),RIGHT(#REF!,2))-TIME(0,($G$10*O1347),0),"mm:ss"))</f>
        <v>#REF!</v>
      </c>
      <c r="T1347" s="47"/>
      <c r="U1347" s="43" t="e">
        <f>INDEX(VISITORS[INSECT ORDER], MATCH(T1347,VISITORS[NAME USED],0))</f>
        <v>#N/A</v>
      </c>
      <c r="V1347" s="43" t="e">
        <f t="shared" si="334"/>
        <v>#N/A</v>
      </c>
      <c r="W1347" s="48" t="e">
        <f>IF(SUM(AB1347,AD1347,AF1347,AH1347,AJ1347,AL1347)=#REF!,,"")</f>
        <v>#REF!</v>
      </c>
      <c r="X1347" s="49" t="e">
        <f>IF(#REF!=1,1,"")</f>
        <v>#REF!</v>
      </c>
      <c r="Y1347" s="49"/>
      <c r="Z1347" s="49"/>
      <c r="AA1347" s="50" t="str">
        <f t="shared" si="335"/>
        <v/>
      </c>
      <c r="AB1347" s="51" t="str">
        <f>IF(AA1347=1,#REF!,"")</f>
        <v/>
      </c>
      <c r="AC1347" s="50"/>
      <c r="AD1347" s="51" t="str">
        <f>IF(AC1347=1,#REF!,"")</f>
        <v/>
      </c>
      <c r="AE1347" s="50"/>
      <c r="AF1347" s="51" t="str">
        <f>IF(AE1347=1,#REF!,"")</f>
        <v/>
      </c>
      <c r="AG1347" s="50"/>
      <c r="AH1347" s="51" t="str">
        <f>IF(AG1347=1,#REF!,"")</f>
        <v/>
      </c>
      <c r="AI1347" s="50"/>
      <c r="AJ1347" s="51" t="str">
        <f>IF(AI1347=1,#REF!,"")</f>
        <v/>
      </c>
      <c r="AK1347" s="50"/>
      <c r="AL1347" s="51" t="str">
        <f>IF(AK1347=1,#REF!,"")</f>
        <v/>
      </c>
      <c r="AM1347" s="52"/>
      <c r="AN1347" s="53"/>
      <c r="AO1347" s="53"/>
      <c r="AP1347" s="54"/>
      <c r="AQ1347" s="55" t="e">
        <f>IF(#REF!=1,0,"")</f>
        <v>#REF!</v>
      </c>
      <c r="AR1347" s="56" t="e">
        <f t="shared" si="328"/>
        <v>#REF!</v>
      </c>
      <c r="AS1347" s="55" t="e">
        <f>IF(#REF!=1,0,"")</f>
        <v>#REF!</v>
      </c>
      <c r="AT1347" s="56" t="e">
        <f t="shared" si="329"/>
        <v>#REF!</v>
      </c>
    </row>
    <row r="1348" spans="1:46" s="3" customFormat="1" x14ac:dyDescent="0.25">
      <c r="A1348" s="67">
        <f t="shared" si="330"/>
        <v>2022</v>
      </c>
      <c r="B1348" s="67" t="str">
        <f t="shared" si="331"/>
        <v>May</v>
      </c>
      <c r="C1348" s="68">
        <f t="shared" si="336"/>
        <v>25</v>
      </c>
      <c r="D1348" s="69">
        <f t="shared" si="332"/>
        <v>7</v>
      </c>
      <c r="E1348" s="70">
        <f t="shared" si="333"/>
        <v>0</v>
      </c>
      <c r="F1348" s="74"/>
      <c r="G1348" s="77"/>
      <c r="H1348" s="63" t="e">
        <f t="shared" si="337"/>
        <v>#VALUE!</v>
      </c>
      <c r="I1348" s="64">
        <f t="shared" si="341"/>
        <v>1</v>
      </c>
      <c r="J1348" s="71" t="str">
        <f t="shared" si="341"/>
        <v>Lavandula</v>
      </c>
      <c r="K1348" s="71" t="str">
        <f t="shared" si="341"/>
        <v>stoechas</v>
      </c>
      <c r="L1348" s="72">
        <f t="shared" si="341"/>
        <v>2</v>
      </c>
      <c r="M1348" s="72">
        <f t="shared" si="341"/>
        <v>12</v>
      </c>
      <c r="N1348" s="66">
        <f t="shared" si="341"/>
        <v>0</v>
      </c>
      <c r="O1348" s="42"/>
      <c r="P1348" s="43" t="e">
        <f>TEXT(IF(#REF!=1,D1348,""),"00")</f>
        <v>#REF!</v>
      </c>
      <c r="Q1348" s="44"/>
      <c r="R1348" s="45"/>
      <c r="S1348" s="46" t="e">
        <f>IF(O1348=0,TEXT(TIME(P1348,Q1348,R1348)-TIME(D1348,E1348,RIGHT(F1348,2))+TIME(0,LEFT(#REF!,2),RIGHT(#REF!,2)),"mm:ss"),TEXT(TIME(P1348,Q1348,R1348)-TIME(D1348,E1348,RIGHT(F1348,2))+TIME(0,LEFT(#REF!,2),RIGHT(#REF!,2))-TIME(0,($G$10*O1348),0),"mm:ss"))</f>
        <v>#REF!</v>
      </c>
      <c r="T1348" s="47"/>
      <c r="U1348" s="43" t="e">
        <f>INDEX(VISITORS[INSECT ORDER], MATCH(T1348,VISITORS[NAME USED],0))</f>
        <v>#N/A</v>
      </c>
      <c r="V1348" s="43" t="e">
        <f t="shared" si="334"/>
        <v>#N/A</v>
      </c>
      <c r="W1348" s="48" t="e">
        <f>IF(SUM(AB1348,AD1348,AF1348,AH1348,AJ1348,AL1348)=#REF!,,"")</f>
        <v>#REF!</v>
      </c>
      <c r="X1348" s="49" t="e">
        <f>IF(#REF!=1,1,"")</f>
        <v>#REF!</v>
      </c>
      <c r="Y1348" s="49"/>
      <c r="Z1348" s="49"/>
      <c r="AA1348" s="50" t="str">
        <f t="shared" si="335"/>
        <v/>
      </c>
      <c r="AB1348" s="51" t="str">
        <f>IF(AA1348=1,#REF!,"")</f>
        <v/>
      </c>
      <c r="AC1348" s="50"/>
      <c r="AD1348" s="51" t="str">
        <f>IF(AC1348=1,#REF!,"")</f>
        <v/>
      </c>
      <c r="AE1348" s="50"/>
      <c r="AF1348" s="51" t="str">
        <f>IF(AE1348=1,#REF!,"")</f>
        <v/>
      </c>
      <c r="AG1348" s="50"/>
      <c r="AH1348" s="51" t="str">
        <f>IF(AG1348=1,#REF!,"")</f>
        <v/>
      </c>
      <c r="AI1348" s="50"/>
      <c r="AJ1348" s="51" t="str">
        <f>IF(AI1348=1,#REF!,"")</f>
        <v/>
      </c>
      <c r="AK1348" s="50"/>
      <c r="AL1348" s="51" t="str">
        <f>IF(AK1348=1,#REF!,"")</f>
        <v/>
      </c>
      <c r="AM1348" s="52"/>
      <c r="AN1348" s="53"/>
      <c r="AO1348" s="53"/>
      <c r="AP1348" s="54"/>
      <c r="AQ1348" s="55" t="e">
        <f>IF(#REF!=1,0,"")</f>
        <v>#REF!</v>
      </c>
      <c r="AR1348" s="56" t="e">
        <f t="shared" si="328"/>
        <v>#REF!</v>
      </c>
      <c r="AS1348" s="55" t="e">
        <f>IF(#REF!=1,0,"")</f>
        <v>#REF!</v>
      </c>
      <c r="AT1348" s="56" t="e">
        <f t="shared" si="329"/>
        <v>#REF!</v>
      </c>
    </row>
    <row r="1349" spans="1:46" s="3" customFormat="1" x14ac:dyDescent="0.25">
      <c r="A1349" s="67">
        <f t="shared" si="330"/>
        <v>2022</v>
      </c>
      <c r="B1349" s="67" t="str">
        <f t="shared" si="331"/>
        <v>May</v>
      </c>
      <c r="C1349" s="68">
        <f t="shared" si="336"/>
        <v>25</v>
      </c>
      <c r="D1349" s="69">
        <f t="shared" si="332"/>
        <v>7</v>
      </c>
      <c r="E1349" s="70">
        <f t="shared" si="333"/>
        <v>1</v>
      </c>
      <c r="F1349" s="74"/>
      <c r="G1349" s="77"/>
      <c r="H1349" s="63" t="e">
        <f t="shared" si="337"/>
        <v>#VALUE!</v>
      </c>
      <c r="I1349" s="64">
        <f t="shared" si="341"/>
        <v>1</v>
      </c>
      <c r="J1349" s="71" t="str">
        <f t="shared" si="341"/>
        <v>Lavandula</v>
      </c>
      <c r="K1349" s="71" t="str">
        <f t="shared" si="341"/>
        <v>stoechas</v>
      </c>
      <c r="L1349" s="72">
        <f t="shared" si="341"/>
        <v>2</v>
      </c>
      <c r="M1349" s="72">
        <f t="shared" si="341"/>
        <v>12</v>
      </c>
      <c r="N1349" s="66">
        <f t="shared" si="341"/>
        <v>0</v>
      </c>
      <c r="O1349" s="42"/>
      <c r="P1349" s="43" t="e">
        <f>TEXT(IF(#REF!=1,D1349,""),"00")</f>
        <v>#REF!</v>
      </c>
      <c r="Q1349" s="44"/>
      <c r="R1349" s="45"/>
      <c r="S1349" s="46" t="e">
        <f>IF(O1349=0,TEXT(TIME(P1349,Q1349,R1349)-TIME(D1349,E1349,RIGHT(F1349,2))+TIME(0,LEFT(#REF!,2),RIGHT(#REF!,2)),"mm:ss"),TEXT(TIME(P1349,Q1349,R1349)-TIME(D1349,E1349,RIGHT(F1349,2))+TIME(0,LEFT(#REF!,2),RIGHT(#REF!,2))-TIME(0,($G$10*O1349),0),"mm:ss"))</f>
        <v>#REF!</v>
      </c>
      <c r="T1349" s="47"/>
      <c r="U1349" s="43" t="e">
        <f>INDEX(VISITORS[INSECT ORDER], MATCH(T1349,VISITORS[NAME USED],0))</f>
        <v>#N/A</v>
      </c>
      <c r="V1349" s="43" t="e">
        <f t="shared" si="334"/>
        <v>#N/A</v>
      </c>
      <c r="W1349" s="48" t="e">
        <f>IF(SUM(AB1349,AD1349,AF1349,AH1349,AJ1349,AL1349)=#REF!,,"")</f>
        <v>#REF!</v>
      </c>
      <c r="X1349" s="49" t="e">
        <f>IF(#REF!=1,1,"")</f>
        <v>#REF!</v>
      </c>
      <c r="Y1349" s="49"/>
      <c r="Z1349" s="49"/>
      <c r="AA1349" s="50" t="str">
        <f t="shared" si="335"/>
        <v/>
      </c>
      <c r="AB1349" s="51" t="str">
        <f>IF(AA1349=1,#REF!,"")</f>
        <v/>
      </c>
      <c r="AC1349" s="50"/>
      <c r="AD1349" s="51" t="str">
        <f>IF(AC1349=1,#REF!,"")</f>
        <v/>
      </c>
      <c r="AE1349" s="50"/>
      <c r="AF1349" s="51" t="str">
        <f>IF(AE1349=1,#REF!,"")</f>
        <v/>
      </c>
      <c r="AG1349" s="50"/>
      <c r="AH1349" s="51" t="str">
        <f>IF(AG1349=1,#REF!,"")</f>
        <v/>
      </c>
      <c r="AI1349" s="50"/>
      <c r="AJ1349" s="51" t="str">
        <f>IF(AI1349=1,#REF!,"")</f>
        <v/>
      </c>
      <c r="AK1349" s="50"/>
      <c r="AL1349" s="51" t="str">
        <f>IF(AK1349=1,#REF!,"")</f>
        <v/>
      </c>
      <c r="AM1349" s="52"/>
      <c r="AN1349" s="53"/>
      <c r="AO1349" s="53"/>
      <c r="AP1349" s="54"/>
      <c r="AQ1349" s="55" t="e">
        <f>IF(#REF!=1,0,"")</f>
        <v>#REF!</v>
      </c>
      <c r="AR1349" s="56" t="e">
        <f t="shared" si="328"/>
        <v>#REF!</v>
      </c>
      <c r="AS1349" s="55" t="e">
        <f>IF(#REF!=1,0,"")</f>
        <v>#REF!</v>
      </c>
      <c r="AT1349" s="56" t="e">
        <f t="shared" si="329"/>
        <v>#REF!</v>
      </c>
    </row>
    <row r="1350" spans="1:46" s="3" customFormat="1" x14ac:dyDescent="0.25">
      <c r="A1350" s="67">
        <f t="shared" si="330"/>
        <v>2022</v>
      </c>
      <c r="B1350" s="67" t="str">
        <f t="shared" si="331"/>
        <v>May</v>
      </c>
      <c r="C1350" s="68">
        <f t="shared" si="336"/>
        <v>25</v>
      </c>
      <c r="D1350" s="69">
        <f t="shared" si="332"/>
        <v>7</v>
      </c>
      <c r="E1350" s="70">
        <f t="shared" si="333"/>
        <v>2</v>
      </c>
      <c r="F1350" s="74"/>
      <c r="G1350" s="77"/>
      <c r="H1350" s="63" t="e">
        <f t="shared" si="337"/>
        <v>#VALUE!</v>
      </c>
      <c r="I1350" s="64">
        <f t="shared" si="341"/>
        <v>1</v>
      </c>
      <c r="J1350" s="71" t="str">
        <f t="shared" si="341"/>
        <v>Lavandula</v>
      </c>
      <c r="K1350" s="71" t="str">
        <f t="shared" si="341"/>
        <v>stoechas</v>
      </c>
      <c r="L1350" s="66">
        <f t="shared" si="341"/>
        <v>2</v>
      </c>
      <c r="M1350" s="72">
        <f t="shared" si="341"/>
        <v>12</v>
      </c>
      <c r="N1350" s="66">
        <f t="shared" si="341"/>
        <v>0</v>
      </c>
      <c r="O1350" s="42"/>
      <c r="P1350" s="43" t="e">
        <f>TEXT(IF(#REF!=1,D1350,""),"00")</f>
        <v>#REF!</v>
      </c>
      <c r="Q1350" s="44"/>
      <c r="R1350" s="45"/>
      <c r="S1350" s="46" t="e">
        <f>IF(O1350=0,TEXT(TIME(P1350,Q1350,R1350)-TIME(D1350,E1350,RIGHT(F1350,2))+TIME(0,LEFT(#REF!,2),RIGHT(#REF!,2)),"mm:ss"),TEXT(TIME(P1350,Q1350,R1350)-TIME(D1350,E1350,RIGHT(F1350,2))+TIME(0,LEFT(#REF!,2),RIGHT(#REF!,2))-TIME(0,($G$10*O1350),0),"mm:ss"))</f>
        <v>#REF!</v>
      </c>
      <c r="T1350" s="47"/>
      <c r="U1350" s="43" t="e">
        <f>INDEX(VISITORS[INSECT ORDER], MATCH(T1350,VISITORS[NAME USED],0))</f>
        <v>#N/A</v>
      </c>
      <c r="V1350" s="43" t="e">
        <f t="shared" si="334"/>
        <v>#N/A</v>
      </c>
      <c r="W1350" s="48" t="e">
        <f>IF(SUM(AB1350,AD1350,AF1350,AH1350,AJ1350,AL1350)=#REF!,,"")</f>
        <v>#REF!</v>
      </c>
      <c r="X1350" s="49" t="e">
        <f>IF(#REF!=1,1,"")</f>
        <v>#REF!</v>
      </c>
      <c r="Y1350" s="49"/>
      <c r="Z1350" s="49"/>
      <c r="AA1350" s="50" t="str">
        <f t="shared" si="335"/>
        <v/>
      </c>
      <c r="AB1350" s="51" t="str">
        <f>IF(AA1350=1,#REF!,"")</f>
        <v/>
      </c>
      <c r="AC1350" s="50"/>
      <c r="AD1350" s="51" t="str">
        <f>IF(AC1350=1,#REF!,"")</f>
        <v/>
      </c>
      <c r="AE1350" s="50"/>
      <c r="AF1350" s="51" t="str">
        <f>IF(AE1350=1,#REF!,"")</f>
        <v/>
      </c>
      <c r="AG1350" s="50"/>
      <c r="AH1350" s="51" t="str">
        <f>IF(AG1350=1,#REF!,"")</f>
        <v/>
      </c>
      <c r="AI1350" s="50"/>
      <c r="AJ1350" s="51" t="str">
        <f>IF(AI1350=1,#REF!,"")</f>
        <v/>
      </c>
      <c r="AK1350" s="50"/>
      <c r="AL1350" s="51" t="str">
        <f>IF(AK1350=1,#REF!,"")</f>
        <v/>
      </c>
      <c r="AM1350" s="52"/>
      <c r="AN1350" s="53"/>
      <c r="AO1350" s="53"/>
      <c r="AP1350" s="54"/>
      <c r="AQ1350" s="55" t="e">
        <f>IF(#REF!=1,0,"")</f>
        <v>#REF!</v>
      </c>
      <c r="AR1350" s="56" t="e">
        <f t="shared" si="328"/>
        <v>#REF!</v>
      </c>
      <c r="AS1350" s="55" t="e">
        <f>IF(#REF!=1,0,"")</f>
        <v>#REF!</v>
      </c>
      <c r="AT1350" s="56" t="e">
        <f t="shared" si="329"/>
        <v>#REF!</v>
      </c>
    </row>
    <row r="1351" spans="1:46" s="3" customFormat="1" x14ac:dyDescent="0.25">
      <c r="A1351" s="67">
        <f t="shared" si="330"/>
        <v>2022</v>
      </c>
      <c r="B1351" s="67" t="str">
        <f t="shared" si="331"/>
        <v>May</v>
      </c>
      <c r="C1351" s="68">
        <f t="shared" si="336"/>
        <v>25</v>
      </c>
      <c r="D1351" s="69">
        <f t="shared" si="332"/>
        <v>7</v>
      </c>
      <c r="E1351" s="70">
        <f t="shared" si="333"/>
        <v>3</v>
      </c>
      <c r="F1351" s="74"/>
      <c r="G1351" s="77"/>
      <c r="H1351" s="63" t="e">
        <f t="shared" si="337"/>
        <v>#VALUE!</v>
      </c>
      <c r="I1351" s="64">
        <f t="shared" si="341"/>
        <v>1</v>
      </c>
      <c r="J1351" s="71" t="str">
        <f t="shared" si="341"/>
        <v>Lavandula</v>
      </c>
      <c r="K1351" s="71" t="str">
        <f t="shared" si="341"/>
        <v>stoechas</v>
      </c>
      <c r="L1351" s="72">
        <f t="shared" si="341"/>
        <v>2</v>
      </c>
      <c r="M1351" s="72">
        <f t="shared" si="341"/>
        <v>12</v>
      </c>
      <c r="N1351" s="66">
        <f t="shared" si="341"/>
        <v>0</v>
      </c>
      <c r="O1351" s="42"/>
      <c r="P1351" s="43" t="e">
        <f>TEXT(IF(#REF!=1,D1351,""),"00")</f>
        <v>#REF!</v>
      </c>
      <c r="Q1351" s="44"/>
      <c r="R1351" s="45"/>
      <c r="S1351" s="46" t="e">
        <f>IF(O1351=0,TEXT(TIME(P1351,Q1351,R1351)-TIME(D1351,E1351,RIGHT(F1351,2))+TIME(0,LEFT(#REF!,2),RIGHT(#REF!,2)),"mm:ss"),TEXT(TIME(P1351,Q1351,R1351)-TIME(D1351,E1351,RIGHT(F1351,2))+TIME(0,LEFT(#REF!,2),RIGHT(#REF!,2))-TIME(0,($G$10*O1351),0),"mm:ss"))</f>
        <v>#REF!</v>
      </c>
      <c r="T1351" s="47"/>
      <c r="U1351" s="43" t="e">
        <f>INDEX(VISITORS[INSECT ORDER], MATCH(T1351,VISITORS[NAME USED],0))</f>
        <v>#N/A</v>
      </c>
      <c r="V1351" s="43" t="e">
        <f t="shared" si="334"/>
        <v>#N/A</v>
      </c>
      <c r="W1351" s="48" t="e">
        <f>IF(SUM(AB1351,AD1351,AF1351,AH1351,AJ1351,AL1351)=#REF!,,"")</f>
        <v>#REF!</v>
      </c>
      <c r="X1351" s="49" t="e">
        <f>IF(#REF!=1,1,"")</f>
        <v>#REF!</v>
      </c>
      <c r="Y1351" s="49"/>
      <c r="Z1351" s="49"/>
      <c r="AA1351" s="50" t="str">
        <f t="shared" si="335"/>
        <v/>
      </c>
      <c r="AB1351" s="51" t="str">
        <f>IF(AA1351=1,#REF!,"")</f>
        <v/>
      </c>
      <c r="AC1351" s="50"/>
      <c r="AD1351" s="51" t="str">
        <f>IF(AC1351=1,#REF!,"")</f>
        <v/>
      </c>
      <c r="AE1351" s="50"/>
      <c r="AF1351" s="51" t="str">
        <f>IF(AE1351=1,#REF!,"")</f>
        <v/>
      </c>
      <c r="AG1351" s="50"/>
      <c r="AH1351" s="51" t="str">
        <f>IF(AG1351=1,#REF!,"")</f>
        <v/>
      </c>
      <c r="AI1351" s="50"/>
      <c r="AJ1351" s="51" t="str">
        <f>IF(AI1351=1,#REF!,"")</f>
        <v/>
      </c>
      <c r="AK1351" s="50"/>
      <c r="AL1351" s="51" t="str">
        <f>IF(AK1351=1,#REF!,"")</f>
        <v/>
      </c>
      <c r="AM1351" s="52"/>
      <c r="AN1351" s="53"/>
      <c r="AO1351" s="53"/>
      <c r="AP1351" s="54"/>
      <c r="AQ1351" s="55" t="e">
        <f>IF(#REF!=1,0,"")</f>
        <v>#REF!</v>
      </c>
      <c r="AR1351" s="56" t="e">
        <f t="shared" si="328"/>
        <v>#REF!</v>
      </c>
      <c r="AS1351" s="55" t="e">
        <f>IF(#REF!=1,0,"")</f>
        <v>#REF!</v>
      </c>
      <c r="AT1351" s="56" t="e">
        <f t="shared" si="329"/>
        <v>#REF!</v>
      </c>
    </row>
    <row r="1352" spans="1:46" s="3" customFormat="1" x14ac:dyDescent="0.25">
      <c r="A1352" s="67">
        <f t="shared" si="330"/>
        <v>2022</v>
      </c>
      <c r="B1352" s="67" t="str">
        <f t="shared" si="331"/>
        <v>May</v>
      </c>
      <c r="C1352" s="68">
        <f t="shared" si="336"/>
        <v>25</v>
      </c>
      <c r="D1352" s="69">
        <f t="shared" si="332"/>
        <v>7</v>
      </c>
      <c r="E1352" s="60">
        <f t="shared" si="333"/>
        <v>4</v>
      </c>
      <c r="F1352" s="74"/>
      <c r="G1352" s="77"/>
      <c r="H1352" s="63" t="e">
        <f t="shared" si="337"/>
        <v>#VALUE!</v>
      </c>
      <c r="I1352" s="64">
        <f t="shared" si="341"/>
        <v>1</v>
      </c>
      <c r="J1352" s="71" t="str">
        <f t="shared" si="341"/>
        <v>Lavandula</v>
      </c>
      <c r="K1352" s="71" t="str">
        <f t="shared" si="341"/>
        <v>stoechas</v>
      </c>
      <c r="L1352" s="72">
        <f t="shared" si="341"/>
        <v>2</v>
      </c>
      <c r="M1352" s="66">
        <f t="shared" si="341"/>
        <v>12</v>
      </c>
      <c r="N1352" s="66">
        <f t="shared" si="341"/>
        <v>0</v>
      </c>
      <c r="O1352" s="42"/>
      <c r="P1352" s="43" t="e">
        <f>TEXT(IF(#REF!=1,D1352,""),"00")</f>
        <v>#REF!</v>
      </c>
      <c r="Q1352" s="44"/>
      <c r="R1352" s="45"/>
      <c r="S1352" s="46" t="e">
        <f>IF(O1352=0,TEXT(TIME(P1352,Q1352,R1352)-TIME(D1352,E1352,RIGHT(F1352,2))+TIME(0,LEFT(#REF!,2),RIGHT(#REF!,2)),"mm:ss"),TEXT(TIME(P1352,Q1352,R1352)-TIME(D1352,E1352,RIGHT(F1352,2))+TIME(0,LEFT(#REF!,2),RIGHT(#REF!,2))-TIME(0,($G$10*O1352),0),"mm:ss"))</f>
        <v>#REF!</v>
      </c>
      <c r="T1352" s="47"/>
      <c r="U1352" s="43" t="e">
        <f>INDEX(VISITORS[INSECT ORDER], MATCH(T1352,VISITORS[NAME USED],0))</f>
        <v>#N/A</v>
      </c>
      <c r="V1352" s="43" t="e">
        <f t="shared" si="334"/>
        <v>#N/A</v>
      </c>
      <c r="W1352" s="48" t="e">
        <f>IF(SUM(AB1352,AD1352,AF1352,AH1352,AJ1352,AL1352)=#REF!,,"")</f>
        <v>#REF!</v>
      </c>
      <c r="X1352" s="49" t="e">
        <f>IF(#REF!=1,1,"")</f>
        <v>#REF!</v>
      </c>
      <c r="Y1352" s="49"/>
      <c r="Z1352" s="49"/>
      <c r="AA1352" s="50" t="str">
        <f t="shared" si="335"/>
        <v/>
      </c>
      <c r="AB1352" s="51" t="str">
        <f>IF(AA1352=1,#REF!,"")</f>
        <v/>
      </c>
      <c r="AC1352" s="50"/>
      <c r="AD1352" s="51" t="str">
        <f>IF(AC1352=1,#REF!,"")</f>
        <v/>
      </c>
      <c r="AE1352" s="50"/>
      <c r="AF1352" s="51" t="str">
        <f>IF(AE1352=1,#REF!,"")</f>
        <v/>
      </c>
      <c r="AG1352" s="50"/>
      <c r="AH1352" s="51" t="str">
        <f>IF(AG1352=1,#REF!,"")</f>
        <v/>
      </c>
      <c r="AI1352" s="50"/>
      <c r="AJ1352" s="51" t="str">
        <f>IF(AI1352=1,#REF!,"")</f>
        <v/>
      </c>
      <c r="AK1352" s="50"/>
      <c r="AL1352" s="51" t="str">
        <f>IF(AK1352=1,#REF!,"")</f>
        <v/>
      </c>
      <c r="AM1352" s="52"/>
      <c r="AN1352" s="53"/>
      <c r="AO1352" s="53"/>
      <c r="AP1352" s="54"/>
      <c r="AQ1352" s="55" t="e">
        <f>IF(#REF!=1,0,"")</f>
        <v>#REF!</v>
      </c>
      <c r="AR1352" s="56" t="e">
        <f t="shared" si="328"/>
        <v>#REF!</v>
      </c>
      <c r="AS1352" s="55" t="e">
        <f>IF(#REF!=1,0,"")</f>
        <v>#REF!</v>
      </c>
      <c r="AT1352" s="56" t="e">
        <f t="shared" si="329"/>
        <v>#REF!</v>
      </c>
    </row>
    <row r="1353" spans="1:46" s="3" customFormat="1" x14ac:dyDescent="0.25">
      <c r="A1353" s="67">
        <f t="shared" si="330"/>
        <v>2022</v>
      </c>
      <c r="B1353" s="67" t="str">
        <f t="shared" si="331"/>
        <v>May</v>
      </c>
      <c r="C1353" s="68">
        <f t="shared" si="336"/>
        <v>25</v>
      </c>
      <c r="D1353" s="69">
        <f t="shared" si="332"/>
        <v>7</v>
      </c>
      <c r="E1353" s="70">
        <f t="shared" si="333"/>
        <v>5</v>
      </c>
      <c r="F1353" s="74"/>
      <c r="G1353" s="77"/>
      <c r="H1353" s="63" t="e">
        <f t="shared" si="337"/>
        <v>#VALUE!</v>
      </c>
      <c r="I1353" s="64">
        <f t="shared" si="341"/>
        <v>1</v>
      </c>
      <c r="J1353" s="71" t="str">
        <f t="shared" si="341"/>
        <v>Lavandula</v>
      </c>
      <c r="K1353" s="71" t="str">
        <f t="shared" si="341"/>
        <v>stoechas</v>
      </c>
      <c r="L1353" s="72">
        <f t="shared" si="341"/>
        <v>2</v>
      </c>
      <c r="M1353" s="72">
        <f t="shared" si="341"/>
        <v>12</v>
      </c>
      <c r="N1353" s="66">
        <f t="shared" si="341"/>
        <v>0</v>
      </c>
      <c r="O1353" s="42"/>
      <c r="P1353" s="43" t="e">
        <f>TEXT(IF(#REF!=1,D1353,""),"00")</f>
        <v>#REF!</v>
      </c>
      <c r="Q1353" s="44"/>
      <c r="R1353" s="45"/>
      <c r="S1353" s="46" t="e">
        <f>IF(O1353=0,TEXT(TIME(P1353,Q1353,R1353)-TIME(D1353,E1353,RIGHT(F1353,2))+TIME(0,LEFT(#REF!,2),RIGHT(#REF!,2)),"mm:ss"),TEXT(TIME(P1353,Q1353,R1353)-TIME(D1353,E1353,RIGHT(F1353,2))+TIME(0,LEFT(#REF!,2),RIGHT(#REF!,2))-TIME(0,($G$10*O1353),0),"mm:ss"))</f>
        <v>#REF!</v>
      </c>
      <c r="T1353" s="47"/>
      <c r="U1353" s="43" t="e">
        <f>INDEX(VISITORS[INSECT ORDER], MATCH(T1353,VISITORS[NAME USED],0))</f>
        <v>#N/A</v>
      </c>
      <c r="V1353" s="43" t="e">
        <f t="shared" si="334"/>
        <v>#N/A</v>
      </c>
      <c r="W1353" s="48" t="e">
        <f>IF(SUM(AB1353,AD1353,AF1353,AH1353,AJ1353,AL1353)=#REF!,,"")</f>
        <v>#REF!</v>
      </c>
      <c r="X1353" s="49" t="e">
        <f>IF(#REF!=1,1,"")</f>
        <v>#REF!</v>
      </c>
      <c r="Y1353" s="49"/>
      <c r="Z1353" s="49"/>
      <c r="AA1353" s="50" t="str">
        <f t="shared" si="335"/>
        <v/>
      </c>
      <c r="AB1353" s="51" t="str">
        <f>IF(AA1353=1,#REF!,"")</f>
        <v/>
      </c>
      <c r="AC1353" s="50"/>
      <c r="AD1353" s="51" t="str">
        <f>IF(AC1353=1,#REF!,"")</f>
        <v/>
      </c>
      <c r="AE1353" s="50"/>
      <c r="AF1353" s="51" t="str">
        <f>IF(AE1353=1,#REF!,"")</f>
        <v/>
      </c>
      <c r="AG1353" s="50"/>
      <c r="AH1353" s="51" t="str">
        <f>IF(AG1353=1,#REF!,"")</f>
        <v/>
      </c>
      <c r="AI1353" s="50"/>
      <c r="AJ1353" s="51" t="str">
        <f>IF(AI1353=1,#REF!,"")</f>
        <v/>
      </c>
      <c r="AK1353" s="50"/>
      <c r="AL1353" s="51" t="str">
        <f>IF(AK1353=1,#REF!,"")</f>
        <v/>
      </c>
      <c r="AM1353" s="52"/>
      <c r="AN1353" s="53"/>
      <c r="AO1353" s="53"/>
      <c r="AP1353" s="54"/>
      <c r="AQ1353" s="55" t="e">
        <f>IF(#REF!=1,0,"")</f>
        <v>#REF!</v>
      </c>
      <c r="AR1353" s="56" t="e">
        <f t="shared" si="328"/>
        <v>#REF!</v>
      </c>
      <c r="AS1353" s="55" t="e">
        <f>IF(#REF!=1,0,"")</f>
        <v>#REF!</v>
      </c>
      <c r="AT1353" s="56" t="e">
        <f t="shared" si="329"/>
        <v>#REF!</v>
      </c>
    </row>
    <row r="1354" spans="1:46" s="3" customFormat="1" x14ac:dyDescent="0.25">
      <c r="A1354" s="67">
        <f t="shared" si="330"/>
        <v>2022</v>
      </c>
      <c r="B1354" s="67" t="str">
        <f t="shared" si="331"/>
        <v>May</v>
      </c>
      <c r="C1354" s="68">
        <f t="shared" si="336"/>
        <v>25</v>
      </c>
      <c r="D1354" s="69">
        <f t="shared" si="332"/>
        <v>7</v>
      </c>
      <c r="E1354" s="70">
        <f t="shared" si="333"/>
        <v>6</v>
      </c>
      <c r="F1354" s="74"/>
      <c r="G1354" s="77"/>
      <c r="H1354" s="63" t="e">
        <f t="shared" si="337"/>
        <v>#VALUE!</v>
      </c>
      <c r="I1354" s="64">
        <f t="shared" si="341"/>
        <v>1</v>
      </c>
      <c r="J1354" s="71" t="str">
        <f t="shared" si="341"/>
        <v>Lavandula</v>
      </c>
      <c r="K1354" s="71" t="str">
        <f t="shared" si="341"/>
        <v>stoechas</v>
      </c>
      <c r="L1354" s="72">
        <f t="shared" si="341"/>
        <v>2</v>
      </c>
      <c r="M1354" s="72">
        <f t="shared" si="341"/>
        <v>12</v>
      </c>
      <c r="N1354" s="66">
        <f t="shared" si="341"/>
        <v>0</v>
      </c>
      <c r="O1354" s="42"/>
      <c r="P1354" s="43" t="e">
        <f>TEXT(IF(#REF!=1,D1354,""),"00")</f>
        <v>#REF!</v>
      </c>
      <c r="Q1354" s="44"/>
      <c r="R1354" s="45"/>
      <c r="S1354" s="46" t="e">
        <f>IF(O1354=0,TEXT(TIME(P1354,Q1354,R1354)-TIME(D1354,E1354,RIGHT(F1354,2))+TIME(0,LEFT(#REF!,2),RIGHT(#REF!,2)),"mm:ss"),TEXT(TIME(P1354,Q1354,R1354)-TIME(D1354,E1354,RIGHT(F1354,2))+TIME(0,LEFT(#REF!,2),RIGHT(#REF!,2))-TIME(0,($G$10*O1354),0),"mm:ss"))</f>
        <v>#REF!</v>
      </c>
      <c r="T1354" s="47"/>
      <c r="U1354" s="43" t="e">
        <f>INDEX(VISITORS[INSECT ORDER], MATCH(T1354,VISITORS[NAME USED],0))</f>
        <v>#N/A</v>
      </c>
      <c r="V1354" s="43" t="e">
        <f t="shared" si="334"/>
        <v>#N/A</v>
      </c>
      <c r="W1354" s="48" t="e">
        <f>IF(SUM(AB1354,AD1354,AF1354,AH1354,AJ1354,AL1354)=#REF!,,"")</f>
        <v>#REF!</v>
      </c>
      <c r="X1354" s="49" t="e">
        <f>IF(#REF!=1,1,"")</f>
        <v>#REF!</v>
      </c>
      <c r="Y1354" s="49"/>
      <c r="Z1354" s="49"/>
      <c r="AA1354" s="50" t="str">
        <f t="shared" si="335"/>
        <v/>
      </c>
      <c r="AB1354" s="51" t="str">
        <f>IF(AA1354=1,#REF!,"")</f>
        <v/>
      </c>
      <c r="AC1354" s="50"/>
      <c r="AD1354" s="51" t="str">
        <f>IF(AC1354=1,#REF!,"")</f>
        <v/>
      </c>
      <c r="AE1354" s="50"/>
      <c r="AF1354" s="51" t="str">
        <f>IF(AE1354=1,#REF!,"")</f>
        <v/>
      </c>
      <c r="AG1354" s="50"/>
      <c r="AH1354" s="51" t="str">
        <f>IF(AG1354=1,#REF!,"")</f>
        <v/>
      </c>
      <c r="AI1354" s="50"/>
      <c r="AJ1354" s="51" t="str">
        <f>IF(AI1354=1,#REF!,"")</f>
        <v/>
      </c>
      <c r="AK1354" s="50"/>
      <c r="AL1354" s="51" t="str">
        <f>IF(AK1354=1,#REF!,"")</f>
        <v/>
      </c>
      <c r="AM1354" s="52"/>
      <c r="AN1354" s="53"/>
      <c r="AO1354" s="53"/>
      <c r="AP1354" s="54"/>
      <c r="AQ1354" s="55" t="e">
        <f>IF(#REF!=1,0,"")</f>
        <v>#REF!</v>
      </c>
      <c r="AR1354" s="56" t="e">
        <f t="shared" si="328"/>
        <v>#REF!</v>
      </c>
      <c r="AS1354" s="55" t="e">
        <f>IF(#REF!=1,0,"")</f>
        <v>#REF!</v>
      </c>
      <c r="AT1354" s="56" t="e">
        <f t="shared" si="329"/>
        <v>#REF!</v>
      </c>
    </row>
    <row r="1355" spans="1:46" s="3" customFormat="1" x14ac:dyDescent="0.25">
      <c r="A1355" s="67">
        <f t="shared" si="330"/>
        <v>2022</v>
      </c>
      <c r="B1355" s="67" t="str">
        <f t="shared" si="331"/>
        <v>May</v>
      </c>
      <c r="C1355" s="68">
        <f t="shared" si="336"/>
        <v>25</v>
      </c>
      <c r="D1355" s="69">
        <f t="shared" si="332"/>
        <v>7</v>
      </c>
      <c r="E1355" s="70">
        <f t="shared" si="333"/>
        <v>7</v>
      </c>
      <c r="F1355" s="74"/>
      <c r="G1355" s="77"/>
      <c r="H1355" s="63" t="e">
        <f t="shared" si="337"/>
        <v>#VALUE!</v>
      </c>
      <c r="I1355" s="64">
        <f t="shared" si="341"/>
        <v>1</v>
      </c>
      <c r="J1355" s="71" t="str">
        <f t="shared" si="341"/>
        <v>Lavandula</v>
      </c>
      <c r="K1355" s="71" t="str">
        <f t="shared" si="341"/>
        <v>stoechas</v>
      </c>
      <c r="L1355" s="72">
        <f t="shared" si="341"/>
        <v>2</v>
      </c>
      <c r="M1355" s="72">
        <f t="shared" si="341"/>
        <v>12</v>
      </c>
      <c r="N1355" s="66">
        <f t="shared" si="341"/>
        <v>0</v>
      </c>
      <c r="O1355" s="42"/>
      <c r="P1355" s="43" t="e">
        <f>TEXT(IF(#REF!=1,D1355,""),"00")</f>
        <v>#REF!</v>
      </c>
      <c r="Q1355" s="44"/>
      <c r="R1355" s="45"/>
      <c r="S1355" s="46" t="e">
        <f>IF(O1355=0,TEXT(TIME(P1355,Q1355,R1355)-TIME(D1355,E1355,RIGHT(F1355,2))+TIME(0,LEFT(#REF!,2),RIGHT(#REF!,2)),"mm:ss"),TEXT(TIME(P1355,Q1355,R1355)-TIME(D1355,E1355,RIGHT(F1355,2))+TIME(0,LEFT(#REF!,2),RIGHT(#REF!,2))-TIME(0,($G$10*O1355),0),"mm:ss"))</f>
        <v>#REF!</v>
      </c>
      <c r="T1355" s="47"/>
      <c r="U1355" s="43" t="e">
        <f>INDEX(VISITORS[INSECT ORDER], MATCH(T1355,VISITORS[NAME USED],0))</f>
        <v>#N/A</v>
      </c>
      <c r="V1355" s="43" t="e">
        <f t="shared" si="334"/>
        <v>#N/A</v>
      </c>
      <c r="W1355" s="48" t="e">
        <f>IF(SUM(AB1355,AD1355,AF1355,AH1355,AJ1355,AL1355)=#REF!,,"")</f>
        <v>#REF!</v>
      </c>
      <c r="X1355" s="49" t="e">
        <f>IF(#REF!=1,1,"")</f>
        <v>#REF!</v>
      </c>
      <c r="Y1355" s="49"/>
      <c r="Z1355" s="49"/>
      <c r="AA1355" s="50" t="str">
        <f t="shared" si="335"/>
        <v/>
      </c>
      <c r="AB1355" s="51" t="str">
        <f>IF(AA1355=1,#REF!,"")</f>
        <v/>
      </c>
      <c r="AC1355" s="50"/>
      <c r="AD1355" s="51" t="str">
        <f>IF(AC1355=1,#REF!,"")</f>
        <v/>
      </c>
      <c r="AE1355" s="50"/>
      <c r="AF1355" s="51" t="str">
        <f>IF(AE1355=1,#REF!,"")</f>
        <v/>
      </c>
      <c r="AG1355" s="50"/>
      <c r="AH1355" s="51" t="str">
        <f>IF(AG1355=1,#REF!,"")</f>
        <v/>
      </c>
      <c r="AI1355" s="50"/>
      <c r="AJ1355" s="51" t="str">
        <f>IF(AI1355=1,#REF!,"")</f>
        <v/>
      </c>
      <c r="AK1355" s="50"/>
      <c r="AL1355" s="51" t="str">
        <f>IF(AK1355=1,#REF!,"")</f>
        <v/>
      </c>
      <c r="AM1355" s="52"/>
      <c r="AN1355" s="53"/>
      <c r="AO1355" s="53"/>
      <c r="AP1355" s="54"/>
      <c r="AQ1355" s="55" t="e">
        <f>IF(#REF!=1,0,"")</f>
        <v>#REF!</v>
      </c>
      <c r="AR1355" s="56" t="e">
        <f t="shared" ref="AR1355:AR1418" si="342">IF(AQ1355=1,X1355,"")</f>
        <v>#REF!</v>
      </c>
      <c r="AS1355" s="55" t="e">
        <f>IF(#REF!=1,0,"")</f>
        <v>#REF!</v>
      </c>
      <c r="AT1355" s="56" t="e">
        <f t="shared" ref="AT1355:AT1418" si="343">IF(AS1355=1,X1355,"")</f>
        <v>#REF!</v>
      </c>
    </row>
    <row r="1356" spans="1:46" s="3" customFormat="1" x14ac:dyDescent="0.25">
      <c r="A1356" s="67">
        <f t="shared" ref="A1356:A1419" si="344">A1355</f>
        <v>2022</v>
      </c>
      <c r="B1356" s="67" t="str">
        <f t="shared" ref="B1356:B1419" si="345">IF(C1355-C1356&gt;0, TEXT(DATE(2016,(MONTH(DATEVALUE(B1355&amp;"1"))+1),1),"mmm"), B1355)</f>
        <v>May</v>
      </c>
      <c r="C1356" s="68">
        <f t="shared" si="336"/>
        <v>25</v>
      </c>
      <c r="D1356" s="69">
        <f t="shared" ref="D1356:D1419" si="346">IF(IF(E1355=59,D1355+1,D1355)=24,0,IF(E1355=59,D1355+1,D1355))</f>
        <v>7</v>
      </c>
      <c r="E1356" s="70">
        <f t="shared" ref="E1356:E1419" si="347">IF(E1355&lt;59,E1355+1,0)</f>
        <v>8</v>
      </c>
      <c r="F1356" s="74"/>
      <c r="G1356" s="77"/>
      <c r="H1356" s="63" t="e">
        <f t="shared" si="337"/>
        <v>#VALUE!</v>
      </c>
      <c r="I1356" s="64">
        <f t="shared" si="341"/>
        <v>1</v>
      </c>
      <c r="J1356" s="71" t="str">
        <f t="shared" si="341"/>
        <v>Lavandula</v>
      </c>
      <c r="K1356" s="71" t="str">
        <f t="shared" si="341"/>
        <v>stoechas</v>
      </c>
      <c r="L1356" s="66">
        <f t="shared" si="341"/>
        <v>2</v>
      </c>
      <c r="M1356" s="72">
        <f t="shared" si="341"/>
        <v>12</v>
      </c>
      <c r="N1356" s="66">
        <f t="shared" si="341"/>
        <v>0</v>
      </c>
      <c r="O1356" s="42"/>
      <c r="P1356" s="43" t="e">
        <f>TEXT(IF(#REF!=1,D1356,""),"00")</f>
        <v>#REF!</v>
      </c>
      <c r="Q1356" s="44"/>
      <c r="R1356" s="45"/>
      <c r="S1356" s="46" t="e">
        <f>IF(O1356=0,TEXT(TIME(P1356,Q1356,R1356)-TIME(D1356,E1356,RIGHT(F1356,2))+TIME(0,LEFT(#REF!,2),RIGHT(#REF!,2)),"mm:ss"),TEXT(TIME(P1356,Q1356,R1356)-TIME(D1356,E1356,RIGHT(F1356,2))+TIME(0,LEFT(#REF!,2),RIGHT(#REF!,2))-TIME(0,($G$10*O1356),0),"mm:ss"))</f>
        <v>#REF!</v>
      </c>
      <c r="T1356" s="47"/>
      <c r="U1356" s="43" t="e">
        <f>INDEX(VISITORS[INSECT ORDER], MATCH(T1356,VISITORS[NAME USED],0))</f>
        <v>#N/A</v>
      </c>
      <c r="V1356" s="43" t="e">
        <f t="shared" ref="V1356:V1419" si="348">IF(U1356&lt;&gt;0,"NA","")</f>
        <v>#N/A</v>
      </c>
      <c r="W1356" s="48" t="e">
        <f>IF(SUM(AB1356,AD1356,AF1356,AH1356,AJ1356,AL1356)=#REF!,,"")</f>
        <v>#REF!</v>
      </c>
      <c r="X1356" s="49" t="e">
        <f>IF(#REF!=1,1,"")</f>
        <v>#REF!</v>
      </c>
      <c r="Y1356" s="49"/>
      <c r="Z1356" s="49"/>
      <c r="AA1356" s="50" t="str">
        <f t="shared" ref="AA1356:AA1419" si="349">IF(OR(T1356="Something small"),1,"")</f>
        <v/>
      </c>
      <c r="AB1356" s="51" t="str">
        <f>IF(AA1356=1,#REF!,"")</f>
        <v/>
      </c>
      <c r="AC1356" s="50"/>
      <c r="AD1356" s="51" t="str">
        <f>IF(AC1356=1,#REF!,"")</f>
        <v/>
      </c>
      <c r="AE1356" s="50"/>
      <c r="AF1356" s="51" t="str">
        <f>IF(AE1356=1,#REF!,"")</f>
        <v/>
      </c>
      <c r="AG1356" s="50"/>
      <c r="AH1356" s="51" t="str">
        <f>IF(AG1356=1,#REF!,"")</f>
        <v/>
      </c>
      <c r="AI1356" s="50"/>
      <c r="AJ1356" s="51" t="str">
        <f>IF(AI1356=1,#REF!,"")</f>
        <v/>
      </c>
      <c r="AK1356" s="50"/>
      <c r="AL1356" s="51" t="str">
        <f>IF(AK1356=1,#REF!,"")</f>
        <v/>
      </c>
      <c r="AM1356" s="52"/>
      <c r="AN1356" s="53"/>
      <c r="AO1356" s="53"/>
      <c r="AP1356" s="54"/>
      <c r="AQ1356" s="55" t="e">
        <f>IF(#REF!=1,0,"")</f>
        <v>#REF!</v>
      </c>
      <c r="AR1356" s="56" t="e">
        <f t="shared" si="342"/>
        <v>#REF!</v>
      </c>
      <c r="AS1356" s="55" t="e">
        <f>IF(#REF!=1,0,"")</f>
        <v>#REF!</v>
      </c>
      <c r="AT1356" s="56" t="e">
        <f t="shared" si="343"/>
        <v>#REF!</v>
      </c>
    </row>
    <row r="1357" spans="1:46" s="3" customFormat="1" x14ac:dyDescent="0.25">
      <c r="A1357" s="67">
        <f t="shared" si="344"/>
        <v>2022</v>
      </c>
      <c r="B1357" s="67" t="str">
        <f t="shared" si="345"/>
        <v>May</v>
      </c>
      <c r="C1357" s="68">
        <f t="shared" ref="C1357:C1420" si="350">IF(AND(D1357=0, E1357=0), IF(TEXT(C1356,"dd")=TEXT(EOMONTH(DATE(A1356,MONTH(DATEVALUE(B1356&amp;"1")),C1356),0), "dd"), 1, C1356+1), C1356)</f>
        <v>25</v>
      </c>
      <c r="D1357" s="69">
        <f t="shared" si="346"/>
        <v>7</v>
      </c>
      <c r="E1357" s="60">
        <f t="shared" si="347"/>
        <v>9</v>
      </c>
      <c r="F1357" s="74"/>
      <c r="G1357" s="77"/>
      <c r="H1357" s="63" t="e">
        <f t="shared" ref="H1357:H1420" si="351">IF(AND(OR(E1356=$G$3,E1356=$G$4,E1356=$G$5,E1356=$G$6,E1356=$G$7,E1356=$G$8),E1356&lt;&gt;RIGHT(H1356,2)),CONCATENATE(LEFT(J1357,3),LEFT(K1357,3),L1357,"_",A1357,TEXT(MONTH(DATEVALUE(B1357&amp;"1")),"00"),TEXT(C1357,"00"),"_",TEXT(D1357,"00"),"_",TEXT(E1356,"00")),IF(AND(OR(E1357=$G$3,E1357=$G$4,E1357=$G$5,E1357=$G$6,E1357=$G$7,E1357=$G$8),OR(F1357="",F1357&gt;$G$9-1)),CONCATENATE(LEFT(J1357,3),LEFT(K1357,3),L1357,"_",A1357,TEXT(MONTH(DATEVALUE(B1357&amp;"1")),"00"),TEXT(C1357,"00"),"_",TEXT(D1357,"00"),"_",TEXT(E1357,"00")),H1356))</f>
        <v>#VALUE!</v>
      </c>
      <c r="I1357" s="64">
        <f t="shared" ref="I1357:N1372" si="352">I1356</f>
        <v>1</v>
      </c>
      <c r="J1357" s="71" t="str">
        <f t="shared" si="352"/>
        <v>Lavandula</v>
      </c>
      <c r="K1357" s="71" t="str">
        <f t="shared" si="352"/>
        <v>stoechas</v>
      </c>
      <c r="L1357" s="72">
        <f t="shared" si="352"/>
        <v>2</v>
      </c>
      <c r="M1357" s="66">
        <f t="shared" si="352"/>
        <v>12</v>
      </c>
      <c r="N1357" s="66">
        <f t="shared" si="352"/>
        <v>0</v>
      </c>
      <c r="O1357" s="42"/>
      <c r="P1357" s="43" t="e">
        <f>TEXT(IF(#REF!=1,D1357,""),"00")</f>
        <v>#REF!</v>
      </c>
      <c r="Q1357" s="44"/>
      <c r="R1357" s="45"/>
      <c r="S1357" s="46" t="e">
        <f>IF(O1357=0,TEXT(TIME(P1357,Q1357,R1357)-TIME(D1357,E1357,RIGHT(F1357,2))+TIME(0,LEFT(#REF!,2),RIGHT(#REF!,2)),"mm:ss"),TEXT(TIME(P1357,Q1357,R1357)-TIME(D1357,E1357,RIGHT(F1357,2))+TIME(0,LEFT(#REF!,2),RIGHT(#REF!,2))-TIME(0,($G$10*O1357),0),"mm:ss"))</f>
        <v>#REF!</v>
      </c>
      <c r="T1357" s="47"/>
      <c r="U1357" s="43" t="e">
        <f>INDEX(VISITORS[INSECT ORDER], MATCH(T1357,VISITORS[NAME USED],0))</f>
        <v>#N/A</v>
      </c>
      <c r="V1357" s="43" t="e">
        <f t="shared" si="348"/>
        <v>#N/A</v>
      </c>
      <c r="W1357" s="48" t="e">
        <f>IF(SUM(AB1357,AD1357,AF1357,AH1357,AJ1357,AL1357)=#REF!,,"")</f>
        <v>#REF!</v>
      </c>
      <c r="X1357" s="49" t="e">
        <f>IF(#REF!=1,1,"")</f>
        <v>#REF!</v>
      </c>
      <c r="Y1357" s="49"/>
      <c r="Z1357" s="49"/>
      <c r="AA1357" s="50" t="str">
        <f t="shared" si="349"/>
        <v/>
      </c>
      <c r="AB1357" s="51" t="str">
        <f>IF(AA1357=1,#REF!,"")</f>
        <v/>
      </c>
      <c r="AC1357" s="50"/>
      <c r="AD1357" s="51" t="str">
        <f>IF(AC1357=1,#REF!,"")</f>
        <v/>
      </c>
      <c r="AE1357" s="50"/>
      <c r="AF1357" s="51" t="str">
        <f>IF(AE1357=1,#REF!,"")</f>
        <v/>
      </c>
      <c r="AG1357" s="50"/>
      <c r="AH1357" s="51" t="str">
        <f>IF(AG1357=1,#REF!,"")</f>
        <v/>
      </c>
      <c r="AI1357" s="50"/>
      <c r="AJ1357" s="51" t="str">
        <f>IF(AI1357=1,#REF!,"")</f>
        <v/>
      </c>
      <c r="AK1357" s="50"/>
      <c r="AL1357" s="51" t="str">
        <f>IF(AK1357=1,#REF!,"")</f>
        <v/>
      </c>
      <c r="AM1357" s="52"/>
      <c r="AN1357" s="53"/>
      <c r="AO1357" s="53"/>
      <c r="AP1357" s="54"/>
      <c r="AQ1357" s="55" t="e">
        <f>IF(#REF!=1,0,"")</f>
        <v>#REF!</v>
      </c>
      <c r="AR1357" s="56" t="e">
        <f t="shared" si="342"/>
        <v>#REF!</v>
      </c>
      <c r="AS1357" s="55" t="e">
        <f>IF(#REF!=1,0,"")</f>
        <v>#REF!</v>
      </c>
      <c r="AT1357" s="56" t="e">
        <f t="shared" si="343"/>
        <v>#REF!</v>
      </c>
    </row>
    <row r="1358" spans="1:46" s="3" customFormat="1" x14ac:dyDescent="0.25">
      <c r="A1358" s="67">
        <f t="shared" si="344"/>
        <v>2022</v>
      </c>
      <c r="B1358" s="67" t="str">
        <f t="shared" si="345"/>
        <v>May</v>
      </c>
      <c r="C1358" s="68">
        <f t="shared" si="350"/>
        <v>25</v>
      </c>
      <c r="D1358" s="69">
        <f t="shared" si="346"/>
        <v>7</v>
      </c>
      <c r="E1358" s="70">
        <f t="shared" si="347"/>
        <v>10</v>
      </c>
      <c r="F1358" s="74"/>
      <c r="G1358" s="77"/>
      <c r="H1358" s="63" t="e">
        <f t="shared" si="351"/>
        <v>#VALUE!</v>
      </c>
      <c r="I1358" s="64">
        <f t="shared" si="352"/>
        <v>1</v>
      </c>
      <c r="J1358" s="71" t="str">
        <f t="shared" si="352"/>
        <v>Lavandula</v>
      </c>
      <c r="K1358" s="71" t="str">
        <f t="shared" si="352"/>
        <v>stoechas</v>
      </c>
      <c r="L1358" s="72">
        <f t="shared" si="352"/>
        <v>2</v>
      </c>
      <c r="M1358" s="72">
        <f t="shared" si="352"/>
        <v>12</v>
      </c>
      <c r="N1358" s="66">
        <f t="shared" si="352"/>
        <v>0</v>
      </c>
      <c r="O1358" s="42"/>
      <c r="P1358" s="43" t="e">
        <f>TEXT(IF(#REF!=1,D1358,""),"00")</f>
        <v>#REF!</v>
      </c>
      <c r="Q1358" s="44"/>
      <c r="R1358" s="45"/>
      <c r="S1358" s="46" t="e">
        <f>IF(O1358=0,TEXT(TIME(P1358,Q1358,R1358)-TIME(D1358,E1358,RIGHT(F1358,2))+TIME(0,LEFT(#REF!,2),RIGHT(#REF!,2)),"mm:ss"),TEXT(TIME(P1358,Q1358,R1358)-TIME(D1358,E1358,RIGHT(F1358,2))+TIME(0,LEFT(#REF!,2),RIGHT(#REF!,2))-TIME(0,($G$10*O1358),0),"mm:ss"))</f>
        <v>#REF!</v>
      </c>
      <c r="T1358" s="47"/>
      <c r="U1358" s="43" t="e">
        <f>INDEX(VISITORS[INSECT ORDER], MATCH(T1358,VISITORS[NAME USED],0))</f>
        <v>#N/A</v>
      </c>
      <c r="V1358" s="43" t="e">
        <f t="shared" si="348"/>
        <v>#N/A</v>
      </c>
      <c r="W1358" s="48" t="e">
        <f>IF(SUM(AB1358,AD1358,AF1358,AH1358,AJ1358,AL1358)=#REF!,,"")</f>
        <v>#REF!</v>
      </c>
      <c r="X1358" s="49" t="e">
        <f>IF(#REF!=1,1,"")</f>
        <v>#REF!</v>
      </c>
      <c r="Y1358" s="49"/>
      <c r="Z1358" s="49"/>
      <c r="AA1358" s="50" t="str">
        <f t="shared" si="349"/>
        <v/>
      </c>
      <c r="AB1358" s="51" t="str">
        <f>IF(AA1358=1,#REF!,"")</f>
        <v/>
      </c>
      <c r="AC1358" s="50"/>
      <c r="AD1358" s="51" t="str">
        <f>IF(AC1358=1,#REF!,"")</f>
        <v/>
      </c>
      <c r="AE1358" s="50"/>
      <c r="AF1358" s="51" t="str">
        <f>IF(AE1358=1,#REF!,"")</f>
        <v/>
      </c>
      <c r="AG1358" s="50"/>
      <c r="AH1358" s="51" t="str">
        <f>IF(AG1358=1,#REF!,"")</f>
        <v/>
      </c>
      <c r="AI1358" s="50"/>
      <c r="AJ1358" s="51" t="str">
        <f>IF(AI1358=1,#REF!,"")</f>
        <v/>
      </c>
      <c r="AK1358" s="50"/>
      <c r="AL1358" s="51" t="str">
        <f>IF(AK1358=1,#REF!,"")</f>
        <v/>
      </c>
      <c r="AM1358" s="52"/>
      <c r="AN1358" s="53"/>
      <c r="AO1358" s="53"/>
      <c r="AP1358" s="54"/>
      <c r="AQ1358" s="55" t="e">
        <f>IF(#REF!=1,0,"")</f>
        <v>#REF!</v>
      </c>
      <c r="AR1358" s="56" t="e">
        <f t="shared" si="342"/>
        <v>#REF!</v>
      </c>
      <c r="AS1358" s="55" t="e">
        <f>IF(#REF!=1,0,"")</f>
        <v>#REF!</v>
      </c>
      <c r="AT1358" s="56" t="e">
        <f t="shared" si="343"/>
        <v>#REF!</v>
      </c>
    </row>
    <row r="1359" spans="1:46" s="3" customFormat="1" x14ac:dyDescent="0.25">
      <c r="A1359" s="67">
        <f t="shared" si="344"/>
        <v>2022</v>
      </c>
      <c r="B1359" s="67" t="str">
        <f t="shared" si="345"/>
        <v>May</v>
      </c>
      <c r="C1359" s="68">
        <f t="shared" si="350"/>
        <v>25</v>
      </c>
      <c r="D1359" s="69">
        <f t="shared" si="346"/>
        <v>7</v>
      </c>
      <c r="E1359" s="70">
        <f t="shared" si="347"/>
        <v>11</v>
      </c>
      <c r="F1359" s="74"/>
      <c r="G1359" s="77"/>
      <c r="H1359" s="63" t="e">
        <f t="shared" si="351"/>
        <v>#VALUE!</v>
      </c>
      <c r="I1359" s="64">
        <f t="shared" si="352"/>
        <v>1</v>
      </c>
      <c r="J1359" s="71" t="str">
        <f t="shared" si="352"/>
        <v>Lavandula</v>
      </c>
      <c r="K1359" s="71" t="str">
        <f t="shared" si="352"/>
        <v>stoechas</v>
      </c>
      <c r="L1359" s="72">
        <f t="shared" si="352"/>
        <v>2</v>
      </c>
      <c r="M1359" s="72">
        <f t="shared" si="352"/>
        <v>12</v>
      </c>
      <c r="N1359" s="66">
        <f t="shared" si="352"/>
        <v>0</v>
      </c>
      <c r="O1359" s="42"/>
      <c r="P1359" s="43" t="e">
        <f>TEXT(IF(#REF!=1,D1359,""),"00")</f>
        <v>#REF!</v>
      </c>
      <c r="Q1359" s="44"/>
      <c r="R1359" s="45"/>
      <c r="S1359" s="46" t="e">
        <f>IF(O1359=0,TEXT(TIME(P1359,Q1359,R1359)-TIME(D1359,E1359,RIGHT(F1359,2))+TIME(0,LEFT(#REF!,2),RIGHT(#REF!,2)),"mm:ss"),TEXT(TIME(P1359,Q1359,R1359)-TIME(D1359,E1359,RIGHT(F1359,2))+TIME(0,LEFT(#REF!,2),RIGHT(#REF!,2))-TIME(0,($G$10*O1359),0),"mm:ss"))</f>
        <v>#REF!</v>
      </c>
      <c r="T1359" s="47"/>
      <c r="U1359" s="43" t="e">
        <f>INDEX(VISITORS[INSECT ORDER], MATCH(T1359,VISITORS[NAME USED],0))</f>
        <v>#N/A</v>
      </c>
      <c r="V1359" s="43" t="e">
        <f t="shared" si="348"/>
        <v>#N/A</v>
      </c>
      <c r="W1359" s="48" t="e">
        <f>IF(SUM(AB1359,AD1359,AF1359,AH1359,AJ1359,AL1359)=#REF!,,"")</f>
        <v>#REF!</v>
      </c>
      <c r="X1359" s="49" t="e">
        <f>IF(#REF!=1,1,"")</f>
        <v>#REF!</v>
      </c>
      <c r="Y1359" s="49"/>
      <c r="Z1359" s="49"/>
      <c r="AA1359" s="50" t="str">
        <f t="shared" si="349"/>
        <v/>
      </c>
      <c r="AB1359" s="51" t="str">
        <f>IF(AA1359=1,#REF!,"")</f>
        <v/>
      </c>
      <c r="AC1359" s="50"/>
      <c r="AD1359" s="51" t="str">
        <f>IF(AC1359=1,#REF!,"")</f>
        <v/>
      </c>
      <c r="AE1359" s="50"/>
      <c r="AF1359" s="51" t="str">
        <f>IF(AE1359=1,#REF!,"")</f>
        <v/>
      </c>
      <c r="AG1359" s="50"/>
      <c r="AH1359" s="51" t="str">
        <f>IF(AG1359=1,#REF!,"")</f>
        <v/>
      </c>
      <c r="AI1359" s="50"/>
      <c r="AJ1359" s="51" t="str">
        <f>IF(AI1359=1,#REF!,"")</f>
        <v/>
      </c>
      <c r="AK1359" s="50"/>
      <c r="AL1359" s="51" t="str">
        <f>IF(AK1359=1,#REF!,"")</f>
        <v/>
      </c>
      <c r="AM1359" s="52"/>
      <c r="AN1359" s="53"/>
      <c r="AO1359" s="53"/>
      <c r="AP1359" s="54"/>
      <c r="AQ1359" s="55" t="e">
        <f>IF(#REF!=1,0,"")</f>
        <v>#REF!</v>
      </c>
      <c r="AR1359" s="56" t="e">
        <f t="shared" si="342"/>
        <v>#REF!</v>
      </c>
      <c r="AS1359" s="55" t="e">
        <f>IF(#REF!=1,0,"")</f>
        <v>#REF!</v>
      </c>
      <c r="AT1359" s="56" t="e">
        <f t="shared" si="343"/>
        <v>#REF!</v>
      </c>
    </row>
    <row r="1360" spans="1:46" s="3" customFormat="1" x14ac:dyDescent="0.25">
      <c r="A1360" s="67">
        <f t="shared" si="344"/>
        <v>2022</v>
      </c>
      <c r="B1360" s="67" t="str">
        <f t="shared" si="345"/>
        <v>May</v>
      </c>
      <c r="C1360" s="68">
        <f t="shared" si="350"/>
        <v>25</v>
      </c>
      <c r="D1360" s="69">
        <f t="shared" si="346"/>
        <v>7</v>
      </c>
      <c r="E1360" s="70">
        <f t="shared" si="347"/>
        <v>12</v>
      </c>
      <c r="F1360" s="74"/>
      <c r="G1360" s="77"/>
      <c r="H1360" s="63" t="e">
        <f t="shared" si="351"/>
        <v>#VALUE!</v>
      </c>
      <c r="I1360" s="64">
        <f t="shared" si="352"/>
        <v>1</v>
      </c>
      <c r="J1360" s="71" t="str">
        <f t="shared" si="352"/>
        <v>Lavandula</v>
      </c>
      <c r="K1360" s="71" t="str">
        <f t="shared" si="352"/>
        <v>stoechas</v>
      </c>
      <c r="L1360" s="72">
        <f t="shared" si="352"/>
        <v>2</v>
      </c>
      <c r="M1360" s="72">
        <f t="shared" si="352"/>
        <v>12</v>
      </c>
      <c r="N1360" s="66">
        <f t="shared" si="352"/>
        <v>0</v>
      </c>
      <c r="O1360" s="42"/>
      <c r="P1360" s="43" t="e">
        <f>TEXT(IF(#REF!=1,D1360,""),"00")</f>
        <v>#REF!</v>
      </c>
      <c r="Q1360" s="44"/>
      <c r="R1360" s="45"/>
      <c r="S1360" s="46" t="e">
        <f>IF(O1360=0,TEXT(TIME(P1360,Q1360,R1360)-TIME(D1360,E1360,RIGHT(F1360,2))+TIME(0,LEFT(#REF!,2),RIGHT(#REF!,2)),"mm:ss"),TEXT(TIME(P1360,Q1360,R1360)-TIME(D1360,E1360,RIGHT(F1360,2))+TIME(0,LEFT(#REF!,2),RIGHT(#REF!,2))-TIME(0,($G$10*O1360),0),"mm:ss"))</f>
        <v>#REF!</v>
      </c>
      <c r="T1360" s="47"/>
      <c r="U1360" s="43" t="e">
        <f>INDEX(VISITORS[INSECT ORDER], MATCH(T1360,VISITORS[NAME USED],0))</f>
        <v>#N/A</v>
      </c>
      <c r="V1360" s="43" t="e">
        <f t="shared" si="348"/>
        <v>#N/A</v>
      </c>
      <c r="W1360" s="48" t="e">
        <f>IF(SUM(AB1360,AD1360,AF1360,AH1360,AJ1360,AL1360)=#REF!,,"")</f>
        <v>#REF!</v>
      </c>
      <c r="X1360" s="49" t="e">
        <f>IF(#REF!=1,1,"")</f>
        <v>#REF!</v>
      </c>
      <c r="Y1360" s="49"/>
      <c r="Z1360" s="49"/>
      <c r="AA1360" s="50" t="str">
        <f t="shared" si="349"/>
        <v/>
      </c>
      <c r="AB1360" s="51" t="str">
        <f>IF(AA1360=1,#REF!,"")</f>
        <v/>
      </c>
      <c r="AC1360" s="50"/>
      <c r="AD1360" s="51" t="str">
        <f>IF(AC1360=1,#REF!,"")</f>
        <v/>
      </c>
      <c r="AE1360" s="50"/>
      <c r="AF1360" s="51" t="str">
        <f>IF(AE1360=1,#REF!,"")</f>
        <v/>
      </c>
      <c r="AG1360" s="50"/>
      <c r="AH1360" s="51" t="str">
        <f>IF(AG1360=1,#REF!,"")</f>
        <v/>
      </c>
      <c r="AI1360" s="50"/>
      <c r="AJ1360" s="51" t="str">
        <f>IF(AI1360=1,#REF!,"")</f>
        <v/>
      </c>
      <c r="AK1360" s="50"/>
      <c r="AL1360" s="51" t="str">
        <f>IF(AK1360=1,#REF!,"")</f>
        <v/>
      </c>
      <c r="AM1360" s="52"/>
      <c r="AN1360" s="53"/>
      <c r="AO1360" s="53"/>
      <c r="AP1360" s="54"/>
      <c r="AQ1360" s="55" t="e">
        <f>IF(#REF!=1,0,"")</f>
        <v>#REF!</v>
      </c>
      <c r="AR1360" s="56" t="e">
        <f t="shared" si="342"/>
        <v>#REF!</v>
      </c>
      <c r="AS1360" s="55" t="e">
        <f>IF(#REF!=1,0,"")</f>
        <v>#REF!</v>
      </c>
      <c r="AT1360" s="56" t="e">
        <f t="shared" si="343"/>
        <v>#REF!</v>
      </c>
    </row>
    <row r="1361" spans="1:46" s="3" customFormat="1" x14ac:dyDescent="0.25">
      <c r="A1361" s="67">
        <f t="shared" si="344"/>
        <v>2022</v>
      </c>
      <c r="B1361" s="67" t="str">
        <f t="shared" si="345"/>
        <v>May</v>
      </c>
      <c r="C1361" s="68">
        <f t="shared" si="350"/>
        <v>25</v>
      </c>
      <c r="D1361" s="69">
        <f t="shared" si="346"/>
        <v>7</v>
      </c>
      <c r="E1361" s="70">
        <f t="shared" si="347"/>
        <v>13</v>
      </c>
      <c r="F1361" s="74"/>
      <c r="G1361" s="77"/>
      <c r="H1361" s="63" t="e">
        <f t="shared" si="351"/>
        <v>#VALUE!</v>
      </c>
      <c r="I1361" s="64">
        <f t="shared" si="352"/>
        <v>1</v>
      </c>
      <c r="J1361" s="71" t="str">
        <f t="shared" si="352"/>
        <v>Lavandula</v>
      </c>
      <c r="K1361" s="71" t="str">
        <f t="shared" si="352"/>
        <v>stoechas</v>
      </c>
      <c r="L1361" s="72">
        <f t="shared" si="352"/>
        <v>2</v>
      </c>
      <c r="M1361" s="72">
        <f t="shared" si="352"/>
        <v>12</v>
      </c>
      <c r="N1361" s="66">
        <f t="shared" si="352"/>
        <v>0</v>
      </c>
      <c r="O1361" s="42"/>
      <c r="P1361" s="43" t="e">
        <f>TEXT(IF(#REF!=1,D1361,""),"00")</f>
        <v>#REF!</v>
      </c>
      <c r="Q1361" s="44"/>
      <c r="R1361" s="45"/>
      <c r="S1361" s="46" t="e">
        <f>IF(O1361=0,TEXT(TIME(P1361,Q1361,R1361)-TIME(D1361,E1361,RIGHT(F1361,2))+TIME(0,LEFT(#REF!,2),RIGHT(#REF!,2)),"mm:ss"),TEXT(TIME(P1361,Q1361,R1361)-TIME(D1361,E1361,RIGHT(F1361,2))+TIME(0,LEFT(#REF!,2),RIGHT(#REF!,2))-TIME(0,($G$10*O1361),0),"mm:ss"))</f>
        <v>#REF!</v>
      </c>
      <c r="T1361" s="47"/>
      <c r="U1361" s="43" t="e">
        <f>INDEX(VISITORS[INSECT ORDER], MATCH(T1361,VISITORS[NAME USED],0))</f>
        <v>#N/A</v>
      </c>
      <c r="V1361" s="43" t="e">
        <f t="shared" si="348"/>
        <v>#N/A</v>
      </c>
      <c r="W1361" s="48" t="e">
        <f>IF(SUM(AB1361,AD1361,AF1361,AH1361,AJ1361,AL1361)=#REF!,,"")</f>
        <v>#REF!</v>
      </c>
      <c r="X1361" s="49" t="e">
        <f>IF(#REF!=1,1,"")</f>
        <v>#REF!</v>
      </c>
      <c r="Y1361" s="49"/>
      <c r="Z1361" s="49"/>
      <c r="AA1361" s="50" t="str">
        <f t="shared" si="349"/>
        <v/>
      </c>
      <c r="AB1361" s="51" t="str">
        <f>IF(AA1361=1,#REF!,"")</f>
        <v/>
      </c>
      <c r="AC1361" s="50"/>
      <c r="AD1361" s="51" t="str">
        <f>IF(AC1361=1,#REF!,"")</f>
        <v/>
      </c>
      <c r="AE1361" s="50"/>
      <c r="AF1361" s="51" t="str">
        <f>IF(AE1361=1,#REF!,"")</f>
        <v/>
      </c>
      <c r="AG1361" s="50"/>
      <c r="AH1361" s="51" t="str">
        <f>IF(AG1361=1,#REF!,"")</f>
        <v/>
      </c>
      <c r="AI1361" s="50"/>
      <c r="AJ1361" s="51" t="str">
        <f>IF(AI1361=1,#REF!,"")</f>
        <v/>
      </c>
      <c r="AK1361" s="50"/>
      <c r="AL1361" s="51" t="str">
        <f>IF(AK1361=1,#REF!,"")</f>
        <v/>
      </c>
      <c r="AM1361" s="52"/>
      <c r="AN1361" s="53"/>
      <c r="AO1361" s="53"/>
      <c r="AP1361" s="54"/>
      <c r="AQ1361" s="55" t="e">
        <f>IF(#REF!=1,0,"")</f>
        <v>#REF!</v>
      </c>
      <c r="AR1361" s="56" t="e">
        <f t="shared" si="342"/>
        <v>#REF!</v>
      </c>
      <c r="AS1361" s="55" t="e">
        <f>IF(#REF!=1,0,"")</f>
        <v>#REF!</v>
      </c>
      <c r="AT1361" s="56" t="e">
        <f t="shared" si="343"/>
        <v>#REF!</v>
      </c>
    </row>
    <row r="1362" spans="1:46" s="3" customFormat="1" x14ac:dyDescent="0.25">
      <c r="A1362" s="67">
        <f t="shared" si="344"/>
        <v>2022</v>
      </c>
      <c r="B1362" s="67" t="str">
        <f t="shared" si="345"/>
        <v>May</v>
      </c>
      <c r="C1362" s="68">
        <f t="shared" si="350"/>
        <v>25</v>
      </c>
      <c r="D1362" s="69">
        <f t="shared" si="346"/>
        <v>7</v>
      </c>
      <c r="E1362" s="60">
        <f t="shared" si="347"/>
        <v>14</v>
      </c>
      <c r="F1362" s="74"/>
      <c r="G1362" s="77"/>
      <c r="H1362" s="63" t="e">
        <f t="shared" si="351"/>
        <v>#VALUE!</v>
      </c>
      <c r="I1362" s="64">
        <f t="shared" si="352"/>
        <v>1</v>
      </c>
      <c r="J1362" s="71" t="str">
        <f t="shared" si="352"/>
        <v>Lavandula</v>
      </c>
      <c r="K1362" s="71" t="str">
        <f t="shared" si="352"/>
        <v>stoechas</v>
      </c>
      <c r="L1362" s="66">
        <f t="shared" si="352"/>
        <v>2</v>
      </c>
      <c r="M1362" s="66">
        <f t="shared" si="352"/>
        <v>12</v>
      </c>
      <c r="N1362" s="66">
        <f t="shared" si="352"/>
        <v>0</v>
      </c>
      <c r="O1362" s="42"/>
      <c r="P1362" s="43" t="e">
        <f>TEXT(IF(#REF!=1,D1362,""),"00")</f>
        <v>#REF!</v>
      </c>
      <c r="Q1362" s="44"/>
      <c r="R1362" s="45"/>
      <c r="S1362" s="46" t="e">
        <f>IF(O1362=0,TEXT(TIME(P1362,Q1362,R1362)-TIME(D1362,E1362,RIGHT(F1362,2))+TIME(0,LEFT(#REF!,2),RIGHT(#REF!,2)),"mm:ss"),TEXT(TIME(P1362,Q1362,R1362)-TIME(D1362,E1362,RIGHT(F1362,2))+TIME(0,LEFT(#REF!,2),RIGHT(#REF!,2))-TIME(0,($G$10*O1362),0),"mm:ss"))</f>
        <v>#REF!</v>
      </c>
      <c r="T1362" s="47"/>
      <c r="U1362" s="43" t="e">
        <f>INDEX(VISITORS[INSECT ORDER], MATCH(T1362,VISITORS[NAME USED],0))</f>
        <v>#N/A</v>
      </c>
      <c r="V1362" s="43" t="e">
        <f t="shared" si="348"/>
        <v>#N/A</v>
      </c>
      <c r="W1362" s="48" t="e">
        <f>IF(SUM(AB1362,AD1362,AF1362,AH1362,AJ1362,AL1362)=#REF!,,"")</f>
        <v>#REF!</v>
      </c>
      <c r="X1362" s="49" t="e">
        <f>IF(#REF!=1,1,"")</f>
        <v>#REF!</v>
      </c>
      <c r="Y1362" s="49"/>
      <c r="Z1362" s="49"/>
      <c r="AA1362" s="50" t="str">
        <f t="shared" si="349"/>
        <v/>
      </c>
      <c r="AB1362" s="51" t="str">
        <f>IF(AA1362=1,#REF!,"")</f>
        <v/>
      </c>
      <c r="AC1362" s="50"/>
      <c r="AD1362" s="51" t="str">
        <f>IF(AC1362=1,#REF!,"")</f>
        <v/>
      </c>
      <c r="AE1362" s="50"/>
      <c r="AF1362" s="51" t="str">
        <f>IF(AE1362=1,#REF!,"")</f>
        <v/>
      </c>
      <c r="AG1362" s="50"/>
      <c r="AH1362" s="51" t="str">
        <f>IF(AG1362=1,#REF!,"")</f>
        <v/>
      </c>
      <c r="AI1362" s="50"/>
      <c r="AJ1362" s="51" t="str">
        <f>IF(AI1362=1,#REF!,"")</f>
        <v/>
      </c>
      <c r="AK1362" s="50"/>
      <c r="AL1362" s="51" t="str">
        <f>IF(AK1362=1,#REF!,"")</f>
        <v/>
      </c>
      <c r="AM1362" s="52"/>
      <c r="AN1362" s="53"/>
      <c r="AO1362" s="53"/>
      <c r="AP1362" s="54"/>
      <c r="AQ1362" s="55" t="e">
        <f>IF(#REF!=1,0,"")</f>
        <v>#REF!</v>
      </c>
      <c r="AR1362" s="56" t="e">
        <f t="shared" si="342"/>
        <v>#REF!</v>
      </c>
      <c r="AS1362" s="55" t="e">
        <f>IF(#REF!=1,0,"")</f>
        <v>#REF!</v>
      </c>
      <c r="AT1362" s="56" t="e">
        <f t="shared" si="343"/>
        <v>#REF!</v>
      </c>
    </row>
    <row r="1363" spans="1:46" s="3" customFormat="1" x14ac:dyDescent="0.25">
      <c r="A1363" s="67">
        <f t="shared" si="344"/>
        <v>2022</v>
      </c>
      <c r="B1363" s="67" t="str">
        <f t="shared" si="345"/>
        <v>May</v>
      </c>
      <c r="C1363" s="68">
        <f t="shared" si="350"/>
        <v>25</v>
      </c>
      <c r="D1363" s="69">
        <f t="shared" si="346"/>
        <v>7</v>
      </c>
      <c r="E1363" s="70">
        <f t="shared" si="347"/>
        <v>15</v>
      </c>
      <c r="F1363" s="74"/>
      <c r="G1363" s="77"/>
      <c r="H1363" s="63" t="e">
        <f t="shared" si="351"/>
        <v>#VALUE!</v>
      </c>
      <c r="I1363" s="64">
        <f t="shared" si="352"/>
        <v>1</v>
      </c>
      <c r="J1363" s="71" t="str">
        <f t="shared" si="352"/>
        <v>Lavandula</v>
      </c>
      <c r="K1363" s="71" t="str">
        <f t="shared" si="352"/>
        <v>stoechas</v>
      </c>
      <c r="L1363" s="72">
        <f t="shared" si="352"/>
        <v>2</v>
      </c>
      <c r="M1363" s="72">
        <f t="shared" si="352"/>
        <v>12</v>
      </c>
      <c r="N1363" s="66">
        <f t="shared" si="352"/>
        <v>0</v>
      </c>
      <c r="O1363" s="42"/>
      <c r="P1363" s="43" t="e">
        <f>TEXT(IF(#REF!=1,D1363,""),"00")</f>
        <v>#REF!</v>
      </c>
      <c r="Q1363" s="44"/>
      <c r="R1363" s="45"/>
      <c r="S1363" s="46" t="e">
        <f>IF(O1363=0,TEXT(TIME(P1363,Q1363,R1363)-TIME(D1363,E1363,RIGHT(F1363,2))+TIME(0,LEFT(#REF!,2),RIGHT(#REF!,2)),"mm:ss"),TEXT(TIME(P1363,Q1363,R1363)-TIME(D1363,E1363,RIGHT(F1363,2))+TIME(0,LEFT(#REF!,2),RIGHT(#REF!,2))-TIME(0,($G$10*O1363),0),"mm:ss"))</f>
        <v>#REF!</v>
      </c>
      <c r="T1363" s="47"/>
      <c r="U1363" s="43" t="e">
        <f>INDEX(VISITORS[INSECT ORDER], MATCH(T1363,VISITORS[NAME USED],0))</f>
        <v>#N/A</v>
      </c>
      <c r="V1363" s="43" t="e">
        <f t="shared" si="348"/>
        <v>#N/A</v>
      </c>
      <c r="W1363" s="48" t="e">
        <f>IF(SUM(AB1363,AD1363,AF1363,AH1363,AJ1363,AL1363)=#REF!,,"")</f>
        <v>#REF!</v>
      </c>
      <c r="X1363" s="49" t="e">
        <f>IF(#REF!=1,1,"")</f>
        <v>#REF!</v>
      </c>
      <c r="Y1363" s="49"/>
      <c r="Z1363" s="49"/>
      <c r="AA1363" s="50" t="str">
        <f t="shared" si="349"/>
        <v/>
      </c>
      <c r="AB1363" s="51" t="str">
        <f>IF(AA1363=1,#REF!,"")</f>
        <v/>
      </c>
      <c r="AC1363" s="50"/>
      <c r="AD1363" s="51" t="str">
        <f>IF(AC1363=1,#REF!,"")</f>
        <v/>
      </c>
      <c r="AE1363" s="50"/>
      <c r="AF1363" s="51" t="str">
        <f>IF(AE1363=1,#REF!,"")</f>
        <v/>
      </c>
      <c r="AG1363" s="50"/>
      <c r="AH1363" s="51" t="str">
        <f>IF(AG1363=1,#REF!,"")</f>
        <v/>
      </c>
      <c r="AI1363" s="50"/>
      <c r="AJ1363" s="51" t="str">
        <f>IF(AI1363=1,#REF!,"")</f>
        <v/>
      </c>
      <c r="AK1363" s="50"/>
      <c r="AL1363" s="51" t="str">
        <f>IF(AK1363=1,#REF!,"")</f>
        <v/>
      </c>
      <c r="AM1363" s="52"/>
      <c r="AN1363" s="53"/>
      <c r="AO1363" s="53"/>
      <c r="AP1363" s="54"/>
      <c r="AQ1363" s="55" t="e">
        <f>IF(#REF!=1,0,"")</f>
        <v>#REF!</v>
      </c>
      <c r="AR1363" s="56" t="e">
        <f t="shared" si="342"/>
        <v>#REF!</v>
      </c>
      <c r="AS1363" s="55" t="e">
        <f>IF(#REF!=1,0,"")</f>
        <v>#REF!</v>
      </c>
      <c r="AT1363" s="56" t="e">
        <f t="shared" si="343"/>
        <v>#REF!</v>
      </c>
    </row>
    <row r="1364" spans="1:46" s="3" customFormat="1" x14ac:dyDescent="0.25">
      <c r="A1364" s="67">
        <f t="shared" si="344"/>
        <v>2022</v>
      </c>
      <c r="B1364" s="67" t="str">
        <f t="shared" si="345"/>
        <v>May</v>
      </c>
      <c r="C1364" s="68">
        <f t="shared" si="350"/>
        <v>25</v>
      </c>
      <c r="D1364" s="69">
        <f t="shared" si="346"/>
        <v>7</v>
      </c>
      <c r="E1364" s="70">
        <f t="shared" si="347"/>
        <v>16</v>
      </c>
      <c r="F1364" s="74"/>
      <c r="G1364" s="77"/>
      <c r="H1364" s="63" t="e">
        <f t="shared" si="351"/>
        <v>#VALUE!</v>
      </c>
      <c r="I1364" s="64">
        <f t="shared" si="352"/>
        <v>1</v>
      </c>
      <c r="J1364" s="71" t="str">
        <f t="shared" si="352"/>
        <v>Lavandula</v>
      </c>
      <c r="K1364" s="71" t="str">
        <f t="shared" si="352"/>
        <v>stoechas</v>
      </c>
      <c r="L1364" s="72">
        <f t="shared" si="352"/>
        <v>2</v>
      </c>
      <c r="M1364" s="72">
        <f t="shared" si="352"/>
        <v>12</v>
      </c>
      <c r="N1364" s="66">
        <f t="shared" si="352"/>
        <v>0</v>
      </c>
      <c r="O1364" s="42"/>
      <c r="P1364" s="43" t="e">
        <f>TEXT(IF(#REF!=1,D1364,""),"00")</f>
        <v>#REF!</v>
      </c>
      <c r="Q1364" s="44"/>
      <c r="R1364" s="45"/>
      <c r="S1364" s="46" t="e">
        <f>IF(O1364=0,TEXT(TIME(P1364,Q1364,R1364)-TIME(D1364,E1364,RIGHT(F1364,2))+TIME(0,LEFT(#REF!,2),RIGHT(#REF!,2)),"mm:ss"),TEXT(TIME(P1364,Q1364,R1364)-TIME(D1364,E1364,RIGHT(F1364,2))+TIME(0,LEFT(#REF!,2),RIGHT(#REF!,2))-TIME(0,($G$10*O1364),0),"mm:ss"))</f>
        <v>#REF!</v>
      </c>
      <c r="T1364" s="47"/>
      <c r="U1364" s="43" t="e">
        <f>INDEX(VISITORS[INSECT ORDER], MATCH(T1364,VISITORS[NAME USED],0))</f>
        <v>#N/A</v>
      </c>
      <c r="V1364" s="43" t="e">
        <f t="shared" si="348"/>
        <v>#N/A</v>
      </c>
      <c r="W1364" s="48" t="e">
        <f>IF(SUM(AB1364,AD1364,AF1364,AH1364,AJ1364,AL1364)=#REF!,,"")</f>
        <v>#REF!</v>
      </c>
      <c r="X1364" s="49" t="e">
        <f>IF(#REF!=1,1,"")</f>
        <v>#REF!</v>
      </c>
      <c r="Y1364" s="49"/>
      <c r="Z1364" s="49"/>
      <c r="AA1364" s="50" t="str">
        <f t="shared" si="349"/>
        <v/>
      </c>
      <c r="AB1364" s="51" t="str">
        <f>IF(AA1364=1,#REF!,"")</f>
        <v/>
      </c>
      <c r="AC1364" s="50"/>
      <c r="AD1364" s="51" t="str">
        <f>IF(AC1364=1,#REF!,"")</f>
        <v/>
      </c>
      <c r="AE1364" s="50"/>
      <c r="AF1364" s="51" t="str">
        <f>IF(AE1364=1,#REF!,"")</f>
        <v/>
      </c>
      <c r="AG1364" s="50"/>
      <c r="AH1364" s="51" t="str">
        <f>IF(AG1364=1,#REF!,"")</f>
        <v/>
      </c>
      <c r="AI1364" s="50"/>
      <c r="AJ1364" s="51" t="str">
        <f>IF(AI1364=1,#REF!,"")</f>
        <v/>
      </c>
      <c r="AK1364" s="50"/>
      <c r="AL1364" s="51" t="str">
        <f>IF(AK1364=1,#REF!,"")</f>
        <v/>
      </c>
      <c r="AM1364" s="52"/>
      <c r="AN1364" s="53"/>
      <c r="AO1364" s="53"/>
      <c r="AP1364" s="54"/>
      <c r="AQ1364" s="55" t="e">
        <f>IF(#REF!=1,0,"")</f>
        <v>#REF!</v>
      </c>
      <c r="AR1364" s="56" t="e">
        <f t="shared" si="342"/>
        <v>#REF!</v>
      </c>
      <c r="AS1364" s="55" t="e">
        <f>IF(#REF!=1,0,"")</f>
        <v>#REF!</v>
      </c>
      <c r="AT1364" s="56" t="e">
        <f t="shared" si="343"/>
        <v>#REF!</v>
      </c>
    </row>
    <row r="1365" spans="1:46" s="3" customFormat="1" x14ac:dyDescent="0.25">
      <c r="A1365" s="67">
        <f t="shared" si="344"/>
        <v>2022</v>
      </c>
      <c r="B1365" s="67" t="str">
        <f t="shared" si="345"/>
        <v>May</v>
      </c>
      <c r="C1365" s="68">
        <f t="shared" si="350"/>
        <v>25</v>
      </c>
      <c r="D1365" s="69">
        <f t="shared" si="346"/>
        <v>7</v>
      </c>
      <c r="E1365" s="70">
        <f t="shared" si="347"/>
        <v>17</v>
      </c>
      <c r="F1365" s="74"/>
      <c r="G1365" s="77"/>
      <c r="H1365" s="63" t="e">
        <f t="shared" si="351"/>
        <v>#VALUE!</v>
      </c>
      <c r="I1365" s="64">
        <f t="shared" si="352"/>
        <v>1</v>
      </c>
      <c r="J1365" s="71" t="str">
        <f t="shared" si="352"/>
        <v>Lavandula</v>
      </c>
      <c r="K1365" s="71" t="str">
        <f t="shared" si="352"/>
        <v>stoechas</v>
      </c>
      <c r="L1365" s="72">
        <f t="shared" si="352"/>
        <v>2</v>
      </c>
      <c r="M1365" s="72">
        <f t="shared" si="352"/>
        <v>12</v>
      </c>
      <c r="N1365" s="66">
        <f t="shared" si="352"/>
        <v>0</v>
      </c>
      <c r="O1365" s="42"/>
      <c r="P1365" s="43" t="e">
        <f>TEXT(IF(#REF!=1,D1365,""),"00")</f>
        <v>#REF!</v>
      </c>
      <c r="Q1365" s="44"/>
      <c r="R1365" s="45"/>
      <c r="S1365" s="46" t="e">
        <f>IF(O1365=0,TEXT(TIME(P1365,Q1365,R1365)-TIME(D1365,E1365,RIGHT(F1365,2))+TIME(0,LEFT(#REF!,2),RIGHT(#REF!,2)),"mm:ss"),TEXT(TIME(P1365,Q1365,R1365)-TIME(D1365,E1365,RIGHT(F1365,2))+TIME(0,LEFT(#REF!,2),RIGHT(#REF!,2))-TIME(0,($G$10*O1365),0),"mm:ss"))</f>
        <v>#REF!</v>
      </c>
      <c r="T1365" s="47"/>
      <c r="U1365" s="43" t="e">
        <f>INDEX(VISITORS[INSECT ORDER], MATCH(T1365,VISITORS[NAME USED],0))</f>
        <v>#N/A</v>
      </c>
      <c r="V1365" s="43" t="e">
        <f t="shared" si="348"/>
        <v>#N/A</v>
      </c>
      <c r="W1365" s="48" t="e">
        <f>IF(SUM(AB1365,AD1365,AF1365,AH1365,AJ1365,AL1365)=#REF!,,"")</f>
        <v>#REF!</v>
      </c>
      <c r="X1365" s="49" t="e">
        <f>IF(#REF!=1,1,"")</f>
        <v>#REF!</v>
      </c>
      <c r="Y1365" s="49"/>
      <c r="Z1365" s="49"/>
      <c r="AA1365" s="50" t="str">
        <f t="shared" si="349"/>
        <v/>
      </c>
      <c r="AB1365" s="51" t="str">
        <f>IF(AA1365=1,#REF!,"")</f>
        <v/>
      </c>
      <c r="AC1365" s="50"/>
      <c r="AD1365" s="51" t="str">
        <f>IF(AC1365=1,#REF!,"")</f>
        <v/>
      </c>
      <c r="AE1365" s="50"/>
      <c r="AF1365" s="51" t="str">
        <f>IF(AE1365=1,#REF!,"")</f>
        <v/>
      </c>
      <c r="AG1365" s="50"/>
      <c r="AH1365" s="51" t="str">
        <f>IF(AG1365=1,#REF!,"")</f>
        <v/>
      </c>
      <c r="AI1365" s="50"/>
      <c r="AJ1365" s="51" t="str">
        <f>IF(AI1365=1,#REF!,"")</f>
        <v/>
      </c>
      <c r="AK1365" s="50"/>
      <c r="AL1365" s="51" t="str">
        <f>IF(AK1365=1,#REF!,"")</f>
        <v/>
      </c>
      <c r="AM1365" s="52"/>
      <c r="AN1365" s="53"/>
      <c r="AO1365" s="53"/>
      <c r="AP1365" s="54"/>
      <c r="AQ1365" s="55" t="e">
        <f>IF(#REF!=1,0,"")</f>
        <v>#REF!</v>
      </c>
      <c r="AR1365" s="56" t="e">
        <f t="shared" si="342"/>
        <v>#REF!</v>
      </c>
      <c r="AS1365" s="55" t="e">
        <f>IF(#REF!=1,0,"")</f>
        <v>#REF!</v>
      </c>
      <c r="AT1365" s="56" t="e">
        <f t="shared" si="343"/>
        <v>#REF!</v>
      </c>
    </row>
    <row r="1366" spans="1:46" s="3" customFormat="1" x14ac:dyDescent="0.25">
      <c r="A1366" s="67">
        <f t="shared" si="344"/>
        <v>2022</v>
      </c>
      <c r="B1366" s="67" t="str">
        <f t="shared" si="345"/>
        <v>May</v>
      </c>
      <c r="C1366" s="68">
        <f t="shared" si="350"/>
        <v>25</v>
      </c>
      <c r="D1366" s="69">
        <f t="shared" si="346"/>
        <v>7</v>
      </c>
      <c r="E1366" s="70">
        <f t="shared" si="347"/>
        <v>18</v>
      </c>
      <c r="F1366" s="74"/>
      <c r="G1366" s="77"/>
      <c r="H1366" s="63" t="e">
        <f t="shared" si="351"/>
        <v>#VALUE!</v>
      </c>
      <c r="I1366" s="64">
        <f t="shared" si="352"/>
        <v>1</v>
      </c>
      <c r="J1366" s="71" t="str">
        <f t="shared" si="352"/>
        <v>Lavandula</v>
      </c>
      <c r="K1366" s="71" t="str">
        <f t="shared" si="352"/>
        <v>stoechas</v>
      </c>
      <c r="L1366" s="72">
        <f t="shared" si="352"/>
        <v>2</v>
      </c>
      <c r="M1366" s="72">
        <f t="shared" si="352"/>
        <v>12</v>
      </c>
      <c r="N1366" s="66">
        <f t="shared" si="352"/>
        <v>0</v>
      </c>
      <c r="O1366" s="42"/>
      <c r="P1366" s="43" t="e">
        <f>TEXT(IF(#REF!=1,D1366,""),"00")</f>
        <v>#REF!</v>
      </c>
      <c r="Q1366" s="44"/>
      <c r="R1366" s="45"/>
      <c r="S1366" s="46" t="e">
        <f>IF(O1366=0,TEXT(TIME(P1366,Q1366,R1366)-TIME(D1366,E1366,RIGHT(F1366,2))+TIME(0,LEFT(#REF!,2),RIGHT(#REF!,2)),"mm:ss"),TEXT(TIME(P1366,Q1366,R1366)-TIME(D1366,E1366,RIGHT(F1366,2))+TIME(0,LEFT(#REF!,2),RIGHT(#REF!,2))-TIME(0,($G$10*O1366),0),"mm:ss"))</f>
        <v>#REF!</v>
      </c>
      <c r="T1366" s="47"/>
      <c r="U1366" s="43" t="e">
        <f>INDEX(VISITORS[INSECT ORDER], MATCH(T1366,VISITORS[NAME USED],0))</f>
        <v>#N/A</v>
      </c>
      <c r="V1366" s="43" t="e">
        <f t="shared" si="348"/>
        <v>#N/A</v>
      </c>
      <c r="W1366" s="48" t="e">
        <f>IF(SUM(AB1366,AD1366,AF1366,AH1366,AJ1366,AL1366)=#REF!,,"")</f>
        <v>#REF!</v>
      </c>
      <c r="X1366" s="49" t="e">
        <f>IF(#REF!=1,1,"")</f>
        <v>#REF!</v>
      </c>
      <c r="Y1366" s="49"/>
      <c r="Z1366" s="49"/>
      <c r="AA1366" s="50" t="str">
        <f t="shared" si="349"/>
        <v/>
      </c>
      <c r="AB1366" s="51" t="str">
        <f>IF(AA1366=1,#REF!,"")</f>
        <v/>
      </c>
      <c r="AC1366" s="50"/>
      <c r="AD1366" s="51" t="str">
        <f>IF(AC1366=1,#REF!,"")</f>
        <v/>
      </c>
      <c r="AE1366" s="50"/>
      <c r="AF1366" s="51" t="str">
        <f>IF(AE1366=1,#REF!,"")</f>
        <v/>
      </c>
      <c r="AG1366" s="50"/>
      <c r="AH1366" s="51" t="str">
        <f>IF(AG1366=1,#REF!,"")</f>
        <v/>
      </c>
      <c r="AI1366" s="50"/>
      <c r="AJ1366" s="51" t="str">
        <f>IF(AI1366=1,#REF!,"")</f>
        <v/>
      </c>
      <c r="AK1366" s="50"/>
      <c r="AL1366" s="51" t="str">
        <f>IF(AK1366=1,#REF!,"")</f>
        <v/>
      </c>
      <c r="AM1366" s="52"/>
      <c r="AN1366" s="53"/>
      <c r="AO1366" s="53"/>
      <c r="AP1366" s="54"/>
      <c r="AQ1366" s="55" t="e">
        <f>IF(#REF!=1,0,"")</f>
        <v>#REF!</v>
      </c>
      <c r="AR1366" s="56" t="e">
        <f t="shared" si="342"/>
        <v>#REF!</v>
      </c>
      <c r="AS1366" s="55" t="e">
        <f>IF(#REF!=1,0,"")</f>
        <v>#REF!</v>
      </c>
      <c r="AT1366" s="56" t="e">
        <f t="shared" si="343"/>
        <v>#REF!</v>
      </c>
    </row>
    <row r="1367" spans="1:46" s="3" customFormat="1" x14ac:dyDescent="0.25">
      <c r="A1367" s="67">
        <f t="shared" si="344"/>
        <v>2022</v>
      </c>
      <c r="B1367" s="67" t="str">
        <f t="shared" si="345"/>
        <v>May</v>
      </c>
      <c r="C1367" s="68">
        <f t="shared" si="350"/>
        <v>25</v>
      </c>
      <c r="D1367" s="69">
        <f t="shared" si="346"/>
        <v>7</v>
      </c>
      <c r="E1367" s="60">
        <f t="shared" si="347"/>
        <v>19</v>
      </c>
      <c r="F1367" s="74"/>
      <c r="G1367" s="77"/>
      <c r="H1367" s="63" t="e">
        <f t="shared" si="351"/>
        <v>#VALUE!</v>
      </c>
      <c r="I1367" s="64">
        <f t="shared" si="352"/>
        <v>1</v>
      </c>
      <c r="J1367" s="71" t="str">
        <f t="shared" si="352"/>
        <v>Lavandula</v>
      </c>
      <c r="K1367" s="71" t="str">
        <f t="shared" si="352"/>
        <v>stoechas</v>
      </c>
      <c r="L1367" s="72">
        <f t="shared" si="352"/>
        <v>2</v>
      </c>
      <c r="M1367" s="66">
        <f t="shared" si="352"/>
        <v>12</v>
      </c>
      <c r="N1367" s="66">
        <f t="shared" si="352"/>
        <v>0</v>
      </c>
      <c r="O1367" s="42"/>
      <c r="P1367" s="43" t="e">
        <f>TEXT(IF(#REF!=1,D1367,""),"00")</f>
        <v>#REF!</v>
      </c>
      <c r="Q1367" s="44"/>
      <c r="R1367" s="45"/>
      <c r="S1367" s="46" t="e">
        <f>IF(O1367=0,TEXT(TIME(P1367,Q1367,R1367)-TIME(D1367,E1367,RIGHT(F1367,2))+TIME(0,LEFT(#REF!,2),RIGHT(#REF!,2)),"mm:ss"),TEXT(TIME(P1367,Q1367,R1367)-TIME(D1367,E1367,RIGHT(F1367,2))+TIME(0,LEFT(#REF!,2),RIGHT(#REF!,2))-TIME(0,($G$10*O1367),0),"mm:ss"))</f>
        <v>#REF!</v>
      </c>
      <c r="T1367" s="47"/>
      <c r="U1367" s="43" t="e">
        <f>INDEX(VISITORS[INSECT ORDER], MATCH(T1367,VISITORS[NAME USED],0))</f>
        <v>#N/A</v>
      </c>
      <c r="V1367" s="43" t="e">
        <f t="shared" si="348"/>
        <v>#N/A</v>
      </c>
      <c r="W1367" s="48" t="e">
        <f>IF(SUM(AB1367,AD1367,AF1367,AH1367,AJ1367,AL1367)=#REF!,,"")</f>
        <v>#REF!</v>
      </c>
      <c r="X1367" s="49" t="e">
        <f>IF(#REF!=1,1,"")</f>
        <v>#REF!</v>
      </c>
      <c r="Y1367" s="49"/>
      <c r="Z1367" s="49"/>
      <c r="AA1367" s="50" t="str">
        <f t="shared" si="349"/>
        <v/>
      </c>
      <c r="AB1367" s="51" t="str">
        <f>IF(AA1367=1,#REF!,"")</f>
        <v/>
      </c>
      <c r="AC1367" s="50"/>
      <c r="AD1367" s="51" t="str">
        <f>IF(AC1367=1,#REF!,"")</f>
        <v/>
      </c>
      <c r="AE1367" s="50"/>
      <c r="AF1367" s="51" t="str">
        <f>IF(AE1367=1,#REF!,"")</f>
        <v/>
      </c>
      <c r="AG1367" s="50"/>
      <c r="AH1367" s="51" t="str">
        <f>IF(AG1367=1,#REF!,"")</f>
        <v/>
      </c>
      <c r="AI1367" s="50"/>
      <c r="AJ1367" s="51" t="str">
        <f>IF(AI1367=1,#REF!,"")</f>
        <v/>
      </c>
      <c r="AK1367" s="50"/>
      <c r="AL1367" s="51" t="str">
        <f>IF(AK1367=1,#REF!,"")</f>
        <v/>
      </c>
      <c r="AM1367" s="52"/>
      <c r="AN1367" s="53"/>
      <c r="AO1367" s="53"/>
      <c r="AP1367" s="54"/>
      <c r="AQ1367" s="55" t="e">
        <f>IF(#REF!=1,0,"")</f>
        <v>#REF!</v>
      </c>
      <c r="AR1367" s="56" t="e">
        <f t="shared" si="342"/>
        <v>#REF!</v>
      </c>
      <c r="AS1367" s="55" t="e">
        <f>IF(#REF!=1,0,"")</f>
        <v>#REF!</v>
      </c>
      <c r="AT1367" s="56" t="e">
        <f t="shared" si="343"/>
        <v>#REF!</v>
      </c>
    </row>
    <row r="1368" spans="1:46" s="3" customFormat="1" x14ac:dyDescent="0.25">
      <c r="A1368" s="67">
        <f t="shared" si="344"/>
        <v>2022</v>
      </c>
      <c r="B1368" s="67" t="str">
        <f t="shared" si="345"/>
        <v>May</v>
      </c>
      <c r="C1368" s="68">
        <f t="shared" si="350"/>
        <v>25</v>
      </c>
      <c r="D1368" s="69">
        <f t="shared" si="346"/>
        <v>7</v>
      </c>
      <c r="E1368" s="70">
        <f t="shared" si="347"/>
        <v>20</v>
      </c>
      <c r="F1368" s="74"/>
      <c r="G1368" s="77"/>
      <c r="H1368" s="63" t="e">
        <f t="shared" si="351"/>
        <v>#VALUE!</v>
      </c>
      <c r="I1368" s="64">
        <f t="shared" si="352"/>
        <v>1</v>
      </c>
      <c r="J1368" s="71" t="str">
        <f t="shared" si="352"/>
        <v>Lavandula</v>
      </c>
      <c r="K1368" s="71" t="str">
        <f t="shared" si="352"/>
        <v>stoechas</v>
      </c>
      <c r="L1368" s="66">
        <f t="shared" si="352"/>
        <v>2</v>
      </c>
      <c r="M1368" s="72">
        <f t="shared" si="352"/>
        <v>12</v>
      </c>
      <c r="N1368" s="66">
        <f t="shared" si="352"/>
        <v>0</v>
      </c>
      <c r="O1368" s="42"/>
      <c r="P1368" s="43" t="e">
        <f>TEXT(IF(#REF!=1,D1368,""),"00")</f>
        <v>#REF!</v>
      </c>
      <c r="Q1368" s="44"/>
      <c r="R1368" s="45"/>
      <c r="S1368" s="46" t="e">
        <f>IF(O1368=0,TEXT(TIME(P1368,Q1368,R1368)-TIME(D1368,E1368,RIGHT(F1368,2))+TIME(0,LEFT(#REF!,2),RIGHT(#REF!,2)),"mm:ss"),TEXT(TIME(P1368,Q1368,R1368)-TIME(D1368,E1368,RIGHT(F1368,2))+TIME(0,LEFT(#REF!,2),RIGHT(#REF!,2))-TIME(0,($G$10*O1368),0),"mm:ss"))</f>
        <v>#REF!</v>
      </c>
      <c r="T1368" s="47"/>
      <c r="U1368" s="43" t="e">
        <f>INDEX(VISITORS[INSECT ORDER], MATCH(T1368,VISITORS[NAME USED],0))</f>
        <v>#N/A</v>
      </c>
      <c r="V1368" s="43" t="e">
        <f t="shared" si="348"/>
        <v>#N/A</v>
      </c>
      <c r="W1368" s="48" t="e">
        <f>IF(SUM(AB1368,AD1368,AF1368,AH1368,AJ1368,AL1368)=#REF!,,"")</f>
        <v>#REF!</v>
      </c>
      <c r="X1368" s="49" t="e">
        <f>IF(#REF!=1,1,"")</f>
        <v>#REF!</v>
      </c>
      <c r="Y1368" s="49"/>
      <c r="Z1368" s="49"/>
      <c r="AA1368" s="50" t="str">
        <f t="shared" si="349"/>
        <v/>
      </c>
      <c r="AB1368" s="51" t="str">
        <f>IF(AA1368=1,#REF!,"")</f>
        <v/>
      </c>
      <c r="AC1368" s="50"/>
      <c r="AD1368" s="51" t="str">
        <f>IF(AC1368=1,#REF!,"")</f>
        <v/>
      </c>
      <c r="AE1368" s="50"/>
      <c r="AF1368" s="51" t="str">
        <f>IF(AE1368=1,#REF!,"")</f>
        <v/>
      </c>
      <c r="AG1368" s="50"/>
      <c r="AH1368" s="51" t="str">
        <f>IF(AG1368=1,#REF!,"")</f>
        <v/>
      </c>
      <c r="AI1368" s="50"/>
      <c r="AJ1368" s="51" t="str">
        <f>IF(AI1368=1,#REF!,"")</f>
        <v/>
      </c>
      <c r="AK1368" s="50"/>
      <c r="AL1368" s="51" t="str">
        <f>IF(AK1368=1,#REF!,"")</f>
        <v/>
      </c>
      <c r="AM1368" s="52"/>
      <c r="AN1368" s="53"/>
      <c r="AO1368" s="53"/>
      <c r="AP1368" s="54"/>
      <c r="AQ1368" s="55" t="e">
        <f>IF(#REF!=1,0,"")</f>
        <v>#REF!</v>
      </c>
      <c r="AR1368" s="56" t="e">
        <f t="shared" si="342"/>
        <v>#REF!</v>
      </c>
      <c r="AS1368" s="55" t="e">
        <f>IF(#REF!=1,0,"")</f>
        <v>#REF!</v>
      </c>
      <c r="AT1368" s="56" t="e">
        <f t="shared" si="343"/>
        <v>#REF!</v>
      </c>
    </row>
    <row r="1369" spans="1:46" s="3" customFormat="1" x14ac:dyDescent="0.25">
      <c r="A1369" s="67">
        <f t="shared" si="344"/>
        <v>2022</v>
      </c>
      <c r="B1369" s="67" t="str">
        <f t="shared" si="345"/>
        <v>May</v>
      </c>
      <c r="C1369" s="68">
        <f t="shared" si="350"/>
        <v>25</v>
      </c>
      <c r="D1369" s="69">
        <f t="shared" si="346"/>
        <v>7</v>
      </c>
      <c r="E1369" s="70">
        <f t="shared" si="347"/>
        <v>21</v>
      </c>
      <c r="F1369" s="74"/>
      <c r="G1369" s="77"/>
      <c r="H1369" s="63" t="e">
        <f t="shared" si="351"/>
        <v>#VALUE!</v>
      </c>
      <c r="I1369" s="64">
        <f t="shared" si="352"/>
        <v>1</v>
      </c>
      <c r="J1369" s="71" t="str">
        <f t="shared" si="352"/>
        <v>Lavandula</v>
      </c>
      <c r="K1369" s="71" t="str">
        <f t="shared" si="352"/>
        <v>stoechas</v>
      </c>
      <c r="L1369" s="72">
        <f t="shared" si="352"/>
        <v>2</v>
      </c>
      <c r="M1369" s="72">
        <f t="shared" si="352"/>
        <v>12</v>
      </c>
      <c r="N1369" s="66">
        <f t="shared" si="352"/>
        <v>0</v>
      </c>
      <c r="O1369" s="42"/>
      <c r="P1369" s="43" t="e">
        <f>TEXT(IF(#REF!=1,D1369,""),"00")</f>
        <v>#REF!</v>
      </c>
      <c r="Q1369" s="44"/>
      <c r="R1369" s="45"/>
      <c r="S1369" s="46" t="e">
        <f>IF(O1369=0,TEXT(TIME(P1369,Q1369,R1369)-TIME(D1369,E1369,RIGHT(F1369,2))+TIME(0,LEFT(#REF!,2),RIGHT(#REF!,2)),"mm:ss"),TEXT(TIME(P1369,Q1369,R1369)-TIME(D1369,E1369,RIGHT(F1369,2))+TIME(0,LEFT(#REF!,2),RIGHT(#REF!,2))-TIME(0,($G$10*O1369),0),"mm:ss"))</f>
        <v>#REF!</v>
      </c>
      <c r="T1369" s="47"/>
      <c r="U1369" s="43" t="e">
        <f>INDEX(VISITORS[INSECT ORDER], MATCH(T1369,VISITORS[NAME USED],0))</f>
        <v>#N/A</v>
      </c>
      <c r="V1369" s="43" t="e">
        <f t="shared" si="348"/>
        <v>#N/A</v>
      </c>
      <c r="W1369" s="48" t="e">
        <f>IF(SUM(AB1369,AD1369,AF1369,AH1369,AJ1369,AL1369)=#REF!,,"")</f>
        <v>#REF!</v>
      </c>
      <c r="X1369" s="49" t="e">
        <f>IF(#REF!=1,1,"")</f>
        <v>#REF!</v>
      </c>
      <c r="Y1369" s="49"/>
      <c r="Z1369" s="49"/>
      <c r="AA1369" s="50" t="str">
        <f t="shared" si="349"/>
        <v/>
      </c>
      <c r="AB1369" s="51" t="str">
        <f>IF(AA1369=1,#REF!,"")</f>
        <v/>
      </c>
      <c r="AC1369" s="50"/>
      <c r="AD1369" s="51" t="str">
        <f>IF(AC1369=1,#REF!,"")</f>
        <v/>
      </c>
      <c r="AE1369" s="50"/>
      <c r="AF1369" s="51" t="str">
        <f>IF(AE1369=1,#REF!,"")</f>
        <v/>
      </c>
      <c r="AG1369" s="50"/>
      <c r="AH1369" s="51" t="str">
        <f>IF(AG1369=1,#REF!,"")</f>
        <v/>
      </c>
      <c r="AI1369" s="50"/>
      <c r="AJ1369" s="51" t="str">
        <f>IF(AI1369=1,#REF!,"")</f>
        <v/>
      </c>
      <c r="AK1369" s="50"/>
      <c r="AL1369" s="51" t="str">
        <f>IF(AK1369=1,#REF!,"")</f>
        <v/>
      </c>
      <c r="AM1369" s="52"/>
      <c r="AN1369" s="53"/>
      <c r="AO1369" s="53"/>
      <c r="AP1369" s="54"/>
      <c r="AQ1369" s="55" t="e">
        <f>IF(#REF!=1,0,"")</f>
        <v>#REF!</v>
      </c>
      <c r="AR1369" s="56" t="e">
        <f t="shared" si="342"/>
        <v>#REF!</v>
      </c>
      <c r="AS1369" s="55" t="e">
        <f>IF(#REF!=1,0,"")</f>
        <v>#REF!</v>
      </c>
      <c r="AT1369" s="56" t="e">
        <f t="shared" si="343"/>
        <v>#REF!</v>
      </c>
    </row>
    <row r="1370" spans="1:46" s="3" customFormat="1" x14ac:dyDescent="0.25">
      <c r="A1370" s="67">
        <f t="shared" si="344"/>
        <v>2022</v>
      </c>
      <c r="B1370" s="67" t="str">
        <f t="shared" si="345"/>
        <v>May</v>
      </c>
      <c r="C1370" s="68">
        <f t="shared" si="350"/>
        <v>25</v>
      </c>
      <c r="D1370" s="69">
        <f t="shared" si="346"/>
        <v>7</v>
      </c>
      <c r="E1370" s="70">
        <f t="shared" si="347"/>
        <v>22</v>
      </c>
      <c r="F1370" s="74"/>
      <c r="G1370" s="77"/>
      <c r="H1370" s="63" t="e">
        <f t="shared" si="351"/>
        <v>#VALUE!</v>
      </c>
      <c r="I1370" s="64">
        <f t="shared" si="352"/>
        <v>1</v>
      </c>
      <c r="J1370" s="71" t="str">
        <f t="shared" si="352"/>
        <v>Lavandula</v>
      </c>
      <c r="K1370" s="71" t="str">
        <f t="shared" si="352"/>
        <v>stoechas</v>
      </c>
      <c r="L1370" s="72">
        <f t="shared" si="352"/>
        <v>2</v>
      </c>
      <c r="M1370" s="72">
        <f t="shared" si="352"/>
        <v>12</v>
      </c>
      <c r="N1370" s="66">
        <f t="shared" si="352"/>
        <v>0</v>
      </c>
      <c r="O1370" s="42"/>
      <c r="P1370" s="43" t="e">
        <f>TEXT(IF(#REF!=1,D1370,""),"00")</f>
        <v>#REF!</v>
      </c>
      <c r="Q1370" s="44"/>
      <c r="R1370" s="45"/>
      <c r="S1370" s="46" t="e">
        <f>IF(O1370=0,TEXT(TIME(P1370,Q1370,R1370)-TIME(D1370,E1370,RIGHT(F1370,2))+TIME(0,LEFT(#REF!,2),RIGHT(#REF!,2)),"mm:ss"),TEXT(TIME(P1370,Q1370,R1370)-TIME(D1370,E1370,RIGHT(F1370,2))+TIME(0,LEFT(#REF!,2),RIGHT(#REF!,2))-TIME(0,($G$10*O1370),0),"mm:ss"))</f>
        <v>#REF!</v>
      </c>
      <c r="T1370" s="47"/>
      <c r="U1370" s="43" t="e">
        <f>INDEX(VISITORS[INSECT ORDER], MATCH(T1370,VISITORS[NAME USED],0))</f>
        <v>#N/A</v>
      </c>
      <c r="V1370" s="43" t="e">
        <f t="shared" si="348"/>
        <v>#N/A</v>
      </c>
      <c r="W1370" s="48" t="e">
        <f>IF(SUM(AB1370,AD1370,AF1370,AH1370,AJ1370,AL1370)=#REF!,,"")</f>
        <v>#REF!</v>
      </c>
      <c r="X1370" s="49" t="e">
        <f>IF(#REF!=1,1,"")</f>
        <v>#REF!</v>
      </c>
      <c r="Y1370" s="49"/>
      <c r="Z1370" s="49"/>
      <c r="AA1370" s="50" t="str">
        <f t="shared" si="349"/>
        <v/>
      </c>
      <c r="AB1370" s="51" t="str">
        <f>IF(AA1370=1,#REF!,"")</f>
        <v/>
      </c>
      <c r="AC1370" s="50"/>
      <c r="AD1370" s="51" t="str">
        <f>IF(AC1370=1,#REF!,"")</f>
        <v/>
      </c>
      <c r="AE1370" s="50"/>
      <c r="AF1370" s="51" t="str">
        <f>IF(AE1370=1,#REF!,"")</f>
        <v/>
      </c>
      <c r="AG1370" s="50"/>
      <c r="AH1370" s="51" t="str">
        <f>IF(AG1370=1,#REF!,"")</f>
        <v/>
      </c>
      <c r="AI1370" s="50"/>
      <c r="AJ1370" s="51" t="str">
        <f>IF(AI1370=1,#REF!,"")</f>
        <v/>
      </c>
      <c r="AK1370" s="50"/>
      <c r="AL1370" s="51" t="str">
        <f>IF(AK1370=1,#REF!,"")</f>
        <v/>
      </c>
      <c r="AM1370" s="52"/>
      <c r="AN1370" s="53"/>
      <c r="AO1370" s="53"/>
      <c r="AP1370" s="54"/>
      <c r="AQ1370" s="55" t="e">
        <f>IF(#REF!=1,0,"")</f>
        <v>#REF!</v>
      </c>
      <c r="AR1370" s="56" t="e">
        <f t="shared" si="342"/>
        <v>#REF!</v>
      </c>
      <c r="AS1370" s="55" t="e">
        <f>IF(#REF!=1,0,"")</f>
        <v>#REF!</v>
      </c>
      <c r="AT1370" s="56" t="e">
        <f t="shared" si="343"/>
        <v>#REF!</v>
      </c>
    </row>
    <row r="1371" spans="1:46" s="3" customFormat="1" x14ac:dyDescent="0.25">
      <c r="A1371" s="67">
        <f t="shared" si="344"/>
        <v>2022</v>
      </c>
      <c r="B1371" s="67" t="str">
        <f t="shared" si="345"/>
        <v>May</v>
      </c>
      <c r="C1371" s="68">
        <f t="shared" si="350"/>
        <v>25</v>
      </c>
      <c r="D1371" s="69">
        <f t="shared" si="346"/>
        <v>7</v>
      </c>
      <c r="E1371" s="70">
        <f t="shared" si="347"/>
        <v>23</v>
      </c>
      <c r="F1371" s="74"/>
      <c r="G1371" s="77"/>
      <c r="H1371" s="63" t="e">
        <f t="shared" si="351"/>
        <v>#VALUE!</v>
      </c>
      <c r="I1371" s="64">
        <f t="shared" si="352"/>
        <v>1</v>
      </c>
      <c r="J1371" s="71" t="str">
        <f t="shared" si="352"/>
        <v>Lavandula</v>
      </c>
      <c r="K1371" s="71" t="str">
        <f t="shared" si="352"/>
        <v>stoechas</v>
      </c>
      <c r="L1371" s="72">
        <f t="shared" si="352"/>
        <v>2</v>
      </c>
      <c r="M1371" s="72">
        <f t="shared" si="352"/>
        <v>12</v>
      </c>
      <c r="N1371" s="66">
        <f t="shared" si="352"/>
        <v>0</v>
      </c>
      <c r="O1371" s="42"/>
      <c r="P1371" s="43" t="e">
        <f>TEXT(IF(#REF!=1,D1371,""),"00")</f>
        <v>#REF!</v>
      </c>
      <c r="Q1371" s="44"/>
      <c r="R1371" s="45"/>
      <c r="S1371" s="46" t="e">
        <f>IF(O1371=0,TEXT(TIME(P1371,Q1371,R1371)-TIME(D1371,E1371,RIGHT(F1371,2))+TIME(0,LEFT(#REF!,2),RIGHT(#REF!,2)),"mm:ss"),TEXT(TIME(P1371,Q1371,R1371)-TIME(D1371,E1371,RIGHT(F1371,2))+TIME(0,LEFT(#REF!,2),RIGHT(#REF!,2))-TIME(0,($G$10*O1371),0),"mm:ss"))</f>
        <v>#REF!</v>
      </c>
      <c r="T1371" s="47"/>
      <c r="U1371" s="43" t="e">
        <f>INDEX(VISITORS[INSECT ORDER], MATCH(T1371,VISITORS[NAME USED],0))</f>
        <v>#N/A</v>
      </c>
      <c r="V1371" s="43" t="e">
        <f t="shared" si="348"/>
        <v>#N/A</v>
      </c>
      <c r="W1371" s="48" t="e">
        <f>IF(SUM(AB1371,AD1371,AF1371,AH1371,AJ1371,AL1371)=#REF!,,"")</f>
        <v>#REF!</v>
      </c>
      <c r="X1371" s="49" t="e">
        <f>IF(#REF!=1,1,"")</f>
        <v>#REF!</v>
      </c>
      <c r="Y1371" s="49"/>
      <c r="Z1371" s="49"/>
      <c r="AA1371" s="50" t="str">
        <f t="shared" si="349"/>
        <v/>
      </c>
      <c r="AB1371" s="51" t="str">
        <f>IF(AA1371=1,#REF!,"")</f>
        <v/>
      </c>
      <c r="AC1371" s="50"/>
      <c r="AD1371" s="51" t="str">
        <f>IF(AC1371=1,#REF!,"")</f>
        <v/>
      </c>
      <c r="AE1371" s="50"/>
      <c r="AF1371" s="51" t="str">
        <f>IF(AE1371=1,#REF!,"")</f>
        <v/>
      </c>
      <c r="AG1371" s="50"/>
      <c r="AH1371" s="51" t="str">
        <f>IF(AG1371=1,#REF!,"")</f>
        <v/>
      </c>
      <c r="AI1371" s="50"/>
      <c r="AJ1371" s="51" t="str">
        <f>IF(AI1371=1,#REF!,"")</f>
        <v/>
      </c>
      <c r="AK1371" s="50"/>
      <c r="AL1371" s="51" t="str">
        <f>IF(AK1371=1,#REF!,"")</f>
        <v/>
      </c>
      <c r="AM1371" s="52"/>
      <c r="AN1371" s="53"/>
      <c r="AO1371" s="53"/>
      <c r="AP1371" s="54"/>
      <c r="AQ1371" s="55" t="e">
        <f>IF(#REF!=1,0,"")</f>
        <v>#REF!</v>
      </c>
      <c r="AR1371" s="56" t="e">
        <f t="shared" si="342"/>
        <v>#REF!</v>
      </c>
      <c r="AS1371" s="55" t="e">
        <f>IF(#REF!=1,0,"")</f>
        <v>#REF!</v>
      </c>
      <c r="AT1371" s="56" t="e">
        <f t="shared" si="343"/>
        <v>#REF!</v>
      </c>
    </row>
    <row r="1372" spans="1:46" s="3" customFormat="1" x14ac:dyDescent="0.25">
      <c r="A1372" s="67">
        <f t="shared" si="344"/>
        <v>2022</v>
      </c>
      <c r="B1372" s="67" t="str">
        <f t="shared" si="345"/>
        <v>May</v>
      </c>
      <c r="C1372" s="68">
        <f t="shared" si="350"/>
        <v>25</v>
      </c>
      <c r="D1372" s="69">
        <f t="shared" si="346"/>
        <v>7</v>
      </c>
      <c r="E1372" s="60">
        <f t="shared" si="347"/>
        <v>24</v>
      </c>
      <c r="F1372" s="74"/>
      <c r="G1372" s="77"/>
      <c r="H1372" s="63" t="e">
        <f t="shared" si="351"/>
        <v>#VALUE!</v>
      </c>
      <c r="I1372" s="64">
        <f t="shared" si="352"/>
        <v>1</v>
      </c>
      <c r="J1372" s="71" t="str">
        <f t="shared" si="352"/>
        <v>Lavandula</v>
      </c>
      <c r="K1372" s="71" t="str">
        <f t="shared" si="352"/>
        <v>stoechas</v>
      </c>
      <c r="L1372" s="72">
        <f t="shared" si="352"/>
        <v>2</v>
      </c>
      <c r="M1372" s="66">
        <f t="shared" si="352"/>
        <v>12</v>
      </c>
      <c r="N1372" s="66">
        <f t="shared" si="352"/>
        <v>0</v>
      </c>
      <c r="O1372" s="42"/>
      <c r="P1372" s="43" t="e">
        <f>TEXT(IF(#REF!=1,D1372,""),"00")</f>
        <v>#REF!</v>
      </c>
      <c r="Q1372" s="44"/>
      <c r="R1372" s="45"/>
      <c r="S1372" s="46" t="e">
        <f>IF(O1372=0,TEXT(TIME(P1372,Q1372,R1372)-TIME(D1372,E1372,RIGHT(F1372,2))+TIME(0,LEFT(#REF!,2),RIGHT(#REF!,2)),"mm:ss"),TEXT(TIME(P1372,Q1372,R1372)-TIME(D1372,E1372,RIGHT(F1372,2))+TIME(0,LEFT(#REF!,2),RIGHT(#REF!,2))-TIME(0,($G$10*O1372),0),"mm:ss"))</f>
        <v>#REF!</v>
      </c>
      <c r="T1372" s="47"/>
      <c r="U1372" s="43" t="e">
        <f>INDEX(VISITORS[INSECT ORDER], MATCH(T1372,VISITORS[NAME USED],0))</f>
        <v>#N/A</v>
      </c>
      <c r="V1372" s="43" t="e">
        <f t="shared" si="348"/>
        <v>#N/A</v>
      </c>
      <c r="W1372" s="48" t="e">
        <f>IF(SUM(AB1372,AD1372,AF1372,AH1372,AJ1372,AL1372)=#REF!,,"")</f>
        <v>#REF!</v>
      </c>
      <c r="X1372" s="49" t="e">
        <f>IF(#REF!=1,1,"")</f>
        <v>#REF!</v>
      </c>
      <c r="Y1372" s="49"/>
      <c r="Z1372" s="49"/>
      <c r="AA1372" s="50" t="str">
        <f t="shared" si="349"/>
        <v/>
      </c>
      <c r="AB1372" s="51" t="str">
        <f>IF(AA1372=1,#REF!,"")</f>
        <v/>
      </c>
      <c r="AC1372" s="50"/>
      <c r="AD1372" s="51" t="str">
        <f>IF(AC1372=1,#REF!,"")</f>
        <v/>
      </c>
      <c r="AE1372" s="50"/>
      <c r="AF1372" s="51" t="str">
        <f>IF(AE1372=1,#REF!,"")</f>
        <v/>
      </c>
      <c r="AG1372" s="50"/>
      <c r="AH1372" s="51" t="str">
        <f>IF(AG1372=1,#REF!,"")</f>
        <v/>
      </c>
      <c r="AI1372" s="50"/>
      <c r="AJ1372" s="51" t="str">
        <f>IF(AI1372=1,#REF!,"")</f>
        <v/>
      </c>
      <c r="AK1372" s="50"/>
      <c r="AL1372" s="51" t="str">
        <f>IF(AK1372=1,#REF!,"")</f>
        <v/>
      </c>
      <c r="AM1372" s="52"/>
      <c r="AN1372" s="53"/>
      <c r="AO1372" s="53"/>
      <c r="AP1372" s="54"/>
      <c r="AQ1372" s="55" t="e">
        <f>IF(#REF!=1,0,"")</f>
        <v>#REF!</v>
      </c>
      <c r="AR1372" s="56" t="e">
        <f t="shared" si="342"/>
        <v>#REF!</v>
      </c>
      <c r="AS1372" s="55" t="e">
        <f>IF(#REF!=1,0,"")</f>
        <v>#REF!</v>
      </c>
      <c r="AT1372" s="56" t="e">
        <f t="shared" si="343"/>
        <v>#REF!</v>
      </c>
    </row>
    <row r="1373" spans="1:46" s="3" customFormat="1" x14ac:dyDescent="0.25">
      <c r="A1373" s="67">
        <f t="shared" si="344"/>
        <v>2022</v>
      </c>
      <c r="B1373" s="67" t="str">
        <f t="shared" si="345"/>
        <v>May</v>
      </c>
      <c r="C1373" s="68">
        <f t="shared" si="350"/>
        <v>25</v>
      </c>
      <c r="D1373" s="69">
        <f t="shared" si="346"/>
        <v>7</v>
      </c>
      <c r="E1373" s="70">
        <f t="shared" si="347"/>
        <v>25</v>
      </c>
      <c r="F1373" s="74"/>
      <c r="G1373" s="77"/>
      <c r="H1373" s="63" t="e">
        <f t="shared" si="351"/>
        <v>#VALUE!</v>
      </c>
      <c r="I1373" s="64">
        <f t="shared" ref="I1373:N1388" si="353">I1372</f>
        <v>1</v>
      </c>
      <c r="J1373" s="71" t="str">
        <f t="shared" si="353"/>
        <v>Lavandula</v>
      </c>
      <c r="K1373" s="71" t="str">
        <f t="shared" si="353"/>
        <v>stoechas</v>
      </c>
      <c r="L1373" s="72">
        <f t="shared" si="353"/>
        <v>2</v>
      </c>
      <c r="M1373" s="72">
        <f t="shared" si="353"/>
        <v>12</v>
      </c>
      <c r="N1373" s="66">
        <f t="shared" si="353"/>
        <v>0</v>
      </c>
      <c r="O1373" s="42"/>
      <c r="P1373" s="43" t="e">
        <f>TEXT(IF(#REF!=1,D1373,""),"00")</f>
        <v>#REF!</v>
      </c>
      <c r="Q1373" s="44"/>
      <c r="R1373" s="45"/>
      <c r="S1373" s="46" t="e">
        <f>IF(O1373=0,TEXT(TIME(P1373,Q1373,R1373)-TIME(D1373,E1373,RIGHT(F1373,2))+TIME(0,LEFT(#REF!,2),RIGHT(#REF!,2)),"mm:ss"),TEXT(TIME(P1373,Q1373,R1373)-TIME(D1373,E1373,RIGHT(F1373,2))+TIME(0,LEFT(#REF!,2),RIGHT(#REF!,2))-TIME(0,($G$10*O1373),0),"mm:ss"))</f>
        <v>#REF!</v>
      </c>
      <c r="T1373" s="47"/>
      <c r="U1373" s="43" t="e">
        <f>INDEX(VISITORS[INSECT ORDER], MATCH(T1373,VISITORS[NAME USED],0))</f>
        <v>#N/A</v>
      </c>
      <c r="V1373" s="43" t="e">
        <f t="shared" si="348"/>
        <v>#N/A</v>
      </c>
      <c r="W1373" s="48" t="e">
        <f>IF(SUM(AB1373,AD1373,AF1373,AH1373,AJ1373,AL1373)=#REF!,,"")</f>
        <v>#REF!</v>
      </c>
      <c r="X1373" s="49" t="e">
        <f>IF(#REF!=1,1,"")</f>
        <v>#REF!</v>
      </c>
      <c r="Y1373" s="49"/>
      <c r="Z1373" s="49"/>
      <c r="AA1373" s="50" t="str">
        <f t="shared" si="349"/>
        <v/>
      </c>
      <c r="AB1373" s="51" t="str">
        <f>IF(AA1373=1,#REF!,"")</f>
        <v/>
      </c>
      <c r="AC1373" s="50"/>
      <c r="AD1373" s="51" t="str">
        <f>IF(AC1373=1,#REF!,"")</f>
        <v/>
      </c>
      <c r="AE1373" s="50"/>
      <c r="AF1373" s="51" t="str">
        <f>IF(AE1373=1,#REF!,"")</f>
        <v/>
      </c>
      <c r="AG1373" s="50"/>
      <c r="AH1373" s="51" t="str">
        <f>IF(AG1373=1,#REF!,"")</f>
        <v/>
      </c>
      <c r="AI1373" s="50"/>
      <c r="AJ1373" s="51" t="str">
        <f>IF(AI1373=1,#REF!,"")</f>
        <v/>
      </c>
      <c r="AK1373" s="50"/>
      <c r="AL1373" s="51" t="str">
        <f>IF(AK1373=1,#REF!,"")</f>
        <v/>
      </c>
      <c r="AM1373" s="52"/>
      <c r="AN1373" s="53"/>
      <c r="AO1373" s="53"/>
      <c r="AP1373" s="54"/>
      <c r="AQ1373" s="55" t="e">
        <f>IF(#REF!=1,0,"")</f>
        <v>#REF!</v>
      </c>
      <c r="AR1373" s="56" t="e">
        <f t="shared" si="342"/>
        <v>#REF!</v>
      </c>
      <c r="AS1373" s="55" t="e">
        <f>IF(#REF!=1,0,"")</f>
        <v>#REF!</v>
      </c>
      <c r="AT1373" s="56" t="e">
        <f t="shared" si="343"/>
        <v>#REF!</v>
      </c>
    </row>
    <row r="1374" spans="1:46" s="3" customFormat="1" x14ac:dyDescent="0.25">
      <c r="A1374" s="67">
        <f t="shared" si="344"/>
        <v>2022</v>
      </c>
      <c r="B1374" s="67" t="str">
        <f t="shared" si="345"/>
        <v>May</v>
      </c>
      <c r="C1374" s="68">
        <f t="shared" si="350"/>
        <v>25</v>
      </c>
      <c r="D1374" s="69">
        <f t="shared" si="346"/>
        <v>7</v>
      </c>
      <c r="E1374" s="70">
        <f t="shared" si="347"/>
        <v>26</v>
      </c>
      <c r="F1374" s="74"/>
      <c r="G1374" s="77"/>
      <c r="H1374" s="63" t="e">
        <f t="shared" si="351"/>
        <v>#VALUE!</v>
      </c>
      <c r="I1374" s="64">
        <f t="shared" si="353"/>
        <v>1</v>
      </c>
      <c r="J1374" s="71" t="str">
        <f t="shared" si="353"/>
        <v>Lavandula</v>
      </c>
      <c r="K1374" s="71" t="str">
        <f t="shared" si="353"/>
        <v>stoechas</v>
      </c>
      <c r="L1374" s="66">
        <f t="shared" si="353"/>
        <v>2</v>
      </c>
      <c r="M1374" s="72">
        <f t="shared" si="353"/>
        <v>12</v>
      </c>
      <c r="N1374" s="66">
        <f t="shared" si="353"/>
        <v>0</v>
      </c>
      <c r="O1374" s="42"/>
      <c r="P1374" s="43" t="e">
        <f>TEXT(IF(#REF!=1,D1374,""),"00")</f>
        <v>#REF!</v>
      </c>
      <c r="Q1374" s="44"/>
      <c r="R1374" s="45"/>
      <c r="S1374" s="46" t="e">
        <f>IF(O1374=0,TEXT(TIME(P1374,Q1374,R1374)-TIME(D1374,E1374,RIGHT(F1374,2))+TIME(0,LEFT(#REF!,2),RIGHT(#REF!,2)),"mm:ss"),TEXT(TIME(P1374,Q1374,R1374)-TIME(D1374,E1374,RIGHT(F1374,2))+TIME(0,LEFT(#REF!,2),RIGHT(#REF!,2))-TIME(0,($G$10*O1374),0),"mm:ss"))</f>
        <v>#REF!</v>
      </c>
      <c r="T1374" s="47"/>
      <c r="U1374" s="43" t="e">
        <f>INDEX(VISITORS[INSECT ORDER], MATCH(T1374,VISITORS[NAME USED],0))</f>
        <v>#N/A</v>
      </c>
      <c r="V1374" s="43" t="e">
        <f t="shared" si="348"/>
        <v>#N/A</v>
      </c>
      <c r="W1374" s="48" t="e">
        <f>IF(SUM(AB1374,AD1374,AF1374,AH1374,AJ1374,AL1374)=#REF!,,"")</f>
        <v>#REF!</v>
      </c>
      <c r="X1374" s="49" t="e">
        <f>IF(#REF!=1,1,"")</f>
        <v>#REF!</v>
      </c>
      <c r="Y1374" s="49"/>
      <c r="Z1374" s="49"/>
      <c r="AA1374" s="50" t="str">
        <f t="shared" si="349"/>
        <v/>
      </c>
      <c r="AB1374" s="51" t="str">
        <f>IF(AA1374=1,#REF!,"")</f>
        <v/>
      </c>
      <c r="AC1374" s="50"/>
      <c r="AD1374" s="51" t="str">
        <f>IF(AC1374=1,#REF!,"")</f>
        <v/>
      </c>
      <c r="AE1374" s="50"/>
      <c r="AF1374" s="51" t="str">
        <f>IF(AE1374=1,#REF!,"")</f>
        <v/>
      </c>
      <c r="AG1374" s="50"/>
      <c r="AH1374" s="51" t="str">
        <f>IF(AG1374=1,#REF!,"")</f>
        <v/>
      </c>
      <c r="AI1374" s="50"/>
      <c r="AJ1374" s="51" t="str">
        <f>IF(AI1374=1,#REF!,"")</f>
        <v/>
      </c>
      <c r="AK1374" s="50"/>
      <c r="AL1374" s="51" t="str">
        <f>IF(AK1374=1,#REF!,"")</f>
        <v/>
      </c>
      <c r="AM1374" s="52"/>
      <c r="AN1374" s="53"/>
      <c r="AO1374" s="53"/>
      <c r="AP1374" s="54"/>
      <c r="AQ1374" s="55" t="e">
        <f>IF(#REF!=1,0,"")</f>
        <v>#REF!</v>
      </c>
      <c r="AR1374" s="56" t="e">
        <f t="shared" si="342"/>
        <v>#REF!</v>
      </c>
      <c r="AS1374" s="55" t="e">
        <f>IF(#REF!=1,0,"")</f>
        <v>#REF!</v>
      </c>
      <c r="AT1374" s="56" t="e">
        <f t="shared" si="343"/>
        <v>#REF!</v>
      </c>
    </row>
    <row r="1375" spans="1:46" s="3" customFormat="1" x14ac:dyDescent="0.25">
      <c r="A1375" s="67">
        <f t="shared" si="344"/>
        <v>2022</v>
      </c>
      <c r="B1375" s="67" t="str">
        <f t="shared" si="345"/>
        <v>May</v>
      </c>
      <c r="C1375" s="68">
        <f t="shared" si="350"/>
        <v>25</v>
      </c>
      <c r="D1375" s="69">
        <f t="shared" si="346"/>
        <v>7</v>
      </c>
      <c r="E1375" s="70">
        <f t="shared" si="347"/>
        <v>27</v>
      </c>
      <c r="F1375" s="74"/>
      <c r="G1375" s="77"/>
      <c r="H1375" s="63" t="e">
        <f t="shared" si="351"/>
        <v>#VALUE!</v>
      </c>
      <c r="I1375" s="64">
        <f t="shared" si="353"/>
        <v>1</v>
      </c>
      <c r="J1375" s="71" t="str">
        <f t="shared" si="353"/>
        <v>Lavandula</v>
      </c>
      <c r="K1375" s="71" t="str">
        <f t="shared" si="353"/>
        <v>stoechas</v>
      </c>
      <c r="L1375" s="72">
        <f t="shared" si="353"/>
        <v>2</v>
      </c>
      <c r="M1375" s="72">
        <f t="shared" si="353"/>
        <v>12</v>
      </c>
      <c r="N1375" s="66">
        <f t="shared" si="353"/>
        <v>0</v>
      </c>
      <c r="O1375" s="42"/>
      <c r="P1375" s="43" t="e">
        <f>TEXT(IF(#REF!=1,D1375,""),"00")</f>
        <v>#REF!</v>
      </c>
      <c r="Q1375" s="44"/>
      <c r="R1375" s="45"/>
      <c r="S1375" s="46" t="e">
        <f>IF(O1375=0,TEXT(TIME(P1375,Q1375,R1375)-TIME(D1375,E1375,RIGHT(F1375,2))+TIME(0,LEFT(#REF!,2),RIGHT(#REF!,2)),"mm:ss"),TEXT(TIME(P1375,Q1375,R1375)-TIME(D1375,E1375,RIGHT(F1375,2))+TIME(0,LEFT(#REF!,2),RIGHT(#REF!,2))-TIME(0,($G$10*O1375),0),"mm:ss"))</f>
        <v>#REF!</v>
      </c>
      <c r="T1375" s="47"/>
      <c r="U1375" s="43" t="e">
        <f>INDEX(VISITORS[INSECT ORDER], MATCH(T1375,VISITORS[NAME USED],0))</f>
        <v>#N/A</v>
      </c>
      <c r="V1375" s="43" t="e">
        <f t="shared" si="348"/>
        <v>#N/A</v>
      </c>
      <c r="W1375" s="48" t="e">
        <f>IF(SUM(AB1375,AD1375,AF1375,AH1375,AJ1375,AL1375)=#REF!,,"")</f>
        <v>#REF!</v>
      </c>
      <c r="X1375" s="49" t="e">
        <f>IF(#REF!=1,1,"")</f>
        <v>#REF!</v>
      </c>
      <c r="Y1375" s="49"/>
      <c r="Z1375" s="49"/>
      <c r="AA1375" s="50" t="str">
        <f t="shared" si="349"/>
        <v/>
      </c>
      <c r="AB1375" s="51" t="str">
        <f>IF(AA1375=1,#REF!,"")</f>
        <v/>
      </c>
      <c r="AC1375" s="50"/>
      <c r="AD1375" s="51" t="str">
        <f>IF(AC1375=1,#REF!,"")</f>
        <v/>
      </c>
      <c r="AE1375" s="50"/>
      <c r="AF1375" s="51" t="str">
        <f>IF(AE1375=1,#REF!,"")</f>
        <v/>
      </c>
      <c r="AG1375" s="50"/>
      <c r="AH1375" s="51" t="str">
        <f>IF(AG1375=1,#REF!,"")</f>
        <v/>
      </c>
      <c r="AI1375" s="50"/>
      <c r="AJ1375" s="51" t="str">
        <f>IF(AI1375=1,#REF!,"")</f>
        <v/>
      </c>
      <c r="AK1375" s="50"/>
      <c r="AL1375" s="51" t="str">
        <f>IF(AK1375=1,#REF!,"")</f>
        <v/>
      </c>
      <c r="AM1375" s="52"/>
      <c r="AN1375" s="53"/>
      <c r="AO1375" s="53"/>
      <c r="AP1375" s="54"/>
      <c r="AQ1375" s="55" t="e">
        <f>IF(#REF!=1,0,"")</f>
        <v>#REF!</v>
      </c>
      <c r="AR1375" s="56" t="e">
        <f t="shared" si="342"/>
        <v>#REF!</v>
      </c>
      <c r="AS1375" s="55" t="e">
        <f>IF(#REF!=1,0,"")</f>
        <v>#REF!</v>
      </c>
      <c r="AT1375" s="56" t="e">
        <f t="shared" si="343"/>
        <v>#REF!</v>
      </c>
    </row>
    <row r="1376" spans="1:46" s="3" customFormat="1" x14ac:dyDescent="0.25">
      <c r="A1376" s="67">
        <f t="shared" si="344"/>
        <v>2022</v>
      </c>
      <c r="B1376" s="67" t="str">
        <f t="shared" si="345"/>
        <v>May</v>
      </c>
      <c r="C1376" s="68">
        <f t="shared" si="350"/>
        <v>25</v>
      </c>
      <c r="D1376" s="69">
        <f t="shared" si="346"/>
        <v>7</v>
      </c>
      <c r="E1376" s="70">
        <f t="shared" si="347"/>
        <v>28</v>
      </c>
      <c r="F1376" s="74"/>
      <c r="G1376" s="77"/>
      <c r="H1376" s="63" t="e">
        <f t="shared" si="351"/>
        <v>#VALUE!</v>
      </c>
      <c r="I1376" s="64">
        <f t="shared" si="353"/>
        <v>1</v>
      </c>
      <c r="J1376" s="71" t="str">
        <f t="shared" si="353"/>
        <v>Lavandula</v>
      </c>
      <c r="K1376" s="71" t="str">
        <f t="shared" si="353"/>
        <v>stoechas</v>
      </c>
      <c r="L1376" s="72">
        <f t="shared" si="353"/>
        <v>2</v>
      </c>
      <c r="M1376" s="72">
        <f t="shared" si="353"/>
        <v>12</v>
      </c>
      <c r="N1376" s="66">
        <f t="shared" si="353"/>
        <v>0</v>
      </c>
      <c r="O1376" s="42"/>
      <c r="P1376" s="43" t="e">
        <f>TEXT(IF(#REF!=1,D1376,""),"00")</f>
        <v>#REF!</v>
      </c>
      <c r="Q1376" s="44"/>
      <c r="R1376" s="45"/>
      <c r="S1376" s="46" t="e">
        <f>IF(O1376=0,TEXT(TIME(P1376,Q1376,R1376)-TIME(D1376,E1376,RIGHT(F1376,2))+TIME(0,LEFT(#REF!,2),RIGHT(#REF!,2)),"mm:ss"),TEXT(TIME(P1376,Q1376,R1376)-TIME(D1376,E1376,RIGHT(F1376,2))+TIME(0,LEFT(#REF!,2),RIGHT(#REF!,2))-TIME(0,($G$10*O1376),0),"mm:ss"))</f>
        <v>#REF!</v>
      </c>
      <c r="T1376" s="47"/>
      <c r="U1376" s="43" t="e">
        <f>INDEX(VISITORS[INSECT ORDER], MATCH(T1376,VISITORS[NAME USED],0))</f>
        <v>#N/A</v>
      </c>
      <c r="V1376" s="43" t="e">
        <f t="shared" si="348"/>
        <v>#N/A</v>
      </c>
      <c r="W1376" s="48" t="e">
        <f>IF(SUM(AB1376,AD1376,AF1376,AH1376,AJ1376,AL1376)=#REF!,,"")</f>
        <v>#REF!</v>
      </c>
      <c r="X1376" s="49" t="e">
        <f>IF(#REF!=1,1,"")</f>
        <v>#REF!</v>
      </c>
      <c r="Y1376" s="49"/>
      <c r="Z1376" s="49"/>
      <c r="AA1376" s="50" t="str">
        <f t="shared" si="349"/>
        <v/>
      </c>
      <c r="AB1376" s="51" t="str">
        <f>IF(AA1376=1,#REF!,"")</f>
        <v/>
      </c>
      <c r="AC1376" s="50"/>
      <c r="AD1376" s="51" t="str">
        <f>IF(AC1376=1,#REF!,"")</f>
        <v/>
      </c>
      <c r="AE1376" s="50"/>
      <c r="AF1376" s="51" t="str">
        <f>IF(AE1376=1,#REF!,"")</f>
        <v/>
      </c>
      <c r="AG1376" s="50"/>
      <c r="AH1376" s="51" t="str">
        <f>IF(AG1376=1,#REF!,"")</f>
        <v/>
      </c>
      <c r="AI1376" s="50"/>
      <c r="AJ1376" s="51" t="str">
        <f>IF(AI1376=1,#REF!,"")</f>
        <v/>
      </c>
      <c r="AK1376" s="50"/>
      <c r="AL1376" s="51" t="str">
        <f>IF(AK1376=1,#REF!,"")</f>
        <v/>
      </c>
      <c r="AM1376" s="52"/>
      <c r="AN1376" s="53"/>
      <c r="AO1376" s="53"/>
      <c r="AP1376" s="54"/>
      <c r="AQ1376" s="55" t="e">
        <f>IF(#REF!=1,0,"")</f>
        <v>#REF!</v>
      </c>
      <c r="AR1376" s="56" t="e">
        <f t="shared" si="342"/>
        <v>#REF!</v>
      </c>
      <c r="AS1376" s="55" t="e">
        <f>IF(#REF!=1,0,"")</f>
        <v>#REF!</v>
      </c>
      <c r="AT1376" s="56" t="e">
        <f t="shared" si="343"/>
        <v>#REF!</v>
      </c>
    </row>
    <row r="1377" spans="1:46" s="3" customFormat="1" x14ac:dyDescent="0.25">
      <c r="A1377" s="67">
        <f t="shared" si="344"/>
        <v>2022</v>
      </c>
      <c r="B1377" s="67" t="str">
        <f t="shared" si="345"/>
        <v>May</v>
      </c>
      <c r="C1377" s="68">
        <f t="shared" si="350"/>
        <v>25</v>
      </c>
      <c r="D1377" s="69">
        <f t="shared" si="346"/>
        <v>7</v>
      </c>
      <c r="E1377" s="60">
        <f t="shared" si="347"/>
        <v>29</v>
      </c>
      <c r="F1377" s="74"/>
      <c r="G1377" s="77"/>
      <c r="H1377" s="63" t="e">
        <f t="shared" si="351"/>
        <v>#VALUE!</v>
      </c>
      <c r="I1377" s="64">
        <f t="shared" si="353"/>
        <v>1</v>
      </c>
      <c r="J1377" s="71" t="str">
        <f t="shared" si="353"/>
        <v>Lavandula</v>
      </c>
      <c r="K1377" s="71" t="str">
        <f t="shared" si="353"/>
        <v>stoechas</v>
      </c>
      <c r="L1377" s="72">
        <f t="shared" si="353"/>
        <v>2</v>
      </c>
      <c r="M1377" s="66">
        <f t="shared" si="353"/>
        <v>12</v>
      </c>
      <c r="N1377" s="66">
        <f t="shared" si="353"/>
        <v>0</v>
      </c>
      <c r="O1377" s="42"/>
      <c r="P1377" s="43" t="e">
        <f>TEXT(IF(#REF!=1,D1377,""),"00")</f>
        <v>#REF!</v>
      </c>
      <c r="Q1377" s="44"/>
      <c r="R1377" s="45"/>
      <c r="S1377" s="46" t="e">
        <f>IF(O1377=0,TEXT(TIME(P1377,Q1377,R1377)-TIME(D1377,E1377,RIGHT(F1377,2))+TIME(0,LEFT(#REF!,2),RIGHT(#REF!,2)),"mm:ss"),TEXT(TIME(P1377,Q1377,R1377)-TIME(D1377,E1377,RIGHT(F1377,2))+TIME(0,LEFT(#REF!,2),RIGHT(#REF!,2))-TIME(0,($G$10*O1377),0),"mm:ss"))</f>
        <v>#REF!</v>
      </c>
      <c r="T1377" s="47"/>
      <c r="U1377" s="43" t="e">
        <f>INDEX(VISITORS[INSECT ORDER], MATCH(T1377,VISITORS[NAME USED],0))</f>
        <v>#N/A</v>
      </c>
      <c r="V1377" s="43" t="e">
        <f t="shared" si="348"/>
        <v>#N/A</v>
      </c>
      <c r="W1377" s="48" t="e">
        <f>IF(SUM(AB1377,AD1377,AF1377,AH1377,AJ1377,AL1377)=#REF!,,"")</f>
        <v>#REF!</v>
      </c>
      <c r="X1377" s="49" t="e">
        <f>IF(#REF!=1,1,"")</f>
        <v>#REF!</v>
      </c>
      <c r="Y1377" s="49"/>
      <c r="Z1377" s="49"/>
      <c r="AA1377" s="50" t="str">
        <f t="shared" si="349"/>
        <v/>
      </c>
      <c r="AB1377" s="51" t="str">
        <f>IF(AA1377=1,#REF!,"")</f>
        <v/>
      </c>
      <c r="AC1377" s="50"/>
      <c r="AD1377" s="51" t="str">
        <f>IF(AC1377=1,#REF!,"")</f>
        <v/>
      </c>
      <c r="AE1377" s="50"/>
      <c r="AF1377" s="51" t="str">
        <f>IF(AE1377=1,#REF!,"")</f>
        <v/>
      </c>
      <c r="AG1377" s="50"/>
      <c r="AH1377" s="51" t="str">
        <f>IF(AG1377=1,#REF!,"")</f>
        <v/>
      </c>
      <c r="AI1377" s="50"/>
      <c r="AJ1377" s="51" t="str">
        <f>IF(AI1377=1,#REF!,"")</f>
        <v/>
      </c>
      <c r="AK1377" s="50"/>
      <c r="AL1377" s="51" t="str">
        <f>IF(AK1377=1,#REF!,"")</f>
        <v/>
      </c>
      <c r="AM1377" s="52"/>
      <c r="AN1377" s="53"/>
      <c r="AO1377" s="53"/>
      <c r="AP1377" s="54"/>
      <c r="AQ1377" s="55" t="e">
        <f>IF(#REF!=1,0,"")</f>
        <v>#REF!</v>
      </c>
      <c r="AR1377" s="56" t="e">
        <f t="shared" si="342"/>
        <v>#REF!</v>
      </c>
      <c r="AS1377" s="55" t="e">
        <f>IF(#REF!=1,0,"")</f>
        <v>#REF!</v>
      </c>
      <c r="AT1377" s="56" t="e">
        <f t="shared" si="343"/>
        <v>#REF!</v>
      </c>
    </row>
    <row r="1378" spans="1:46" s="3" customFormat="1" x14ac:dyDescent="0.25">
      <c r="A1378" s="67">
        <f t="shared" si="344"/>
        <v>2022</v>
      </c>
      <c r="B1378" s="67" t="str">
        <f t="shared" si="345"/>
        <v>May</v>
      </c>
      <c r="C1378" s="68">
        <f t="shared" si="350"/>
        <v>25</v>
      </c>
      <c r="D1378" s="69">
        <f t="shared" si="346"/>
        <v>7</v>
      </c>
      <c r="E1378" s="70">
        <f t="shared" si="347"/>
        <v>30</v>
      </c>
      <c r="F1378" s="74"/>
      <c r="G1378" s="77"/>
      <c r="H1378" s="63" t="e">
        <f t="shared" si="351"/>
        <v>#VALUE!</v>
      </c>
      <c r="I1378" s="64">
        <f t="shared" si="353"/>
        <v>1</v>
      </c>
      <c r="J1378" s="71" t="str">
        <f t="shared" si="353"/>
        <v>Lavandula</v>
      </c>
      <c r="K1378" s="71" t="str">
        <f t="shared" si="353"/>
        <v>stoechas</v>
      </c>
      <c r="L1378" s="72">
        <f t="shared" si="353"/>
        <v>2</v>
      </c>
      <c r="M1378" s="72">
        <f t="shared" si="353"/>
        <v>12</v>
      </c>
      <c r="N1378" s="66">
        <f t="shared" si="353"/>
        <v>0</v>
      </c>
      <c r="O1378" s="42"/>
      <c r="P1378" s="43" t="e">
        <f>TEXT(IF(#REF!=1,D1378,""),"00")</f>
        <v>#REF!</v>
      </c>
      <c r="Q1378" s="44"/>
      <c r="R1378" s="45"/>
      <c r="S1378" s="46" t="e">
        <f>IF(O1378=0,TEXT(TIME(P1378,Q1378,R1378)-TIME(D1378,E1378,RIGHT(F1378,2))+TIME(0,LEFT(#REF!,2),RIGHT(#REF!,2)),"mm:ss"),TEXT(TIME(P1378,Q1378,R1378)-TIME(D1378,E1378,RIGHT(F1378,2))+TIME(0,LEFT(#REF!,2),RIGHT(#REF!,2))-TIME(0,($G$10*O1378),0),"mm:ss"))</f>
        <v>#REF!</v>
      </c>
      <c r="T1378" s="47"/>
      <c r="U1378" s="43" t="e">
        <f>INDEX(VISITORS[INSECT ORDER], MATCH(T1378,VISITORS[NAME USED],0))</f>
        <v>#N/A</v>
      </c>
      <c r="V1378" s="43" t="e">
        <f t="shared" si="348"/>
        <v>#N/A</v>
      </c>
      <c r="W1378" s="48" t="e">
        <f>IF(SUM(AB1378,AD1378,AF1378,AH1378,AJ1378,AL1378)=#REF!,,"")</f>
        <v>#REF!</v>
      </c>
      <c r="X1378" s="49" t="e">
        <f>IF(#REF!=1,1,"")</f>
        <v>#REF!</v>
      </c>
      <c r="Y1378" s="49"/>
      <c r="Z1378" s="49"/>
      <c r="AA1378" s="50" t="str">
        <f t="shared" si="349"/>
        <v/>
      </c>
      <c r="AB1378" s="51" t="str">
        <f>IF(AA1378=1,#REF!,"")</f>
        <v/>
      </c>
      <c r="AC1378" s="50"/>
      <c r="AD1378" s="51" t="str">
        <f>IF(AC1378=1,#REF!,"")</f>
        <v/>
      </c>
      <c r="AE1378" s="50"/>
      <c r="AF1378" s="51" t="str">
        <f>IF(AE1378=1,#REF!,"")</f>
        <v/>
      </c>
      <c r="AG1378" s="50"/>
      <c r="AH1378" s="51" t="str">
        <f>IF(AG1378=1,#REF!,"")</f>
        <v/>
      </c>
      <c r="AI1378" s="50"/>
      <c r="AJ1378" s="51" t="str">
        <f>IF(AI1378=1,#REF!,"")</f>
        <v/>
      </c>
      <c r="AK1378" s="50"/>
      <c r="AL1378" s="51" t="str">
        <f>IF(AK1378=1,#REF!,"")</f>
        <v/>
      </c>
      <c r="AM1378" s="52"/>
      <c r="AN1378" s="53"/>
      <c r="AO1378" s="53"/>
      <c r="AP1378" s="54"/>
      <c r="AQ1378" s="55" t="e">
        <f>IF(#REF!=1,0,"")</f>
        <v>#REF!</v>
      </c>
      <c r="AR1378" s="56" t="e">
        <f t="shared" si="342"/>
        <v>#REF!</v>
      </c>
      <c r="AS1378" s="55" t="e">
        <f>IF(#REF!=1,0,"")</f>
        <v>#REF!</v>
      </c>
      <c r="AT1378" s="56" t="e">
        <f t="shared" si="343"/>
        <v>#REF!</v>
      </c>
    </row>
    <row r="1379" spans="1:46" s="3" customFormat="1" x14ac:dyDescent="0.25">
      <c r="A1379" s="67">
        <f t="shared" si="344"/>
        <v>2022</v>
      </c>
      <c r="B1379" s="67" t="str">
        <f t="shared" si="345"/>
        <v>May</v>
      </c>
      <c r="C1379" s="68">
        <f t="shared" si="350"/>
        <v>25</v>
      </c>
      <c r="D1379" s="69">
        <f t="shared" si="346"/>
        <v>7</v>
      </c>
      <c r="E1379" s="70">
        <f t="shared" si="347"/>
        <v>31</v>
      </c>
      <c r="F1379" s="74"/>
      <c r="G1379" s="77"/>
      <c r="H1379" s="63" t="e">
        <f t="shared" si="351"/>
        <v>#VALUE!</v>
      </c>
      <c r="I1379" s="64">
        <f t="shared" si="353"/>
        <v>1</v>
      </c>
      <c r="J1379" s="71" t="str">
        <f t="shared" si="353"/>
        <v>Lavandula</v>
      </c>
      <c r="K1379" s="71" t="str">
        <f t="shared" si="353"/>
        <v>stoechas</v>
      </c>
      <c r="L1379" s="72">
        <f t="shared" si="353"/>
        <v>2</v>
      </c>
      <c r="M1379" s="72">
        <f t="shared" si="353"/>
        <v>12</v>
      </c>
      <c r="N1379" s="66">
        <f t="shared" si="353"/>
        <v>0</v>
      </c>
      <c r="O1379" s="42"/>
      <c r="P1379" s="43" t="e">
        <f>TEXT(IF(#REF!=1,D1379,""),"00")</f>
        <v>#REF!</v>
      </c>
      <c r="Q1379" s="44"/>
      <c r="R1379" s="45"/>
      <c r="S1379" s="46" t="e">
        <f>IF(O1379=0,TEXT(TIME(P1379,Q1379,R1379)-TIME(D1379,E1379,RIGHT(F1379,2))+TIME(0,LEFT(#REF!,2),RIGHT(#REF!,2)),"mm:ss"),TEXT(TIME(P1379,Q1379,R1379)-TIME(D1379,E1379,RIGHT(F1379,2))+TIME(0,LEFT(#REF!,2),RIGHT(#REF!,2))-TIME(0,($G$10*O1379),0),"mm:ss"))</f>
        <v>#REF!</v>
      </c>
      <c r="T1379" s="47"/>
      <c r="U1379" s="43" t="e">
        <f>INDEX(VISITORS[INSECT ORDER], MATCH(T1379,VISITORS[NAME USED],0))</f>
        <v>#N/A</v>
      </c>
      <c r="V1379" s="43" t="e">
        <f t="shared" si="348"/>
        <v>#N/A</v>
      </c>
      <c r="W1379" s="48" t="e">
        <f>IF(SUM(AB1379,AD1379,AF1379,AH1379,AJ1379,AL1379)=#REF!,,"")</f>
        <v>#REF!</v>
      </c>
      <c r="X1379" s="49" t="e">
        <f>IF(#REF!=1,1,"")</f>
        <v>#REF!</v>
      </c>
      <c r="Y1379" s="49"/>
      <c r="Z1379" s="49"/>
      <c r="AA1379" s="50" t="str">
        <f t="shared" si="349"/>
        <v/>
      </c>
      <c r="AB1379" s="51" t="str">
        <f>IF(AA1379=1,#REF!,"")</f>
        <v/>
      </c>
      <c r="AC1379" s="50"/>
      <c r="AD1379" s="51" t="str">
        <f>IF(AC1379=1,#REF!,"")</f>
        <v/>
      </c>
      <c r="AE1379" s="50"/>
      <c r="AF1379" s="51" t="str">
        <f>IF(AE1379=1,#REF!,"")</f>
        <v/>
      </c>
      <c r="AG1379" s="50"/>
      <c r="AH1379" s="51" t="str">
        <f>IF(AG1379=1,#REF!,"")</f>
        <v/>
      </c>
      <c r="AI1379" s="50"/>
      <c r="AJ1379" s="51" t="str">
        <f>IF(AI1379=1,#REF!,"")</f>
        <v/>
      </c>
      <c r="AK1379" s="50"/>
      <c r="AL1379" s="51" t="str">
        <f>IF(AK1379=1,#REF!,"")</f>
        <v/>
      </c>
      <c r="AM1379" s="52"/>
      <c r="AN1379" s="53"/>
      <c r="AO1379" s="53"/>
      <c r="AP1379" s="54"/>
      <c r="AQ1379" s="55" t="e">
        <f>IF(#REF!=1,0,"")</f>
        <v>#REF!</v>
      </c>
      <c r="AR1379" s="56" t="e">
        <f t="shared" si="342"/>
        <v>#REF!</v>
      </c>
      <c r="AS1379" s="55" t="e">
        <f>IF(#REF!=1,0,"")</f>
        <v>#REF!</v>
      </c>
      <c r="AT1379" s="56" t="e">
        <f t="shared" si="343"/>
        <v>#REF!</v>
      </c>
    </row>
    <row r="1380" spans="1:46" s="3" customFormat="1" x14ac:dyDescent="0.25">
      <c r="A1380" s="67">
        <f t="shared" si="344"/>
        <v>2022</v>
      </c>
      <c r="B1380" s="67" t="str">
        <f t="shared" si="345"/>
        <v>May</v>
      </c>
      <c r="C1380" s="68">
        <f t="shared" si="350"/>
        <v>25</v>
      </c>
      <c r="D1380" s="69">
        <f t="shared" si="346"/>
        <v>7</v>
      </c>
      <c r="E1380" s="70">
        <f t="shared" si="347"/>
        <v>32</v>
      </c>
      <c r="F1380" s="74"/>
      <c r="G1380" s="77"/>
      <c r="H1380" s="63" t="e">
        <f t="shared" si="351"/>
        <v>#VALUE!</v>
      </c>
      <c r="I1380" s="64">
        <f t="shared" si="353"/>
        <v>1</v>
      </c>
      <c r="J1380" s="71" t="str">
        <f t="shared" si="353"/>
        <v>Lavandula</v>
      </c>
      <c r="K1380" s="71" t="str">
        <f t="shared" si="353"/>
        <v>stoechas</v>
      </c>
      <c r="L1380" s="66">
        <f t="shared" si="353"/>
        <v>2</v>
      </c>
      <c r="M1380" s="72">
        <f t="shared" si="353"/>
        <v>12</v>
      </c>
      <c r="N1380" s="66">
        <f t="shared" si="353"/>
        <v>0</v>
      </c>
      <c r="O1380" s="42"/>
      <c r="P1380" s="43" t="e">
        <f>TEXT(IF(#REF!=1,D1380,""),"00")</f>
        <v>#REF!</v>
      </c>
      <c r="Q1380" s="44"/>
      <c r="R1380" s="45"/>
      <c r="S1380" s="46" t="e">
        <f>IF(O1380=0,TEXT(TIME(P1380,Q1380,R1380)-TIME(D1380,E1380,RIGHT(F1380,2))+TIME(0,LEFT(#REF!,2),RIGHT(#REF!,2)),"mm:ss"),TEXT(TIME(P1380,Q1380,R1380)-TIME(D1380,E1380,RIGHT(F1380,2))+TIME(0,LEFT(#REF!,2),RIGHT(#REF!,2))-TIME(0,($G$10*O1380),0),"mm:ss"))</f>
        <v>#REF!</v>
      </c>
      <c r="T1380" s="47"/>
      <c r="U1380" s="43" t="e">
        <f>INDEX(VISITORS[INSECT ORDER], MATCH(T1380,VISITORS[NAME USED],0))</f>
        <v>#N/A</v>
      </c>
      <c r="V1380" s="43" t="e">
        <f t="shared" si="348"/>
        <v>#N/A</v>
      </c>
      <c r="W1380" s="48" t="e">
        <f>IF(SUM(AB1380,AD1380,AF1380,AH1380,AJ1380,AL1380)=#REF!,,"")</f>
        <v>#REF!</v>
      </c>
      <c r="X1380" s="49" t="e">
        <f>IF(#REF!=1,1,"")</f>
        <v>#REF!</v>
      </c>
      <c r="Y1380" s="49"/>
      <c r="Z1380" s="49"/>
      <c r="AA1380" s="50" t="str">
        <f t="shared" si="349"/>
        <v/>
      </c>
      <c r="AB1380" s="51" t="str">
        <f>IF(AA1380=1,#REF!,"")</f>
        <v/>
      </c>
      <c r="AC1380" s="50"/>
      <c r="AD1380" s="51" t="str">
        <f>IF(AC1380=1,#REF!,"")</f>
        <v/>
      </c>
      <c r="AE1380" s="50"/>
      <c r="AF1380" s="51" t="str">
        <f>IF(AE1380=1,#REF!,"")</f>
        <v/>
      </c>
      <c r="AG1380" s="50"/>
      <c r="AH1380" s="51" t="str">
        <f>IF(AG1380=1,#REF!,"")</f>
        <v/>
      </c>
      <c r="AI1380" s="50"/>
      <c r="AJ1380" s="51" t="str">
        <f>IF(AI1380=1,#REF!,"")</f>
        <v/>
      </c>
      <c r="AK1380" s="50"/>
      <c r="AL1380" s="51" t="str">
        <f>IF(AK1380=1,#REF!,"")</f>
        <v/>
      </c>
      <c r="AM1380" s="52"/>
      <c r="AN1380" s="53"/>
      <c r="AO1380" s="53"/>
      <c r="AP1380" s="54"/>
      <c r="AQ1380" s="55" t="e">
        <f>IF(#REF!=1,0,"")</f>
        <v>#REF!</v>
      </c>
      <c r="AR1380" s="56" t="e">
        <f t="shared" si="342"/>
        <v>#REF!</v>
      </c>
      <c r="AS1380" s="55" t="e">
        <f>IF(#REF!=1,0,"")</f>
        <v>#REF!</v>
      </c>
      <c r="AT1380" s="56" t="e">
        <f t="shared" si="343"/>
        <v>#REF!</v>
      </c>
    </row>
    <row r="1381" spans="1:46" s="3" customFormat="1" x14ac:dyDescent="0.25">
      <c r="A1381" s="67">
        <f t="shared" si="344"/>
        <v>2022</v>
      </c>
      <c r="B1381" s="67" t="str">
        <f t="shared" si="345"/>
        <v>May</v>
      </c>
      <c r="C1381" s="68">
        <f t="shared" si="350"/>
        <v>25</v>
      </c>
      <c r="D1381" s="69">
        <f t="shared" si="346"/>
        <v>7</v>
      </c>
      <c r="E1381" s="70">
        <f t="shared" si="347"/>
        <v>33</v>
      </c>
      <c r="F1381" s="74"/>
      <c r="G1381" s="77"/>
      <c r="H1381" s="63" t="e">
        <f t="shared" si="351"/>
        <v>#VALUE!</v>
      </c>
      <c r="I1381" s="64">
        <f t="shared" si="353"/>
        <v>1</v>
      </c>
      <c r="J1381" s="71" t="str">
        <f t="shared" si="353"/>
        <v>Lavandula</v>
      </c>
      <c r="K1381" s="71" t="str">
        <f t="shared" si="353"/>
        <v>stoechas</v>
      </c>
      <c r="L1381" s="72">
        <f t="shared" si="353"/>
        <v>2</v>
      </c>
      <c r="M1381" s="72">
        <f t="shared" si="353"/>
        <v>12</v>
      </c>
      <c r="N1381" s="66">
        <f t="shared" si="353"/>
        <v>0</v>
      </c>
      <c r="O1381" s="42"/>
      <c r="P1381" s="43" t="e">
        <f>TEXT(IF(#REF!=1,D1381,""),"00")</f>
        <v>#REF!</v>
      </c>
      <c r="Q1381" s="44"/>
      <c r="R1381" s="45"/>
      <c r="S1381" s="46" t="e">
        <f>IF(O1381=0,TEXT(TIME(P1381,Q1381,R1381)-TIME(D1381,E1381,RIGHT(F1381,2))+TIME(0,LEFT(#REF!,2),RIGHT(#REF!,2)),"mm:ss"),TEXT(TIME(P1381,Q1381,R1381)-TIME(D1381,E1381,RIGHT(F1381,2))+TIME(0,LEFT(#REF!,2),RIGHT(#REF!,2))-TIME(0,($G$10*O1381),0),"mm:ss"))</f>
        <v>#REF!</v>
      </c>
      <c r="T1381" s="47"/>
      <c r="U1381" s="43" t="e">
        <f>INDEX(VISITORS[INSECT ORDER], MATCH(T1381,VISITORS[NAME USED],0))</f>
        <v>#N/A</v>
      </c>
      <c r="V1381" s="43" t="e">
        <f t="shared" si="348"/>
        <v>#N/A</v>
      </c>
      <c r="W1381" s="48" t="e">
        <f>IF(SUM(AB1381,AD1381,AF1381,AH1381,AJ1381,AL1381)=#REF!,,"")</f>
        <v>#REF!</v>
      </c>
      <c r="X1381" s="49" t="e">
        <f>IF(#REF!=1,1,"")</f>
        <v>#REF!</v>
      </c>
      <c r="Y1381" s="49"/>
      <c r="Z1381" s="49"/>
      <c r="AA1381" s="50" t="str">
        <f t="shared" si="349"/>
        <v/>
      </c>
      <c r="AB1381" s="51" t="str">
        <f>IF(AA1381=1,#REF!,"")</f>
        <v/>
      </c>
      <c r="AC1381" s="50"/>
      <c r="AD1381" s="51" t="str">
        <f>IF(AC1381=1,#REF!,"")</f>
        <v/>
      </c>
      <c r="AE1381" s="50"/>
      <c r="AF1381" s="51" t="str">
        <f>IF(AE1381=1,#REF!,"")</f>
        <v/>
      </c>
      <c r="AG1381" s="50"/>
      <c r="AH1381" s="51" t="str">
        <f>IF(AG1381=1,#REF!,"")</f>
        <v/>
      </c>
      <c r="AI1381" s="50"/>
      <c r="AJ1381" s="51" t="str">
        <f>IF(AI1381=1,#REF!,"")</f>
        <v/>
      </c>
      <c r="AK1381" s="50"/>
      <c r="AL1381" s="51" t="str">
        <f>IF(AK1381=1,#REF!,"")</f>
        <v/>
      </c>
      <c r="AM1381" s="52"/>
      <c r="AN1381" s="53"/>
      <c r="AO1381" s="53"/>
      <c r="AP1381" s="54"/>
      <c r="AQ1381" s="55" t="e">
        <f>IF(#REF!=1,0,"")</f>
        <v>#REF!</v>
      </c>
      <c r="AR1381" s="56" t="e">
        <f t="shared" si="342"/>
        <v>#REF!</v>
      </c>
      <c r="AS1381" s="55" t="e">
        <f>IF(#REF!=1,0,"")</f>
        <v>#REF!</v>
      </c>
      <c r="AT1381" s="56" t="e">
        <f t="shared" si="343"/>
        <v>#REF!</v>
      </c>
    </row>
    <row r="1382" spans="1:46" s="3" customFormat="1" x14ac:dyDescent="0.25">
      <c r="A1382" s="67">
        <f t="shared" si="344"/>
        <v>2022</v>
      </c>
      <c r="B1382" s="67" t="str">
        <f t="shared" si="345"/>
        <v>May</v>
      </c>
      <c r="C1382" s="68">
        <f t="shared" si="350"/>
        <v>25</v>
      </c>
      <c r="D1382" s="69">
        <f t="shared" si="346"/>
        <v>7</v>
      </c>
      <c r="E1382" s="60">
        <f t="shared" si="347"/>
        <v>34</v>
      </c>
      <c r="F1382" s="74"/>
      <c r="G1382" s="77"/>
      <c r="H1382" s="63" t="e">
        <f t="shared" si="351"/>
        <v>#VALUE!</v>
      </c>
      <c r="I1382" s="64">
        <f t="shared" si="353"/>
        <v>1</v>
      </c>
      <c r="J1382" s="71" t="str">
        <f t="shared" si="353"/>
        <v>Lavandula</v>
      </c>
      <c r="K1382" s="71" t="str">
        <f t="shared" si="353"/>
        <v>stoechas</v>
      </c>
      <c r="L1382" s="72">
        <f t="shared" si="353"/>
        <v>2</v>
      </c>
      <c r="M1382" s="66">
        <f t="shared" si="353"/>
        <v>12</v>
      </c>
      <c r="N1382" s="66">
        <f t="shared" si="353"/>
        <v>0</v>
      </c>
      <c r="O1382" s="42"/>
      <c r="P1382" s="43" t="e">
        <f>TEXT(IF(#REF!=1,D1382,""),"00")</f>
        <v>#REF!</v>
      </c>
      <c r="Q1382" s="44"/>
      <c r="R1382" s="45"/>
      <c r="S1382" s="46" t="e">
        <f>IF(O1382=0,TEXT(TIME(P1382,Q1382,R1382)-TIME(D1382,E1382,RIGHT(F1382,2))+TIME(0,LEFT(#REF!,2),RIGHT(#REF!,2)),"mm:ss"),TEXT(TIME(P1382,Q1382,R1382)-TIME(D1382,E1382,RIGHT(F1382,2))+TIME(0,LEFT(#REF!,2),RIGHT(#REF!,2))-TIME(0,($G$10*O1382),0),"mm:ss"))</f>
        <v>#REF!</v>
      </c>
      <c r="T1382" s="47"/>
      <c r="U1382" s="43" t="e">
        <f>INDEX(VISITORS[INSECT ORDER], MATCH(T1382,VISITORS[NAME USED],0))</f>
        <v>#N/A</v>
      </c>
      <c r="V1382" s="43" t="e">
        <f t="shared" si="348"/>
        <v>#N/A</v>
      </c>
      <c r="W1382" s="48" t="e">
        <f>IF(SUM(AB1382,AD1382,AF1382,AH1382,AJ1382,AL1382)=#REF!,,"")</f>
        <v>#REF!</v>
      </c>
      <c r="X1382" s="49" t="e">
        <f>IF(#REF!=1,1,"")</f>
        <v>#REF!</v>
      </c>
      <c r="Y1382" s="49"/>
      <c r="Z1382" s="49"/>
      <c r="AA1382" s="50" t="str">
        <f t="shared" si="349"/>
        <v/>
      </c>
      <c r="AB1382" s="51" t="str">
        <f>IF(AA1382=1,#REF!,"")</f>
        <v/>
      </c>
      <c r="AC1382" s="50"/>
      <c r="AD1382" s="51" t="str">
        <f>IF(AC1382=1,#REF!,"")</f>
        <v/>
      </c>
      <c r="AE1382" s="50"/>
      <c r="AF1382" s="51" t="str">
        <f>IF(AE1382=1,#REF!,"")</f>
        <v/>
      </c>
      <c r="AG1382" s="50"/>
      <c r="AH1382" s="51" t="str">
        <f>IF(AG1382=1,#REF!,"")</f>
        <v/>
      </c>
      <c r="AI1382" s="50"/>
      <c r="AJ1382" s="51" t="str">
        <f>IF(AI1382=1,#REF!,"")</f>
        <v/>
      </c>
      <c r="AK1382" s="50"/>
      <c r="AL1382" s="51" t="str">
        <f>IF(AK1382=1,#REF!,"")</f>
        <v/>
      </c>
      <c r="AM1382" s="52"/>
      <c r="AN1382" s="53"/>
      <c r="AO1382" s="53"/>
      <c r="AP1382" s="54"/>
      <c r="AQ1382" s="55" t="e">
        <f>IF(#REF!=1,0,"")</f>
        <v>#REF!</v>
      </c>
      <c r="AR1382" s="56" t="e">
        <f t="shared" si="342"/>
        <v>#REF!</v>
      </c>
      <c r="AS1382" s="55" t="e">
        <f>IF(#REF!=1,0,"")</f>
        <v>#REF!</v>
      </c>
      <c r="AT1382" s="56" t="e">
        <f t="shared" si="343"/>
        <v>#REF!</v>
      </c>
    </row>
    <row r="1383" spans="1:46" s="3" customFormat="1" x14ac:dyDescent="0.25">
      <c r="A1383" s="67">
        <f t="shared" si="344"/>
        <v>2022</v>
      </c>
      <c r="B1383" s="67" t="str">
        <f t="shared" si="345"/>
        <v>May</v>
      </c>
      <c r="C1383" s="68">
        <f t="shared" si="350"/>
        <v>25</v>
      </c>
      <c r="D1383" s="69">
        <f t="shared" si="346"/>
        <v>7</v>
      </c>
      <c r="E1383" s="70">
        <f t="shared" si="347"/>
        <v>35</v>
      </c>
      <c r="F1383" s="74"/>
      <c r="G1383" s="77"/>
      <c r="H1383" s="63" t="e">
        <f t="shared" si="351"/>
        <v>#VALUE!</v>
      </c>
      <c r="I1383" s="64">
        <f t="shared" si="353"/>
        <v>1</v>
      </c>
      <c r="J1383" s="71" t="str">
        <f t="shared" si="353"/>
        <v>Lavandula</v>
      </c>
      <c r="K1383" s="71" t="str">
        <f t="shared" si="353"/>
        <v>stoechas</v>
      </c>
      <c r="L1383" s="72">
        <f t="shared" si="353"/>
        <v>2</v>
      </c>
      <c r="M1383" s="72">
        <f t="shared" si="353"/>
        <v>12</v>
      </c>
      <c r="N1383" s="66">
        <f t="shared" si="353"/>
        <v>0</v>
      </c>
      <c r="O1383" s="42"/>
      <c r="P1383" s="43" t="e">
        <f>TEXT(IF(#REF!=1,D1383,""),"00")</f>
        <v>#REF!</v>
      </c>
      <c r="Q1383" s="44"/>
      <c r="R1383" s="45"/>
      <c r="S1383" s="46" t="e">
        <f>IF(O1383=0,TEXT(TIME(P1383,Q1383,R1383)-TIME(D1383,E1383,RIGHT(F1383,2))+TIME(0,LEFT(#REF!,2),RIGHT(#REF!,2)),"mm:ss"),TEXT(TIME(P1383,Q1383,R1383)-TIME(D1383,E1383,RIGHT(F1383,2))+TIME(0,LEFT(#REF!,2),RIGHT(#REF!,2))-TIME(0,($G$10*O1383),0),"mm:ss"))</f>
        <v>#REF!</v>
      </c>
      <c r="T1383" s="47"/>
      <c r="U1383" s="43" t="e">
        <f>INDEX(VISITORS[INSECT ORDER], MATCH(T1383,VISITORS[NAME USED],0))</f>
        <v>#N/A</v>
      </c>
      <c r="V1383" s="43" t="e">
        <f t="shared" si="348"/>
        <v>#N/A</v>
      </c>
      <c r="W1383" s="48" t="e">
        <f>IF(SUM(AB1383,AD1383,AF1383,AH1383,AJ1383,AL1383)=#REF!,,"")</f>
        <v>#REF!</v>
      </c>
      <c r="X1383" s="49" t="e">
        <f>IF(#REF!=1,1,"")</f>
        <v>#REF!</v>
      </c>
      <c r="Y1383" s="49"/>
      <c r="Z1383" s="49"/>
      <c r="AA1383" s="50" t="str">
        <f t="shared" si="349"/>
        <v/>
      </c>
      <c r="AB1383" s="51" t="str">
        <f>IF(AA1383=1,#REF!,"")</f>
        <v/>
      </c>
      <c r="AC1383" s="50"/>
      <c r="AD1383" s="51" t="str">
        <f>IF(AC1383=1,#REF!,"")</f>
        <v/>
      </c>
      <c r="AE1383" s="50"/>
      <c r="AF1383" s="51" t="str">
        <f>IF(AE1383=1,#REF!,"")</f>
        <v/>
      </c>
      <c r="AG1383" s="50"/>
      <c r="AH1383" s="51" t="str">
        <f>IF(AG1383=1,#REF!,"")</f>
        <v/>
      </c>
      <c r="AI1383" s="50"/>
      <c r="AJ1383" s="51" t="str">
        <f>IF(AI1383=1,#REF!,"")</f>
        <v/>
      </c>
      <c r="AK1383" s="50"/>
      <c r="AL1383" s="51" t="str">
        <f>IF(AK1383=1,#REF!,"")</f>
        <v/>
      </c>
      <c r="AM1383" s="52"/>
      <c r="AN1383" s="53"/>
      <c r="AO1383" s="53"/>
      <c r="AP1383" s="54"/>
      <c r="AQ1383" s="55" t="e">
        <f>IF(#REF!=1,0,"")</f>
        <v>#REF!</v>
      </c>
      <c r="AR1383" s="56" t="e">
        <f t="shared" si="342"/>
        <v>#REF!</v>
      </c>
      <c r="AS1383" s="55" t="e">
        <f>IF(#REF!=1,0,"")</f>
        <v>#REF!</v>
      </c>
      <c r="AT1383" s="56" t="e">
        <f t="shared" si="343"/>
        <v>#REF!</v>
      </c>
    </row>
    <row r="1384" spans="1:46" s="3" customFormat="1" x14ac:dyDescent="0.25">
      <c r="A1384" s="67">
        <f t="shared" si="344"/>
        <v>2022</v>
      </c>
      <c r="B1384" s="67" t="str">
        <f t="shared" si="345"/>
        <v>May</v>
      </c>
      <c r="C1384" s="68">
        <f t="shared" si="350"/>
        <v>25</v>
      </c>
      <c r="D1384" s="69">
        <f t="shared" si="346"/>
        <v>7</v>
      </c>
      <c r="E1384" s="70">
        <f t="shared" si="347"/>
        <v>36</v>
      </c>
      <c r="F1384" s="74"/>
      <c r="G1384" s="77"/>
      <c r="H1384" s="63" t="e">
        <f t="shared" si="351"/>
        <v>#VALUE!</v>
      </c>
      <c r="I1384" s="64">
        <f t="shared" si="353"/>
        <v>1</v>
      </c>
      <c r="J1384" s="71" t="str">
        <f t="shared" si="353"/>
        <v>Lavandula</v>
      </c>
      <c r="K1384" s="71" t="str">
        <f t="shared" si="353"/>
        <v>stoechas</v>
      </c>
      <c r="L1384" s="72">
        <f t="shared" si="353"/>
        <v>2</v>
      </c>
      <c r="M1384" s="72">
        <f t="shared" si="353"/>
        <v>12</v>
      </c>
      <c r="N1384" s="66">
        <f t="shared" si="353"/>
        <v>0</v>
      </c>
      <c r="O1384" s="42"/>
      <c r="P1384" s="43" t="e">
        <f>TEXT(IF(#REF!=1,D1384,""),"00")</f>
        <v>#REF!</v>
      </c>
      <c r="Q1384" s="44"/>
      <c r="R1384" s="45"/>
      <c r="S1384" s="46" t="e">
        <f>IF(O1384=0,TEXT(TIME(P1384,Q1384,R1384)-TIME(D1384,E1384,RIGHT(F1384,2))+TIME(0,LEFT(#REF!,2),RIGHT(#REF!,2)),"mm:ss"),TEXT(TIME(P1384,Q1384,R1384)-TIME(D1384,E1384,RIGHT(F1384,2))+TIME(0,LEFT(#REF!,2),RIGHT(#REF!,2))-TIME(0,($G$10*O1384),0),"mm:ss"))</f>
        <v>#REF!</v>
      </c>
      <c r="T1384" s="47"/>
      <c r="U1384" s="43" t="e">
        <f>INDEX(VISITORS[INSECT ORDER], MATCH(T1384,VISITORS[NAME USED],0))</f>
        <v>#N/A</v>
      </c>
      <c r="V1384" s="43" t="e">
        <f t="shared" si="348"/>
        <v>#N/A</v>
      </c>
      <c r="W1384" s="48" t="e">
        <f>IF(SUM(AB1384,AD1384,AF1384,AH1384,AJ1384,AL1384)=#REF!,,"")</f>
        <v>#REF!</v>
      </c>
      <c r="X1384" s="49" t="e">
        <f>IF(#REF!=1,1,"")</f>
        <v>#REF!</v>
      </c>
      <c r="Y1384" s="49"/>
      <c r="Z1384" s="49"/>
      <c r="AA1384" s="50" t="str">
        <f t="shared" si="349"/>
        <v/>
      </c>
      <c r="AB1384" s="51" t="str">
        <f>IF(AA1384=1,#REF!,"")</f>
        <v/>
      </c>
      <c r="AC1384" s="50"/>
      <c r="AD1384" s="51" t="str">
        <f>IF(AC1384=1,#REF!,"")</f>
        <v/>
      </c>
      <c r="AE1384" s="50"/>
      <c r="AF1384" s="51" t="str">
        <f>IF(AE1384=1,#REF!,"")</f>
        <v/>
      </c>
      <c r="AG1384" s="50"/>
      <c r="AH1384" s="51" t="str">
        <f>IF(AG1384=1,#REF!,"")</f>
        <v/>
      </c>
      <c r="AI1384" s="50"/>
      <c r="AJ1384" s="51" t="str">
        <f>IF(AI1384=1,#REF!,"")</f>
        <v/>
      </c>
      <c r="AK1384" s="50"/>
      <c r="AL1384" s="51" t="str">
        <f>IF(AK1384=1,#REF!,"")</f>
        <v/>
      </c>
      <c r="AM1384" s="52"/>
      <c r="AN1384" s="53"/>
      <c r="AO1384" s="53"/>
      <c r="AP1384" s="54"/>
      <c r="AQ1384" s="55" t="e">
        <f>IF(#REF!=1,0,"")</f>
        <v>#REF!</v>
      </c>
      <c r="AR1384" s="56" t="e">
        <f t="shared" si="342"/>
        <v>#REF!</v>
      </c>
      <c r="AS1384" s="55" t="e">
        <f>IF(#REF!=1,0,"")</f>
        <v>#REF!</v>
      </c>
      <c r="AT1384" s="56" t="e">
        <f t="shared" si="343"/>
        <v>#REF!</v>
      </c>
    </row>
    <row r="1385" spans="1:46" s="3" customFormat="1" x14ac:dyDescent="0.25">
      <c r="A1385" s="67">
        <f t="shared" si="344"/>
        <v>2022</v>
      </c>
      <c r="B1385" s="67" t="str">
        <f t="shared" si="345"/>
        <v>May</v>
      </c>
      <c r="C1385" s="68">
        <f t="shared" si="350"/>
        <v>25</v>
      </c>
      <c r="D1385" s="69">
        <f t="shared" si="346"/>
        <v>7</v>
      </c>
      <c r="E1385" s="70">
        <f t="shared" si="347"/>
        <v>37</v>
      </c>
      <c r="F1385" s="74"/>
      <c r="G1385" s="77"/>
      <c r="H1385" s="63" t="e">
        <f t="shared" si="351"/>
        <v>#VALUE!</v>
      </c>
      <c r="I1385" s="64">
        <f t="shared" si="353"/>
        <v>1</v>
      </c>
      <c r="J1385" s="71" t="str">
        <f t="shared" si="353"/>
        <v>Lavandula</v>
      </c>
      <c r="K1385" s="71" t="str">
        <f t="shared" si="353"/>
        <v>stoechas</v>
      </c>
      <c r="L1385" s="72">
        <f t="shared" si="353"/>
        <v>2</v>
      </c>
      <c r="M1385" s="72">
        <f t="shared" si="353"/>
        <v>12</v>
      </c>
      <c r="N1385" s="66">
        <f t="shared" si="353"/>
        <v>0</v>
      </c>
      <c r="O1385" s="42"/>
      <c r="P1385" s="43" t="e">
        <f>TEXT(IF(#REF!=1,D1385,""),"00")</f>
        <v>#REF!</v>
      </c>
      <c r="Q1385" s="44"/>
      <c r="R1385" s="45"/>
      <c r="S1385" s="46" t="e">
        <f>IF(O1385=0,TEXT(TIME(P1385,Q1385,R1385)-TIME(D1385,E1385,RIGHT(F1385,2))+TIME(0,LEFT(#REF!,2),RIGHT(#REF!,2)),"mm:ss"),TEXT(TIME(P1385,Q1385,R1385)-TIME(D1385,E1385,RIGHT(F1385,2))+TIME(0,LEFT(#REF!,2),RIGHT(#REF!,2))-TIME(0,($G$10*O1385),0),"mm:ss"))</f>
        <v>#REF!</v>
      </c>
      <c r="T1385" s="47"/>
      <c r="U1385" s="43" t="e">
        <f>INDEX(VISITORS[INSECT ORDER], MATCH(T1385,VISITORS[NAME USED],0))</f>
        <v>#N/A</v>
      </c>
      <c r="V1385" s="43" t="e">
        <f t="shared" si="348"/>
        <v>#N/A</v>
      </c>
      <c r="W1385" s="48" t="e">
        <f>IF(SUM(AB1385,AD1385,AF1385,AH1385,AJ1385,AL1385)=#REF!,,"")</f>
        <v>#REF!</v>
      </c>
      <c r="X1385" s="49" t="e">
        <f>IF(#REF!=1,1,"")</f>
        <v>#REF!</v>
      </c>
      <c r="Y1385" s="49"/>
      <c r="Z1385" s="49"/>
      <c r="AA1385" s="50" t="str">
        <f t="shared" si="349"/>
        <v/>
      </c>
      <c r="AB1385" s="51" t="str">
        <f>IF(AA1385=1,#REF!,"")</f>
        <v/>
      </c>
      <c r="AC1385" s="50"/>
      <c r="AD1385" s="51" t="str">
        <f>IF(AC1385=1,#REF!,"")</f>
        <v/>
      </c>
      <c r="AE1385" s="50"/>
      <c r="AF1385" s="51" t="str">
        <f>IF(AE1385=1,#REF!,"")</f>
        <v/>
      </c>
      <c r="AG1385" s="50"/>
      <c r="AH1385" s="51" t="str">
        <f>IF(AG1385=1,#REF!,"")</f>
        <v/>
      </c>
      <c r="AI1385" s="50"/>
      <c r="AJ1385" s="51" t="str">
        <f>IF(AI1385=1,#REF!,"")</f>
        <v/>
      </c>
      <c r="AK1385" s="50"/>
      <c r="AL1385" s="51" t="str">
        <f>IF(AK1385=1,#REF!,"")</f>
        <v/>
      </c>
      <c r="AM1385" s="52"/>
      <c r="AN1385" s="53"/>
      <c r="AO1385" s="53"/>
      <c r="AP1385" s="54"/>
      <c r="AQ1385" s="55" t="e">
        <f>IF(#REF!=1,0,"")</f>
        <v>#REF!</v>
      </c>
      <c r="AR1385" s="56" t="e">
        <f t="shared" si="342"/>
        <v>#REF!</v>
      </c>
      <c r="AS1385" s="55" t="e">
        <f>IF(#REF!=1,0,"")</f>
        <v>#REF!</v>
      </c>
      <c r="AT1385" s="56" t="e">
        <f t="shared" si="343"/>
        <v>#REF!</v>
      </c>
    </row>
    <row r="1386" spans="1:46" s="3" customFormat="1" x14ac:dyDescent="0.25">
      <c r="A1386" s="67">
        <f t="shared" si="344"/>
        <v>2022</v>
      </c>
      <c r="B1386" s="67" t="str">
        <f t="shared" si="345"/>
        <v>May</v>
      </c>
      <c r="C1386" s="68">
        <f t="shared" si="350"/>
        <v>25</v>
      </c>
      <c r="D1386" s="69">
        <f t="shared" si="346"/>
        <v>7</v>
      </c>
      <c r="E1386" s="70">
        <f t="shared" si="347"/>
        <v>38</v>
      </c>
      <c r="F1386" s="74"/>
      <c r="G1386" s="77"/>
      <c r="H1386" s="63" t="e">
        <f t="shared" si="351"/>
        <v>#VALUE!</v>
      </c>
      <c r="I1386" s="64">
        <f t="shared" si="353"/>
        <v>1</v>
      </c>
      <c r="J1386" s="71" t="str">
        <f t="shared" si="353"/>
        <v>Lavandula</v>
      </c>
      <c r="K1386" s="71" t="str">
        <f t="shared" si="353"/>
        <v>stoechas</v>
      </c>
      <c r="L1386" s="66">
        <f t="shared" si="353"/>
        <v>2</v>
      </c>
      <c r="M1386" s="72">
        <f t="shared" si="353"/>
        <v>12</v>
      </c>
      <c r="N1386" s="66">
        <f t="shared" si="353"/>
        <v>0</v>
      </c>
      <c r="O1386" s="42"/>
      <c r="P1386" s="43" t="e">
        <f>TEXT(IF(#REF!=1,D1386,""),"00")</f>
        <v>#REF!</v>
      </c>
      <c r="Q1386" s="44"/>
      <c r="R1386" s="45"/>
      <c r="S1386" s="46" t="e">
        <f>IF(O1386=0,TEXT(TIME(P1386,Q1386,R1386)-TIME(D1386,E1386,RIGHT(F1386,2))+TIME(0,LEFT(#REF!,2),RIGHT(#REF!,2)),"mm:ss"),TEXT(TIME(P1386,Q1386,R1386)-TIME(D1386,E1386,RIGHT(F1386,2))+TIME(0,LEFT(#REF!,2),RIGHT(#REF!,2))-TIME(0,($G$10*O1386),0),"mm:ss"))</f>
        <v>#REF!</v>
      </c>
      <c r="T1386" s="47"/>
      <c r="U1386" s="43" t="e">
        <f>INDEX(VISITORS[INSECT ORDER], MATCH(T1386,VISITORS[NAME USED],0))</f>
        <v>#N/A</v>
      </c>
      <c r="V1386" s="43" t="e">
        <f t="shared" si="348"/>
        <v>#N/A</v>
      </c>
      <c r="W1386" s="48" t="e">
        <f>IF(SUM(AB1386,AD1386,AF1386,AH1386,AJ1386,AL1386)=#REF!,,"")</f>
        <v>#REF!</v>
      </c>
      <c r="X1386" s="49" t="e">
        <f>IF(#REF!=1,1,"")</f>
        <v>#REF!</v>
      </c>
      <c r="Y1386" s="49"/>
      <c r="Z1386" s="49"/>
      <c r="AA1386" s="50" t="str">
        <f t="shared" si="349"/>
        <v/>
      </c>
      <c r="AB1386" s="51" t="str">
        <f>IF(AA1386=1,#REF!,"")</f>
        <v/>
      </c>
      <c r="AC1386" s="50"/>
      <c r="AD1386" s="51" t="str">
        <f>IF(AC1386=1,#REF!,"")</f>
        <v/>
      </c>
      <c r="AE1386" s="50"/>
      <c r="AF1386" s="51" t="str">
        <f>IF(AE1386=1,#REF!,"")</f>
        <v/>
      </c>
      <c r="AG1386" s="50"/>
      <c r="AH1386" s="51" t="str">
        <f>IF(AG1386=1,#REF!,"")</f>
        <v/>
      </c>
      <c r="AI1386" s="50"/>
      <c r="AJ1386" s="51" t="str">
        <f>IF(AI1386=1,#REF!,"")</f>
        <v/>
      </c>
      <c r="AK1386" s="50"/>
      <c r="AL1386" s="51" t="str">
        <f>IF(AK1386=1,#REF!,"")</f>
        <v/>
      </c>
      <c r="AM1386" s="52"/>
      <c r="AN1386" s="53"/>
      <c r="AO1386" s="53"/>
      <c r="AP1386" s="54"/>
      <c r="AQ1386" s="55" t="e">
        <f>IF(#REF!=1,0,"")</f>
        <v>#REF!</v>
      </c>
      <c r="AR1386" s="56" t="e">
        <f t="shared" si="342"/>
        <v>#REF!</v>
      </c>
      <c r="AS1386" s="55" t="e">
        <f>IF(#REF!=1,0,"")</f>
        <v>#REF!</v>
      </c>
      <c r="AT1386" s="56" t="e">
        <f t="shared" si="343"/>
        <v>#REF!</v>
      </c>
    </row>
    <row r="1387" spans="1:46" s="3" customFormat="1" x14ac:dyDescent="0.25">
      <c r="A1387" s="67">
        <f t="shared" si="344"/>
        <v>2022</v>
      </c>
      <c r="B1387" s="67" t="str">
        <f t="shared" si="345"/>
        <v>May</v>
      </c>
      <c r="C1387" s="68">
        <f t="shared" si="350"/>
        <v>25</v>
      </c>
      <c r="D1387" s="69">
        <f t="shared" si="346"/>
        <v>7</v>
      </c>
      <c r="E1387" s="60">
        <f t="shared" si="347"/>
        <v>39</v>
      </c>
      <c r="F1387" s="74"/>
      <c r="G1387" s="77"/>
      <c r="H1387" s="63" t="e">
        <f t="shared" si="351"/>
        <v>#VALUE!</v>
      </c>
      <c r="I1387" s="64">
        <f t="shared" si="353"/>
        <v>1</v>
      </c>
      <c r="J1387" s="71" t="str">
        <f t="shared" si="353"/>
        <v>Lavandula</v>
      </c>
      <c r="K1387" s="71" t="str">
        <f t="shared" si="353"/>
        <v>stoechas</v>
      </c>
      <c r="L1387" s="72">
        <f t="shared" si="353"/>
        <v>2</v>
      </c>
      <c r="M1387" s="66">
        <f t="shared" si="353"/>
        <v>12</v>
      </c>
      <c r="N1387" s="66">
        <f t="shared" si="353"/>
        <v>0</v>
      </c>
      <c r="O1387" s="42"/>
      <c r="P1387" s="43" t="e">
        <f>TEXT(IF(#REF!=1,D1387,""),"00")</f>
        <v>#REF!</v>
      </c>
      <c r="Q1387" s="44"/>
      <c r="R1387" s="45"/>
      <c r="S1387" s="46" t="e">
        <f>IF(O1387=0,TEXT(TIME(P1387,Q1387,R1387)-TIME(D1387,E1387,RIGHT(F1387,2))+TIME(0,LEFT(#REF!,2),RIGHT(#REF!,2)),"mm:ss"),TEXT(TIME(P1387,Q1387,R1387)-TIME(D1387,E1387,RIGHT(F1387,2))+TIME(0,LEFT(#REF!,2),RIGHT(#REF!,2))-TIME(0,($G$10*O1387),0),"mm:ss"))</f>
        <v>#REF!</v>
      </c>
      <c r="T1387" s="47"/>
      <c r="U1387" s="43" t="e">
        <f>INDEX(VISITORS[INSECT ORDER], MATCH(T1387,VISITORS[NAME USED],0))</f>
        <v>#N/A</v>
      </c>
      <c r="V1387" s="43" t="e">
        <f t="shared" si="348"/>
        <v>#N/A</v>
      </c>
      <c r="W1387" s="48" t="e">
        <f>IF(SUM(AB1387,AD1387,AF1387,AH1387,AJ1387,AL1387)=#REF!,,"")</f>
        <v>#REF!</v>
      </c>
      <c r="X1387" s="49" t="e">
        <f>IF(#REF!=1,1,"")</f>
        <v>#REF!</v>
      </c>
      <c r="Y1387" s="49"/>
      <c r="Z1387" s="49"/>
      <c r="AA1387" s="50" t="str">
        <f t="shared" si="349"/>
        <v/>
      </c>
      <c r="AB1387" s="51" t="str">
        <f>IF(AA1387=1,#REF!,"")</f>
        <v/>
      </c>
      <c r="AC1387" s="50"/>
      <c r="AD1387" s="51" t="str">
        <f>IF(AC1387=1,#REF!,"")</f>
        <v/>
      </c>
      <c r="AE1387" s="50"/>
      <c r="AF1387" s="51" t="str">
        <f>IF(AE1387=1,#REF!,"")</f>
        <v/>
      </c>
      <c r="AG1387" s="50"/>
      <c r="AH1387" s="51" t="str">
        <f>IF(AG1387=1,#REF!,"")</f>
        <v/>
      </c>
      <c r="AI1387" s="50"/>
      <c r="AJ1387" s="51" t="str">
        <f>IF(AI1387=1,#REF!,"")</f>
        <v/>
      </c>
      <c r="AK1387" s="50"/>
      <c r="AL1387" s="51" t="str">
        <f>IF(AK1387=1,#REF!,"")</f>
        <v/>
      </c>
      <c r="AM1387" s="52"/>
      <c r="AN1387" s="53"/>
      <c r="AO1387" s="53"/>
      <c r="AP1387" s="54"/>
      <c r="AQ1387" s="55" t="e">
        <f>IF(#REF!=1,0,"")</f>
        <v>#REF!</v>
      </c>
      <c r="AR1387" s="56" t="e">
        <f t="shared" si="342"/>
        <v>#REF!</v>
      </c>
      <c r="AS1387" s="55" t="e">
        <f>IF(#REF!=1,0,"")</f>
        <v>#REF!</v>
      </c>
      <c r="AT1387" s="56" t="e">
        <f t="shared" si="343"/>
        <v>#REF!</v>
      </c>
    </row>
    <row r="1388" spans="1:46" s="3" customFormat="1" x14ac:dyDescent="0.25">
      <c r="A1388" s="67">
        <f t="shared" si="344"/>
        <v>2022</v>
      </c>
      <c r="B1388" s="67" t="str">
        <f t="shared" si="345"/>
        <v>May</v>
      </c>
      <c r="C1388" s="68">
        <f t="shared" si="350"/>
        <v>25</v>
      </c>
      <c r="D1388" s="69">
        <f t="shared" si="346"/>
        <v>7</v>
      </c>
      <c r="E1388" s="70">
        <f t="shared" si="347"/>
        <v>40</v>
      </c>
      <c r="F1388" s="74"/>
      <c r="G1388" s="77"/>
      <c r="H1388" s="63" t="e">
        <f t="shared" si="351"/>
        <v>#VALUE!</v>
      </c>
      <c r="I1388" s="64">
        <f t="shared" si="353"/>
        <v>1</v>
      </c>
      <c r="J1388" s="71" t="str">
        <f t="shared" si="353"/>
        <v>Lavandula</v>
      </c>
      <c r="K1388" s="71" t="str">
        <f t="shared" si="353"/>
        <v>stoechas</v>
      </c>
      <c r="L1388" s="72">
        <f t="shared" si="353"/>
        <v>2</v>
      </c>
      <c r="M1388" s="72">
        <f t="shared" si="353"/>
        <v>12</v>
      </c>
      <c r="N1388" s="66">
        <f t="shared" si="353"/>
        <v>0</v>
      </c>
      <c r="O1388" s="42"/>
      <c r="P1388" s="43" t="e">
        <f>TEXT(IF(#REF!=1,D1388,""),"00")</f>
        <v>#REF!</v>
      </c>
      <c r="Q1388" s="44"/>
      <c r="R1388" s="45"/>
      <c r="S1388" s="46" t="e">
        <f>IF(O1388=0,TEXT(TIME(P1388,Q1388,R1388)-TIME(D1388,E1388,RIGHT(F1388,2))+TIME(0,LEFT(#REF!,2),RIGHT(#REF!,2)),"mm:ss"),TEXT(TIME(P1388,Q1388,R1388)-TIME(D1388,E1388,RIGHT(F1388,2))+TIME(0,LEFT(#REF!,2),RIGHT(#REF!,2))-TIME(0,($G$10*O1388),0),"mm:ss"))</f>
        <v>#REF!</v>
      </c>
      <c r="T1388" s="47"/>
      <c r="U1388" s="43" t="e">
        <f>INDEX(VISITORS[INSECT ORDER], MATCH(T1388,VISITORS[NAME USED],0))</f>
        <v>#N/A</v>
      </c>
      <c r="V1388" s="43" t="e">
        <f t="shared" si="348"/>
        <v>#N/A</v>
      </c>
      <c r="W1388" s="48" t="e">
        <f>IF(SUM(AB1388,AD1388,AF1388,AH1388,AJ1388,AL1388)=#REF!,,"")</f>
        <v>#REF!</v>
      </c>
      <c r="X1388" s="49" t="e">
        <f>IF(#REF!=1,1,"")</f>
        <v>#REF!</v>
      </c>
      <c r="Y1388" s="49"/>
      <c r="Z1388" s="49"/>
      <c r="AA1388" s="50" t="str">
        <f t="shared" si="349"/>
        <v/>
      </c>
      <c r="AB1388" s="51" t="str">
        <f>IF(AA1388=1,#REF!,"")</f>
        <v/>
      </c>
      <c r="AC1388" s="50"/>
      <c r="AD1388" s="51" t="str">
        <f>IF(AC1388=1,#REF!,"")</f>
        <v/>
      </c>
      <c r="AE1388" s="50"/>
      <c r="AF1388" s="51" t="str">
        <f>IF(AE1388=1,#REF!,"")</f>
        <v/>
      </c>
      <c r="AG1388" s="50"/>
      <c r="AH1388" s="51" t="str">
        <f>IF(AG1388=1,#REF!,"")</f>
        <v/>
      </c>
      <c r="AI1388" s="50"/>
      <c r="AJ1388" s="51" t="str">
        <f>IF(AI1388=1,#REF!,"")</f>
        <v/>
      </c>
      <c r="AK1388" s="50"/>
      <c r="AL1388" s="51" t="str">
        <f>IF(AK1388=1,#REF!,"")</f>
        <v/>
      </c>
      <c r="AM1388" s="52"/>
      <c r="AN1388" s="53"/>
      <c r="AO1388" s="53"/>
      <c r="AP1388" s="54"/>
      <c r="AQ1388" s="55" t="e">
        <f>IF(#REF!=1,0,"")</f>
        <v>#REF!</v>
      </c>
      <c r="AR1388" s="56" t="e">
        <f t="shared" si="342"/>
        <v>#REF!</v>
      </c>
      <c r="AS1388" s="55" t="e">
        <f>IF(#REF!=1,0,"")</f>
        <v>#REF!</v>
      </c>
      <c r="AT1388" s="56" t="e">
        <f t="shared" si="343"/>
        <v>#REF!</v>
      </c>
    </row>
    <row r="1389" spans="1:46" s="3" customFormat="1" x14ac:dyDescent="0.25">
      <c r="A1389" s="67">
        <f t="shared" si="344"/>
        <v>2022</v>
      </c>
      <c r="B1389" s="67" t="str">
        <f t="shared" si="345"/>
        <v>May</v>
      </c>
      <c r="C1389" s="68">
        <f t="shared" si="350"/>
        <v>25</v>
      </c>
      <c r="D1389" s="69">
        <f t="shared" si="346"/>
        <v>7</v>
      </c>
      <c r="E1389" s="70">
        <f t="shared" si="347"/>
        <v>41</v>
      </c>
      <c r="F1389" s="74"/>
      <c r="G1389" s="77"/>
      <c r="H1389" s="63" t="e">
        <f t="shared" si="351"/>
        <v>#VALUE!</v>
      </c>
      <c r="I1389" s="64">
        <f t="shared" ref="I1389:N1404" si="354">I1388</f>
        <v>1</v>
      </c>
      <c r="J1389" s="71" t="str">
        <f t="shared" si="354"/>
        <v>Lavandula</v>
      </c>
      <c r="K1389" s="71" t="str">
        <f t="shared" si="354"/>
        <v>stoechas</v>
      </c>
      <c r="L1389" s="72">
        <f t="shared" si="354"/>
        <v>2</v>
      </c>
      <c r="M1389" s="72">
        <f t="shared" si="354"/>
        <v>12</v>
      </c>
      <c r="N1389" s="66">
        <f t="shared" si="354"/>
        <v>0</v>
      </c>
      <c r="O1389" s="42"/>
      <c r="P1389" s="43" t="e">
        <f>TEXT(IF(#REF!=1,D1389,""),"00")</f>
        <v>#REF!</v>
      </c>
      <c r="Q1389" s="44"/>
      <c r="R1389" s="45"/>
      <c r="S1389" s="46" t="e">
        <f>IF(O1389=0,TEXT(TIME(P1389,Q1389,R1389)-TIME(D1389,E1389,RIGHT(F1389,2))+TIME(0,LEFT(#REF!,2),RIGHT(#REF!,2)),"mm:ss"),TEXT(TIME(P1389,Q1389,R1389)-TIME(D1389,E1389,RIGHT(F1389,2))+TIME(0,LEFT(#REF!,2),RIGHT(#REF!,2))-TIME(0,($G$10*O1389),0),"mm:ss"))</f>
        <v>#REF!</v>
      </c>
      <c r="T1389" s="47"/>
      <c r="U1389" s="43" t="e">
        <f>INDEX(VISITORS[INSECT ORDER], MATCH(T1389,VISITORS[NAME USED],0))</f>
        <v>#N/A</v>
      </c>
      <c r="V1389" s="43" t="e">
        <f t="shared" si="348"/>
        <v>#N/A</v>
      </c>
      <c r="W1389" s="48" t="e">
        <f>IF(SUM(AB1389,AD1389,AF1389,AH1389,AJ1389,AL1389)=#REF!,,"")</f>
        <v>#REF!</v>
      </c>
      <c r="X1389" s="49" t="e">
        <f>IF(#REF!=1,1,"")</f>
        <v>#REF!</v>
      </c>
      <c r="Y1389" s="49"/>
      <c r="Z1389" s="49"/>
      <c r="AA1389" s="50" t="str">
        <f t="shared" si="349"/>
        <v/>
      </c>
      <c r="AB1389" s="51" t="str">
        <f>IF(AA1389=1,#REF!,"")</f>
        <v/>
      </c>
      <c r="AC1389" s="50"/>
      <c r="AD1389" s="51" t="str">
        <f>IF(AC1389=1,#REF!,"")</f>
        <v/>
      </c>
      <c r="AE1389" s="50"/>
      <c r="AF1389" s="51" t="str">
        <f>IF(AE1389=1,#REF!,"")</f>
        <v/>
      </c>
      <c r="AG1389" s="50"/>
      <c r="AH1389" s="51" t="str">
        <f>IF(AG1389=1,#REF!,"")</f>
        <v/>
      </c>
      <c r="AI1389" s="50"/>
      <c r="AJ1389" s="51" t="str">
        <f>IF(AI1389=1,#REF!,"")</f>
        <v/>
      </c>
      <c r="AK1389" s="50"/>
      <c r="AL1389" s="51" t="str">
        <f>IF(AK1389=1,#REF!,"")</f>
        <v/>
      </c>
      <c r="AM1389" s="52"/>
      <c r="AN1389" s="53"/>
      <c r="AO1389" s="53"/>
      <c r="AP1389" s="54"/>
      <c r="AQ1389" s="55" t="e">
        <f>IF(#REF!=1,0,"")</f>
        <v>#REF!</v>
      </c>
      <c r="AR1389" s="56" t="e">
        <f t="shared" si="342"/>
        <v>#REF!</v>
      </c>
      <c r="AS1389" s="55" t="e">
        <f>IF(#REF!=1,0,"")</f>
        <v>#REF!</v>
      </c>
      <c r="AT1389" s="56" t="e">
        <f t="shared" si="343"/>
        <v>#REF!</v>
      </c>
    </row>
    <row r="1390" spans="1:46" s="3" customFormat="1" x14ac:dyDescent="0.25">
      <c r="A1390" s="67">
        <f t="shared" si="344"/>
        <v>2022</v>
      </c>
      <c r="B1390" s="67" t="str">
        <f t="shared" si="345"/>
        <v>May</v>
      </c>
      <c r="C1390" s="68">
        <f t="shared" si="350"/>
        <v>25</v>
      </c>
      <c r="D1390" s="69">
        <f t="shared" si="346"/>
        <v>7</v>
      </c>
      <c r="E1390" s="70">
        <f t="shared" si="347"/>
        <v>42</v>
      </c>
      <c r="F1390" s="74"/>
      <c r="G1390" s="77"/>
      <c r="H1390" s="63" t="e">
        <f t="shared" si="351"/>
        <v>#VALUE!</v>
      </c>
      <c r="I1390" s="64">
        <f t="shared" si="354"/>
        <v>1</v>
      </c>
      <c r="J1390" s="71" t="str">
        <f t="shared" si="354"/>
        <v>Lavandula</v>
      </c>
      <c r="K1390" s="71" t="str">
        <f t="shared" si="354"/>
        <v>stoechas</v>
      </c>
      <c r="L1390" s="72">
        <f t="shared" si="354"/>
        <v>2</v>
      </c>
      <c r="M1390" s="72">
        <f t="shared" si="354"/>
        <v>12</v>
      </c>
      <c r="N1390" s="66">
        <f t="shared" si="354"/>
        <v>0</v>
      </c>
      <c r="O1390" s="42"/>
      <c r="P1390" s="43" t="e">
        <f>TEXT(IF(#REF!=1,D1390,""),"00")</f>
        <v>#REF!</v>
      </c>
      <c r="Q1390" s="44"/>
      <c r="R1390" s="45"/>
      <c r="S1390" s="46" t="e">
        <f>IF(O1390=0,TEXT(TIME(P1390,Q1390,R1390)-TIME(D1390,E1390,RIGHT(F1390,2))+TIME(0,LEFT(#REF!,2),RIGHT(#REF!,2)),"mm:ss"),TEXT(TIME(P1390,Q1390,R1390)-TIME(D1390,E1390,RIGHT(F1390,2))+TIME(0,LEFT(#REF!,2),RIGHT(#REF!,2))-TIME(0,($G$10*O1390),0),"mm:ss"))</f>
        <v>#REF!</v>
      </c>
      <c r="T1390" s="47"/>
      <c r="U1390" s="43" t="e">
        <f>INDEX(VISITORS[INSECT ORDER], MATCH(T1390,VISITORS[NAME USED],0))</f>
        <v>#N/A</v>
      </c>
      <c r="V1390" s="43" t="e">
        <f t="shared" si="348"/>
        <v>#N/A</v>
      </c>
      <c r="W1390" s="48" t="e">
        <f>IF(SUM(AB1390,AD1390,AF1390,AH1390,AJ1390,AL1390)=#REF!,,"")</f>
        <v>#REF!</v>
      </c>
      <c r="X1390" s="49" t="e">
        <f>IF(#REF!=1,1,"")</f>
        <v>#REF!</v>
      </c>
      <c r="Y1390" s="49"/>
      <c r="Z1390" s="49"/>
      <c r="AA1390" s="50" t="str">
        <f t="shared" si="349"/>
        <v/>
      </c>
      <c r="AB1390" s="51" t="str">
        <f>IF(AA1390=1,#REF!,"")</f>
        <v/>
      </c>
      <c r="AC1390" s="50"/>
      <c r="AD1390" s="51" t="str">
        <f>IF(AC1390=1,#REF!,"")</f>
        <v/>
      </c>
      <c r="AE1390" s="50"/>
      <c r="AF1390" s="51" t="str">
        <f>IF(AE1390=1,#REF!,"")</f>
        <v/>
      </c>
      <c r="AG1390" s="50"/>
      <c r="AH1390" s="51" t="str">
        <f>IF(AG1390=1,#REF!,"")</f>
        <v/>
      </c>
      <c r="AI1390" s="50"/>
      <c r="AJ1390" s="51" t="str">
        <f>IF(AI1390=1,#REF!,"")</f>
        <v/>
      </c>
      <c r="AK1390" s="50"/>
      <c r="AL1390" s="51" t="str">
        <f>IF(AK1390=1,#REF!,"")</f>
        <v/>
      </c>
      <c r="AM1390" s="52"/>
      <c r="AN1390" s="53"/>
      <c r="AO1390" s="53"/>
      <c r="AP1390" s="54"/>
      <c r="AQ1390" s="55" t="e">
        <f>IF(#REF!=1,0,"")</f>
        <v>#REF!</v>
      </c>
      <c r="AR1390" s="56" t="e">
        <f t="shared" si="342"/>
        <v>#REF!</v>
      </c>
      <c r="AS1390" s="55" t="e">
        <f>IF(#REF!=1,0,"")</f>
        <v>#REF!</v>
      </c>
      <c r="AT1390" s="56" t="e">
        <f t="shared" si="343"/>
        <v>#REF!</v>
      </c>
    </row>
    <row r="1391" spans="1:46" s="3" customFormat="1" x14ac:dyDescent="0.25">
      <c r="A1391" s="67">
        <f t="shared" si="344"/>
        <v>2022</v>
      </c>
      <c r="B1391" s="67" t="str">
        <f t="shared" si="345"/>
        <v>May</v>
      </c>
      <c r="C1391" s="68">
        <f t="shared" si="350"/>
        <v>25</v>
      </c>
      <c r="D1391" s="69">
        <f t="shared" si="346"/>
        <v>7</v>
      </c>
      <c r="E1391" s="70">
        <f t="shared" si="347"/>
        <v>43</v>
      </c>
      <c r="F1391" s="74"/>
      <c r="G1391" s="77"/>
      <c r="H1391" s="63" t="e">
        <f t="shared" si="351"/>
        <v>#VALUE!</v>
      </c>
      <c r="I1391" s="64">
        <f t="shared" si="354"/>
        <v>1</v>
      </c>
      <c r="J1391" s="71" t="str">
        <f t="shared" si="354"/>
        <v>Lavandula</v>
      </c>
      <c r="K1391" s="71" t="str">
        <f t="shared" si="354"/>
        <v>stoechas</v>
      </c>
      <c r="L1391" s="72">
        <f t="shared" si="354"/>
        <v>2</v>
      </c>
      <c r="M1391" s="72">
        <f t="shared" si="354"/>
        <v>12</v>
      </c>
      <c r="N1391" s="66">
        <f t="shared" si="354"/>
        <v>0</v>
      </c>
      <c r="O1391" s="42"/>
      <c r="P1391" s="43" t="e">
        <f>TEXT(IF(#REF!=1,D1391,""),"00")</f>
        <v>#REF!</v>
      </c>
      <c r="Q1391" s="44"/>
      <c r="R1391" s="45"/>
      <c r="S1391" s="46" t="e">
        <f>IF(O1391=0,TEXT(TIME(P1391,Q1391,R1391)-TIME(D1391,E1391,RIGHT(F1391,2))+TIME(0,LEFT(#REF!,2),RIGHT(#REF!,2)),"mm:ss"),TEXT(TIME(P1391,Q1391,R1391)-TIME(D1391,E1391,RIGHT(F1391,2))+TIME(0,LEFT(#REF!,2),RIGHT(#REF!,2))-TIME(0,($G$10*O1391),0),"mm:ss"))</f>
        <v>#REF!</v>
      </c>
      <c r="T1391" s="47"/>
      <c r="U1391" s="43" t="e">
        <f>INDEX(VISITORS[INSECT ORDER], MATCH(T1391,VISITORS[NAME USED],0))</f>
        <v>#N/A</v>
      </c>
      <c r="V1391" s="43" t="e">
        <f t="shared" si="348"/>
        <v>#N/A</v>
      </c>
      <c r="W1391" s="48" t="e">
        <f>IF(SUM(AB1391,AD1391,AF1391,AH1391,AJ1391,AL1391)=#REF!,,"")</f>
        <v>#REF!</v>
      </c>
      <c r="X1391" s="49" t="e">
        <f>IF(#REF!=1,1,"")</f>
        <v>#REF!</v>
      </c>
      <c r="Y1391" s="49"/>
      <c r="Z1391" s="49"/>
      <c r="AA1391" s="50" t="str">
        <f t="shared" si="349"/>
        <v/>
      </c>
      <c r="AB1391" s="51" t="str">
        <f>IF(AA1391=1,#REF!,"")</f>
        <v/>
      </c>
      <c r="AC1391" s="50"/>
      <c r="AD1391" s="51" t="str">
        <f>IF(AC1391=1,#REF!,"")</f>
        <v/>
      </c>
      <c r="AE1391" s="50"/>
      <c r="AF1391" s="51" t="str">
        <f>IF(AE1391=1,#REF!,"")</f>
        <v/>
      </c>
      <c r="AG1391" s="50"/>
      <c r="AH1391" s="51" t="str">
        <f>IF(AG1391=1,#REF!,"")</f>
        <v/>
      </c>
      <c r="AI1391" s="50"/>
      <c r="AJ1391" s="51" t="str">
        <f>IF(AI1391=1,#REF!,"")</f>
        <v/>
      </c>
      <c r="AK1391" s="50"/>
      <c r="AL1391" s="51" t="str">
        <f>IF(AK1391=1,#REF!,"")</f>
        <v/>
      </c>
      <c r="AM1391" s="52"/>
      <c r="AN1391" s="53"/>
      <c r="AO1391" s="53"/>
      <c r="AP1391" s="54"/>
      <c r="AQ1391" s="55" t="e">
        <f>IF(#REF!=1,0,"")</f>
        <v>#REF!</v>
      </c>
      <c r="AR1391" s="56" t="e">
        <f t="shared" si="342"/>
        <v>#REF!</v>
      </c>
      <c r="AS1391" s="55" t="e">
        <f>IF(#REF!=1,0,"")</f>
        <v>#REF!</v>
      </c>
      <c r="AT1391" s="56" t="e">
        <f t="shared" si="343"/>
        <v>#REF!</v>
      </c>
    </row>
    <row r="1392" spans="1:46" s="3" customFormat="1" x14ac:dyDescent="0.25">
      <c r="A1392" s="67">
        <f t="shared" si="344"/>
        <v>2022</v>
      </c>
      <c r="B1392" s="67" t="str">
        <f t="shared" si="345"/>
        <v>May</v>
      </c>
      <c r="C1392" s="68">
        <f t="shared" si="350"/>
        <v>25</v>
      </c>
      <c r="D1392" s="69">
        <f t="shared" si="346"/>
        <v>7</v>
      </c>
      <c r="E1392" s="60">
        <f t="shared" si="347"/>
        <v>44</v>
      </c>
      <c r="F1392" s="74"/>
      <c r="G1392" s="77"/>
      <c r="H1392" s="63" t="e">
        <f t="shared" si="351"/>
        <v>#VALUE!</v>
      </c>
      <c r="I1392" s="64">
        <f t="shared" si="354"/>
        <v>1</v>
      </c>
      <c r="J1392" s="71" t="str">
        <f t="shared" si="354"/>
        <v>Lavandula</v>
      </c>
      <c r="K1392" s="71" t="str">
        <f t="shared" si="354"/>
        <v>stoechas</v>
      </c>
      <c r="L1392" s="66">
        <f t="shared" si="354"/>
        <v>2</v>
      </c>
      <c r="M1392" s="66">
        <f t="shared" si="354"/>
        <v>12</v>
      </c>
      <c r="N1392" s="66">
        <f t="shared" si="354"/>
        <v>0</v>
      </c>
      <c r="O1392" s="42"/>
      <c r="P1392" s="43" t="e">
        <f>TEXT(IF(#REF!=1,D1392,""),"00")</f>
        <v>#REF!</v>
      </c>
      <c r="Q1392" s="44"/>
      <c r="R1392" s="45"/>
      <c r="S1392" s="46" t="e">
        <f>IF(O1392=0,TEXT(TIME(P1392,Q1392,R1392)-TIME(D1392,E1392,RIGHT(F1392,2))+TIME(0,LEFT(#REF!,2),RIGHT(#REF!,2)),"mm:ss"),TEXT(TIME(P1392,Q1392,R1392)-TIME(D1392,E1392,RIGHT(F1392,2))+TIME(0,LEFT(#REF!,2),RIGHT(#REF!,2))-TIME(0,($G$10*O1392),0),"mm:ss"))</f>
        <v>#REF!</v>
      </c>
      <c r="T1392" s="47"/>
      <c r="U1392" s="43" t="e">
        <f>INDEX(VISITORS[INSECT ORDER], MATCH(T1392,VISITORS[NAME USED],0))</f>
        <v>#N/A</v>
      </c>
      <c r="V1392" s="43" t="e">
        <f t="shared" si="348"/>
        <v>#N/A</v>
      </c>
      <c r="W1392" s="48" t="e">
        <f>IF(SUM(AB1392,AD1392,AF1392,AH1392,AJ1392,AL1392)=#REF!,,"")</f>
        <v>#REF!</v>
      </c>
      <c r="X1392" s="49" t="e">
        <f>IF(#REF!=1,1,"")</f>
        <v>#REF!</v>
      </c>
      <c r="Y1392" s="49"/>
      <c r="Z1392" s="49"/>
      <c r="AA1392" s="50" t="str">
        <f t="shared" si="349"/>
        <v/>
      </c>
      <c r="AB1392" s="51" t="str">
        <f>IF(AA1392=1,#REF!,"")</f>
        <v/>
      </c>
      <c r="AC1392" s="50"/>
      <c r="AD1392" s="51" t="str">
        <f>IF(AC1392=1,#REF!,"")</f>
        <v/>
      </c>
      <c r="AE1392" s="50"/>
      <c r="AF1392" s="51" t="str">
        <f>IF(AE1392=1,#REF!,"")</f>
        <v/>
      </c>
      <c r="AG1392" s="50"/>
      <c r="AH1392" s="51" t="str">
        <f>IF(AG1392=1,#REF!,"")</f>
        <v/>
      </c>
      <c r="AI1392" s="50"/>
      <c r="AJ1392" s="51" t="str">
        <f>IF(AI1392=1,#REF!,"")</f>
        <v/>
      </c>
      <c r="AK1392" s="50"/>
      <c r="AL1392" s="51" t="str">
        <f>IF(AK1392=1,#REF!,"")</f>
        <v/>
      </c>
      <c r="AM1392" s="52"/>
      <c r="AN1392" s="53"/>
      <c r="AO1392" s="53"/>
      <c r="AP1392" s="54"/>
      <c r="AQ1392" s="55" t="e">
        <f>IF(#REF!=1,0,"")</f>
        <v>#REF!</v>
      </c>
      <c r="AR1392" s="56" t="e">
        <f t="shared" si="342"/>
        <v>#REF!</v>
      </c>
      <c r="AS1392" s="55" t="e">
        <f>IF(#REF!=1,0,"")</f>
        <v>#REF!</v>
      </c>
      <c r="AT1392" s="56" t="e">
        <f t="shared" si="343"/>
        <v>#REF!</v>
      </c>
    </row>
    <row r="1393" spans="1:46" s="3" customFormat="1" x14ac:dyDescent="0.25">
      <c r="A1393" s="67">
        <f t="shared" si="344"/>
        <v>2022</v>
      </c>
      <c r="B1393" s="67" t="str">
        <f t="shared" si="345"/>
        <v>May</v>
      </c>
      <c r="C1393" s="68">
        <f t="shared" si="350"/>
        <v>25</v>
      </c>
      <c r="D1393" s="69">
        <f t="shared" si="346"/>
        <v>7</v>
      </c>
      <c r="E1393" s="70">
        <f t="shared" si="347"/>
        <v>45</v>
      </c>
      <c r="F1393" s="74"/>
      <c r="G1393" s="77"/>
      <c r="H1393" s="63" t="e">
        <f t="shared" si="351"/>
        <v>#VALUE!</v>
      </c>
      <c r="I1393" s="64">
        <f t="shared" si="354"/>
        <v>1</v>
      </c>
      <c r="J1393" s="71" t="str">
        <f t="shared" si="354"/>
        <v>Lavandula</v>
      </c>
      <c r="K1393" s="71" t="str">
        <f t="shared" si="354"/>
        <v>stoechas</v>
      </c>
      <c r="L1393" s="72">
        <f t="shared" si="354"/>
        <v>2</v>
      </c>
      <c r="M1393" s="72">
        <f t="shared" si="354"/>
        <v>12</v>
      </c>
      <c r="N1393" s="66">
        <f t="shared" si="354"/>
        <v>0</v>
      </c>
      <c r="O1393" s="42"/>
      <c r="P1393" s="43" t="e">
        <f>TEXT(IF(#REF!=1,D1393,""),"00")</f>
        <v>#REF!</v>
      </c>
      <c r="Q1393" s="44"/>
      <c r="R1393" s="45"/>
      <c r="S1393" s="46" t="e">
        <f>IF(O1393=0,TEXT(TIME(P1393,Q1393,R1393)-TIME(D1393,E1393,RIGHT(F1393,2))+TIME(0,LEFT(#REF!,2),RIGHT(#REF!,2)),"mm:ss"),TEXT(TIME(P1393,Q1393,R1393)-TIME(D1393,E1393,RIGHT(F1393,2))+TIME(0,LEFT(#REF!,2),RIGHT(#REF!,2))-TIME(0,($G$10*O1393),0),"mm:ss"))</f>
        <v>#REF!</v>
      </c>
      <c r="T1393" s="47"/>
      <c r="U1393" s="43" t="e">
        <f>INDEX(VISITORS[INSECT ORDER], MATCH(T1393,VISITORS[NAME USED],0))</f>
        <v>#N/A</v>
      </c>
      <c r="V1393" s="43" t="e">
        <f t="shared" si="348"/>
        <v>#N/A</v>
      </c>
      <c r="W1393" s="48" t="e">
        <f>IF(SUM(AB1393,AD1393,AF1393,AH1393,AJ1393,AL1393)=#REF!,,"")</f>
        <v>#REF!</v>
      </c>
      <c r="X1393" s="49" t="e">
        <f>IF(#REF!=1,1,"")</f>
        <v>#REF!</v>
      </c>
      <c r="Y1393" s="49"/>
      <c r="Z1393" s="49"/>
      <c r="AA1393" s="50" t="str">
        <f t="shared" si="349"/>
        <v/>
      </c>
      <c r="AB1393" s="51" t="str">
        <f>IF(AA1393=1,#REF!,"")</f>
        <v/>
      </c>
      <c r="AC1393" s="50"/>
      <c r="AD1393" s="51" t="str">
        <f>IF(AC1393=1,#REF!,"")</f>
        <v/>
      </c>
      <c r="AE1393" s="50"/>
      <c r="AF1393" s="51" t="str">
        <f>IF(AE1393=1,#REF!,"")</f>
        <v/>
      </c>
      <c r="AG1393" s="50"/>
      <c r="AH1393" s="51" t="str">
        <f>IF(AG1393=1,#REF!,"")</f>
        <v/>
      </c>
      <c r="AI1393" s="50"/>
      <c r="AJ1393" s="51" t="str">
        <f>IF(AI1393=1,#REF!,"")</f>
        <v/>
      </c>
      <c r="AK1393" s="50"/>
      <c r="AL1393" s="51" t="str">
        <f>IF(AK1393=1,#REF!,"")</f>
        <v/>
      </c>
      <c r="AM1393" s="52"/>
      <c r="AN1393" s="53"/>
      <c r="AO1393" s="53"/>
      <c r="AP1393" s="54"/>
      <c r="AQ1393" s="55" t="e">
        <f>IF(#REF!=1,0,"")</f>
        <v>#REF!</v>
      </c>
      <c r="AR1393" s="56" t="e">
        <f t="shared" si="342"/>
        <v>#REF!</v>
      </c>
      <c r="AS1393" s="55" t="e">
        <f>IF(#REF!=1,0,"")</f>
        <v>#REF!</v>
      </c>
      <c r="AT1393" s="56" t="e">
        <f t="shared" si="343"/>
        <v>#REF!</v>
      </c>
    </row>
    <row r="1394" spans="1:46" s="3" customFormat="1" x14ac:dyDescent="0.25">
      <c r="A1394" s="67">
        <f t="shared" si="344"/>
        <v>2022</v>
      </c>
      <c r="B1394" s="67" t="str">
        <f t="shared" si="345"/>
        <v>May</v>
      </c>
      <c r="C1394" s="68">
        <f t="shared" si="350"/>
        <v>25</v>
      </c>
      <c r="D1394" s="69">
        <f t="shared" si="346"/>
        <v>7</v>
      </c>
      <c r="E1394" s="70">
        <f t="shared" si="347"/>
        <v>46</v>
      </c>
      <c r="F1394" s="74"/>
      <c r="G1394" s="77"/>
      <c r="H1394" s="63" t="e">
        <f t="shared" si="351"/>
        <v>#VALUE!</v>
      </c>
      <c r="I1394" s="64">
        <f t="shared" si="354"/>
        <v>1</v>
      </c>
      <c r="J1394" s="71" t="str">
        <f t="shared" si="354"/>
        <v>Lavandula</v>
      </c>
      <c r="K1394" s="71" t="str">
        <f t="shared" si="354"/>
        <v>stoechas</v>
      </c>
      <c r="L1394" s="72">
        <f t="shared" si="354"/>
        <v>2</v>
      </c>
      <c r="M1394" s="72">
        <f t="shared" si="354"/>
        <v>12</v>
      </c>
      <c r="N1394" s="66">
        <f t="shared" si="354"/>
        <v>0</v>
      </c>
      <c r="O1394" s="42"/>
      <c r="P1394" s="43" t="e">
        <f>TEXT(IF(#REF!=1,D1394,""),"00")</f>
        <v>#REF!</v>
      </c>
      <c r="Q1394" s="44"/>
      <c r="R1394" s="45"/>
      <c r="S1394" s="46" t="e">
        <f>IF(O1394=0,TEXT(TIME(P1394,Q1394,R1394)-TIME(D1394,E1394,RIGHT(F1394,2))+TIME(0,LEFT(#REF!,2),RIGHT(#REF!,2)),"mm:ss"),TEXT(TIME(P1394,Q1394,R1394)-TIME(D1394,E1394,RIGHT(F1394,2))+TIME(0,LEFT(#REF!,2),RIGHT(#REF!,2))-TIME(0,($G$10*O1394),0),"mm:ss"))</f>
        <v>#REF!</v>
      </c>
      <c r="T1394" s="47"/>
      <c r="U1394" s="43" t="e">
        <f>INDEX(VISITORS[INSECT ORDER], MATCH(T1394,VISITORS[NAME USED],0))</f>
        <v>#N/A</v>
      </c>
      <c r="V1394" s="43" t="e">
        <f t="shared" si="348"/>
        <v>#N/A</v>
      </c>
      <c r="W1394" s="48" t="e">
        <f>IF(SUM(AB1394,AD1394,AF1394,AH1394,AJ1394,AL1394)=#REF!,,"")</f>
        <v>#REF!</v>
      </c>
      <c r="X1394" s="49" t="e">
        <f>IF(#REF!=1,1,"")</f>
        <v>#REF!</v>
      </c>
      <c r="Y1394" s="49"/>
      <c r="Z1394" s="49"/>
      <c r="AA1394" s="50" t="str">
        <f t="shared" si="349"/>
        <v/>
      </c>
      <c r="AB1394" s="51" t="str">
        <f>IF(AA1394=1,#REF!,"")</f>
        <v/>
      </c>
      <c r="AC1394" s="50"/>
      <c r="AD1394" s="51" t="str">
        <f>IF(AC1394=1,#REF!,"")</f>
        <v/>
      </c>
      <c r="AE1394" s="50"/>
      <c r="AF1394" s="51" t="str">
        <f>IF(AE1394=1,#REF!,"")</f>
        <v/>
      </c>
      <c r="AG1394" s="50"/>
      <c r="AH1394" s="51" t="str">
        <f>IF(AG1394=1,#REF!,"")</f>
        <v/>
      </c>
      <c r="AI1394" s="50"/>
      <c r="AJ1394" s="51" t="str">
        <f>IF(AI1394=1,#REF!,"")</f>
        <v/>
      </c>
      <c r="AK1394" s="50"/>
      <c r="AL1394" s="51" t="str">
        <f>IF(AK1394=1,#REF!,"")</f>
        <v/>
      </c>
      <c r="AM1394" s="52"/>
      <c r="AN1394" s="53"/>
      <c r="AO1394" s="53"/>
      <c r="AP1394" s="54"/>
      <c r="AQ1394" s="55" t="e">
        <f>IF(#REF!=1,0,"")</f>
        <v>#REF!</v>
      </c>
      <c r="AR1394" s="56" t="e">
        <f t="shared" si="342"/>
        <v>#REF!</v>
      </c>
      <c r="AS1394" s="55" t="e">
        <f>IF(#REF!=1,0,"")</f>
        <v>#REF!</v>
      </c>
      <c r="AT1394" s="56" t="e">
        <f t="shared" si="343"/>
        <v>#REF!</v>
      </c>
    </row>
    <row r="1395" spans="1:46" s="3" customFormat="1" x14ac:dyDescent="0.25">
      <c r="A1395" s="67">
        <f t="shared" si="344"/>
        <v>2022</v>
      </c>
      <c r="B1395" s="67" t="str">
        <f t="shared" si="345"/>
        <v>May</v>
      </c>
      <c r="C1395" s="68">
        <f t="shared" si="350"/>
        <v>25</v>
      </c>
      <c r="D1395" s="69">
        <f t="shared" si="346"/>
        <v>7</v>
      </c>
      <c r="E1395" s="70">
        <f t="shared" si="347"/>
        <v>47</v>
      </c>
      <c r="F1395" s="74"/>
      <c r="G1395" s="77"/>
      <c r="H1395" s="63" t="e">
        <f t="shared" si="351"/>
        <v>#VALUE!</v>
      </c>
      <c r="I1395" s="64">
        <f t="shared" si="354"/>
        <v>1</v>
      </c>
      <c r="J1395" s="71" t="str">
        <f t="shared" si="354"/>
        <v>Lavandula</v>
      </c>
      <c r="K1395" s="71" t="str">
        <f t="shared" si="354"/>
        <v>stoechas</v>
      </c>
      <c r="L1395" s="72">
        <f t="shared" si="354"/>
        <v>2</v>
      </c>
      <c r="M1395" s="72">
        <f t="shared" si="354"/>
        <v>12</v>
      </c>
      <c r="N1395" s="66">
        <f t="shared" si="354"/>
        <v>0</v>
      </c>
      <c r="O1395" s="42"/>
      <c r="P1395" s="43" t="e">
        <f>TEXT(IF(#REF!=1,D1395,""),"00")</f>
        <v>#REF!</v>
      </c>
      <c r="Q1395" s="44"/>
      <c r="R1395" s="45"/>
      <c r="S1395" s="46" t="e">
        <f>IF(O1395=0,TEXT(TIME(P1395,Q1395,R1395)-TIME(D1395,E1395,RIGHT(F1395,2))+TIME(0,LEFT(#REF!,2),RIGHT(#REF!,2)),"mm:ss"),TEXT(TIME(P1395,Q1395,R1395)-TIME(D1395,E1395,RIGHT(F1395,2))+TIME(0,LEFT(#REF!,2),RIGHT(#REF!,2))-TIME(0,($G$10*O1395),0),"mm:ss"))</f>
        <v>#REF!</v>
      </c>
      <c r="T1395" s="47"/>
      <c r="U1395" s="43" t="e">
        <f>INDEX(VISITORS[INSECT ORDER], MATCH(T1395,VISITORS[NAME USED],0))</f>
        <v>#N/A</v>
      </c>
      <c r="V1395" s="43" t="e">
        <f t="shared" si="348"/>
        <v>#N/A</v>
      </c>
      <c r="W1395" s="48" t="e">
        <f>IF(SUM(AB1395,AD1395,AF1395,AH1395,AJ1395,AL1395)=#REF!,,"")</f>
        <v>#REF!</v>
      </c>
      <c r="X1395" s="49" t="e">
        <f>IF(#REF!=1,1,"")</f>
        <v>#REF!</v>
      </c>
      <c r="Y1395" s="49"/>
      <c r="Z1395" s="49"/>
      <c r="AA1395" s="50" t="str">
        <f t="shared" si="349"/>
        <v/>
      </c>
      <c r="AB1395" s="51" t="str">
        <f>IF(AA1395=1,#REF!,"")</f>
        <v/>
      </c>
      <c r="AC1395" s="50"/>
      <c r="AD1395" s="51" t="str">
        <f>IF(AC1395=1,#REF!,"")</f>
        <v/>
      </c>
      <c r="AE1395" s="50"/>
      <c r="AF1395" s="51" t="str">
        <f>IF(AE1395=1,#REF!,"")</f>
        <v/>
      </c>
      <c r="AG1395" s="50"/>
      <c r="AH1395" s="51" t="str">
        <f>IF(AG1395=1,#REF!,"")</f>
        <v/>
      </c>
      <c r="AI1395" s="50"/>
      <c r="AJ1395" s="51" t="str">
        <f>IF(AI1395=1,#REF!,"")</f>
        <v/>
      </c>
      <c r="AK1395" s="50"/>
      <c r="AL1395" s="51" t="str">
        <f>IF(AK1395=1,#REF!,"")</f>
        <v/>
      </c>
      <c r="AM1395" s="52"/>
      <c r="AN1395" s="53"/>
      <c r="AO1395" s="53"/>
      <c r="AP1395" s="54"/>
      <c r="AQ1395" s="55" t="e">
        <f>IF(#REF!=1,0,"")</f>
        <v>#REF!</v>
      </c>
      <c r="AR1395" s="56" t="e">
        <f t="shared" si="342"/>
        <v>#REF!</v>
      </c>
      <c r="AS1395" s="55" t="e">
        <f>IF(#REF!=1,0,"")</f>
        <v>#REF!</v>
      </c>
      <c r="AT1395" s="56" t="e">
        <f t="shared" si="343"/>
        <v>#REF!</v>
      </c>
    </row>
    <row r="1396" spans="1:46" s="3" customFormat="1" x14ac:dyDescent="0.25">
      <c r="A1396" s="67">
        <f t="shared" si="344"/>
        <v>2022</v>
      </c>
      <c r="B1396" s="67" t="str">
        <f t="shared" si="345"/>
        <v>May</v>
      </c>
      <c r="C1396" s="68">
        <f t="shared" si="350"/>
        <v>25</v>
      </c>
      <c r="D1396" s="69">
        <f t="shared" si="346"/>
        <v>7</v>
      </c>
      <c r="E1396" s="70">
        <f t="shared" si="347"/>
        <v>48</v>
      </c>
      <c r="F1396" s="74"/>
      <c r="G1396" s="77"/>
      <c r="H1396" s="63" t="e">
        <f t="shared" si="351"/>
        <v>#VALUE!</v>
      </c>
      <c r="I1396" s="64">
        <f t="shared" si="354"/>
        <v>1</v>
      </c>
      <c r="J1396" s="71" t="str">
        <f t="shared" si="354"/>
        <v>Lavandula</v>
      </c>
      <c r="K1396" s="71" t="str">
        <f t="shared" si="354"/>
        <v>stoechas</v>
      </c>
      <c r="L1396" s="72">
        <f t="shared" si="354"/>
        <v>2</v>
      </c>
      <c r="M1396" s="72">
        <f t="shared" si="354"/>
        <v>12</v>
      </c>
      <c r="N1396" s="66">
        <f t="shared" si="354"/>
        <v>0</v>
      </c>
      <c r="O1396" s="42"/>
      <c r="P1396" s="43" t="e">
        <f>TEXT(IF(#REF!=1,D1396,""),"00")</f>
        <v>#REF!</v>
      </c>
      <c r="Q1396" s="44"/>
      <c r="R1396" s="45"/>
      <c r="S1396" s="46" t="e">
        <f>IF(O1396=0,TEXT(TIME(P1396,Q1396,R1396)-TIME(D1396,E1396,RIGHT(F1396,2))+TIME(0,LEFT(#REF!,2),RIGHT(#REF!,2)),"mm:ss"),TEXT(TIME(P1396,Q1396,R1396)-TIME(D1396,E1396,RIGHT(F1396,2))+TIME(0,LEFT(#REF!,2),RIGHT(#REF!,2))-TIME(0,($G$10*O1396),0),"mm:ss"))</f>
        <v>#REF!</v>
      </c>
      <c r="T1396" s="47"/>
      <c r="U1396" s="43" t="e">
        <f>INDEX(VISITORS[INSECT ORDER], MATCH(T1396,VISITORS[NAME USED],0))</f>
        <v>#N/A</v>
      </c>
      <c r="V1396" s="43" t="e">
        <f t="shared" si="348"/>
        <v>#N/A</v>
      </c>
      <c r="W1396" s="48" t="e">
        <f>IF(SUM(AB1396,AD1396,AF1396,AH1396,AJ1396,AL1396)=#REF!,,"")</f>
        <v>#REF!</v>
      </c>
      <c r="X1396" s="49" t="e">
        <f>IF(#REF!=1,1,"")</f>
        <v>#REF!</v>
      </c>
      <c r="Y1396" s="49"/>
      <c r="Z1396" s="49"/>
      <c r="AA1396" s="50" t="str">
        <f t="shared" si="349"/>
        <v/>
      </c>
      <c r="AB1396" s="51" t="str">
        <f>IF(AA1396=1,#REF!,"")</f>
        <v/>
      </c>
      <c r="AC1396" s="50"/>
      <c r="AD1396" s="51" t="str">
        <f>IF(AC1396=1,#REF!,"")</f>
        <v/>
      </c>
      <c r="AE1396" s="50"/>
      <c r="AF1396" s="51" t="str">
        <f>IF(AE1396=1,#REF!,"")</f>
        <v/>
      </c>
      <c r="AG1396" s="50"/>
      <c r="AH1396" s="51" t="str">
        <f>IF(AG1396=1,#REF!,"")</f>
        <v/>
      </c>
      <c r="AI1396" s="50"/>
      <c r="AJ1396" s="51" t="str">
        <f>IF(AI1396=1,#REF!,"")</f>
        <v/>
      </c>
      <c r="AK1396" s="50"/>
      <c r="AL1396" s="51" t="str">
        <f>IF(AK1396=1,#REF!,"")</f>
        <v/>
      </c>
      <c r="AM1396" s="52"/>
      <c r="AN1396" s="53"/>
      <c r="AO1396" s="53"/>
      <c r="AP1396" s="54"/>
      <c r="AQ1396" s="55" t="e">
        <f>IF(#REF!=1,0,"")</f>
        <v>#REF!</v>
      </c>
      <c r="AR1396" s="56" t="e">
        <f t="shared" si="342"/>
        <v>#REF!</v>
      </c>
      <c r="AS1396" s="55" t="e">
        <f>IF(#REF!=1,0,"")</f>
        <v>#REF!</v>
      </c>
      <c r="AT1396" s="56" t="e">
        <f t="shared" si="343"/>
        <v>#REF!</v>
      </c>
    </row>
    <row r="1397" spans="1:46" s="3" customFormat="1" x14ac:dyDescent="0.25">
      <c r="A1397" s="67">
        <f t="shared" si="344"/>
        <v>2022</v>
      </c>
      <c r="B1397" s="67" t="str">
        <f t="shared" si="345"/>
        <v>May</v>
      </c>
      <c r="C1397" s="68">
        <f t="shared" si="350"/>
        <v>25</v>
      </c>
      <c r="D1397" s="69">
        <f t="shared" si="346"/>
        <v>7</v>
      </c>
      <c r="E1397" s="60">
        <f t="shared" si="347"/>
        <v>49</v>
      </c>
      <c r="F1397" s="74"/>
      <c r="G1397" s="77"/>
      <c r="H1397" s="63" t="e">
        <f t="shared" si="351"/>
        <v>#VALUE!</v>
      </c>
      <c r="I1397" s="64">
        <f t="shared" si="354"/>
        <v>1</v>
      </c>
      <c r="J1397" s="71" t="str">
        <f t="shared" si="354"/>
        <v>Lavandula</v>
      </c>
      <c r="K1397" s="71" t="str">
        <f t="shared" si="354"/>
        <v>stoechas</v>
      </c>
      <c r="L1397" s="72">
        <f t="shared" si="354"/>
        <v>2</v>
      </c>
      <c r="M1397" s="66">
        <f t="shared" si="354"/>
        <v>12</v>
      </c>
      <c r="N1397" s="66">
        <f t="shared" si="354"/>
        <v>0</v>
      </c>
      <c r="O1397" s="42"/>
      <c r="P1397" s="43" t="e">
        <f>TEXT(IF(#REF!=1,D1397,""),"00")</f>
        <v>#REF!</v>
      </c>
      <c r="Q1397" s="44"/>
      <c r="R1397" s="45"/>
      <c r="S1397" s="46" t="e">
        <f>IF(O1397=0,TEXT(TIME(P1397,Q1397,R1397)-TIME(D1397,E1397,RIGHT(F1397,2))+TIME(0,LEFT(#REF!,2),RIGHT(#REF!,2)),"mm:ss"),TEXT(TIME(P1397,Q1397,R1397)-TIME(D1397,E1397,RIGHT(F1397,2))+TIME(0,LEFT(#REF!,2),RIGHT(#REF!,2))-TIME(0,($G$10*O1397),0),"mm:ss"))</f>
        <v>#REF!</v>
      </c>
      <c r="T1397" s="47"/>
      <c r="U1397" s="43" t="e">
        <f>INDEX(VISITORS[INSECT ORDER], MATCH(T1397,VISITORS[NAME USED],0))</f>
        <v>#N/A</v>
      </c>
      <c r="V1397" s="43" t="e">
        <f t="shared" si="348"/>
        <v>#N/A</v>
      </c>
      <c r="W1397" s="48" t="e">
        <f>IF(SUM(AB1397,AD1397,AF1397,AH1397,AJ1397,AL1397)=#REF!,,"")</f>
        <v>#REF!</v>
      </c>
      <c r="X1397" s="49" t="e">
        <f>IF(#REF!=1,1,"")</f>
        <v>#REF!</v>
      </c>
      <c r="Y1397" s="49"/>
      <c r="Z1397" s="49"/>
      <c r="AA1397" s="50" t="str">
        <f t="shared" si="349"/>
        <v/>
      </c>
      <c r="AB1397" s="51" t="str">
        <f>IF(AA1397=1,#REF!,"")</f>
        <v/>
      </c>
      <c r="AC1397" s="50"/>
      <c r="AD1397" s="51" t="str">
        <f>IF(AC1397=1,#REF!,"")</f>
        <v/>
      </c>
      <c r="AE1397" s="50"/>
      <c r="AF1397" s="51" t="str">
        <f>IF(AE1397=1,#REF!,"")</f>
        <v/>
      </c>
      <c r="AG1397" s="50"/>
      <c r="AH1397" s="51" t="str">
        <f>IF(AG1397=1,#REF!,"")</f>
        <v/>
      </c>
      <c r="AI1397" s="50"/>
      <c r="AJ1397" s="51" t="str">
        <f>IF(AI1397=1,#REF!,"")</f>
        <v/>
      </c>
      <c r="AK1397" s="50"/>
      <c r="AL1397" s="51" t="str">
        <f>IF(AK1397=1,#REF!,"")</f>
        <v/>
      </c>
      <c r="AM1397" s="52"/>
      <c r="AN1397" s="53"/>
      <c r="AO1397" s="53"/>
      <c r="AP1397" s="54"/>
      <c r="AQ1397" s="55" t="e">
        <f>IF(#REF!=1,0,"")</f>
        <v>#REF!</v>
      </c>
      <c r="AR1397" s="56" t="e">
        <f t="shared" si="342"/>
        <v>#REF!</v>
      </c>
      <c r="AS1397" s="55" t="e">
        <f>IF(#REF!=1,0,"")</f>
        <v>#REF!</v>
      </c>
      <c r="AT1397" s="56" t="e">
        <f t="shared" si="343"/>
        <v>#REF!</v>
      </c>
    </row>
    <row r="1398" spans="1:46" s="3" customFormat="1" x14ac:dyDescent="0.25">
      <c r="A1398" s="67">
        <f t="shared" si="344"/>
        <v>2022</v>
      </c>
      <c r="B1398" s="67" t="str">
        <f t="shared" si="345"/>
        <v>May</v>
      </c>
      <c r="C1398" s="68">
        <f t="shared" si="350"/>
        <v>25</v>
      </c>
      <c r="D1398" s="69">
        <f t="shared" si="346"/>
        <v>7</v>
      </c>
      <c r="E1398" s="70">
        <f t="shared" si="347"/>
        <v>50</v>
      </c>
      <c r="F1398" s="74"/>
      <c r="G1398" s="77"/>
      <c r="H1398" s="63" t="e">
        <f t="shared" si="351"/>
        <v>#VALUE!</v>
      </c>
      <c r="I1398" s="64">
        <f t="shared" si="354"/>
        <v>1</v>
      </c>
      <c r="J1398" s="71" t="str">
        <f t="shared" si="354"/>
        <v>Lavandula</v>
      </c>
      <c r="K1398" s="71" t="str">
        <f t="shared" si="354"/>
        <v>stoechas</v>
      </c>
      <c r="L1398" s="66">
        <f t="shared" si="354"/>
        <v>2</v>
      </c>
      <c r="M1398" s="72">
        <f t="shared" si="354"/>
        <v>12</v>
      </c>
      <c r="N1398" s="66">
        <f t="shared" si="354"/>
        <v>0</v>
      </c>
      <c r="O1398" s="42"/>
      <c r="P1398" s="43" t="e">
        <f>TEXT(IF(#REF!=1,D1398,""),"00")</f>
        <v>#REF!</v>
      </c>
      <c r="Q1398" s="44"/>
      <c r="R1398" s="45"/>
      <c r="S1398" s="46" t="e">
        <f>IF(O1398=0,TEXT(TIME(P1398,Q1398,R1398)-TIME(D1398,E1398,RIGHT(F1398,2))+TIME(0,LEFT(#REF!,2),RIGHT(#REF!,2)),"mm:ss"),TEXT(TIME(P1398,Q1398,R1398)-TIME(D1398,E1398,RIGHT(F1398,2))+TIME(0,LEFT(#REF!,2),RIGHT(#REF!,2))-TIME(0,($G$10*O1398),0),"mm:ss"))</f>
        <v>#REF!</v>
      </c>
      <c r="T1398" s="47"/>
      <c r="U1398" s="43" t="e">
        <f>INDEX(VISITORS[INSECT ORDER], MATCH(T1398,VISITORS[NAME USED],0))</f>
        <v>#N/A</v>
      </c>
      <c r="V1398" s="43" t="e">
        <f t="shared" si="348"/>
        <v>#N/A</v>
      </c>
      <c r="W1398" s="48" t="e">
        <f>IF(SUM(AB1398,AD1398,AF1398,AH1398,AJ1398,AL1398)=#REF!,,"")</f>
        <v>#REF!</v>
      </c>
      <c r="X1398" s="49" t="e">
        <f>IF(#REF!=1,1,"")</f>
        <v>#REF!</v>
      </c>
      <c r="Y1398" s="49"/>
      <c r="Z1398" s="49"/>
      <c r="AA1398" s="50" t="str">
        <f t="shared" si="349"/>
        <v/>
      </c>
      <c r="AB1398" s="51" t="str">
        <f>IF(AA1398=1,#REF!,"")</f>
        <v/>
      </c>
      <c r="AC1398" s="50"/>
      <c r="AD1398" s="51" t="str">
        <f>IF(AC1398=1,#REF!,"")</f>
        <v/>
      </c>
      <c r="AE1398" s="50"/>
      <c r="AF1398" s="51" t="str">
        <f>IF(AE1398=1,#REF!,"")</f>
        <v/>
      </c>
      <c r="AG1398" s="50"/>
      <c r="AH1398" s="51" t="str">
        <f>IF(AG1398=1,#REF!,"")</f>
        <v/>
      </c>
      <c r="AI1398" s="50"/>
      <c r="AJ1398" s="51" t="str">
        <f>IF(AI1398=1,#REF!,"")</f>
        <v/>
      </c>
      <c r="AK1398" s="50"/>
      <c r="AL1398" s="51" t="str">
        <f>IF(AK1398=1,#REF!,"")</f>
        <v/>
      </c>
      <c r="AM1398" s="52"/>
      <c r="AN1398" s="53"/>
      <c r="AO1398" s="53"/>
      <c r="AP1398" s="54"/>
      <c r="AQ1398" s="55" t="e">
        <f>IF(#REF!=1,0,"")</f>
        <v>#REF!</v>
      </c>
      <c r="AR1398" s="56" t="e">
        <f t="shared" si="342"/>
        <v>#REF!</v>
      </c>
      <c r="AS1398" s="55" t="e">
        <f>IF(#REF!=1,0,"")</f>
        <v>#REF!</v>
      </c>
      <c r="AT1398" s="56" t="e">
        <f t="shared" si="343"/>
        <v>#REF!</v>
      </c>
    </row>
    <row r="1399" spans="1:46" s="3" customFormat="1" x14ac:dyDescent="0.25">
      <c r="A1399" s="67">
        <f t="shared" si="344"/>
        <v>2022</v>
      </c>
      <c r="B1399" s="67" t="str">
        <f t="shared" si="345"/>
        <v>May</v>
      </c>
      <c r="C1399" s="68">
        <f t="shared" si="350"/>
        <v>25</v>
      </c>
      <c r="D1399" s="69">
        <f t="shared" si="346"/>
        <v>7</v>
      </c>
      <c r="E1399" s="70">
        <f t="shared" si="347"/>
        <v>51</v>
      </c>
      <c r="F1399" s="74"/>
      <c r="G1399" s="77"/>
      <c r="H1399" s="63" t="e">
        <f t="shared" si="351"/>
        <v>#VALUE!</v>
      </c>
      <c r="I1399" s="64">
        <f t="shared" si="354"/>
        <v>1</v>
      </c>
      <c r="J1399" s="71" t="str">
        <f t="shared" si="354"/>
        <v>Lavandula</v>
      </c>
      <c r="K1399" s="71" t="str">
        <f t="shared" si="354"/>
        <v>stoechas</v>
      </c>
      <c r="L1399" s="72">
        <f t="shared" si="354"/>
        <v>2</v>
      </c>
      <c r="M1399" s="72">
        <f t="shared" si="354"/>
        <v>12</v>
      </c>
      <c r="N1399" s="66">
        <f t="shared" si="354"/>
        <v>0</v>
      </c>
      <c r="O1399" s="42"/>
      <c r="P1399" s="43" t="e">
        <f>TEXT(IF(#REF!=1,D1399,""),"00")</f>
        <v>#REF!</v>
      </c>
      <c r="Q1399" s="44"/>
      <c r="R1399" s="45"/>
      <c r="S1399" s="46" t="e">
        <f>IF(O1399=0,TEXT(TIME(P1399,Q1399,R1399)-TIME(D1399,E1399,RIGHT(F1399,2))+TIME(0,LEFT(#REF!,2),RIGHT(#REF!,2)),"mm:ss"),TEXT(TIME(P1399,Q1399,R1399)-TIME(D1399,E1399,RIGHT(F1399,2))+TIME(0,LEFT(#REF!,2),RIGHT(#REF!,2))-TIME(0,($G$10*O1399),0),"mm:ss"))</f>
        <v>#REF!</v>
      </c>
      <c r="T1399" s="47"/>
      <c r="U1399" s="43" t="e">
        <f>INDEX(VISITORS[INSECT ORDER], MATCH(T1399,VISITORS[NAME USED],0))</f>
        <v>#N/A</v>
      </c>
      <c r="V1399" s="43" t="e">
        <f t="shared" si="348"/>
        <v>#N/A</v>
      </c>
      <c r="W1399" s="48" t="e">
        <f>IF(SUM(AB1399,AD1399,AF1399,AH1399,AJ1399,AL1399)=#REF!,,"")</f>
        <v>#REF!</v>
      </c>
      <c r="X1399" s="49" t="e">
        <f>IF(#REF!=1,1,"")</f>
        <v>#REF!</v>
      </c>
      <c r="Y1399" s="49"/>
      <c r="Z1399" s="49"/>
      <c r="AA1399" s="50" t="str">
        <f t="shared" si="349"/>
        <v/>
      </c>
      <c r="AB1399" s="51" t="str">
        <f>IF(AA1399=1,#REF!,"")</f>
        <v/>
      </c>
      <c r="AC1399" s="50"/>
      <c r="AD1399" s="51" t="str">
        <f>IF(AC1399=1,#REF!,"")</f>
        <v/>
      </c>
      <c r="AE1399" s="50"/>
      <c r="AF1399" s="51" t="str">
        <f>IF(AE1399=1,#REF!,"")</f>
        <v/>
      </c>
      <c r="AG1399" s="50"/>
      <c r="AH1399" s="51" t="str">
        <f>IF(AG1399=1,#REF!,"")</f>
        <v/>
      </c>
      <c r="AI1399" s="50"/>
      <c r="AJ1399" s="51" t="str">
        <f>IF(AI1399=1,#REF!,"")</f>
        <v/>
      </c>
      <c r="AK1399" s="50"/>
      <c r="AL1399" s="51" t="str">
        <f>IF(AK1399=1,#REF!,"")</f>
        <v/>
      </c>
      <c r="AM1399" s="52"/>
      <c r="AN1399" s="53"/>
      <c r="AO1399" s="53"/>
      <c r="AP1399" s="54"/>
      <c r="AQ1399" s="55" t="e">
        <f>IF(#REF!=1,0,"")</f>
        <v>#REF!</v>
      </c>
      <c r="AR1399" s="56" t="e">
        <f t="shared" si="342"/>
        <v>#REF!</v>
      </c>
      <c r="AS1399" s="55" t="e">
        <f>IF(#REF!=1,0,"")</f>
        <v>#REF!</v>
      </c>
      <c r="AT1399" s="56" t="e">
        <f t="shared" si="343"/>
        <v>#REF!</v>
      </c>
    </row>
    <row r="1400" spans="1:46" s="3" customFormat="1" x14ac:dyDescent="0.25">
      <c r="A1400" s="67">
        <f t="shared" si="344"/>
        <v>2022</v>
      </c>
      <c r="B1400" s="67" t="str">
        <f t="shared" si="345"/>
        <v>May</v>
      </c>
      <c r="C1400" s="68">
        <f t="shared" si="350"/>
        <v>25</v>
      </c>
      <c r="D1400" s="69">
        <f t="shared" si="346"/>
        <v>7</v>
      </c>
      <c r="E1400" s="70">
        <f t="shared" si="347"/>
        <v>52</v>
      </c>
      <c r="F1400" s="74"/>
      <c r="G1400" s="77"/>
      <c r="H1400" s="63" t="e">
        <f t="shared" si="351"/>
        <v>#VALUE!</v>
      </c>
      <c r="I1400" s="64">
        <f t="shared" si="354"/>
        <v>1</v>
      </c>
      <c r="J1400" s="71" t="str">
        <f t="shared" si="354"/>
        <v>Lavandula</v>
      </c>
      <c r="K1400" s="71" t="str">
        <f t="shared" si="354"/>
        <v>stoechas</v>
      </c>
      <c r="L1400" s="72">
        <f t="shared" si="354"/>
        <v>2</v>
      </c>
      <c r="M1400" s="72">
        <f t="shared" si="354"/>
        <v>12</v>
      </c>
      <c r="N1400" s="66">
        <f t="shared" si="354"/>
        <v>0</v>
      </c>
      <c r="O1400" s="42"/>
      <c r="P1400" s="43" t="e">
        <f>TEXT(IF(#REF!=1,D1400,""),"00")</f>
        <v>#REF!</v>
      </c>
      <c r="Q1400" s="44"/>
      <c r="R1400" s="45"/>
      <c r="S1400" s="46" t="e">
        <f>IF(O1400=0,TEXT(TIME(P1400,Q1400,R1400)-TIME(D1400,E1400,RIGHT(F1400,2))+TIME(0,LEFT(#REF!,2),RIGHT(#REF!,2)),"mm:ss"),TEXT(TIME(P1400,Q1400,R1400)-TIME(D1400,E1400,RIGHT(F1400,2))+TIME(0,LEFT(#REF!,2),RIGHT(#REF!,2))-TIME(0,($G$10*O1400),0),"mm:ss"))</f>
        <v>#REF!</v>
      </c>
      <c r="T1400" s="47"/>
      <c r="U1400" s="43" t="e">
        <f>INDEX(VISITORS[INSECT ORDER], MATCH(T1400,VISITORS[NAME USED],0))</f>
        <v>#N/A</v>
      </c>
      <c r="V1400" s="43" t="e">
        <f t="shared" si="348"/>
        <v>#N/A</v>
      </c>
      <c r="W1400" s="48" t="e">
        <f>IF(SUM(AB1400,AD1400,AF1400,AH1400,AJ1400,AL1400)=#REF!,,"")</f>
        <v>#REF!</v>
      </c>
      <c r="X1400" s="49" t="e">
        <f>IF(#REF!=1,1,"")</f>
        <v>#REF!</v>
      </c>
      <c r="Y1400" s="49"/>
      <c r="Z1400" s="49"/>
      <c r="AA1400" s="50" t="str">
        <f t="shared" si="349"/>
        <v/>
      </c>
      <c r="AB1400" s="51" t="str">
        <f>IF(AA1400=1,#REF!,"")</f>
        <v/>
      </c>
      <c r="AC1400" s="50"/>
      <c r="AD1400" s="51" t="str">
        <f>IF(AC1400=1,#REF!,"")</f>
        <v/>
      </c>
      <c r="AE1400" s="50"/>
      <c r="AF1400" s="51" t="str">
        <f>IF(AE1400=1,#REF!,"")</f>
        <v/>
      </c>
      <c r="AG1400" s="50"/>
      <c r="AH1400" s="51" t="str">
        <f>IF(AG1400=1,#REF!,"")</f>
        <v/>
      </c>
      <c r="AI1400" s="50"/>
      <c r="AJ1400" s="51" t="str">
        <f>IF(AI1400=1,#REF!,"")</f>
        <v/>
      </c>
      <c r="AK1400" s="50"/>
      <c r="AL1400" s="51" t="str">
        <f>IF(AK1400=1,#REF!,"")</f>
        <v/>
      </c>
      <c r="AM1400" s="52"/>
      <c r="AN1400" s="53"/>
      <c r="AO1400" s="53"/>
      <c r="AP1400" s="54"/>
      <c r="AQ1400" s="55" t="e">
        <f>IF(#REF!=1,0,"")</f>
        <v>#REF!</v>
      </c>
      <c r="AR1400" s="56" t="e">
        <f t="shared" si="342"/>
        <v>#REF!</v>
      </c>
      <c r="AS1400" s="55" t="e">
        <f>IF(#REF!=1,0,"")</f>
        <v>#REF!</v>
      </c>
      <c r="AT1400" s="56" t="e">
        <f t="shared" si="343"/>
        <v>#REF!</v>
      </c>
    </row>
    <row r="1401" spans="1:46" s="3" customFormat="1" x14ac:dyDescent="0.25">
      <c r="A1401" s="67">
        <f t="shared" si="344"/>
        <v>2022</v>
      </c>
      <c r="B1401" s="67" t="str">
        <f t="shared" si="345"/>
        <v>May</v>
      </c>
      <c r="C1401" s="68">
        <f t="shared" si="350"/>
        <v>25</v>
      </c>
      <c r="D1401" s="69">
        <f t="shared" si="346"/>
        <v>7</v>
      </c>
      <c r="E1401" s="70">
        <f t="shared" si="347"/>
        <v>53</v>
      </c>
      <c r="F1401" s="74"/>
      <c r="G1401" s="77"/>
      <c r="H1401" s="63" t="e">
        <f t="shared" si="351"/>
        <v>#VALUE!</v>
      </c>
      <c r="I1401" s="64">
        <f t="shared" si="354"/>
        <v>1</v>
      </c>
      <c r="J1401" s="71" t="str">
        <f t="shared" si="354"/>
        <v>Lavandula</v>
      </c>
      <c r="K1401" s="71" t="str">
        <f t="shared" si="354"/>
        <v>stoechas</v>
      </c>
      <c r="L1401" s="72">
        <f t="shared" si="354"/>
        <v>2</v>
      </c>
      <c r="M1401" s="72">
        <f t="shared" si="354"/>
        <v>12</v>
      </c>
      <c r="N1401" s="66">
        <f t="shared" si="354"/>
        <v>0</v>
      </c>
      <c r="O1401" s="42"/>
      <c r="P1401" s="43" t="e">
        <f>TEXT(IF(#REF!=1,D1401,""),"00")</f>
        <v>#REF!</v>
      </c>
      <c r="Q1401" s="44"/>
      <c r="R1401" s="45"/>
      <c r="S1401" s="46" t="e">
        <f>IF(O1401=0,TEXT(TIME(P1401,Q1401,R1401)-TIME(D1401,E1401,RIGHT(F1401,2))+TIME(0,LEFT(#REF!,2),RIGHT(#REF!,2)),"mm:ss"),TEXT(TIME(P1401,Q1401,R1401)-TIME(D1401,E1401,RIGHT(F1401,2))+TIME(0,LEFT(#REF!,2),RIGHT(#REF!,2))-TIME(0,($G$10*O1401),0),"mm:ss"))</f>
        <v>#REF!</v>
      </c>
      <c r="T1401" s="47"/>
      <c r="U1401" s="43" t="e">
        <f>INDEX(VISITORS[INSECT ORDER], MATCH(T1401,VISITORS[NAME USED],0))</f>
        <v>#N/A</v>
      </c>
      <c r="V1401" s="43" t="e">
        <f t="shared" si="348"/>
        <v>#N/A</v>
      </c>
      <c r="W1401" s="48" t="e">
        <f>IF(SUM(AB1401,AD1401,AF1401,AH1401,AJ1401,AL1401)=#REF!,,"")</f>
        <v>#REF!</v>
      </c>
      <c r="X1401" s="49" t="e">
        <f>IF(#REF!=1,1,"")</f>
        <v>#REF!</v>
      </c>
      <c r="Y1401" s="49"/>
      <c r="Z1401" s="49"/>
      <c r="AA1401" s="50" t="str">
        <f t="shared" si="349"/>
        <v/>
      </c>
      <c r="AB1401" s="51" t="str">
        <f>IF(AA1401=1,#REF!,"")</f>
        <v/>
      </c>
      <c r="AC1401" s="50"/>
      <c r="AD1401" s="51" t="str">
        <f>IF(AC1401=1,#REF!,"")</f>
        <v/>
      </c>
      <c r="AE1401" s="50"/>
      <c r="AF1401" s="51" t="str">
        <f>IF(AE1401=1,#REF!,"")</f>
        <v/>
      </c>
      <c r="AG1401" s="50"/>
      <c r="AH1401" s="51" t="str">
        <f>IF(AG1401=1,#REF!,"")</f>
        <v/>
      </c>
      <c r="AI1401" s="50"/>
      <c r="AJ1401" s="51" t="str">
        <f>IF(AI1401=1,#REF!,"")</f>
        <v/>
      </c>
      <c r="AK1401" s="50"/>
      <c r="AL1401" s="51" t="str">
        <f>IF(AK1401=1,#REF!,"")</f>
        <v/>
      </c>
      <c r="AM1401" s="52"/>
      <c r="AN1401" s="53"/>
      <c r="AO1401" s="53"/>
      <c r="AP1401" s="54"/>
      <c r="AQ1401" s="55" t="e">
        <f>IF(#REF!=1,0,"")</f>
        <v>#REF!</v>
      </c>
      <c r="AR1401" s="56" t="e">
        <f t="shared" si="342"/>
        <v>#REF!</v>
      </c>
      <c r="AS1401" s="55" t="e">
        <f>IF(#REF!=1,0,"")</f>
        <v>#REF!</v>
      </c>
      <c r="AT1401" s="56" t="e">
        <f t="shared" si="343"/>
        <v>#REF!</v>
      </c>
    </row>
    <row r="1402" spans="1:46" s="3" customFormat="1" x14ac:dyDescent="0.25">
      <c r="A1402" s="67">
        <f t="shared" si="344"/>
        <v>2022</v>
      </c>
      <c r="B1402" s="67" t="str">
        <f t="shared" si="345"/>
        <v>May</v>
      </c>
      <c r="C1402" s="68">
        <f t="shared" si="350"/>
        <v>25</v>
      </c>
      <c r="D1402" s="69">
        <f t="shared" si="346"/>
        <v>7</v>
      </c>
      <c r="E1402" s="60">
        <f t="shared" si="347"/>
        <v>54</v>
      </c>
      <c r="F1402" s="74"/>
      <c r="G1402" s="77"/>
      <c r="H1402" s="63" t="e">
        <f t="shared" si="351"/>
        <v>#VALUE!</v>
      </c>
      <c r="I1402" s="64">
        <f t="shared" si="354"/>
        <v>1</v>
      </c>
      <c r="J1402" s="71" t="str">
        <f t="shared" si="354"/>
        <v>Lavandula</v>
      </c>
      <c r="K1402" s="71" t="str">
        <f t="shared" si="354"/>
        <v>stoechas</v>
      </c>
      <c r="L1402" s="72">
        <f t="shared" si="354"/>
        <v>2</v>
      </c>
      <c r="M1402" s="66">
        <f t="shared" si="354"/>
        <v>12</v>
      </c>
      <c r="N1402" s="66">
        <f t="shared" si="354"/>
        <v>0</v>
      </c>
      <c r="O1402" s="42"/>
      <c r="P1402" s="43" t="e">
        <f>TEXT(IF(#REF!=1,D1402,""),"00")</f>
        <v>#REF!</v>
      </c>
      <c r="Q1402" s="44"/>
      <c r="R1402" s="45"/>
      <c r="S1402" s="46" t="e">
        <f>IF(O1402=0,TEXT(TIME(P1402,Q1402,R1402)-TIME(D1402,E1402,RIGHT(F1402,2))+TIME(0,LEFT(#REF!,2),RIGHT(#REF!,2)),"mm:ss"),TEXT(TIME(P1402,Q1402,R1402)-TIME(D1402,E1402,RIGHT(F1402,2))+TIME(0,LEFT(#REF!,2),RIGHT(#REF!,2))-TIME(0,($G$10*O1402),0),"mm:ss"))</f>
        <v>#REF!</v>
      </c>
      <c r="T1402" s="47"/>
      <c r="U1402" s="43" t="e">
        <f>INDEX(VISITORS[INSECT ORDER], MATCH(T1402,VISITORS[NAME USED],0))</f>
        <v>#N/A</v>
      </c>
      <c r="V1402" s="43" t="e">
        <f t="shared" si="348"/>
        <v>#N/A</v>
      </c>
      <c r="W1402" s="48" t="e">
        <f>IF(SUM(AB1402,AD1402,AF1402,AH1402,AJ1402,AL1402)=#REF!,,"")</f>
        <v>#REF!</v>
      </c>
      <c r="X1402" s="49" t="e">
        <f>IF(#REF!=1,1,"")</f>
        <v>#REF!</v>
      </c>
      <c r="Y1402" s="49"/>
      <c r="Z1402" s="49"/>
      <c r="AA1402" s="50" t="str">
        <f t="shared" si="349"/>
        <v/>
      </c>
      <c r="AB1402" s="51" t="str">
        <f>IF(AA1402=1,#REF!,"")</f>
        <v/>
      </c>
      <c r="AC1402" s="50"/>
      <c r="AD1402" s="51" t="str">
        <f>IF(AC1402=1,#REF!,"")</f>
        <v/>
      </c>
      <c r="AE1402" s="50"/>
      <c r="AF1402" s="51" t="str">
        <f>IF(AE1402=1,#REF!,"")</f>
        <v/>
      </c>
      <c r="AG1402" s="50"/>
      <c r="AH1402" s="51" t="str">
        <f>IF(AG1402=1,#REF!,"")</f>
        <v/>
      </c>
      <c r="AI1402" s="50"/>
      <c r="AJ1402" s="51" t="str">
        <f>IF(AI1402=1,#REF!,"")</f>
        <v/>
      </c>
      <c r="AK1402" s="50"/>
      <c r="AL1402" s="51" t="str">
        <f>IF(AK1402=1,#REF!,"")</f>
        <v/>
      </c>
      <c r="AM1402" s="52"/>
      <c r="AN1402" s="53"/>
      <c r="AO1402" s="53"/>
      <c r="AP1402" s="54"/>
      <c r="AQ1402" s="55" t="e">
        <f>IF(#REF!=1,0,"")</f>
        <v>#REF!</v>
      </c>
      <c r="AR1402" s="56" t="e">
        <f t="shared" si="342"/>
        <v>#REF!</v>
      </c>
      <c r="AS1402" s="55" t="e">
        <f>IF(#REF!=1,0,"")</f>
        <v>#REF!</v>
      </c>
      <c r="AT1402" s="56" t="e">
        <f t="shared" si="343"/>
        <v>#REF!</v>
      </c>
    </row>
    <row r="1403" spans="1:46" s="3" customFormat="1" x14ac:dyDescent="0.25">
      <c r="A1403" s="67">
        <f t="shared" si="344"/>
        <v>2022</v>
      </c>
      <c r="B1403" s="67" t="str">
        <f t="shared" si="345"/>
        <v>May</v>
      </c>
      <c r="C1403" s="68">
        <f t="shared" si="350"/>
        <v>25</v>
      </c>
      <c r="D1403" s="69">
        <f t="shared" si="346"/>
        <v>7</v>
      </c>
      <c r="E1403" s="70">
        <f t="shared" si="347"/>
        <v>55</v>
      </c>
      <c r="F1403" s="74"/>
      <c r="G1403" s="77"/>
      <c r="H1403" s="63" t="e">
        <f t="shared" si="351"/>
        <v>#VALUE!</v>
      </c>
      <c r="I1403" s="64">
        <f t="shared" si="354"/>
        <v>1</v>
      </c>
      <c r="J1403" s="71" t="str">
        <f t="shared" si="354"/>
        <v>Lavandula</v>
      </c>
      <c r="K1403" s="71" t="str">
        <f t="shared" si="354"/>
        <v>stoechas</v>
      </c>
      <c r="L1403" s="72">
        <f t="shared" si="354"/>
        <v>2</v>
      </c>
      <c r="M1403" s="72">
        <f t="shared" si="354"/>
        <v>12</v>
      </c>
      <c r="N1403" s="66">
        <f t="shared" si="354"/>
        <v>0</v>
      </c>
      <c r="O1403" s="42"/>
      <c r="P1403" s="43" t="e">
        <f>TEXT(IF(#REF!=1,D1403,""),"00")</f>
        <v>#REF!</v>
      </c>
      <c r="Q1403" s="44"/>
      <c r="R1403" s="45"/>
      <c r="S1403" s="46" t="e">
        <f>IF(O1403=0,TEXT(TIME(P1403,Q1403,R1403)-TIME(D1403,E1403,RIGHT(F1403,2))+TIME(0,LEFT(#REF!,2),RIGHT(#REF!,2)),"mm:ss"),TEXT(TIME(P1403,Q1403,R1403)-TIME(D1403,E1403,RIGHT(F1403,2))+TIME(0,LEFT(#REF!,2),RIGHT(#REF!,2))-TIME(0,($G$10*O1403),0),"mm:ss"))</f>
        <v>#REF!</v>
      </c>
      <c r="T1403" s="47"/>
      <c r="U1403" s="43" t="e">
        <f>INDEX(VISITORS[INSECT ORDER], MATCH(T1403,VISITORS[NAME USED],0))</f>
        <v>#N/A</v>
      </c>
      <c r="V1403" s="43" t="e">
        <f t="shared" si="348"/>
        <v>#N/A</v>
      </c>
      <c r="W1403" s="48" t="e">
        <f>IF(SUM(AB1403,AD1403,AF1403,AH1403,AJ1403,AL1403)=#REF!,,"")</f>
        <v>#REF!</v>
      </c>
      <c r="X1403" s="49" t="e">
        <f>IF(#REF!=1,1,"")</f>
        <v>#REF!</v>
      </c>
      <c r="Y1403" s="49"/>
      <c r="Z1403" s="49"/>
      <c r="AA1403" s="50" t="str">
        <f t="shared" si="349"/>
        <v/>
      </c>
      <c r="AB1403" s="51" t="str">
        <f>IF(AA1403=1,#REF!,"")</f>
        <v/>
      </c>
      <c r="AC1403" s="50"/>
      <c r="AD1403" s="51" t="str">
        <f>IF(AC1403=1,#REF!,"")</f>
        <v/>
      </c>
      <c r="AE1403" s="50"/>
      <c r="AF1403" s="51" t="str">
        <f>IF(AE1403=1,#REF!,"")</f>
        <v/>
      </c>
      <c r="AG1403" s="50"/>
      <c r="AH1403" s="51" t="str">
        <f>IF(AG1403=1,#REF!,"")</f>
        <v/>
      </c>
      <c r="AI1403" s="50"/>
      <c r="AJ1403" s="51" t="str">
        <f>IF(AI1403=1,#REF!,"")</f>
        <v/>
      </c>
      <c r="AK1403" s="50"/>
      <c r="AL1403" s="51" t="str">
        <f>IF(AK1403=1,#REF!,"")</f>
        <v/>
      </c>
      <c r="AM1403" s="52"/>
      <c r="AN1403" s="53"/>
      <c r="AO1403" s="53"/>
      <c r="AP1403" s="54"/>
      <c r="AQ1403" s="55" t="e">
        <f>IF(#REF!=1,0,"")</f>
        <v>#REF!</v>
      </c>
      <c r="AR1403" s="56" t="e">
        <f t="shared" si="342"/>
        <v>#REF!</v>
      </c>
      <c r="AS1403" s="55" t="e">
        <f>IF(#REF!=1,0,"")</f>
        <v>#REF!</v>
      </c>
      <c r="AT1403" s="56" t="e">
        <f t="shared" si="343"/>
        <v>#REF!</v>
      </c>
    </row>
    <row r="1404" spans="1:46" s="3" customFormat="1" x14ac:dyDescent="0.25">
      <c r="A1404" s="67">
        <f t="shared" si="344"/>
        <v>2022</v>
      </c>
      <c r="B1404" s="67" t="str">
        <f t="shared" si="345"/>
        <v>May</v>
      </c>
      <c r="C1404" s="68">
        <f t="shared" si="350"/>
        <v>25</v>
      </c>
      <c r="D1404" s="69">
        <f t="shared" si="346"/>
        <v>7</v>
      </c>
      <c r="E1404" s="70">
        <f t="shared" si="347"/>
        <v>56</v>
      </c>
      <c r="F1404" s="74"/>
      <c r="G1404" s="77"/>
      <c r="H1404" s="63" t="e">
        <f t="shared" si="351"/>
        <v>#VALUE!</v>
      </c>
      <c r="I1404" s="64">
        <f t="shared" si="354"/>
        <v>1</v>
      </c>
      <c r="J1404" s="71" t="str">
        <f t="shared" si="354"/>
        <v>Lavandula</v>
      </c>
      <c r="K1404" s="71" t="str">
        <f t="shared" si="354"/>
        <v>stoechas</v>
      </c>
      <c r="L1404" s="66">
        <f t="shared" si="354"/>
        <v>2</v>
      </c>
      <c r="M1404" s="72">
        <f t="shared" si="354"/>
        <v>12</v>
      </c>
      <c r="N1404" s="66">
        <f t="shared" si="354"/>
        <v>0</v>
      </c>
      <c r="O1404" s="42"/>
      <c r="P1404" s="43" t="e">
        <f>TEXT(IF(#REF!=1,D1404,""),"00")</f>
        <v>#REF!</v>
      </c>
      <c r="Q1404" s="44"/>
      <c r="R1404" s="45"/>
      <c r="S1404" s="46" t="e">
        <f>IF(O1404=0,TEXT(TIME(P1404,Q1404,R1404)-TIME(D1404,E1404,RIGHT(F1404,2))+TIME(0,LEFT(#REF!,2),RIGHT(#REF!,2)),"mm:ss"),TEXT(TIME(P1404,Q1404,R1404)-TIME(D1404,E1404,RIGHT(F1404,2))+TIME(0,LEFT(#REF!,2),RIGHT(#REF!,2))-TIME(0,($G$10*O1404),0),"mm:ss"))</f>
        <v>#REF!</v>
      </c>
      <c r="T1404" s="47"/>
      <c r="U1404" s="43" t="e">
        <f>INDEX(VISITORS[INSECT ORDER], MATCH(T1404,VISITORS[NAME USED],0))</f>
        <v>#N/A</v>
      </c>
      <c r="V1404" s="43" t="e">
        <f t="shared" si="348"/>
        <v>#N/A</v>
      </c>
      <c r="W1404" s="48" t="e">
        <f>IF(SUM(AB1404,AD1404,AF1404,AH1404,AJ1404,AL1404)=#REF!,,"")</f>
        <v>#REF!</v>
      </c>
      <c r="X1404" s="49" t="e">
        <f>IF(#REF!=1,1,"")</f>
        <v>#REF!</v>
      </c>
      <c r="Y1404" s="49"/>
      <c r="Z1404" s="49"/>
      <c r="AA1404" s="50" t="str">
        <f t="shared" si="349"/>
        <v/>
      </c>
      <c r="AB1404" s="51" t="str">
        <f>IF(AA1404=1,#REF!,"")</f>
        <v/>
      </c>
      <c r="AC1404" s="50"/>
      <c r="AD1404" s="51" t="str">
        <f>IF(AC1404=1,#REF!,"")</f>
        <v/>
      </c>
      <c r="AE1404" s="50"/>
      <c r="AF1404" s="51" t="str">
        <f>IF(AE1404=1,#REF!,"")</f>
        <v/>
      </c>
      <c r="AG1404" s="50"/>
      <c r="AH1404" s="51" t="str">
        <f>IF(AG1404=1,#REF!,"")</f>
        <v/>
      </c>
      <c r="AI1404" s="50"/>
      <c r="AJ1404" s="51" t="str">
        <f>IF(AI1404=1,#REF!,"")</f>
        <v/>
      </c>
      <c r="AK1404" s="50"/>
      <c r="AL1404" s="51" t="str">
        <f>IF(AK1404=1,#REF!,"")</f>
        <v/>
      </c>
      <c r="AM1404" s="52"/>
      <c r="AN1404" s="53"/>
      <c r="AO1404" s="53"/>
      <c r="AP1404" s="54"/>
      <c r="AQ1404" s="55" t="e">
        <f>IF(#REF!=1,0,"")</f>
        <v>#REF!</v>
      </c>
      <c r="AR1404" s="56" t="e">
        <f t="shared" si="342"/>
        <v>#REF!</v>
      </c>
      <c r="AS1404" s="55" t="e">
        <f>IF(#REF!=1,0,"")</f>
        <v>#REF!</v>
      </c>
      <c r="AT1404" s="56" t="e">
        <f t="shared" si="343"/>
        <v>#REF!</v>
      </c>
    </row>
    <row r="1405" spans="1:46" s="3" customFormat="1" x14ac:dyDescent="0.25">
      <c r="A1405" s="67">
        <f t="shared" si="344"/>
        <v>2022</v>
      </c>
      <c r="B1405" s="67" t="str">
        <f t="shared" si="345"/>
        <v>May</v>
      </c>
      <c r="C1405" s="68">
        <f t="shared" si="350"/>
        <v>25</v>
      </c>
      <c r="D1405" s="69">
        <f t="shared" si="346"/>
        <v>7</v>
      </c>
      <c r="E1405" s="70">
        <f t="shared" si="347"/>
        <v>57</v>
      </c>
      <c r="F1405" s="74"/>
      <c r="G1405" s="77"/>
      <c r="H1405" s="63" t="e">
        <f t="shared" si="351"/>
        <v>#VALUE!</v>
      </c>
      <c r="I1405" s="64">
        <f t="shared" ref="I1405:N1420" si="355">I1404</f>
        <v>1</v>
      </c>
      <c r="J1405" s="71" t="str">
        <f t="shared" si="355"/>
        <v>Lavandula</v>
      </c>
      <c r="K1405" s="71" t="str">
        <f t="shared" si="355"/>
        <v>stoechas</v>
      </c>
      <c r="L1405" s="72">
        <f t="shared" si="355"/>
        <v>2</v>
      </c>
      <c r="M1405" s="72">
        <f t="shared" si="355"/>
        <v>12</v>
      </c>
      <c r="N1405" s="66">
        <f t="shared" si="355"/>
        <v>0</v>
      </c>
      <c r="O1405" s="42"/>
      <c r="P1405" s="43" t="e">
        <f>TEXT(IF(#REF!=1,D1405,""),"00")</f>
        <v>#REF!</v>
      </c>
      <c r="Q1405" s="44"/>
      <c r="R1405" s="45"/>
      <c r="S1405" s="46" t="e">
        <f>IF(O1405=0,TEXT(TIME(P1405,Q1405,R1405)-TIME(D1405,E1405,RIGHT(F1405,2))+TIME(0,LEFT(#REF!,2),RIGHT(#REF!,2)),"mm:ss"),TEXT(TIME(P1405,Q1405,R1405)-TIME(D1405,E1405,RIGHT(F1405,2))+TIME(0,LEFT(#REF!,2),RIGHT(#REF!,2))-TIME(0,($G$10*O1405),0),"mm:ss"))</f>
        <v>#REF!</v>
      </c>
      <c r="T1405" s="47"/>
      <c r="U1405" s="43" t="e">
        <f>INDEX(VISITORS[INSECT ORDER], MATCH(T1405,VISITORS[NAME USED],0))</f>
        <v>#N/A</v>
      </c>
      <c r="V1405" s="43" t="e">
        <f t="shared" si="348"/>
        <v>#N/A</v>
      </c>
      <c r="W1405" s="48" t="e">
        <f>IF(SUM(AB1405,AD1405,AF1405,AH1405,AJ1405,AL1405)=#REF!,,"")</f>
        <v>#REF!</v>
      </c>
      <c r="X1405" s="49" t="e">
        <f>IF(#REF!=1,1,"")</f>
        <v>#REF!</v>
      </c>
      <c r="Y1405" s="49"/>
      <c r="Z1405" s="49"/>
      <c r="AA1405" s="50" t="str">
        <f t="shared" si="349"/>
        <v/>
      </c>
      <c r="AB1405" s="51" t="str">
        <f>IF(AA1405=1,#REF!,"")</f>
        <v/>
      </c>
      <c r="AC1405" s="50"/>
      <c r="AD1405" s="51" t="str">
        <f>IF(AC1405=1,#REF!,"")</f>
        <v/>
      </c>
      <c r="AE1405" s="50"/>
      <c r="AF1405" s="51" t="str">
        <f>IF(AE1405=1,#REF!,"")</f>
        <v/>
      </c>
      <c r="AG1405" s="50"/>
      <c r="AH1405" s="51" t="str">
        <f>IF(AG1405=1,#REF!,"")</f>
        <v/>
      </c>
      <c r="AI1405" s="50"/>
      <c r="AJ1405" s="51" t="str">
        <f>IF(AI1405=1,#REF!,"")</f>
        <v/>
      </c>
      <c r="AK1405" s="50"/>
      <c r="AL1405" s="51" t="str">
        <f>IF(AK1405=1,#REF!,"")</f>
        <v/>
      </c>
      <c r="AM1405" s="52"/>
      <c r="AN1405" s="53"/>
      <c r="AO1405" s="53"/>
      <c r="AP1405" s="54"/>
      <c r="AQ1405" s="55" t="e">
        <f>IF(#REF!=1,0,"")</f>
        <v>#REF!</v>
      </c>
      <c r="AR1405" s="56" t="e">
        <f t="shared" si="342"/>
        <v>#REF!</v>
      </c>
      <c r="AS1405" s="55" t="e">
        <f>IF(#REF!=1,0,"")</f>
        <v>#REF!</v>
      </c>
      <c r="AT1405" s="56" t="e">
        <f t="shared" si="343"/>
        <v>#REF!</v>
      </c>
    </row>
    <row r="1406" spans="1:46" s="3" customFormat="1" x14ac:dyDescent="0.25">
      <c r="A1406" s="67">
        <f t="shared" si="344"/>
        <v>2022</v>
      </c>
      <c r="B1406" s="67" t="str">
        <f t="shared" si="345"/>
        <v>May</v>
      </c>
      <c r="C1406" s="68">
        <f t="shared" si="350"/>
        <v>25</v>
      </c>
      <c r="D1406" s="69">
        <f t="shared" si="346"/>
        <v>7</v>
      </c>
      <c r="E1406" s="70">
        <f t="shared" si="347"/>
        <v>58</v>
      </c>
      <c r="F1406" s="74"/>
      <c r="G1406" s="77"/>
      <c r="H1406" s="63" t="e">
        <f t="shared" si="351"/>
        <v>#VALUE!</v>
      </c>
      <c r="I1406" s="64">
        <f t="shared" si="355"/>
        <v>1</v>
      </c>
      <c r="J1406" s="71" t="str">
        <f t="shared" si="355"/>
        <v>Lavandula</v>
      </c>
      <c r="K1406" s="71" t="str">
        <f t="shared" si="355"/>
        <v>stoechas</v>
      </c>
      <c r="L1406" s="72">
        <f t="shared" si="355"/>
        <v>2</v>
      </c>
      <c r="M1406" s="72">
        <f t="shared" si="355"/>
        <v>12</v>
      </c>
      <c r="N1406" s="66">
        <f t="shared" si="355"/>
        <v>0</v>
      </c>
      <c r="O1406" s="42"/>
      <c r="P1406" s="43" t="e">
        <f>TEXT(IF(#REF!=1,D1406,""),"00")</f>
        <v>#REF!</v>
      </c>
      <c r="Q1406" s="44"/>
      <c r="R1406" s="45"/>
      <c r="S1406" s="46" t="e">
        <f>IF(O1406=0,TEXT(TIME(P1406,Q1406,R1406)-TIME(D1406,E1406,RIGHT(F1406,2))+TIME(0,LEFT(#REF!,2),RIGHT(#REF!,2)),"mm:ss"),TEXT(TIME(P1406,Q1406,R1406)-TIME(D1406,E1406,RIGHT(F1406,2))+TIME(0,LEFT(#REF!,2),RIGHT(#REF!,2))-TIME(0,($G$10*O1406),0),"mm:ss"))</f>
        <v>#REF!</v>
      </c>
      <c r="T1406" s="47"/>
      <c r="U1406" s="43" t="e">
        <f>INDEX(VISITORS[INSECT ORDER], MATCH(T1406,VISITORS[NAME USED],0))</f>
        <v>#N/A</v>
      </c>
      <c r="V1406" s="43" t="e">
        <f t="shared" si="348"/>
        <v>#N/A</v>
      </c>
      <c r="W1406" s="48" t="e">
        <f>IF(SUM(AB1406,AD1406,AF1406,AH1406,AJ1406,AL1406)=#REF!,,"")</f>
        <v>#REF!</v>
      </c>
      <c r="X1406" s="49" t="e">
        <f>IF(#REF!=1,1,"")</f>
        <v>#REF!</v>
      </c>
      <c r="Y1406" s="49"/>
      <c r="Z1406" s="49"/>
      <c r="AA1406" s="50" t="str">
        <f t="shared" si="349"/>
        <v/>
      </c>
      <c r="AB1406" s="51" t="str">
        <f>IF(AA1406=1,#REF!,"")</f>
        <v/>
      </c>
      <c r="AC1406" s="50"/>
      <c r="AD1406" s="51" t="str">
        <f>IF(AC1406=1,#REF!,"")</f>
        <v/>
      </c>
      <c r="AE1406" s="50"/>
      <c r="AF1406" s="51" t="str">
        <f>IF(AE1406=1,#REF!,"")</f>
        <v/>
      </c>
      <c r="AG1406" s="50"/>
      <c r="AH1406" s="51" t="str">
        <f>IF(AG1406=1,#REF!,"")</f>
        <v/>
      </c>
      <c r="AI1406" s="50"/>
      <c r="AJ1406" s="51" t="str">
        <f>IF(AI1406=1,#REF!,"")</f>
        <v/>
      </c>
      <c r="AK1406" s="50"/>
      <c r="AL1406" s="51" t="str">
        <f>IF(AK1406=1,#REF!,"")</f>
        <v/>
      </c>
      <c r="AM1406" s="52"/>
      <c r="AN1406" s="53"/>
      <c r="AO1406" s="53"/>
      <c r="AP1406" s="54"/>
      <c r="AQ1406" s="55" t="e">
        <f>IF(#REF!=1,0,"")</f>
        <v>#REF!</v>
      </c>
      <c r="AR1406" s="56" t="e">
        <f t="shared" si="342"/>
        <v>#REF!</v>
      </c>
      <c r="AS1406" s="55" t="e">
        <f>IF(#REF!=1,0,"")</f>
        <v>#REF!</v>
      </c>
      <c r="AT1406" s="56" t="e">
        <f t="shared" si="343"/>
        <v>#REF!</v>
      </c>
    </row>
    <row r="1407" spans="1:46" s="3" customFormat="1" x14ac:dyDescent="0.25">
      <c r="A1407" s="67">
        <f t="shared" si="344"/>
        <v>2022</v>
      </c>
      <c r="B1407" s="67" t="str">
        <f t="shared" si="345"/>
        <v>May</v>
      </c>
      <c r="C1407" s="68">
        <f t="shared" si="350"/>
        <v>25</v>
      </c>
      <c r="D1407" s="69">
        <f t="shared" si="346"/>
        <v>7</v>
      </c>
      <c r="E1407" s="60">
        <f t="shared" si="347"/>
        <v>59</v>
      </c>
      <c r="F1407" s="74"/>
      <c r="G1407" s="77"/>
      <c r="H1407" s="63" t="e">
        <f t="shared" si="351"/>
        <v>#VALUE!</v>
      </c>
      <c r="I1407" s="64">
        <f t="shared" si="355"/>
        <v>1</v>
      </c>
      <c r="J1407" s="71" t="str">
        <f t="shared" si="355"/>
        <v>Lavandula</v>
      </c>
      <c r="K1407" s="71" t="str">
        <f t="shared" si="355"/>
        <v>stoechas</v>
      </c>
      <c r="L1407" s="72">
        <f t="shared" si="355"/>
        <v>2</v>
      </c>
      <c r="M1407" s="66">
        <f t="shared" si="355"/>
        <v>12</v>
      </c>
      <c r="N1407" s="66">
        <f t="shared" si="355"/>
        <v>0</v>
      </c>
      <c r="O1407" s="42"/>
      <c r="P1407" s="43" t="e">
        <f>TEXT(IF(#REF!=1,D1407,""),"00")</f>
        <v>#REF!</v>
      </c>
      <c r="Q1407" s="44"/>
      <c r="R1407" s="45"/>
      <c r="S1407" s="46" t="e">
        <f>IF(O1407=0,TEXT(TIME(P1407,Q1407,R1407)-TIME(D1407,E1407,RIGHT(F1407,2))+TIME(0,LEFT(#REF!,2),RIGHT(#REF!,2)),"mm:ss"),TEXT(TIME(P1407,Q1407,R1407)-TIME(D1407,E1407,RIGHT(F1407,2))+TIME(0,LEFT(#REF!,2),RIGHT(#REF!,2))-TIME(0,($G$10*O1407),0),"mm:ss"))</f>
        <v>#REF!</v>
      </c>
      <c r="T1407" s="47"/>
      <c r="U1407" s="43" t="e">
        <f>INDEX(VISITORS[INSECT ORDER], MATCH(T1407,VISITORS[NAME USED],0))</f>
        <v>#N/A</v>
      </c>
      <c r="V1407" s="43" t="e">
        <f t="shared" si="348"/>
        <v>#N/A</v>
      </c>
      <c r="W1407" s="48" t="e">
        <f>IF(SUM(AB1407,AD1407,AF1407,AH1407,AJ1407,AL1407)=#REF!,,"")</f>
        <v>#REF!</v>
      </c>
      <c r="X1407" s="49" t="e">
        <f>IF(#REF!=1,1,"")</f>
        <v>#REF!</v>
      </c>
      <c r="Y1407" s="49"/>
      <c r="Z1407" s="49"/>
      <c r="AA1407" s="50" t="str">
        <f t="shared" si="349"/>
        <v/>
      </c>
      <c r="AB1407" s="51" t="str">
        <f>IF(AA1407=1,#REF!,"")</f>
        <v/>
      </c>
      <c r="AC1407" s="50"/>
      <c r="AD1407" s="51" t="str">
        <f>IF(AC1407=1,#REF!,"")</f>
        <v/>
      </c>
      <c r="AE1407" s="50"/>
      <c r="AF1407" s="51" t="str">
        <f>IF(AE1407=1,#REF!,"")</f>
        <v/>
      </c>
      <c r="AG1407" s="50"/>
      <c r="AH1407" s="51" t="str">
        <f>IF(AG1407=1,#REF!,"")</f>
        <v/>
      </c>
      <c r="AI1407" s="50"/>
      <c r="AJ1407" s="51" t="str">
        <f>IF(AI1407=1,#REF!,"")</f>
        <v/>
      </c>
      <c r="AK1407" s="50"/>
      <c r="AL1407" s="51" t="str">
        <f>IF(AK1407=1,#REF!,"")</f>
        <v/>
      </c>
      <c r="AM1407" s="52"/>
      <c r="AN1407" s="53"/>
      <c r="AO1407" s="53"/>
      <c r="AP1407" s="54"/>
      <c r="AQ1407" s="55" t="e">
        <f>IF(#REF!=1,0,"")</f>
        <v>#REF!</v>
      </c>
      <c r="AR1407" s="56" t="e">
        <f t="shared" si="342"/>
        <v>#REF!</v>
      </c>
      <c r="AS1407" s="55" t="e">
        <f>IF(#REF!=1,0,"")</f>
        <v>#REF!</v>
      </c>
      <c r="AT1407" s="56" t="e">
        <f t="shared" si="343"/>
        <v>#REF!</v>
      </c>
    </row>
    <row r="1408" spans="1:46" s="3" customFormat="1" x14ac:dyDescent="0.25">
      <c r="A1408" s="67">
        <f t="shared" si="344"/>
        <v>2022</v>
      </c>
      <c r="B1408" s="67" t="str">
        <f t="shared" si="345"/>
        <v>May</v>
      </c>
      <c r="C1408" s="68">
        <f t="shared" si="350"/>
        <v>25</v>
      </c>
      <c r="D1408" s="69">
        <f t="shared" si="346"/>
        <v>8</v>
      </c>
      <c r="E1408" s="70">
        <f t="shared" si="347"/>
        <v>0</v>
      </c>
      <c r="F1408" s="74"/>
      <c r="G1408" s="77"/>
      <c r="H1408" s="63" t="e">
        <f t="shared" si="351"/>
        <v>#VALUE!</v>
      </c>
      <c r="I1408" s="64">
        <f t="shared" si="355"/>
        <v>1</v>
      </c>
      <c r="J1408" s="71" t="str">
        <f t="shared" si="355"/>
        <v>Lavandula</v>
      </c>
      <c r="K1408" s="71" t="str">
        <f t="shared" si="355"/>
        <v>stoechas</v>
      </c>
      <c r="L1408" s="72">
        <f t="shared" si="355"/>
        <v>2</v>
      </c>
      <c r="M1408" s="72">
        <f t="shared" si="355"/>
        <v>12</v>
      </c>
      <c r="N1408" s="66">
        <f t="shared" si="355"/>
        <v>0</v>
      </c>
      <c r="O1408" s="42"/>
      <c r="P1408" s="43" t="e">
        <f>TEXT(IF(#REF!=1,D1408,""),"00")</f>
        <v>#REF!</v>
      </c>
      <c r="Q1408" s="44"/>
      <c r="R1408" s="45"/>
      <c r="S1408" s="46" t="e">
        <f>IF(O1408=0,TEXT(TIME(P1408,Q1408,R1408)-TIME(D1408,E1408,RIGHT(F1408,2))+TIME(0,LEFT(#REF!,2),RIGHT(#REF!,2)),"mm:ss"),TEXT(TIME(P1408,Q1408,R1408)-TIME(D1408,E1408,RIGHT(F1408,2))+TIME(0,LEFT(#REF!,2),RIGHT(#REF!,2))-TIME(0,($G$10*O1408),0),"mm:ss"))</f>
        <v>#REF!</v>
      </c>
      <c r="T1408" s="47"/>
      <c r="U1408" s="43" t="e">
        <f>INDEX(VISITORS[INSECT ORDER], MATCH(T1408,VISITORS[NAME USED],0))</f>
        <v>#N/A</v>
      </c>
      <c r="V1408" s="43" t="e">
        <f t="shared" si="348"/>
        <v>#N/A</v>
      </c>
      <c r="W1408" s="48" t="e">
        <f>IF(SUM(AB1408,AD1408,AF1408,AH1408,AJ1408,AL1408)=#REF!,,"")</f>
        <v>#REF!</v>
      </c>
      <c r="X1408" s="49" t="e">
        <f>IF(#REF!=1,1,"")</f>
        <v>#REF!</v>
      </c>
      <c r="Y1408" s="49"/>
      <c r="Z1408" s="49"/>
      <c r="AA1408" s="50" t="str">
        <f t="shared" si="349"/>
        <v/>
      </c>
      <c r="AB1408" s="51" t="str">
        <f>IF(AA1408=1,#REF!,"")</f>
        <v/>
      </c>
      <c r="AC1408" s="50"/>
      <c r="AD1408" s="51" t="str">
        <f>IF(AC1408=1,#REF!,"")</f>
        <v/>
      </c>
      <c r="AE1408" s="50"/>
      <c r="AF1408" s="51" t="str">
        <f>IF(AE1408=1,#REF!,"")</f>
        <v/>
      </c>
      <c r="AG1408" s="50"/>
      <c r="AH1408" s="51" t="str">
        <f>IF(AG1408=1,#REF!,"")</f>
        <v/>
      </c>
      <c r="AI1408" s="50"/>
      <c r="AJ1408" s="51" t="str">
        <f>IF(AI1408=1,#REF!,"")</f>
        <v/>
      </c>
      <c r="AK1408" s="50"/>
      <c r="AL1408" s="51" t="str">
        <f>IF(AK1408=1,#REF!,"")</f>
        <v/>
      </c>
      <c r="AM1408" s="52"/>
      <c r="AN1408" s="53"/>
      <c r="AO1408" s="53"/>
      <c r="AP1408" s="54"/>
      <c r="AQ1408" s="55" t="e">
        <f>IF(#REF!=1,0,"")</f>
        <v>#REF!</v>
      </c>
      <c r="AR1408" s="56" t="e">
        <f t="shared" si="342"/>
        <v>#REF!</v>
      </c>
      <c r="AS1408" s="55" t="e">
        <f>IF(#REF!=1,0,"")</f>
        <v>#REF!</v>
      </c>
      <c r="AT1408" s="56" t="e">
        <f t="shared" si="343"/>
        <v>#REF!</v>
      </c>
    </row>
    <row r="1409" spans="1:46" s="3" customFormat="1" x14ac:dyDescent="0.25">
      <c r="A1409" s="67">
        <f t="shared" si="344"/>
        <v>2022</v>
      </c>
      <c r="B1409" s="67" t="str">
        <f t="shared" si="345"/>
        <v>May</v>
      </c>
      <c r="C1409" s="68">
        <f t="shared" si="350"/>
        <v>25</v>
      </c>
      <c r="D1409" s="69">
        <f t="shared" si="346"/>
        <v>8</v>
      </c>
      <c r="E1409" s="70">
        <f t="shared" si="347"/>
        <v>1</v>
      </c>
      <c r="F1409" s="74"/>
      <c r="G1409" s="77"/>
      <c r="H1409" s="63" t="e">
        <f t="shared" si="351"/>
        <v>#VALUE!</v>
      </c>
      <c r="I1409" s="64">
        <f t="shared" si="355"/>
        <v>1</v>
      </c>
      <c r="J1409" s="71" t="str">
        <f t="shared" si="355"/>
        <v>Lavandula</v>
      </c>
      <c r="K1409" s="71" t="str">
        <f t="shared" si="355"/>
        <v>stoechas</v>
      </c>
      <c r="L1409" s="72">
        <f t="shared" si="355"/>
        <v>2</v>
      </c>
      <c r="M1409" s="72">
        <f t="shared" si="355"/>
        <v>12</v>
      </c>
      <c r="N1409" s="66">
        <f t="shared" si="355"/>
        <v>0</v>
      </c>
      <c r="O1409" s="42"/>
      <c r="P1409" s="43" t="e">
        <f>TEXT(IF(#REF!=1,D1409,""),"00")</f>
        <v>#REF!</v>
      </c>
      <c r="Q1409" s="44"/>
      <c r="R1409" s="45"/>
      <c r="S1409" s="46" t="e">
        <f>IF(O1409=0,TEXT(TIME(P1409,Q1409,R1409)-TIME(D1409,E1409,RIGHT(F1409,2))+TIME(0,LEFT(#REF!,2),RIGHT(#REF!,2)),"mm:ss"),TEXT(TIME(P1409,Q1409,R1409)-TIME(D1409,E1409,RIGHT(F1409,2))+TIME(0,LEFT(#REF!,2),RIGHT(#REF!,2))-TIME(0,($G$10*O1409),0),"mm:ss"))</f>
        <v>#REF!</v>
      </c>
      <c r="T1409" s="47"/>
      <c r="U1409" s="43" t="e">
        <f>INDEX(VISITORS[INSECT ORDER], MATCH(T1409,VISITORS[NAME USED],0))</f>
        <v>#N/A</v>
      </c>
      <c r="V1409" s="43" t="e">
        <f t="shared" si="348"/>
        <v>#N/A</v>
      </c>
      <c r="W1409" s="48" t="e">
        <f>IF(SUM(AB1409,AD1409,AF1409,AH1409,AJ1409,AL1409)=#REF!,,"")</f>
        <v>#REF!</v>
      </c>
      <c r="X1409" s="49" t="e">
        <f>IF(#REF!=1,1,"")</f>
        <v>#REF!</v>
      </c>
      <c r="Y1409" s="49"/>
      <c r="Z1409" s="49"/>
      <c r="AA1409" s="50" t="str">
        <f t="shared" si="349"/>
        <v/>
      </c>
      <c r="AB1409" s="51" t="str">
        <f>IF(AA1409=1,#REF!,"")</f>
        <v/>
      </c>
      <c r="AC1409" s="50"/>
      <c r="AD1409" s="51" t="str">
        <f>IF(AC1409=1,#REF!,"")</f>
        <v/>
      </c>
      <c r="AE1409" s="50"/>
      <c r="AF1409" s="51" t="str">
        <f>IF(AE1409=1,#REF!,"")</f>
        <v/>
      </c>
      <c r="AG1409" s="50"/>
      <c r="AH1409" s="51" t="str">
        <f>IF(AG1409=1,#REF!,"")</f>
        <v/>
      </c>
      <c r="AI1409" s="50"/>
      <c r="AJ1409" s="51" t="str">
        <f>IF(AI1409=1,#REF!,"")</f>
        <v/>
      </c>
      <c r="AK1409" s="50"/>
      <c r="AL1409" s="51" t="str">
        <f>IF(AK1409=1,#REF!,"")</f>
        <v/>
      </c>
      <c r="AM1409" s="52"/>
      <c r="AN1409" s="53"/>
      <c r="AO1409" s="53"/>
      <c r="AP1409" s="54"/>
      <c r="AQ1409" s="55" t="e">
        <f>IF(#REF!=1,0,"")</f>
        <v>#REF!</v>
      </c>
      <c r="AR1409" s="56" t="e">
        <f t="shared" si="342"/>
        <v>#REF!</v>
      </c>
      <c r="AS1409" s="55" t="e">
        <f>IF(#REF!=1,0,"")</f>
        <v>#REF!</v>
      </c>
      <c r="AT1409" s="56" t="e">
        <f t="shared" si="343"/>
        <v>#REF!</v>
      </c>
    </row>
    <row r="1410" spans="1:46" s="3" customFormat="1" x14ac:dyDescent="0.25">
      <c r="A1410" s="67">
        <f t="shared" si="344"/>
        <v>2022</v>
      </c>
      <c r="B1410" s="67" t="str">
        <f t="shared" si="345"/>
        <v>May</v>
      </c>
      <c r="C1410" s="68">
        <f t="shared" si="350"/>
        <v>25</v>
      </c>
      <c r="D1410" s="69">
        <f t="shared" si="346"/>
        <v>8</v>
      </c>
      <c r="E1410" s="70">
        <f t="shared" si="347"/>
        <v>2</v>
      </c>
      <c r="F1410" s="74"/>
      <c r="G1410" s="77"/>
      <c r="H1410" s="63" t="e">
        <f t="shared" si="351"/>
        <v>#VALUE!</v>
      </c>
      <c r="I1410" s="64">
        <f t="shared" si="355"/>
        <v>1</v>
      </c>
      <c r="J1410" s="71" t="str">
        <f t="shared" si="355"/>
        <v>Lavandula</v>
      </c>
      <c r="K1410" s="71" t="str">
        <f t="shared" si="355"/>
        <v>stoechas</v>
      </c>
      <c r="L1410" s="66">
        <f t="shared" si="355"/>
        <v>2</v>
      </c>
      <c r="M1410" s="72">
        <v>11</v>
      </c>
      <c r="N1410" s="66">
        <f t="shared" si="355"/>
        <v>0</v>
      </c>
      <c r="O1410" s="42"/>
      <c r="P1410" s="43" t="e">
        <f>TEXT(IF(#REF!=1,D1410,""),"00")</f>
        <v>#REF!</v>
      </c>
      <c r="Q1410" s="44"/>
      <c r="R1410" s="45"/>
      <c r="S1410" s="46" t="e">
        <f>IF(O1410=0,TEXT(TIME(P1410,Q1410,R1410)-TIME(D1410,E1410,RIGHT(F1410,2))+TIME(0,LEFT(#REF!,2),RIGHT(#REF!,2)),"mm:ss"),TEXT(TIME(P1410,Q1410,R1410)-TIME(D1410,E1410,RIGHT(F1410,2))+TIME(0,LEFT(#REF!,2),RIGHT(#REF!,2))-TIME(0,($G$10*O1410),0),"mm:ss"))</f>
        <v>#REF!</v>
      </c>
      <c r="T1410" s="47"/>
      <c r="U1410" s="43" t="e">
        <f>INDEX(VISITORS[INSECT ORDER], MATCH(T1410,VISITORS[NAME USED],0))</f>
        <v>#N/A</v>
      </c>
      <c r="V1410" s="43" t="e">
        <f t="shared" si="348"/>
        <v>#N/A</v>
      </c>
      <c r="W1410" s="48" t="e">
        <f>IF(SUM(AB1410,AD1410,AF1410,AH1410,AJ1410,AL1410)=#REF!,,"")</f>
        <v>#REF!</v>
      </c>
      <c r="X1410" s="49" t="e">
        <f>IF(#REF!=1,1,"")</f>
        <v>#REF!</v>
      </c>
      <c r="Y1410" s="49"/>
      <c r="Z1410" s="49"/>
      <c r="AA1410" s="50" t="str">
        <f t="shared" si="349"/>
        <v/>
      </c>
      <c r="AB1410" s="51" t="str">
        <f>IF(AA1410=1,#REF!,"")</f>
        <v/>
      </c>
      <c r="AC1410" s="50"/>
      <c r="AD1410" s="51" t="str">
        <f>IF(AC1410=1,#REF!,"")</f>
        <v/>
      </c>
      <c r="AE1410" s="50"/>
      <c r="AF1410" s="51" t="str">
        <f>IF(AE1410=1,#REF!,"")</f>
        <v/>
      </c>
      <c r="AG1410" s="50"/>
      <c r="AH1410" s="51" t="str">
        <f>IF(AG1410=1,#REF!,"")</f>
        <v/>
      </c>
      <c r="AI1410" s="50"/>
      <c r="AJ1410" s="51" t="str">
        <f>IF(AI1410=1,#REF!,"")</f>
        <v/>
      </c>
      <c r="AK1410" s="50"/>
      <c r="AL1410" s="51" t="str">
        <f>IF(AK1410=1,#REF!,"")</f>
        <v/>
      </c>
      <c r="AM1410" s="52"/>
      <c r="AN1410" s="53"/>
      <c r="AO1410" s="53"/>
      <c r="AP1410" s="54"/>
      <c r="AQ1410" s="55" t="e">
        <f>IF(#REF!=1,0,"")</f>
        <v>#REF!</v>
      </c>
      <c r="AR1410" s="56" t="e">
        <f t="shared" si="342"/>
        <v>#REF!</v>
      </c>
      <c r="AS1410" s="55" t="e">
        <f>IF(#REF!=1,0,"")</f>
        <v>#REF!</v>
      </c>
      <c r="AT1410" s="56" t="e">
        <f t="shared" si="343"/>
        <v>#REF!</v>
      </c>
    </row>
    <row r="1411" spans="1:46" s="3" customFormat="1" x14ac:dyDescent="0.25">
      <c r="A1411" s="67">
        <f t="shared" si="344"/>
        <v>2022</v>
      </c>
      <c r="B1411" s="67" t="str">
        <f t="shared" si="345"/>
        <v>May</v>
      </c>
      <c r="C1411" s="68">
        <f t="shared" si="350"/>
        <v>25</v>
      </c>
      <c r="D1411" s="69">
        <f t="shared" si="346"/>
        <v>8</v>
      </c>
      <c r="E1411" s="70">
        <f t="shared" si="347"/>
        <v>3</v>
      </c>
      <c r="F1411" s="74"/>
      <c r="G1411" s="77"/>
      <c r="H1411" s="63" t="e">
        <f t="shared" si="351"/>
        <v>#VALUE!</v>
      </c>
      <c r="I1411" s="64">
        <f t="shared" si="355"/>
        <v>1</v>
      </c>
      <c r="J1411" s="71" t="str">
        <f t="shared" si="355"/>
        <v>Lavandula</v>
      </c>
      <c r="K1411" s="71" t="str">
        <f t="shared" si="355"/>
        <v>stoechas</v>
      </c>
      <c r="L1411" s="72">
        <f t="shared" si="355"/>
        <v>2</v>
      </c>
      <c r="M1411" s="72">
        <f t="shared" si="355"/>
        <v>11</v>
      </c>
      <c r="N1411" s="66">
        <f t="shared" si="355"/>
        <v>0</v>
      </c>
      <c r="O1411" s="42"/>
      <c r="P1411" s="43" t="e">
        <f>TEXT(IF(#REF!=1,D1411,""),"00")</f>
        <v>#REF!</v>
      </c>
      <c r="Q1411" s="44"/>
      <c r="R1411" s="45"/>
      <c r="S1411" s="46" t="e">
        <f>IF(O1411=0,TEXT(TIME(P1411,Q1411,R1411)-TIME(D1411,E1411,RIGHT(F1411,2))+TIME(0,LEFT(#REF!,2),RIGHT(#REF!,2)),"mm:ss"),TEXT(TIME(P1411,Q1411,R1411)-TIME(D1411,E1411,RIGHT(F1411,2))+TIME(0,LEFT(#REF!,2),RIGHT(#REF!,2))-TIME(0,($G$10*O1411),0),"mm:ss"))</f>
        <v>#REF!</v>
      </c>
      <c r="T1411" s="47"/>
      <c r="U1411" s="43" t="e">
        <f>INDEX(VISITORS[INSECT ORDER], MATCH(T1411,VISITORS[NAME USED],0))</f>
        <v>#N/A</v>
      </c>
      <c r="V1411" s="43" t="e">
        <f t="shared" si="348"/>
        <v>#N/A</v>
      </c>
      <c r="W1411" s="48" t="e">
        <f>IF(SUM(AB1411,AD1411,AF1411,AH1411,AJ1411,AL1411)=#REF!,,"")</f>
        <v>#REF!</v>
      </c>
      <c r="X1411" s="49" t="e">
        <f>IF(#REF!=1,1,"")</f>
        <v>#REF!</v>
      </c>
      <c r="Y1411" s="49"/>
      <c r="Z1411" s="49"/>
      <c r="AA1411" s="50" t="str">
        <f t="shared" si="349"/>
        <v/>
      </c>
      <c r="AB1411" s="51" t="str">
        <f>IF(AA1411=1,#REF!,"")</f>
        <v/>
      </c>
      <c r="AC1411" s="50"/>
      <c r="AD1411" s="51" t="str">
        <f>IF(AC1411=1,#REF!,"")</f>
        <v/>
      </c>
      <c r="AE1411" s="50"/>
      <c r="AF1411" s="51" t="str">
        <f>IF(AE1411=1,#REF!,"")</f>
        <v/>
      </c>
      <c r="AG1411" s="50"/>
      <c r="AH1411" s="51" t="str">
        <f>IF(AG1411=1,#REF!,"")</f>
        <v/>
      </c>
      <c r="AI1411" s="50"/>
      <c r="AJ1411" s="51" t="str">
        <f>IF(AI1411=1,#REF!,"")</f>
        <v/>
      </c>
      <c r="AK1411" s="50"/>
      <c r="AL1411" s="51" t="str">
        <f>IF(AK1411=1,#REF!,"")</f>
        <v/>
      </c>
      <c r="AM1411" s="52"/>
      <c r="AN1411" s="53"/>
      <c r="AO1411" s="53"/>
      <c r="AP1411" s="54"/>
      <c r="AQ1411" s="55" t="e">
        <f>IF(#REF!=1,0,"")</f>
        <v>#REF!</v>
      </c>
      <c r="AR1411" s="56" t="e">
        <f t="shared" si="342"/>
        <v>#REF!</v>
      </c>
      <c r="AS1411" s="55" t="e">
        <f>IF(#REF!=1,0,"")</f>
        <v>#REF!</v>
      </c>
      <c r="AT1411" s="56" t="e">
        <f t="shared" si="343"/>
        <v>#REF!</v>
      </c>
    </row>
    <row r="1412" spans="1:46" s="3" customFormat="1" x14ac:dyDescent="0.25">
      <c r="A1412" s="67">
        <f t="shared" si="344"/>
        <v>2022</v>
      </c>
      <c r="B1412" s="67" t="str">
        <f t="shared" si="345"/>
        <v>May</v>
      </c>
      <c r="C1412" s="68">
        <f t="shared" si="350"/>
        <v>25</v>
      </c>
      <c r="D1412" s="69">
        <f t="shared" si="346"/>
        <v>8</v>
      </c>
      <c r="E1412" s="60">
        <f t="shared" si="347"/>
        <v>4</v>
      </c>
      <c r="F1412" s="74"/>
      <c r="G1412" s="77"/>
      <c r="H1412" s="63" t="e">
        <f t="shared" si="351"/>
        <v>#VALUE!</v>
      </c>
      <c r="I1412" s="64">
        <f t="shared" si="355"/>
        <v>1</v>
      </c>
      <c r="J1412" s="71" t="str">
        <f t="shared" si="355"/>
        <v>Lavandula</v>
      </c>
      <c r="K1412" s="71" t="str">
        <f t="shared" si="355"/>
        <v>stoechas</v>
      </c>
      <c r="L1412" s="72">
        <f t="shared" si="355"/>
        <v>2</v>
      </c>
      <c r="M1412" s="66">
        <f t="shared" si="355"/>
        <v>11</v>
      </c>
      <c r="N1412" s="66">
        <f t="shared" si="355"/>
        <v>0</v>
      </c>
      <c r="O1412" s="42"/>
      <c r="P1412" s="43" t="e">
        <f>TEXT(IF(#REF!=1,D1412,""),"00")</f>
        <v>#REF!</v>
      </c>
      <c r="Q1412" s="44"/>
      <c r="R1412" s="45"/>
      <c r="S1412" s="46" t="e">
        <f>IF(O1412=0,TEXT(TIME(P1412,Q1412,R1412)-TIME(D1412,E1412,RIGHT(F1412,2))+TIME(0,LEFT(#REF!,2),RIGHT(#REF!,2)),"mm:ss"),TEXT(TIME(P1412,Q1412,R1412)-TIME(D1412,E1412,RIGHT(F1412,2))+TIME(0,LEFT(#REF!,2),RIGHT(#REF!,2))-TIME(0,($G$10*O1412),0),"mm:ss"))</f>
        <v>#REF!</v>
      </c>
      <c r="T1412" s="47"/>
      <c r="U1412" s="43" t="e">
        <f>INDEX(VISITORS[INSECT ORDER], MATCH(T1412,VISITORS[NAME USED],0))</f>
        <v>#N/A</v>
      </c>
      <c r="V1412" s="43" t="e">
        <f t="shared" si="348"/>
        <v>#N/A</v>
      </c>
      <c r="W1412" s="48" t="e">
        <f>IF(SUM(AB1412,AD1412,AF1412,AH1412,AJ1412,AL1412)=#REF!,,"")</f>
        <v>#REF!</v>
      </c>
      <c r="X1412" s="49" t="e">
        <f>IF(#REF!=1,1,"")</f>
        <v>#REF!</v>
      </c>
      <c r="Y1412" s="49"/>
      <c r="Z1412" s="49"/>
      <c r="AA1412" s="50" t="str">
        <f t="shared" si="349"/>
        <v/>
      </c>
      <c r="AB1412" s="51" t="str">
        <f>IF(AA1412=1,#REF!,"")</f>
        <v/>
      </c>
      <c r="AC1412" s="50"/>
      <c r="AD1412" s="51" t="str">
        <f>IF(AC1412=1,#REF!,"")</f>
        <v/>
      </c>
      <c r="AE1412" s="50"/>
      <c r="AF1412" s="51" t="str">
        <f>IF(AE1412=1,#REF!,"")</f>
        <v/>
      </c>
      <c r="AG1412" s="50"/>
      <c r="AH1412" s="51" t="str">
        <f>IF(AG1412=1,#REF!,"")</f>
        <v/>
      </c>
      <c r="AI1412" s="50"/>
      <c r="AJ1412" s="51" t="str">
        <f>IF(AI1412=1,#REF!,"")</f>
        <v/>
      </c>
      <c r="AK1412" s="50"/>
      <c r="AL1412" s="51" t="str">
        <f>IF(AK1412=1,#REF!,"")</f>
        <v/>
      </c>
      <c r="AM1412" s="52"/>
      <c r="AN1412" s="53"/>
      <c r="AO1412" s="53"/>
      <c r="AP1412" s="54"/>
      <c r="AQ1412" s="55" t="e">
        <f>IF(#REF!=1,0,"")</f>
        <v>#REF!</v>
      </c>
      <c r="AR1412" s="56" t="e">
        <f t="shared" si="342"/>
        <v>#REF!</v>
      </c>
      <c r="AS1412" s="55" t="e">
        <f>IF(#REF!=1,0,"")</f>
        <v>#REF!</v>
      </c>
      <c r="AT1412" s="56" t="e">
        <f t="shared" si="343"/>
        <v>#REF!</v>
      </c>
    </row>
    <row r="1413" spans="1:46" s="3" customFormat="1" x14ac:dyDescent="0.25">
      <c r="A1413" s="67">
        <f t="shared" si="344"/>
        <v>2022</v>
      </c>
      <c r="B1413" s="67" t="str">
        <f t="shared" si="345"/>
        <v>May</v>
      </c>
      <c r="C1413" s="68">
        <f t="shared" si="350"/>
        <v>25</v>
      </c>
      <c r="D1413" s="69">
        <f t="shared" si="346"/>
        <v>8</v>
      </c>
      <c r="E1413" s="70">
        <f t="shared" si="347"/>
        <v>5</v>
      </c>
      <c r="F1413" s="74"/>
      <c r="G1413" s="77"/>
      <c r="H1413" s="63" t="e">
        <f t="shared" si="351"/>
        <v>#VALUE!</v>
      </c>
      <c r="I1413" s="64">
        <f t="shared" si="355"/>
        <v>1</v>
      </c>
      <c r="J1413" s="71" t="str">
        <f t="shared" si="355"/>
        <v>Lavandula</v>
      </c>
      <c r="K1413" s="71" t="str">
        <f t="shared" si="355"/>
        <v>stoechas</v>
      </c>
      <c r="L1413" s="72">
        <f t="shared" si="355"/>
        <v>2</v>
      </c>
      <c r="M1413" s="72">
        <f t="shared" si="355"/>
        <v>11</v>
      </c>
      <c r="N1413" s="66">
        <f t="shared" si="355"/>
        <v>0</v>
      </c>
      <c r="O1413" s="42"/>
      <c r="P1413" s="43" t="e">
        <f>TEXT(IF(#REF!=1,D1413,""),"00")</f>
        <v>#REF!</v>
      </c>
      <c r="Q1413" s="44"/>
      <c r="R1413" s="45"/>
      <c r="S1413" s="46" t="e">
        <f>IF(O1413=0,TEXT(TIME(P1413,Q1413,R1413)-TIME(D1413,E1413,RIGHT(F1413,2))+TIME(0,LEFT(#REF!,2),RIGHT(#REF!,2)),"mm:ss"),TEXT(TIME(P1413,Q1413,R1413)-TIME(D1413,E1413,RIGHT(F1413,2))+TIME(0,LEFT(#REF!,2),RIGHT(#REF!,2))-TIME(0,($G$10*O1413),0),"mm:ss"))</f>
        <v>#REF!</v>
      </c>
      <c r="T1413" s="47"/>
      <c r="U1413" s="43" t="e">
        <f>INDEX(VISITORS[INSECT ORDER], MATCH(T1413,VISITORS[NAME USED],0))</f>
        <v>#N/A</v>
      </c>
      <c r="V1413" s="43" t="e">
        <f t="shared" si="348"/>
        <v>#N/A</v>
      </c>
      <c r="W1413" s="48" t="e">
        <f>IF(SUM(AB1413,AD1413,AF1413,AH1413,AJ1413,AL1413)=#REF!,,"")</f>
        <v>#REF!</v>
      </c>
      <c r="X1413" s="49" t="e">
        <f>IF(#REF!=1,1,"")</f>
        <v>#REF!</v>
      </c>
      <c r="Y1413" s="49"/>
      <c r="Z1413" s="49"/>
      <c r="AA1413" s="50" t="str">
        <f t="shared" si="349"/>
        <v/>
      </c>
      <c r="AB1413" s="51" t="str">
        <f>IF(AA1413=1,#REF!,"")</f>
        <v/>
      </c>
      <c r="AC1413" s="50"/>
      <c r="AD1413" s="51" t="str">
        <f>IF(AC1413=1,#REF!,"")</f>
        <v/>
      </c>
      <c r="AE1413" s="50"/>
      <c r="AF1413" s="51" t="str">
        <f>IF(AE1413=1,#REF!,"")</f>
        <v/>
      </c>
      <c r="AG1413" s="50"/>
      <c r="AH1413" s="51" t="str">
        <f>IF(AG1413=1,#REF!,"")</f>
        <v/>
      </c>
      <c r="AI1413" s="50"/>
      <c r="AJ1413" s="51" t="str">
        <f>IF(AI1413=1,#REF!,"")</f>
        <v/>
      </c>
      <c r="AK1413" s="50"/>
      <c r="AL1413" s="51" t="str">
        <f>IF(AK1413=1,#REF!,"")</f>
        <v/>
      </c>
      <c r="AM1413" s="52"/>
      <c r="AN1413" s="53"/>
      <c r="AO1413" s="53"/>
      <c r="AP1413" s="54"/>
      <c r="AQ1413" s="55" t="e">
        <f>IF(#REF!=1,0,"")</f>
        <v>#REF!</v>
      </c>
      <c r="AR1413" s="56" t="e">
        <f t="shared" si="342"/>
        <v>#REF!</v>
      </c>
      <c r="AS1413" s="55" t="e">
        <f>IF(#REF!=1,0,"")</f>
        <v>#REF!</v>
      </c>
      <c r="AT1413" s="56" t="e">
        <f t="shared" si="343"/>
        <v>#REF!</v>
      </c>
    </row>
    <row r="1414" spans="1:46" s="3" customFormat="1" x14ac:dyDescent="0.25">
      <c r="A1414" s="67">
        <f t="shared" si="344"/>
        <v>2022</v>
      </c>
      <c r="B1414" s="67" t="str">
        <f t="shared" si="345"/>
        <v>May</v>
      </c>
      <c r="C1414" s="68">
        <f t="shared" si="350"/>
        <v>25</v>
      </c>
      <c r="D1414" s="69">
        <f t="shared" si="346"/>
        <v>8</v>
      </c>
      <c r="E1414" s="70">
        <f t="shared" si="347"/>
        <v>6</v>
      </c>
      <c r="F1414" s="74"/>
      <c r="G1414" s="77"/>
      <c r="H1414" s="63" t="e">
        <f t="shared" si="351"/>
        <v>#VALUE!</v>
      </c>
      <c r="I1414" s="64">
        <f t="shared" si="355"/>
        <v>1</v>
      </c>
      <c r="J1414" s="71" t="str">
        <f t="shared" si="355"/>
        <v>Lavandula</v>
      </c>
      <c r="K1414" s="71" t="str">
        <f t="shared" si="355"/>
        <v>stoechas</v>
      </c>
      <c r="L1414" s="72">
        <f t="shared" si="355"/>
        <v>2</v>
      </c>
      <c r="M1414" s="72">
        <f t="shared" si="355"/>
        <v>11</v>
      </c>
      <c r="N1414" s="66">
        <f t="shared" si="355"/>
        <v>0</v>
      </c>
      <c r="O1414" s="42"/>
      <c r="P1414" s="43" t="e">
        <f>TEXT(IF(#REF!=1,D1414,""),"00")</f>
        <v>#REF!</v>
      </c>
      <c r="Q1414" s="44"/>
      <c r="R1414" s="45"/>
      <c r="S1414" s="46" t="e">
        <f>IF(O1414=0,TEXT(TIME(P1414,Q1414,R1414)-TIME(D1414,E1414,RIGHT(F1414,2))+TIME(0,LEFT(#REF!,2),RIGHT(#REF!,2)),"mm:ss"),TEXT(TIME(P1414,Q1414,R1414)-TIME(D1414,E1414,RIGHT(F1414,2))+TIME(0,LEFT(#REF!,2),RIGHT(#REF!,2))-TIME(0,($G$10*O1414),0),"mm:ss"))</f>
        <v>#REF!</v>
      </c>
      <c r="T1414" s="47"/>
      <c r="U1414" s="43" t="e">
        <f>INDEX(VISITORS[INSECT ORDER], MATCH(T1414,VISITORS[NAME USED],0))</f>
        <v>#N/A</v>
      </c>
      <c r="V1414" s="43" t="e">
        <f t="shared" si="348"/>
        <v>#N/A</v>
      </c>
      <c r="W1414" s="48" t="e">
        <f>IF(SUM(AB1414,AD1414,AF1414,AH1414,AJ1414,AL1414)=#REF!,,"")</f>
        <v>#REF!</v>
      </c>
      <c r="X1414" s="49" t="e">
        <f>IF(#REF!=1,1,"")</f>
        <v>#REF!</v>
      </c>
      <c r="Y1414" s="49"/>
      <c r="Z1414" s="49"/>
      <c r="AA1414" s="50" t="str">
        <f t="shared" si="349"/>
        <v/>
      </c>
      <c r="AB1414" s="51" t="str">
        <f>IF(AA1414=1,#REF!,"")</f>
        <v/>
      </c>
      <c r="AC1414" s="50"/>
      <c r="AD1414" s="51" t="str">
        <f>IF(AC1414=1,#REF!,"")</f>
        <v/>
      </c>
      <c r="AE1414" s="50"/>
      <c r="AF1414" s="51" t="str">
        <f>IF(AE1414=1,#REF!,"")</f>
        <v/>
      </c>
      <c r="AG1414" s="50"/>
      <c r="AH1414" s="51" t="str">
        <f>IF(AG1414=1,#REF!,"")</f>
        <v/>
      </c>
      <c r="AI1414" s="50"/>
      <c r="AJ1414" s="51" t="str">
        <f>IF(AI1414=1,#REF!,"")</f>
        <v/>
      </c>
      <c r="AK1414" s="50"/>
      <c r="AL1414" s="51" t="str">
        <f>IF(AK1414=1,#REF!,"")</f>
        <v/>
      </c>
      <c r="AM1414" s="52"/>
      <c r="AN1414" s="53"/>
      <c r="AO1414" s="53"/>
      <c r="AP1414" s="54"/>
      <c r="AQ1414" s="55" t="e">
        <f>IF(#REF!=1,0,"")</f>
        <v>#REF!</v>
      </c>
      <c r="AR1414" s="56" t="e">
        <f t="shared" si="342"/>
        <v>#REF!</v>
      </c>
      <c r="AS1414" s="55" t="e">
        <f>IF(#REF!=1,0,"")</f>
        <v>#REF!</v>
      </c>
      <c r="AT1414" s="56" t="e">
        <f t="shared" si="343"/>
        <v>#REF!</v>
      </c>
    </row>
    <row r="1415" spans="1:46" s="3" customFormat="1" x14ac:dyDescent="0.25">
      <c r="A1415" s="67">
        <f t="shared" si="344"/>
        <v>2022</v>
      </c>
      <c r="B1415" s="67" t="str">
        <f t="shared" si="345"/>
        <v>May</v>
      </c>
      <c r="C1415" s="68">
        <f t="shared" si="350"/>
        <v>25</v>
      </c>
      <c r="D1415" s="69">
        <f t="shared" si="346"/>
        <v>8</v>
      </c>
      <c r="E1415" s="70">
        <f t="shared" si="347"/>
        <v>7</v>
      </c>
      <c r="F1415" s="74"/>
      <c r="G1415" s="77"/>
      <c r="H1415" s="63" t="e">
        <f t="shared" si="351"/>
        <v>#VALUE!</v>
      </c>
      <c r="I1415" s="64">
        <f t="shared" si="355"/>
        <v>1</v>
      </c>
      <c r="J1415" s="71" t="str">
        <f t="shared" si="355"/>
        <v>Lavandula</v>
      </c>
      <c r="K1415" s="71" t="str">
        <f t="shared" si="355"/>
        <v>stoechas</v>
      </c>
      <c r="L1415" s="72">
        <f t="shared" si="355"/>
        <v>2</v>
      </c>
      <c r="M1415" s="72">
        <f t="shared" si="355"/>
        <v>11</v>
      </c>
      <c r="N1415" s="66">
        <f t="shared" si="355"/>
        <v>0</v>
      </c>
      <c r="O1415" s="42"/>
      <c r="P1415" s="43" t="e">
        <f>TEXT(IF(#REF!=1,D1415,""),"00")</f>
        <v>#REF!</v>
      </c>
      <c r="Q1415" s="44"/>
      <c r="R1415" s="45"/>
      <c r="S1415" s="46" t="e">
        <f>IF(O1415=0,TEXT(TIME(P1415,Q1415,R1415)-TIME(D1415,E1415,RIGHT(F1415,2))+TIME(0,LEFT(#REF!,2),RIGHT(#REF!,2)),"mm:ss"),TEXT(TIME(P1415,Q1415,R1415)-TIME(D1415,E1415,RIGHT(F1415,2))+TIME(0,LEFT(#REF!,2),RIGHT(#REF!,2))-TIME(0,($G$10*O1415),0),"mm:ss"))</f>
        <v>#REF!</v>
      </c>
      <c r="T1415" s="47"/>
      <c r="U1415" s="43" t="e">
        <f>INDEX(VISITORS[INSECT ORDER], MATCH(T1415,VISITORS[NAME USED],0))</f>
        <v>#N/A</v>
      </c>
      <c r="V1415" s="43" t="e">
        <f t="shared" si="348"/>
        <v>#N/A</v>
      </c>
      <c r="W1415" s="48" t="e">
        <f>IF(SUM(AB1415,AD1415,AF1415,AH1415,AJ1415,AL1415)=#REF!,,"")</f>
        <v>#REF!</v>
      </c>
      <c r="X1415" s="49" t="e">
        <f>IF(#REF!=1,1,"")</f>
        <v>#REF!</v>
      </c>
      <c r="Y1415" s="49"/>
      <c r="Z1415" s="49"/>
      <c r="AA1415" s="50" t="str">
        <f t="shared" si="349"/>
        <v/>
      </c>
      <c r="AB1415" s="51" t="str">
        <f>IF(AA1415=1,#REF!,"")</f>
        <v/>
      </c>
      <c r="AC1415" s="50"/>
      <c r="AD1415" s="51" t="str">
        <f>IF(AC1415=1,#REF!,"")</f>
        <v/>
      </c>
      <c r="AE1415" s="50"/>
      <c r="AF1415" s="51" t="str">
        <f>IF(AE1415=1,#REF!,"")</f>
        <v/>
      </c>
      <c r="AG1415" s="50"/>
      <c r="AH1415" s="51" t="str">
        <f>IF(AG1415=1,#REF!,"")</f>
        <v/>
      </c>
      <c r="AI1415" s="50"/>
      <c r="AJ1415" s="51" t="str">
        <f>IF(AI1415=1,#REF!,"")</f>
        <v/>
      </c>
      <c r="AK1415" s="50"/>
      <c r="AL1415" s="51" t="str">
        <f>IF(AK1415=1,#REF!,"")</f>
        <v/>
      </c>
      <c r="AM1415" s="52"/>
      <c r="AN1415" s="53"/>
      <c r="AO1415" s="53"/>
      <c r="AP1415" s="54"/>
      <c r="AQ1415" s="55" t="e">
        <f>IF(#REF!=1,0,"")</f>
        <v>#REF!</v>
      </c>
      <c r="AR1415" s="56" t="e">
        <f t="shared" si="342"/>
        <v>#REF!</v>
      </c>
      <c r="AS1415" s="55" t="e">
        <f>IF(#REF!=1,0,"")</f>
        <v>#REF!</v>
      </c>
      <c r="AT1415" s="56" t="e">
        <f t="shared" si="343"/>
        <v>#REF!</v>
      </c>
    </row>
    <row r="1416" spans="1:46" s="3" customFormat="1" x14ac:dyDescent="0.25">
      <c r="A1416" s="67">
        <f t="shared" si="344"/>
        <v>2022</v>
      </c>
      <c r="B1416" s="67" t="str">
        <f t="shared" si="345"/>
        <v>May</v>
      </c>
      <c r="C1416" s="68">
        <f t="shared" si="350"/>
        <v>25</v>
      </c>
      <c r="D1416" s="69">
        <f t="shared" si="346"/>
        <v>8</v>
      </c>
      <c r="E1416" s="70">
        <f t="shared" si="347"/>
        <v>8</v>
      </c>
      <c r="F1416" s="74"/>
      <c r="G1416" s="77"/>
      <c r="H1416" s="63" t="e">
        <f t="shared" si="351"/>
        <v>#VALUE!</v>
      </c>
      <c r="I1416" s="64">
        <f t="shared" si="355"/>
        <v>1</v>
      </c>
      <c r="J1416" s="71" t="str">
        <f t="shared" si="355"/>
        <v>Lavandula</v>
      </c>
      <c r="K1416" s="71" t="str">
        <f t="shared" si="355"/>
        <v>stoechas</v>
      </c>
      <c r="L1416" s="66">
        <f t="shared" si="355"/>
        <v>2</v>
      </c>
      <c r="M1416" s="72">
        <f t="shared" si="355"/>
        <v>11</v>
      </c>
      <c r="N1416" s="66">
        <f t="shared" si="355"/>
        <v>0</v>
      </c>
      <c r="O1416" s="42"/>
      <c r="P1416" s="43" t="e">
        <f>TEXT(IF(#REF!=1,D1416,""),"00")</f>
        <v>#REF!</v>
      </c>
      <c r="Q1416" s="44"/>
      <c r="R1416" s="45"/>
      <c r="S1416" s="46" t="e">
        <f>IF(O1416=0,TEXT(TIME(P1416,Q1416,R1416)-TIME(D1416,E1416,RIGHT(F1416,2))+TIME(0,LEFT(#REF!,2),RIGHT(#REF!,2)),"mm:ss"),TEXT(TIME(P1416,Q1416,R1416)-TIME(D1416,E1416,RIGHT(F1416,2))+TIME(0,LEFT(#REF!,2),RIGHT(#REF!,2))-TIME(0,($G$10*O1416),0),"mm:ss"))</f>
        <v>#REF!</v>
      </c>
      <c r="T1416" s="47"/>
      <c r="U1416" s="43" t="e">
        <f>INDEX(VISITORS[INSECT ORDER], MATCH(T1416,VISITORS[NAME USED],0))</f>
        <v>#N/A</v>
      </c>
      <c r="V1416" s="43" t="e">
        <f t="shared" si="348"/>
        <v>#N/A</v>
      </c>
      <c r="W1416" s="48" t="e">
        <f>IF(SUM(AB1416,AD1416,AF1416,AH1416,AJ1416,AL1416)=#REF!,,"")</f>
        <v>#REF!</v>
      </c>
      <c r="X1416" s="49" t="e">
        <f>IF(#REF!=1,1,"")</f>
        <v>#REF!</v>
      </c>
      <c r="Y1416" s="49"/>
      <c r="Z1416" s="49"/>
      <c r="AA1416" s="50" t="str">
        <f t="shared" si="349"/>
        <v/>
      </c>
      <c r="AB1416" s="51" t="str">
        <f>IF(AA1416=1,#REF!,"")</f>
        <v/>
      </c>
      <c r="AC1416" s="50"/>
      <c r="AD1416" s="51" t="str">
        <f>IF(AC1416=1,#REF!,"")</f>
        <v/>
      </c>
      <c r="AE1416" s="50"/>
      <c r="AF1416" s="51" t="str">
        <f>IF(AE1416=1,#REF!,"")</f>
        <v/>
      </c>
      <c r="AG1416" s="50"/>
      <c r="AH1416" s="51" t="str">
        <f>IF(AG1416=1,#REF!,"")</f>
        <v/>
      </c>
      <c r="AI1416" s="50"/>
      <c r="AJ1416" s="51" t="str">
        <f>IF(AI1416=1,#REF!,"")</f>
        <v/>
      </c>
      <c r="AK1416" s="50"/>
      <c r="AL1416" s="51" t="str">
        <f>IF(AK1416=1,#REF!,"")</f>
        <v/>
      </c>
      <c r="AM1416" s="52"/>
      <c r="AN1416" s="53"/>
      <c r="AO1416" s="53"/>
      <c r="AP1416" s="54"/>
      <c r="AQ1416" s="55" t="e">
        <f>IF(#REF!=1,0,"")</f>
        <v>#REF!</v>
      </c>
      <c r="AR1416" s="56" t="e">
        <f t="shared" si="342"/>
        <v>#REF!</v>
      </c>
      <c r="AS1416" s="55" t="e">
        <f>IF(#REF!=1,0,"")</f>
        <v>#REF!</v>
      </c>
      <c r="AT1416" s="56" t="e">
        <f t="shared" si="343"/>
        <v>#REF!</v>
      </c>
    </row>
    <row r="1417" spans="1:46" s="3" customFormat="1" x14ac:dyDescent="0.25">
      <c r="A1417" s="67">
        <f t="shared" si="344"/>
        <v>2022</v>
      </c>
      <c r="B1417" s="67" t="str">
        <f t="shared" si="345"/>
        <v>May</v>
      </c>
      <c r="C1417" s="68">
        <f t="shared" si="350"/>
        <v>25</v>
      </c>
      <c r="D1417" s="69">
        <f t="shared" si="346"/>
        <v>8</v>
      </c>
      <c r="E1417" s="60">
        <f t="shared" si="347"/>
        <v>9</v>
      </c>
      <c r="F1417" s="74"/>
      <c r="G1417" s="77"/>
      <c r="H1417" s="63" t="e">
        <f t="shared" si="351"/>
        <v>#VALUE!</v>
      </c>
      <c r="I1417" s="64">
        <f t="shared" si="355"/>
        <v>1</v>
      </c>
      <c r="J1417" s="71" t="str">
        <f t="shared" si="355"/>
        <v>Lavandula</v>
      </c>
      <c r="K1417" s="71" t="str">
        <f t="shared" si="355"/>
        <v>stoechas</v>
      </c>
      <c r="L1417" s="72">
        <f t="shared" si="355"/>
        <v>2</v>
      </c>
      <c r="M1417" s="66">
        <f t="shared" si="355"/>
        <v>11</v>
      </c>
      <c r="N1417" s="66">
        <f t="shared" si="355"/>
        <v>0</v>
      </c>
      <c r="O1417" s="42"/>
      <c r="P1417" s="43" t="e">
        <f>TEXT(IF(#REF!=1,D1417,""),"00")</f>
        <v>#REF!</v>
      </c>
      <c r="Q1417" s="44"/>
      <c r="R1417" s="45"/>
      <c r="S1417" s="46" t="e">
        <f>IF(O1417=0,TEXT(TIME(P1417,Q1417,R1417)-TIME(D1417,E1417,RIGHT(F1417,2))+TIME(0,LEFT(#REF!,2),RIGHT(#REF!,2)),"mm:ss"),TEXT(TIME(P1417,Q1417,R1417)-TIME(D1417,E1417,RIGHT(F1417,2))+TIME(0,LEFT(#REF!,2),RIGHT(#REF!,2))-TIME(0,($G$10*O1417),0),"mm:ss"))</f>
        <v>#REF!</v>
      </c>
      <c r="T1417" s="47"/>
      <c r="U1417" s="43" t="e">
        <f>INDEX(VISITORS[INSECT ORDER], MATCH(T1417,VISITORS[NAME USED],0))</f>
        <v>#N/A</v>
      </c>
      <c r="V1417" s="43" t="e">
        <f t="shared" si="348"/>
        <v>#N/A</v>
      </c>
      <c r="W1417" s="48" t="e">
        <f>IF(SUM(AB1417,AD1417,AF1417,AH1417,AJ1417,AL1417)=#REF!,,"")</f>
        <v>#REF!</v>
      </c>
      <c r="X1417" s="49" t="e">
        <f>IF(#REF!=1,1,"")</f>
        <v>#REF!</v>
      </c>
      <c r="Y1417" s="49"/>
      <c r="Z1417" s="49"/>
      <c r="AA1417" s="50" t="str">
        <f t="shared" si="349"/>
        <v/>
      </c>
      <c r="AB1417" s="51" t="str">
        <f>IF(AA1417=1,#REF!,"")</f>
        <v/>
      </c>
      <c r="AC1417" s="50"/>
      <c r="AD1417" s="51" t="str">
        <f>IF(AC1417=1,#REF!,"")</f>
        <v/>
      </c>
      <c r="AE1417" s="50"/>
      <c r="AF1417" s="51" t="str">
        <f>IF(AE1417=1,#REF!,"")</f>
        <v/>
      </c>
      <c r="AG1417" s="50"/>
      <c r="AH1417" s="51" t="str">
        <f>IF(AG1417=1,#REF!,"")</f>
        <v/>
      </c>
      <c r="AI1417" s="50"/>
      <c r="AJ1417" s="51" t="str">
        <f>IF(AI1417=1,#REF!,"")</f>
        <v/>
      </c>
      <c r="AK1417" s="50"/>
      <c r="AL1417" s="51" t="str">
        <f>IF(AK1417=1,#REF!,"")</f>
        <v/>
      </c>
      <c r="AM1417" s="52"/>
      <c r="AN1417" s="53"/>
      <c r="AO1417" s="53"/>
      <c r="AP1417" s="54"/>
      <c r="AQ1417" s="55" t="e">
        <f>IF(#REF!=1,0,"")</f>
        <v>#REF!</v>
      </c>
      <c r="AR1417" s="56" t="e">
        <f t="shared" si="342"/>
        <v>#REF!</v>
      </c>
      <c r="AS1417" s="55" t="e">
        <f>IF(#REF!=1,0,"")</f>
        <v>#REF!</v>
      </c>
      <c r="AT1417" s="56" t="e">
        <f t="shared" si="343"/>
        <v>#REF!</v>
      </c>
    </row>
    <row r="1418" spans="1:46" s="3" customFormat="1" x14ac:dyDescent="0.25">
      <c r="A1418" s="67">
        <f t="shared" si="344"/>
        <v>2022</v>
      </c>
      <c r="B1418" s="67" t="str">
        <f t="shared" si="345"/>
        <v>May</v>
      </c>
      <c r="C1418" s="68">
        <f t="shared" si="350"/>
        <v>25</v>
      </c>
      <c r="D1418" s="69">
        <f t="shared" si="346"/>
        <v>8</v>
      </c>
      <c r="E1418" s="70">
        <f t="shared" si="347"/>
        <v>10</v>
      </c>
      <c r="F1418" s="74"/>
      <c r="G1418" s="77"/>
      <c r="H1418" s="63" t="e">
        <f t="shared" si="351"/>
        <v>#VALUE!</v>
      </c>
      <c r="I1418" s="64">
        <f t="shared" si="355"/>
        <v>1</v>
      </c>
      <c r="J1418" s="71" t="str">
        <f t="shared" si="355"/>
        <v>Lavandula</v>
      </c>
      <c r="K1418" s="71" t="str">
        <f t="shared" si="355"/>
        <v>stoechas</v>
      </c>
      <c r="L1418" s="72">
        <f t="shared" si="355"/>
        <v>2</v>
      </c>
      <c r="M1418" s="72">
        <f t="shared" si="355"/>
        <v>11</v>
      </c>
      <c r="N1418" s="66">
        <f t="shared" si="355"/>
        <v>0</v>
      </c>
      <c r="O1418" s="42"/>
      <c r="P1418" s="43" t="e">
        <f>TEXT(IF(#REF!=1,D1418,""),"00")</f>
        <v>#REF!</v>
      </c>
      <c r="Q1418" s="44"/>
      <c r="R1418" s="45"/>
      <c r="S1418" s="46" t="e">
        <f>IF(O1418=0,TEXT(TIME(P1418,Q1418,R1418)-TIME(D1418,E1418,RIGHT(F1418,2))+TIME(0,LEFT(#REF!,2),RIGHT(#REF!,2)),"mm:ss"),TEXT(TIME(P1418,Q1418,R1418)-TIME(D1418,E1418,RIGHT(F1418,2))+TIME(0,LEFT(#REF!,2),RIGHT(#REF!,2))-TIME(0,($G$10*O1418),0),"mm:ss"))</f>
        <v>#REF!</v>
      </c>
      <c r="T1418" s="47"/>
      <c r="U1418" s="43" t="e">
        <f>INDEX(VISITORS[INSECT ORDER], MATCH(T1418,VISITORS[NAME USED],0))</f>
        <v>#N/A</v>
      </c>
      <c r="V1418" s="43" t="e">
        <f t="shared" si="348"/>
        <v>#N/A</v>
      </c>
      <c r="W1418" s="48" t="e">
        <f>IF(SUM(AB1418,AD1418,AF1418,AH1418,AJ1418,AL1418)=#REF!,,"")</f>
        <v>#REF!</v>
      </c>
      <c r="X1418" s="49" t="e">
        <f>IF(#REF!=1,1,"")</f>
        <v>#REF!</v>
      </c>
      <c r="Y1418" s="49"/>
      <c r="Z1418" s="49"/>
      <c r="AA1418" s="50" t="str">
        <f t="shared" si="349"/>
        <v/>
      </c>
      <c r="AB1418" s="51" t="str">
        <f>IF(AA1418=1,#REF!,"")</f>
        <v/>
      </c>
      <c r="AC1418" s="50"/>
      <c r="AD1418" s="51" t="str">
        <f>IF(AC1418=1,#REF!,"")</f>
        <v/>
      </c>
      <c r="AE1418" s="50"/>
      <c r="AF1418" s="51" t="str">
        <f>IF(AE1418=1,#REF!,"")</f>
        <v/>
      </c>
      <c r="AG1418" s="50"/>
      <c r="AH1418" s="51" t="str">
        <f>IF(AG1418=1,#REF!,"")</f>
        <v/>
      </c>
      <c r="AI1418" s="50"/>
      <c r="AJ1418" s="51" t="str">
        <f>IF(AI1418=1,#REF!,"")</f>
        <v/>
      </c>
      <c r="AK1418" s="50"/>
      <c r="AL1418" s="51" t="str">
        <f>IF(AK1418=1,#REF!,"")</f>
        <v/>
      </c>
      <c r="AM1418" s="52"/>
      <c r="AN1418" s="53"/>
      <c r="AO1418" s="53"/>
      <c r="AP1418" s="54"/>
      <c r="AQ1418" s="55" t="e">
        <f>IF(#REF!=1,0,"")</f>
        <v>#REF!</v>
      </c>
      <c r="AR1418" s="56" t="e">
        <f t="shared" si="342"/>
        <v>#REF!</v>
      </c>
      <c r="AS1418" s="55" t="e">
        <f>IF(#REF!=1,0,"")</f>
        <v>#REF!</v>
      </c>
      <c r="AT1418" s="56" t="e">
        <f t="shared" si="343"/>
        <v>#REF!</v>
      </c>
    </row>
    <row r="1419" spans="1:46" s="3" customFormat="1" x14ac:dyDescent="0.25">
      <c r="A1419" s="67">
        <f t="shared" si="344"/>
        <v>2022</v>
      </c>
      <c r="B1419" s="67" t="str">
        <f t="shared" si="345"/>
        <v>May</v>
      </c>
      <c r="C1419" s="68">
        <f t="shared" si="350"/>
        <v>25</v>
      </c>
      <c r="D1419" s="69">
        <f t="shared" si="346"/>
        <v>8</v>
      </c>
      <c r="E1419" s="70">
        <f t="shared" si="347"/>
        <v>11</v>
      </c>
      <c r="F1419" s="74"/>
      <c r="G1419" s="77"/>
      <c r="H1419" s="63" t="e">
        <f t="shared" si="351"/>
        <v>#VALUE!</v>
      </c>
      <c r="I1419" s="64">
        <f t="shared" si="355"/>
        <v>1</v>
      </c>
      <c r="J1419" s="71" t="str">
        <f t="shared" si="355"/>
        <v>Lavandula</v>
      </c>
      <c r="K1419" s="71" t="str">
        <f t="shared" si="355"/>
        <v>stoechas</v>
      </c>
      <c r="L1419" s="72">
        <f t="shared" si="355"/>
        <v>2</v>
      </c>
      <c r="M1419" s="72">
        <f t="shared" si="355"/>
        <v>11</v>
      </c>
      <c r="N1419" s="66">
        <f t="shared" si="355"/>
        <v>0</v>
      </c>
      <c r="O1419" s="42"/>
      <c r="P1419" s="43" t="e">
        <f>TEXT(IF(#REF!=1,D1419,""),"00")</f>
        <v>#REF!</v>
      </c>
      <c r="Q1419" s="44"/>
      <c r="R1419" s="45"/>
      <c r="S1419" s="46" t="e">
        <f>IF(O1419=0,TEXT(TIME(P1419,Q1419,R1419)-TIME(D1419,E1419,RIGHT(F1419,2))+TIME(0,LEFT(#REF!,2),RIGHT(#REF!,2)),"mm:ss"),TEXT(TIME(P1419,Q1419,R1419)-TIME(D1419,E1419,RIGHT(F1419,2))+TIME(0,LEFT(#REF!,2),RIGHT(#REF!,2))-TIME(0,($G$10*O1419),0),"mm:ss"))</f>
        <v>#REF!</v>
      </c>
      <c r="T1419" s="47"/>
      <c r="U1419" s="43" t="e">
        <f>INDEX(VISITORS[INSECT ORDER], MATCH(T1419,VISITORS[NAME USED],0))</f>
        <v>#N/A</v>
      </c>
      <c r="V1419" s="43" t="e">
        <f t="shared" si="348"/>
        <v>#N/A</v>
      </c>
      <c r="W1419" s="48" t="e">
        <f>IF(SUM(AB1419,AD1419,AF1419,AH1419,AJ1419,AL1419)=#REF!,,"")</f>
        <v>#REF!</v>
      </c>
      <c r="X1419" s="49" t="e">
        <f>IF(#REF!=1,1,"")</f>
        <v>#REF!</v>
      </c>
      <c r="Y1419" s="49"/>
      <c r="Z1419" s="49"/>
      <c r="AA1419" s="50" t="str">
        <f t="shared" si="349"/>
        <v/>
      </c>
      <c r="AB1419" s="51" t="str">
        <f>IF(AA1419=1,#REF!,"")</f>
        <v/>
      </c>
      <c r="AC1419" s="50"/>
      <c r="AD1419" s="51" t="str">
        <f>IF(AC1419=1,#REF!,"")</f>
        <v/>
      </c>
      <c r="AE1419" s="50"/>
      <c r="AF1419" s="51" t="str">
        <f>IF(AE1419=1,#REF!,"")</f>
        <v/>
      </c>
      <c r="AG1419" s="50"/>
      <c r="AH1419" s="51" t="str">
        <f>IF(AG1419=1,#REF!,"")</f>
        <v/>
      </c>
      <c r="AI1419" s="50"/>
      <c r="AJ1419" s="51" t="str">
        <f>IF(AI1419=1,#REF!,"")</f>
        <v/>
      </c>
      <c r="AK1419" s="50"/>
      <c r="AL1419" s="51" t="str">
        <f>IF(AK1419=1,#REF!,"")</f>
        <v/>
      </c>
      <c r="AM1419" s="52"/>
      <c r="AN1419" s="53"/>
      <c r="AO1419" s="53"/>
      <c r="AP1419" s="54"/>
      <c r="AQ1419" s="55" t="e">
        <f>IF(#REF!=1,0,"")</f>
        <v>#REF!</v>
      </c>
      <c r="AR1419" s="56" t="e">
        <f t="shared" ref="AR1419:AR1450" si="356">IF(AQ1419=1,X1419,"")</f>
        <v>#REF!</v>
      </c>
      <c r="AS1419" s="55" t="e">
        <f>IF(#REF!=1,0,"")</f>
        <v>#REF!</v>
      </c>
      <c r="AT1419" s="56" t="e">
        <f t="shared" ref="AT1419:AT1450" si="357">IF(AS1419=1,X1419,"")</f>
        <v>#REF!</v>
      </c>
    </row>
    <row r="1420" spans="1:46" s="3" customFormat="1" x14ac:dyDescent="0.25">
      <c r="A1420" s="67">
        <f t="shared" ref="A1420:A1425" si="358">A1419</f>
        <v>2022</v>
      </c>
      <c r="B1420" s="67" t="str">
        <f t="shared" ref="B1420:B1425" si="359">IF(C1419-C1420&gt;0, TEXT(DATE(2016,(MONTH(DATEVALUE(B1419&amp;"1"))+1),1),"mmm"), B1419)</f>
        <v>May</v>
      </c>
      <c r="C1420" s="68">
        <f t="shared" si="350"/>
        <v>25</v>
      </c>
      <c r="D1420" s="69">
        <f t="shared" ref="D1420:D1425" si="360">IF(IF(E1419=59,D1419+1,D1419)=24,0,IF(E1419=59,D1419+1,D1419))</f>
        <v>8</v>
      </c>
      <c r="E1420" s="70">
        <f t="shared" ref="E1420:E1483" si="361">IF(E1419&lt;59,E1419+1,0)</f>
        <v>12</v>
      </c>
      <c r="F1420" s="74"/>
      <c r="G1420" s="77"/>
      <c r="H1420" s="63" t="e">
        <f t="shared" si="351"/>
        <v>#VALUE!</v>
      </c>
      <c r="I1420" s="64">
        <f t="shared" si="355"/>
        <v>1</v>
      </c>
      <c r="J1420" s="71" t="str">
        <f t="shared" si="355"/>
        <v>Lavandula</v>
      </c>
      <c r="K1420" s="71" t="str">
        <f t="shared" si="355"/>
        <v>stoechas</v>
      </c>
      <c r="L1420" s="72">
        <f t="shared" si="355"/>
        <v>2</v>
      </c>
      <c r="M1420" s="72">
        <f t="shared" si="355"/>
        <v>11</v>
      </c>
      <c r="N1420" s="66">
        <f t="shared" si="355"/>
        <v>0</v>
      </c>
      <c r="O1420" s="42"/>
      <c r="P1420" s="43" t="e">
        <f>TEXT(IF(#REF!=1,D1420,""),"00")</f>
        <v>#REF!</v>
      </c>
      <c r="Q1420" s="44"/>
      <c r="R1420" s="45"/>
      <c r="S1420" s="46" t="e">
        <f>IF(O1420=0,TEXT(TIME(P1420,Q1420,R1420)-TIME(D1420,E1420,RIGHT(F1420,2))+TIME(0,LEFT(#REF!,2),RIGHT(#REF!,2)),"mm:ss"),TEXT(TIME(P1420,Q1420,R1420)-TIME(D1420,E1420,RIGHT(F1420,2))+TIME(0,LEFT(#REF!,2),RIGHT(#REF!,2))-TIME(0,($G$10*O1420),0),"mm:ss"))</f>
        <v>#REF!</v>
      </c>
      <c r="T1420" s="47"/>
      <c r="U1420" s="43" t="e">
        <f>INDEX(VISITORS[INSECT ORDER], MATCH(T1420,VISITORS[NAME USED],0))</f>
        <v>#N/A</v>
      </c>
      <c r="V1420" s="43" t="e">
        <f t="shared" ref="V1420:V1450" si="362">IF(U1420&lt;&gt;0,"NA","")</f>
        <v>#N/A</v>
      </c>
      <c r="W1420" s="48" t="e">
        <f>IF(SUM(AB1420,AD1420,AF1420,AH1420,AJ1420,AL1420)=#REF!,,"")</f>
        <v>#REF!</v>
      </c>
      <c r="X1420" s="49" t="e">
        <f>IF(#REF!=1,1,"")</f>
        <v>#REF!</v>
      </c>
      <c r="Y1420" s="49"/>
      <c r="Z1420" s="49"/>
      <c r="AA1420" s="50" t="str">
        <f t="shared" ref="AA1420:AA1450" si="363">IF(OR(T1420="Something small"),1,"")</f>
        <v/>
      </c>
      <c r="AB1420" s="51" t="str">
        <f>IF(AA1420=1,#REF!,"")</f>
        <v/>
      </c>
      <c r="AC1420" s="50"/>
      <c r="AD1420" s="51" t="str">
        <f>IF(AC1420=1,#REF!,"")</f>
        <v/>
      </c>
      <c r="AE1420" s="50"/>
      <c r="AF1420" s="51" t="str">
        <f>IF(AE1420=1,#REF!,"")</f>
        <v/>
      </c>
      <c r="AG1420" s="50"/>
      <c r="AH1420" s="51" t="str">
        <f>IF(AG1420=1,#REF!,"")</f>
        <v/>
      </c>
      <c r="AI1420" s="50"/>
      <c r="AJ1420" s="51" t="str">
        <f>IF(AI1420=1,#REF!,"")</f>
        <v/>
      </c>
      <c r="AK1420" s="50"/>
      <c r="AL1420" s="51" t="str">
        <f>IF(AK1420=1,#REF!,"")</f>
        <v/>
      </c>
      <c r="AM1420" s="52"/>
      <c r="AN1420" s="53"/>
      <c r="AO1420" s="53"/>
      <c r="AP1420" s="54"/>
      <c r="AQ1420" s="55" t="e">
        <f>IF(#REF!=1,0,"")</f>
        <v>#REF!</v>
      </c>
      <c r="AR1420" s="56" t="e">
        <f t="shared" si="356"/>
        <v>#REF!</v>
      </c>
      <c r="AS1420" s="55" t="e">
        <f>IF(#REF!=1,0,"")</f>
        <v>#REF!</v>
      </c>
      <c r="AT1420" s="56" t="e">
        <f t="shared" si="357"/>
        <v>#REF!</v>
      </c>
    </row>
    <row r="1421" spans="1:46" s="3" customFormat="1" x14ac:dyDescent="0.25">
      <c r="A1421" s="67">
        <f t="shared" si="358"/>
        <v>2022</v>
      </c>
      <c r="B1421" s="67" t="str">
        <f t="shared" si="359"/>
        <v>May</v>
      </c>
      <c r="C1421" s="68">
        <f t="shared" ref="C1421:C1450" si="364">IF(AND(D1421=0, E1421=0), IF(TEXT(C1420,"dd")=TEXT(EOMONTH(DATE(A1420,MONTH(DATEVALUE(B1420&amp;"1")),C1420),0), "dd"), 1, C1420+1), C1420)</f>
        <v>25</v>
      </c>
      <c r="D1421" s="69">
        <f t="shared" si="360"/>
        <v>8</v>
      </c>
      <c r="E1421" s="70">
        <f t="shared" si="361"/>
        <v>13</v>
      </c>
      <c r="F1421" s="74"/>
      <c r="G1421" s="77"/>
      <c r="H1421" s="63" t="e">
        <f t="shared" ref="H1421:H1450" si="365">IF(AND(OR(E1420=$G$3,E1420=$G$4,E1420=$G$5,E1420=$G$6,E1420=$G$7,E1420=$G$8),E1420&lt;&gt;RIGHT(H1420,2)),CONCATENATE(LEFT(J1421,3),LEFT(K1421,3),L1421,"_",A1421,TEXT(MONTH(DATEVALUE(B1421&amp;"1")),"00"),TEXT(C1421,"00"),"_",TEXT(D1421,"00"),"_",TEXT(E1420,"00")),IF(AND(OR(E1421=$G$3,E1421=$G$4,E1421=$G$5,E1421=$G$6,E1421=$G$7,E1421=$G$8),OR(F1421="",F1421&gt;$G$9-1)),CONCATENATE(LEFT(J1421,3),LEFT(K1421,3),L1421,"_",A1421,TEXT(MONTH(DATEVALUE(B1421&amp;"1")),"00"),TEXT(C1421,"00"),"_",TEXT(D1421,"00"),"_",TEXT(E1421,"00")),H1420))</f>
        <v>#VALUE!</v>
      </c>
      <c r="I1421" s="64">
        <f t="shared" ref="I1421:N1436" si="366">I1420</f>
        <v>1</v>
      </c>
      <c r="J1421" s="71" t="str">
        <f t="shared" si="366"/>
        <v>Lavandula</v>
      </c>
      <c r="K1421" s="71" t="str">
        <f t="shared" si="366"/>
        <v>stoechas</v>
      </c>
      <c r="L1421" s="72">
        <f t="shared" si="366"/>
        <v>2</v>
      </c>
      <c r="M1421" s="72">
        <f t="shared" si="366"/>
        <v>11</v>
      </c>
      <c r="N1421" s="66">
        <f t="shared" si="366"/>
        <v>0</v>
      </c>
      <c r="O1421" s="42"/>
      <c r="P1421" s="43" t="e">
        <f>TEXT(IF(#REF!=1,D1421,""),"00")</f>
        <v>#REF!</v>
      </c>
      <c r="Q1421" s="44"/>
      <c r="R1421" s="45"/>
      <c r="S1421" s="46" t="e">
        <f>IF(O1421=0,TEXT(TIME(P1421,Q1421,R1421)-TIME(D1421,E1421,RIGHT(F1421,2))+TIME(0,LEFT(#REF!,2),RIGHT(#REF!,2)),"mm:ss"),TEXT(TIME(P1421,Q1421,R1421)-TIME(D1421,E1421,RIGHT(F1421,2))+TIME(0,LEFT(#REF!,2),RIGHT(#REF!,2))-TIME(0,($G$10*O1421),0),"mm:ss"))</f>
        <v>#REF!</v>
      </c>
      <c r="T1421" s="47"/>
      <c r="U1421" s="43" t="e">
        <f>INDEX(VISITORS[INSECT ORDER], MATCH(T1421,VISITORS[NAME USED],0))</f>
        <v>#N/A</v>
      </c>
      <c r="V1421" s="43" t="e">
        <f t="shared" si="362"/>
        <v>#N/A</v>
      </c>
      <c r="W1421" s="48" t="e">
        <f>IF(SUM(AB1421,AD1421,AF1421,AH1421,AJ1421,AL1421)=#REF!,,"")</f>
        <v>#REF!</v>
      </c>
      <c r="X1421" s="49" t="e">
        <f>IF(#REF!=1,1,"")</f>
        <v>#REF!</v>
      </c>
      <c r="Y1421" s="49"/>
      <c r="Z1421" s="49"/>
      <c r="AA1421" s="50" t="str">
        <f t="shared" si="363"/>
        <v/>
      </c>
      <c r="AB1421" s="51" t="str">
        <f>IF(AA1421=1,#REF!,"")</f>
        <v/>
      </c>
      <c r="AC1421" s="50"/>
      <c r="AD1421" s="51" t="str">
        <f>IF(AC1421=1,#REF!,"")</f>
        <v/>
      </c>
      <c r="AE1421" s="50"/>
      <c r="AF1421" s="51" t="str">
        <f>IF(AE1421=1,#REF!,"")</f>
        <v/>
      </c>
      <c r="AG1421" s="50"/>
      <c r="AH1421" s="51" t="str">
        <f>IF(AG1421=1,#REF!,"")</f>
        <v/>
      </c>
      <c r="AI1421" s="50"/>
      <c r="AJ1421" s="51" t="str">
        <f>IF(AI1421=1,#REF!,"")</f>
        <v/>
      </c>
      <c r="AK1421" s="50"/>
      <c r="AL1421" s="51" t="str">
        <f>IF(AK1421=1,#REF!,"")</f>
        <v/>
      </c>
      <c r="AM1421" s="52"/>
      <c r="AN1421" s="53"/>
      <c r="AO1421" s="53"/>
      <c r="AP1421" s="54"/>
      <c r="AQ1421" s="55" t="e">
        <f>IF(#REF!=1,0,"")</f>
        <v>#REF!</v>
      </c>
      <c r="AR1421" s="56" t="e">
        <f t="shared" si="356"/>
        <v>#REF!</v>
      </c>
      <c r="AS1421" s="55" t="e">
        <f>IF(#REF!=1,0,"")</f>
        <v>#REF!</v>
      </c>
      <c r="AT1421" s="56" t="e">
        <f t="shared" si="357"/>
        <v>#REF!</v>
      </c>
    </row>
    <row r="1422" spans="1:46" s="3" customFormat="1" x14ac:dyDescent="0.25">
      <c r="A1422" s="67">
        <f t="shared" si="358"/>
        <v>2022</v>
      </c>
      <c r="B1422" s="67" t="str">
        <f t="shared" si="359"/>
        <v>May</v>
      </c>
      <c r="C1422" s="68">
        <f t="shared" si="364"/>
        <v>25</v>
      </c>
      <c r="D1422" s="69">
        <f t="shared" si="360"/>
        <v>8</v>
      </c>
      <c r="E1422" s="60">
        <f t="shared" si="361"/>
        <v>14</v>
      </c>
      <c r="F1422" s="74"/>
      <c r="G1422" s="77"/>
      <c r="H1422" s="63" t="e">
        <f t="shared" si="365"/>
        <v>#VALUE!</v>
      </c>
      <c r="I1422" s="64">
        <f t="shared" si="366"/>
        <v>1</v>
      </c>
      <c r="J1422" s="71" t="str">
        <f t="shared" si="366"/>
        <v>Lavandula</v>
      </c>
      <c r="K1422" s="71" t="str">
        <f t="shared" si="366"/>
        <v>stoechas</v>
      </c>
      <c r="L1422" s="66">
        <f t="shared" si="366"/>
        <v>2</v>
      </c>
      <c r="M1422" s="66">
        <f t="shared" si="366"/>
        <v>11</v>
      </c>
      <c r="N1422" s="66">
        <f t="shared" si="366"/>
        <v>0</v>
      </c>
      <c r="O1422" s="42"/>
      <c r="P1422" s="43" t="e">
        <f>TEXT(IF(#REF!=1,D1422,""),"00")</f>
        <v>#REF!</v>
      </c>
      <c r="Q1422" s="44"/>
      <c r="R1422" s="45"/>
      <c r="S1422" s="46" t="e">
        <f>IF(O1422=0,TEXT(TIME(P1422,Q1422,R1422)-TIME(D1422,E1422,RIGHT(F1422,2))+TIME(0,LEFT(#REF!,2),RIGHT(#REF!,2)),"mm:ss"),TEXT(TIME(P1422,Q1422,R1422)-TIME(D1422,E1422,RIGHT(F1422,2))+TIME(0,LEFT(#REF!,2),RIGHT(#REF!,2))-TIME(0,($G$10*O1422),0),"mm:ss"))</f>
        <v>#REF!</v>
      </c>
      <c r="T1422" s="47"/>
      <c r="U1422" s="43" t="e">
        <f>INDEX(VISITORS[INSECT ORDER], MATCH(T1422,VISITORS[NAME USED],0))</f>
        <v>#N/A</v>
      </c>
      <c r="V1422" s="43" t="e">
        <f t="shared" si="362"/>
        <v>#N/A</v>
      </c>
      <c r="W1422" s="48" t="e">
        <f>IF(SUM(AB1422,AD1422,AF1422,AH1422,AJ1422,AL1422)=#REF!,,"")</f>
        <v>#REF!</v>
      </c>
      <c r="X1422" s="49" t="e">
        <f>IF(#REF!=1,1,"")</f>
        <v>#REF!</v>
      </c>
      <c r="Y1422" s="49"/>
      <c r="Z1422" s="49"/>
      <c r="AA1422" s="50" t="str">
        <f t="shared" si="363"/>
        <v/>
      </c>
      <c r="AB1422" s="51" t="str">
        <f>IF(AA1422=1,#REF!,"")</f>
        <v/>
      </c>
      <c r="AC1422" s="50"/>
      <c r="AD1422" s="51" t="str">
        <f>IF(AC1422=1,#REF!,"")</f>
        <v/>
      </c>
      <c r="AE1422" s="50"/>
      <c r="AF1422" s="51" t="str">
        <f>IF(AE1422=1,#REF!,"")</f>
        <v/>
      </c>
      <c r="AG1422" s="50"/>
      <c r="AH1422" s="51" t="str">
        <f>IF(AG1422=1,#REF!,"")</f>
        <v/>
      </c>
      <c r="AI1422" s="50"/>
      <c r="AJ1422" s="51" t="str">
        <f>IF(AI1422=1,#REF!,"")</f>
        <v/>
      </c>
      <c r="AK1422" s="50"/>
      <c r="AL1422" s="51" t="str">
        <f>IF(AK1422=1,#REF!,"")</f>
        <v/>
      </c>
      <c r="AM1422" s="52"/>
      <c r="AN1422" s="53"/>
      <c r="AO1422" s="53"/>
      <c r="AP1422" s="54"/>
      <c r="AQ1422" s="55" t="e">
        <f>IF(#REF!=1,0,"")</f>
        <v>#REF!</v>
      </c>
      <c r="AR1422" s="56" t="e">
        <f t="shared" si="356"/>
        <v>#REF!</v>
      </c>
      <c r="AS1422" s="55" t="e">
        <f>IF(#REF!=1,0,"")</f>
        <v>#REF!</v>
      </c>
      <c r="AT1422" s="56" t="e">
        <f t="shared" si="357"/>
        <v>#REF!</v>
      </c>
    </row>
    <row r="1423" spans="1:46" s="3" customFormat="1" x14ac:dyDescent="0.25">
      <c r="A1423" s="67">
        <f t="shared" si="358"/>
        <v>2022</v>
      </c>
      <c r="B1423" s="67" t="str">
        <f t="shared" si="359"/>
        <v>May</v>
      </c>
      <c r="C1423" s="68">
        <f t="shared" si="364"/>
        <v>25</v>
      </c>
      <c r="D1423" s="69">
        <f t="shared" si="360"/>
        <v>8</v>
      </c>
      <c r="E1423" s="70">
        <f t="shared" si="361"/>
        <v>15</v>
      </c>
      <c r="F1423" s="74"/>
      <c r="G1423" s="77"/>
      <c r="H1423" s="63" t="e">
        <f t="shared" si="365"/>
        <v>#VALUE!</v>
      </c>
      <c r="I1423" s="64">
        <f t="shared" si="366"/>
        <v>1</v>
      </c>
      <c r="J1423" s="71" t="str">
        <f t="shared" si="366"/>
        <v>Lavandula</v>
      </c>
      <c r="K1423" s="71" t="str">
        <f t="shared" si="366"/>
        <v>stoechas</v>
      </c>
      <c r="L1423" s="72">
        <f t="shared" si="366"/>
        <v>2</v>
      </c>
      <c r="M1423" s="72">
        <f t="shared" si="366"/>
        <v>11</v>
      </c>
      <c r="N1423" s="66">
        <f t="shared" si="366"/>
        <v>0</v>
      </c>
      <c r="O1423" s="42"/>
      <c r="P1423" s="43" t="e">
        <f>TEXT(IF(#REF!=1,D1423,""),"00")</f>
        <v>#REF!</v>
      </c>
      <c r="Q1423" s="44"/>
      <c r="R1423" s="45"/>
      <c r="S1423" s="46" t="e">
        <f>IF(O1423=0,TEXT(TIME(P1423,Q1423,R1423)-TIME(D1423,E1423,RIGHT(F1423,2))+TIME(0,LEFT(#REF!,2),RIGHT(#REF!,2)),"mm:ss"),TEXT(TIME(P1423,Q1423,R1423)-TIME(D1423,E1423,RIGHT(F1423,2))+TIME(0,LEFT(#REF!,2),RIGHT(#REF!,2))-TIME(0,($G$10*O1423),0),"mm:ss"))</f>
        <v>#REF!</v>
      </c>
      <c r="T1423" s="47"/>
      <c r="U1423" s="43" t="e">
        <f>INDEX(VISITORS[INSECT ORDER], MATCH(T1423,VISITORS[NAME USED],0))</f>
        <v>#N/A</v>
      </c>
      <c r="V1423" s="43" t="e">
        <f t="shared" si="362"/>
        <v>#N/A</v>
      </c>
      <c r="W1423" s="48" t="e">
        <f>IF(SUM(AB1423,AD1423,AF1423,AH1423,AJ1423,AL1423)=#REF!,,"")</f>
        <v>#REF!</v>
      </c>
      <c r="X1423" s="49" t="e">
        <f>IF(#REF!=1,1,"")</f>
        <v>#REF!</v>
      </c>
      <c r="Y1423" s="49"/>
      <c r="Z1423" s="49"/>
      <c r="AA1423" s="50" t="str">
        <f t="shared" si="363"/>
        <v/>
      </c>
      <c r="AB1423" s="51" t="str">
        <f>IF(AA1423=1,#REF!,"")</f>
        <v/>
      </c>
      <c r="AC1423" s="50"/>
      <c r="AD1423" s="51" t="str">
        <f>IF(AC1423=1,#REF!,"")</f>
        <v/>
      </c>
      <c r="AE1423" s="50"/>
      <c r="AF1423" s="51" t="str">
        <f>IF(AE1423=1,#REF!,"")</f>
        <v/>
      </c>
      <c r="AG1423" s="50"/>
      <c r="AH1423" s="51" t="str">
        <f>IF(AG1423=1,#REF!,"")</f>
        <v/>
      </c>
      <c r="AI1423" s="50"/>
      <c r="AJ1423" s="51" t="str">
        <f>IF(AI1423=1,#REF!,"")</f>
        <v/>
      </c>
      <c r="AK1423" s="50"/>
      <c r="AL1423" s="51" t="str">
        <f>IF(AK1423=1,#REF!,"")</f>
        <v/>
      </c>
      <c r="AM1423" s="52"/>
      <c r="AN1423" s="53"/>
      <c r="AO1423" s="53"/>
      <c r="AP1423" s="54"/>
      <c r="AQ1423" s="55" t="e">
        <f>IF(#REF!=1,0,"")</f>
        <v>#REF!</v>
      </c>
      <c r="AR1423" s="56" t="e">
        <f t="shared" si="356"/>
        <v>#REF!</v>
      </c>
      <c r="AS1423" s="55" t="e">
        <f>IF(#REF!=1,0,"")</f>
        <v>#REF!</v>
      </c>
      <c r="AT1423" s="56" t="e">
        <f t="shared" si="357"/>
        <v>#REF!</v>
      </c>
    </row>
    <row r="1424" spans="1:46" s="3" customFormat="1" x14ac:dyDescent="0.25">
      <c r="A1424" s="67">
        <f t="shared" si="358"/>
        <v>2022</v>
      </c>
      <c r="B1424" s="67" t="str">
        <f t="shared" si="359"/>
        <v>May</v>
      </c>
      <c r="C1424" s="68">
        <f t="shared" si="364"/>
        <v>25</v>
      </c>
      <c r="D1424" s="69">
        <f t="shared" si="360"/>
        <v>8</v>
      </c>
      <c r="E1424" s="70">
        <f t="shared" si="361"/>
        <v>16</v>
      </c>
      <c r="F1424" s="74"/>
      <c r="G1424" s="77"/>
      <c r="H1424" s="63" t="e">
        <f t="shared" si="365"/>
        <v>#VALUE!</v>
      </c>
      <c r="I1424" s="64">
        <f t="shared" si="366"/>
        <v>1</v>
      </c>
      <c r="J1424" s="71" t="str">
        <f t="shared" si="366"/>
        <v>Lavandula</v>
      </c>
      <c r="K1424" s="71" t="str">
        <f t="shared" si="366"/>
        <v>stoechas</v>
      </c>
      <c r="L1424" s="72">
        <f t="shared" si="366"/>
        <v>2</v>
      </c>
      <c r="M1424" s="72">
        <f t="shared" si="366"/>
        <v>11</v>
      </c>
      <c r="N1424" s="66">
        <f t="shared" si="366"/>
        <v>0</v>
      </c>
      <c r="O1424" s="42"/>
      <c r="P1424" s="43" t="e">
        <f>TEXT(IF(#REF!=1,D1424,""),"00")</f>
        <v>#REF!</v>
      </c>
      <c r="Q1424" s="44"/>
      <c r="R1424" s="45"/>
      <c r="S1424" s="46" t="e">
        <f>IF(O1424=0,TEXT(TIME(P1424,Q1424,R1424)-TIME(D1424,E1424,RIGHT(F1424,2))+TIME(0,LEFT(#REF!,2),RIGHT(#REF!,2)),"mm:ss"),TEXT(TIME(P1424,Q1424,R1424)-TIME(D1424,E1424,RIGHT(F1424,2))+TIME(0,LEFT(#REF!,2),RIGHT(#REF!,2))-TIME(0,($G$10*O1424),0),"mm:ss"))</f>
        <v>#REF!</v>
      </c>
      <c r="T1424" s="47"/>
      <c r="U1424" s="43" t="e">
        <f>INDEX(VISITORS[INSECT ORDER], MATCH(T1424,VISITORS[NAME USED],0))</f>
        <v>#N/A</v>
      </c>
      <c r="V1424" s="43" t="e">
        <f t="shared" si="362"/>
        <v>#N/A</v>
      </c>
      <c r="W1424" s="48" t="e">
        <f>IF(SUM(AB1424,AD1424,AF1424,AH1424,AJ1424,AL1424)=#REF!,,"")</f>
        <v>#REF!</v>
      </c>
      <c r="X1424" s="49" t="e">
        <f>IF(#REF!=1,1,"")</f>
        <v>#REF!</v>
      </c>
      <c r="Y1424" s="49"/>
      <c r="Z1424" s="49"/>
      <c r="AA1424" s="50" t="str">
        <f t="shared" si="363"/>
        <v/>
      </c>
      <c r="AB1424" s="51" t="str">
        <f>IF(AA1424=1,#REF!,"")</f>
        <v/>
      </c>
      <c r="AC1424" s="50"/>
      <c r="AD1424" s="51" t="str">
        <f>IF(AC1424=1,#REF!,"")</f>
        <v/>
      </c>
      <c r="AE1424" s="50"/>
      <c r="AF1424" s="51" t="str">
        <f>IF(AE1424=1,#REF!,"")</f>
        <v/>
      </c>
      <c r="AG1424" s="50"/>
      <c r="AH1424" s="51" t="str">
        <f>IF(AG1424=1,#REF!,"")</f>
        <v/>
      </c>
      <c r="AI1424" s="50"/>
      <c r="AJ1424" s="51" t="str">
        <f>IF(AI1424=1,#REF!,"")</f>
        <v/>
      </c>
      <c r="AK1424" s="50"/>
      <c r="AL1424" s="51" t="str">
        <f>IF(AK1424=1,#REF!,"")</f>
        <v/>
      </c>
      <c r="AM1424" s="52"/>
      <c r="AN1424" s="53"/>
      <c r="AO1424" s="53"/>
      <c r="AP1424" s="54"/>
      <c r="AQ1424" s="55" t="e">
        <f>IF(#REF!=1,0,"")</f>
        <v>#REF!</v>
      </c>
      <c r="AR1424" s="56" t="e">
        <f t="shared" si="356"/>
        <v>#REF!</v>
      </c>
      <c r="AS1424" s="55" t="e">
        <f>IF(#REF!=1,0,"")</f>
        <v>#REF!</v>
      </c>
      <c r="AT1424" s="56" t="e">
        <f t="shared" si="357"/>
        <v>#REF!</v>
      </c>
    </row>
    <row r="1425" spans="1:46" s="3" customFormat="1" x14ac:dyDescent="0.25">
      <c r="A1425" s="67">
        <f t="shared" si="358"/>
        <v>2022</v>
      </c>
      <c r="B1425" s="67" t="str">
        <f t="shared" si="359"/>
        <v>May</v>
      </c>
      <c r="C1425" s="68">
        <f t="shared" si="364"/>
        <v>25</v>
      </c>
      <c r="D1425" s="69">
        <f t="shared" si="360"/>
        <v>8</v>
      </c>
      <c r="E1425" s="70">
        <f t="shared" si="361"/>
        <v>17</v>
      </c>
      <c r="F1425" s="74"/>
      <c r="G1425" s="77"/>
      <c r="H1425" s="63" t="e">
        <f t="shared" si="365"/>
        <v>#VALUE!</v>
      </c>
      <c r="I1425" s="64">
        <f t="shared" si="366"/>
        <v>1</v>
      </c>
      <c r="J1425" s="71" t="str">
        <f t="shared" si="366"/>
        <v>Lavandula</v>
      </c>
      <c r="K1425" s="71" t="str">
        <f t="shared" si="366"/>
        <v>stoechas</v>
      </c>
      <c r="L1425" s="72">
        <f t="shared" si="366"/>
        <v>2</v>
      </c>
      <c r="M1425" s="72">
        <f t="shared" si="366"/>
        <v>11</v>
      </c>
      <c r="N1425" s="66">
        <f t="shared" si="366"/>
        <v>0</v>
      </c>
      <c r="O1425" s="42"/>
      <c r="P1425" s="43" t="e">
        <f>TEXT(IF(#REF!=1,D1425,""),"00")</f>
        <v>#REF!</v>
      </c>
      <c r="Q1425" s="44"/>
      <c r="R1425" s="45"/>
      <c r="S1425" s="46" t="e">
        <f>IF(O1425=0,TEXT(TIME(P1425,Q1425,R1425)-TIME(D1425,E1425,RIGHT(F1425,2))+TIME(0,LEFT(#REF!,2),RIGHT(#REF!,2)),"mm:ss"),TEXT(TIME(P1425,Q1425,R1425)-TIME(D1425,E1425,RIGHT(F1425,2))+TIME(0,LEFT(#REF!,2),RIGHT(#REF!,2))-TIME(0,($G$10*O1425),0),"mm:ss"))</f>
        <v>#REF!</v>
      </c>
      <c r="T1425" s="47"/>
      <c r="U1425" s="43" t="e">
        <f>INDEX(VISITORS[INSECT ORDER], MATCH(T1425,VISITORS[NAME USED],0))</f>
        <v>#N/A</v>
      </c>
      <c r="V1425" s="43" t="e">
        <f t="shared" si="362"/>
        <v>#N/A</v>
      </c>
      <c r="W1425" s="48" t="e">
        <f>IF(SUM(AB1425,AD1425,AF1425,AH1425,AJ1425,AL1425)=#REF!,,"")</f>
        <v>#REF!</v>
      </c>
      <c r="X1425" s="49" t="e">
        <f>IF(#REF!=1,1,"")</f>
        <v>#REF!</v>
      </c>
      <c r="Y1425" s="49"/>
      <c r="Z1425" s="49"/>
      <c r="AA1425" s="50" t="str">
        <f t="shared" si="363"/>
        <v/>
      </c>
      <c r="AB1425" s="51" t="str">
        <f>IF(AA1425=1,#REF!,"")</f>
        <v/>
      </c>
      <c r="AC1425" s="50"/>
      <c r="AD1425" s="51" t="str">
        <f>IF(AC1425=1,#REF!,"")</f>
        <v/>
      </c>
      <c r="AE1425" s="50"/>
      <c r="AF1425" s="51" t="str">
        <f>IF(AE1425=1,#REF!,"")</f>
        <v/>
      </c>
      <c r="AG1425" s="50"/>
      <c r="AH1425" s="51" t="str">
        <f>IF(AG1425=1,#REF!,"")</f>
        <v/>
      </c>
      <c r="AI1425" s="50"/>
      <c r="AJ1425" s="51" t="str">
        <f>IF(AI1425=1,#REF!,"")</f>
        <v/>
      </c>
      <c r="AK1425" s="50"/>
      <c r="AL1425" s="51" t="str">
        <f>IF(AK1425=1,#REF!,"")</f>
        <v/>
      </c>
      <c r="AM1425" s="52"/>
      <c r="AN1425" s="53"/>
      <c r="AO1425" s="53"/>
      <c r="AP1425" s="54"/>
      <c r="AQ1425" s="55" t="e">
        <f>IF(#REF!=1,0,"")</f>
        <v>#REF!</v>
      </c>
      <c r="AR1425" s="56" t="e">
        <f t="shared" si="356"/>
        <v>#REF!</v>
      </c>
      <c r="AS1425" s="55" t="e">
        <f>IF(#REF!=1,0,"")</f>
        <v>#REF!</v>
      </c>
      <c r="AT1425" s="56" t="e">
        <f t="shared" si="357"/>
        <v>#REF!</v>
      </c>
    </row>
    <row r="1426" spans="1:46" s="3" customFormat="1" x14ac:dyDescent="0.25">
      <c r="A1426" s="67">
        <f>A1425</f>
        <v>2022</v>
      </c>
      <c r="B1426" s="67" t="str">
        <f>IF(C1425-C1426&gt;0, TEXT(DATE(2016,(MONTH(DATEVALUE(B1425&amp;"1"))+1),1),"mmm"), B1425)</f>
        <v>May</v>
      </c>
      <c r="C1426" s="68">
        <f t="shared" si="364"/>
        <v>25</v>
      </c>
      <c r="D1426" s="69">
        <f>IF(IF(E1425=59,D1425+1,D1425)=24,0,IF(E1425=59,D1425+1,D1425))</f>
        <v>8</v>
      </c>
      <c r="E1426" s="70">
        <f t="shared" si="361"/>
        <v>18</v>
      </c>
      <c r="F1426" s="74"/>
      <c r="G1426" s="77"/>
      <c r="H1426" s="63" t="e">
        <f t="shared" si="365"/>
        <v>#VALUE!</v>
      </c>
      <c r="I1426" s="64">
        <f t="shared" si="366"/>
        <v>1</v>
      </c>
      <c r="J1426" s="71" t="str">
        <f>J1425</f>
        <v>Lavandula</v>
      </c>
      <c r="K1426" s="71" t="str">
        <f>K1425</f>
        <v>stoechas</v>
      </c>
      <c r="L1426" s="72">
        <f t="shared" ref="L1426:M1426" si="367">L1425</f>
        <v>2</v>
      </c>
      <c r="M1426" s="72">
        <f t="shared" si="367"/>
        <v>11</v>
      </c>
      <c r="N1426" s="66">
        <f>N1425</f>
        <v>0</v>
      </c>
      <c r="O1426" s="42"/>
      <c r="P1426" s="43" t="e">
        <f>TEXT(IF(#REF!=1,D1426,""),"00")</f>
        <v>#REF!</v>
      </c>
      <c r="Q1426" s="44"/>
      <c r="R1426" s="45"/>
      <c r="S1426" s="46" t="e">
        <f>IF(O1426=0,TEXT(TIME(P1426,Q1426,R1426)-TIME(D1426,E1426,RIGHT(F1426,2))+TIME(0,LEFT(#REF!,2),RIGHT(#REF!,2)),"mm:ss"),TEXT(TIME(P1426,Q1426,R1426)-TIME(D1426,E1426,RIGHT(F1426,2))+TIME(0,LEFT(#REF!,2),RIGHT(#REF!,2))-TIME(0,($G$10*O1426),0),"mm:ss"))</f>
        <v>#REF!</v>
      </c>
      <c r="T1426" s="47"/>
      <c r="U1426" s="43" t="e">
        <f>INDEX(VISITORS[INSECT ORDER], MATCH(T1426,VISITORS[NAME USED],0))</f>
        <v>#N/A</v>
      </c>
      <c r="V1426" s="43" t="e">
        <f t="shared" si="362"/>
        <v>#N/A</v>
      </c>
      <c r="W1426" s="48" t="e">
        <f>IF(SUM(AB1426,AD1426,AF1426,AH1426,AJ1426,AL1426)=#REF!,,"")</f>
        <v>#REF!</v>
      </c>
      <c r="X1426" s="49" t="e">
        <f>IF(#REF!=1,1,"")</f>
        <v>#REF!</v>
      </c>
      <c r="Y1426" s="49"/>
      <c r="Z1426" s="49"/>
      <c r="AA1426" s="50" t="str">
        <f t="shared" si="363"/>
        <v/>
      </c>
      <c r="AB1426" s="51" t="str">
        <f>IF(AA1426=1,#REF!,"")</f>
        <v/>
      </c>
      <c r="AC1426" s="50"/>
      <c r="AD1426" s="51" t="str">
        <f>IF(AC1426=1,#REF!,"")</f>
        <v/>
      </c>
      <c r="AE1426" s="50"/>
      <c r="AF1426" s="51" t="str">
        <f>IF(AE1426=1,#REF!,"")</f>
        <v/>
      </c>
      <c r="AG1426" s="50"/>
      <c r="AH1426" s="51" t="str">
        <f>IF(AG1426=1,#REF!,"")</f>
        <v/>
      </c>
      <c r="AI1426" s="50"/>
      <c r="AJ1426" s="51" t="str">
        <f>IF(AI1426=1,#REF!,"")</f>
        <v/>
      </c>
      <c r="AK1426" s="50"/>
      <c r="AL1426" s="51" t="str">
        <f>IF(AK1426=1,#REF!,"")</f>
        <v/>
      </c>
      <c r="AM1426" s="52"/>
      <c r="AN1426" s="53"/>
      <c r="AO1426" s="53"/>
      <c r="AP1426" s="54"/>
      <c r="AQ1426" s="55" t="e">
        <f>IF(#REF!=1,0,"")</f>
        <v>#REF!</v>
      </c>
      <c r="AR1426" s="56" t="e">
        <f t="shared" si="356"/>
        <v>#REF!</v>
      </c>
      <c r="AS1426" s="55" t="e">
        <f>IF(#REF!=1,0,"")</f>
        <v>#REF!</v>
      </c>
      <c r="AT1426" s="56" t="e">
        <f t="shared" si="357"/>
        <v>#REF!</v>
      </c>
    </row>
    <row r="1427" spans="1:46" s="3" customFormat="1" x14ac:dyDescent="0.25">
      <c r="A1427" s="67">
        <f t="shared" ref="A1427:A1432" si="368">A1426</f>
        <v>2022</v>
      </c>
      <c r="B1427" s="67" t="str">
        <f t="shared" ref="B1427:B1432" si="369">IF(C1426-C1427&gt;0, TEXT(DATE(2016,(MONTH(DATEVALUE(B1426&amp;"1"))+1),1),"mmm"), B1426)</f>
        <v>May</v>
      </c>
      <c r="C1427" s="68">
        <f t="shared" si="364"/>
        <v>25</v>
      </c>
      <c r="D1427" s="69">
        <f t="shared" ref="D1427:D1432" si="370">IF(IF(E1426=59,D1426+1,D1426)=24,0,IF(E1426=59,D1426+1,D1426))</f>
        <v>8</v>
      </c>
      <c r="E1427" s="60">
        <f t="shared" si="361"/>
        <v>19</v>
      </c>
      <c r="F1427" s="74"/>
      <c r="G1427" s="77"/>
      <c r="H1427" s="63" t="e">
        <f t="shared" si="365"/>
        <v>#VALUE!</v>
      </c>
      <c r="I1427" s="64">
        <f t="shared" si="366"/>
        <v>1</v>
      </c>
      <c r="J1427" s="71" t="str">
        <f t="shared" si="366"/>
        <v>Lavandula</v>
      </c>
      <c r="K1427" s="71" t="str">
        <f t="shared" si="366"/>
        <v>stoechas</v>
      </c>
      <c r="L1427" s="72">
        <f t="shared" si="366"/>
        <v>2</v>
      </c>
      <c r="M1427" s="66">
        <f t="shared" si="366"/>
        <v>11</v>
      </c>
      <c r="N1427" s="66">
        <f t="shared" si="366"/>
        <v>0</v>
      </c>
      <c r="O1427" s="42"/>
      <c r="P1427" s="43" t="e">
        <f>TEXT(IF(#REF!=1,D1427,""),"00")</f>
        <v>#REF!</v>
      </c>
      <c r="Q1427" s="44"/>
      <c r="R1427" s="45"/>
      <c r="S1427" s="46" t="e">
        <f>IF(O1427=0,TEXT(TIME(P1427,Q1427,R1427)-TIME(D1427,E1427,RIGHT(F1427,2))+TIME(0,LEFT(#REF!,2),RIGHT(#REF!,2)),"mm:ss"),TEXT(TIME(P1427,Q1427,R1427)-TIME(D1427,E1427,RIGHT(F1427,2))+TIME(0,LEFT(#REF!,2),RIGHT(#REF!,2))-TIME(0,($G$10*O1427),0),"mm:ss"))</f>
        <v>#REF!</v>
      </c>
      <c r="T1427" s="47"/>
      <c r="U1427" s="43" t="e">
        <f>INDEX(VISITORS[INSECT ORDER], MATCH(T1427,VISITORS[NAME USED],0))</f>
        <v>#N/A</v>
      </c>
      <c r="V1427" s="43" t="e">
        <f t="shared" si="362"/>
        <v>#N/A</v>
      </c>
      <c r="W1427" s="48" t="e">
        <f>IF(SUM(AB1427,AD1427,AF1427,AH1427,AJ1427,AL1427)=#REF!,,"")</f>
        <v>#REF!</v>
      </c>
      <c r="X1427" s="49" t="e">
        <f>IF(#REF!=1,1,"")</f>
        <v>#REF!</v>
      </c>
      <c r="Y1427" s="49"/>
      <c r="Z1427" s="49"/>
      <c r="AA1427" s="50" t="str">
        <f t="shared" si="363"/>
        <v/>
      </c>
      <c r="AB1427" s="51" t="str">
        <f>IF(AA1427=1,#REF!,"")</f>
        <v/>
      </c>
      <c r="AC1427" s="50"/>
      <c r="AD1427" s="51" t="str">
        <f>IF(AC1427=1,#REF!,"")</f>
        <v/>
      </c>
      <c r="AE1427" s="50"/>
      <c r="AF1427" s="51" t="str">
        <f>IF(AE1427=1,#REF!,"")</f>
        <v/>
      </c>
      <c r="AG1427" s="50"/>
      <c r="AH1427" s="51" t="str">
        <f>IF(AG1427=1,#REF!,"")</f>
        <v/>
      </c>
      <c r="AI1427" s="50"/>
      <c r="AJ1427" s="51" t="str">
        <f>IF(AI1427=1,#REF!,"")</f>
        <v/>
      </c>
      <c r="AK1427" s="50"/>
      <c r="AL1427" s="51" t="str">
        <f>IF(AK1427=1,#REF!,"")</f>
        <v/>
      </c>
      <c r="AM1427" s="52"/>
      <c r="AN1427" s="53"/>
      <c r="AO1427" s="53"/>
      <c r="AP1427" s="54"/>
      <c r="AQ1427" s="55" t="e">
        <f>IF(#REF!=1,0,"")</f>
        <v>#REF!</v>
      </c>
      <c r="AR1427" s="56" t="e">
        <f t="shared" si="356"/>
        <v>#REF!</v>
      </c>
      <c r="AS1427" s="55" t="e">
        <f>IF(#REF!=1,0,"")</f>
        <v>#REF!</v>
      </c>
      <c r="AT1427" s="56" t="e">
        <f t="shared" si="357"/>
        <v>#REF!</v>
      </c>
    </row>
    <row r="1428" spans="1:46" s="3" customFormat="1" x14ac:dyDescent="0.25">
      <c r="A1428" s="67">
        <f t="shared" si="368"/>
        <v>2022</v>
      </c>
      <c r="B1428" s="67" t="str">
        <f t="shared" si="369"/>
        <v>May</v>
      </c>
      <c r="C1428" s="68">
        <f t="shared" si="364"/>
        <v>25</v>
      </c>
      <c r="D1428" s="69">
        <f t="shared" si="370"/>
        <v>8</v>
      </c>
      <c r="E1428" s="70">
        <f t="shared" si="361"/>
        <v>20</v>
      </c>
      <c r="F1428" s="74"/>
      <c r="G1428" s="77"/>
      <c r="H1428" s="63" t="e">
        <f t="shared" si="365"/>
        <v>#VALUE!</v>
      </c>
      <c r="I1428" s="64">
        <f t="shared" si="366"/>
        <v>1</v>
      </c>
      <c r="J1428" s="71" t="str">
        <f t="shared" si="366"/>
        <v>Lavandula</v>
      </c>
      <c r="K1428" s="71" t="str">
        <f t="shared" si="366"/>
        <v>stoechas</v>
      </c>
      <c r="L1428" s="66">
        <f t="shared" si="366"/>
        <v>2</v>
      </c>
      <c r="M1428" s="72">
        <f t="shared" si="366"/>
        <v>11</v>
      </c>
      <c r="N1428" s="66">
        <f t="shared" si="366"/>
        <v>0</v>
      </c>
      <c r="O1428" s="42"/>
      <c r="P1428" s="43" t="e">
        <f>TEXT(IF(#REF!=1,D1428,""),"00")</f>
        <v>#REF!</v>
      </c>
      <c r="Q1428" s="44"/>
      <c r="R1428" s="45"/>
      <c r="S1428" s="46" t="e">
        <f>IF(O1428=0,TEXT(TIME(P1428,Q1428,R1428)-TIME(D1428,E1428,RIGHT(F1428,2))+TIME(0,LEFT(#REF!,2),RIGHT(#REF!,2)),"mm:ss"),TEXT(TIME(P1428,Q1428,R1428)-TIME(D1428,E1428,RIGHT(F1428,2))+TIME(0,LEFT(#REF!,2),RIGHT(#REF!,2))-TIME(0,($G$10*O1428),0),"mm:ss"))</f>
        <v>#REF!</v>
      </c>
      <c r="T1428" s="47"/>
      <c r="U1428" s="43" t="e">
        <f>INDEX(VISITORS[INSECT ORDER], MATCH(T1428,VISITORS[NAME USED],0))</f>
        <v>#N/A</v>
      </c>
      <c r="V1428" s="43" t="e">
        <f t="shared" si="362"/>
        <v>#N/A</v>
      </c>
      <c r="W1428" s="48" t="e">
        <f>IF(SUM(AB1428,AD1428,AF1428,AH1428,AJ1428,AL1428)=#REF!,,"")</f>
        <v>#REF!</v>
      </c>
      <c r="X1428" s="49" t="e">
        <f>IF(#REF!=1,1,"")</f>
        <v>#REF!</v>
      </c>
      <c r="Y1428" s="49"/>
      <c r="Z1428" s="49"/>
      <c r="AA1428" s="50" t="str">
        <f t="shared" si="363"/>
        <v/>
      </c>
      <c r="AB1428" s="51" t="str">
        <f>IF(AA1428=1,#REF!,"")</f>
        <v/>
      </c>
      <c r="AC1428" s="50"/>
      <c r="AD1428" s="51" t="str">
        <f>IF(AC1428=1,#REF!,"")</f>
        <v/>
      </c>
      <c r="AE1428" s="50"/>
      <c r="AF1428" s="51" t="str">
        <f>IF(AE1428=1,#REF!,"")</f>
        <v/>
      </c>
      <c r="AG1428" s="50"/>
      <c r="AH1428" s="51" t="str">
        <f>IF(AG1428=1,#REF!,"")</f>
        <v/>
      </c>
      <c r="AI1428" s="50"/>
      <c r="AJ1428" s="51" t="str">
        <f>IF(AI1428=1,#REF!,"")</f>
        <v/>
      </c>
      <c r="AK1428" s="50"/>
      <c r="AL1428" s="51" t="str">
        <f>IF(AK1428=1,#REF!,"")</f>
        <v/>
      </c>
      <c r="AM1428" s="52"/>
      <c r="AN1428" s="53"/>
      <c r="AO1428" s="53"/>
      <c r="AP1428" s="54"/>
      <c r="AQ1428" s="55" t="e">
        <f>IF(#REF!=1,0,"")</f>
        <v>#REF!</v>
      </c>
      <c r="AR1428" s="56" t="e">
        <f t="shared" si="356"/>
        <v>#REF!</v>
      </c>
      <c r="AS1428" s="55" t="e">
        <f>IF(#REF!=1,0,"")</f>
        <v>#REF!</v>
      </c>
      <c r="AT1428" s="56" t="e">
        <f t="shared" si="357"/>
        <v>#REF!</v>
      </c>
    </row>
    <row r="1429" spans="1:46" s="3" customFormat="1" x14ac:dyDescent="0.25">
      <c r="A1429" s="67">
        <f t="shared" si="368"/>
        <v>2022</v>
      </c>
      <c r="B1429" s="67" t="str">
        <f t="shared" si="369"/>
        <v>May</v>
      </c>
      <c r="C1429" s="68">
        <f t="shared" si="364"/>
        <v>25</v>
      </c>
      <c r="D1429" s="69">
        <f t="shared" si="370"/>
        <v>8</v>
      </c>
      <c r="E1429" s="70">
        <f t="shared" si="361"/>
        <v>21</v>
      </c>
      <c r="F1429" s="74"/>
      <c r="G1429" s="77"/>
      <c r="H1429" s="63" t="e">
        <f t="shared" si="365"/>
        <v>#VALUE!</v>
      </c>
      <c r="I1429" s="64">
        <f t="shared" si="366"/>
        <v>1</v>
      </c>
      <c r="J1429" s="71" t="str">
        <f t="shared" si="366"/>
        <v>Lavandula</v>
      </c>
      <c r="K1429" s="71" t="str">
        <f t="shared" si="366"/>
        <v>stoechas</v>
      </c>
      <c r="L1429" s="72">
        <f t="shared" si="366"/>
        <v>2</v>
      </c>
      <c r="M1429" s="72">
        <f t="shared" si="366"/>
        <v>11</v>
      </c>
      <c r="N1429" s="66">
        <f t="shared" si="366"/>
        <v>0</v>
      </c>
      <c r="O1429" s="42"/>
      <c r="P1429" s="43" t="e">
        <f>TEXT(IF(#REF!=1,D1429,""),"00")</f>
        <v>#REF!</v>
      </c>
      <c r="Q1429" s="44"/>
      <c r="R1429" s="45"/>
      <c r="S1429" s="46" t="e">
        <f>IF(O1429=0,TEXT(TIME(P1429,Q1429,R1429)-TIME(D1429,E1429,RIGHT(F1429,2))+TIME(0,LEFT(#REF!,2),RIGHT(#REF!,2)),"mm:ss"),TEXT(TIME(P1429,Q1429,R1429)-TIME(D1429,E1429,RIGHT(F1429,2))+TIME(0,LEFT(#REF!,2),RIGHT(#REF!,2))-TIME(0,($G$10*O1429),0),"mm:ss"))</f>
        <v>#REF!</v>
      </c>
      <c r="T1429" s="47"/>
      <c r="U1429" s="43" t="e">
        <f>INDEX(VISITORS[INSECT ORDER], MATCH(T1429,VISITORS[NAME USED],0))</f>
        <v>#N/A</v>
      </c>
      <c r="V1429" s="43" t="e">
        <f t="shared" si="362"/>
        <v>#N/A</v>
      </c>
      <c r="W1429" s="48" t="e">
        <f>IF(SUM(AB1429,AD1429,AF1429,AH1429,AJ1429,AL1429)=#REF!,,"")</f>
        <v>#REF!</v>
      </c>
      <c r="X1429" s="49" t="e">
        <f>IF(#REF!=1,1,"")</f>
        <v>#REF!</v>
      </c>
      <c r="Y1429" s="49"/>
      <c r="Z1429" s="49"/>
      <c r="AA1429" s="50" t="str">
        <f t="shared" si="363"/>
        <v/>
      </c>
      <c r="AB1429" s="51" t="str">
        <f>IF(AA1429=1,#REF!,"")</f>
        <v/>
      </c>
      <c r="AC1429" s="50"/>
      <c r="AD1429" s="51" t="str">
        <f>IF(AC1429=1,#REF!,"")</f>
        <v/>
      </c>
      <c r="AE1429" s="50"/>
      <c r="AF1429" s="51" t="str">
        <f>IF(AE1429=1,#REF!,"")</f>
        <v/>
      </c>
      <c r="AG1429" s="50"/>
      <c r="AH1429" s="51" t="str">
        <f>IF(AG1429=1,#REF!,"")</f>
        <v/>
      </c>
      <c r="AI1429" s="50"/>
      <c r="AJ1429" s="51" t="str">
        <f>IF(AI1429=1,#REF!,"")</f>
        <v/>
      </c>
      <c r="AK1429" s="50"/>
      <c r="AL1429" s="51" t="str">
        <f>IF(AK1429=1,#REF!,"")</f>
        <v/>
      </c>
      <c r="AM1429" s="52"/>
      <c r="AN1429" s="53"/>
      <c r="AO1429" s="53"/>
      <c r="AP1429" s="54"/>
      <c r="AQ1429" s="55" t="e">
        <f>IF(#REF!=1,0,"")</f>
        <v>#REF!</v>
      </c>
      <c r="AR1429" s="56" t="e">
        <f t="shared" si="356"/>
        <v>#REF!</v>
      </c>
      <c r="AS1429" s="55" t="e">
        <f>IF(#REF!=1,0,"")</f>
        <v>#REF!</v>
      </c>
      <c r="AT1429" s="56" t="e">
        <f t="shared" si="357"/>
        <v>#REF!</v>
      </c>
    </row>
    <row r="1430" spans="1:46" s="3" customFormat="1" x14ac:dyDescent="0.25">
      <c r="A1430" s="67">
        <f t="shared" si="368"/>
        <v>2022</v>
      </c>
      <c r="B1430" s="67" t="str">
        <f t="shared" si="369"/>
        <v>May</v>
      </c>
      <c r="C1430" s="68">
        <f t="shared" si="364"/>
        <v>25</v>
      </c>
      <c r="D1430" s="69">
        <f t="shared" si="370"/>
        <v>8</v>
      </c>
      <c r="E1430" s="70">
        <f t="shared" si="361"/>
        <v>22</v>
      </c>
      <c r="F1430" s="74"/>
      <c r="G1430" s="77"/>
      <c r="H1430" s="63" t="e">
        <f t="shared" si="365"/>
        <v>#VALUE!</v>
      </c>
      <c r="I1430" s="64">
        <f t="shared" si="366"/>
        <v>1</v>
      </c>
      <c r="J1430" s="71" t="str">
        <f t="shared" si="366"/>
        <v>Lavandula</v>
      </c>
      <c r="K1430" s="71" t="str">
        <f t="shared" si="366"/>
        <v>stoechas</v>
      </c>
      <c r="L1430" s="72">
        <f t="shared" si="366"/>
        <v>2</v>
      </c>
      <c r="M1430" s="72">
        <f t="shared" si="366"/>
        <v>11</v>
      </c>
      <c r="N1430" s="66">
        <f t="shared" si="366"/>
        <v>0</v>
      </c>
      <c r="O1430" s="42"/>
      <c r="P1430" s="43" t="e">
        <f>TEXT(IF(#REF!=1,D1430,""),"00")</f>
        <v>#REF!</v>
      </c>
      <c r="Q1430" s="44"/>
      <c r="R1430" s="45"/>
      <c r="S1430" s="46" t="e">
        <f>IF(O1430=0,TEXT(TIME(P1430,Q1430,R1430)-TIME(D1430,E1430,RIGHT(F1430,2))+TIME(0,LEFT(#REF!,2),RIGHT(#REF!,2)),"mm:ss"),TEXT(TIME(P1430,Q1430,R1430)-TIME(D1430,E1430,RIGHT(F1430,2))+TIME(0,LEFT(#REF!,2),RIGHT(#REF!,2))-TIME(0,($G$10*O1430),0),"mm:ss"))</f>
        <v>#REF!</v>
      </c>
      <c r="T1430" s="47"/>
      <c r="U1430" s="43" t="e">
        <f>INDEX(VISITORS[INSECT ORDER], MATCH(T1430,VISITORS[NAME USED],0))</f>
        <v>#N/A</v>
      </c>
      <c r="V1430" s="43" t="e">
        <f t="shared" si="362"/>
        <v>#N/A</v>
      </c>
      <c r="W1430" s="48" t="e">
        <f>IF(SUM(AB1430,AD1430,AF1430,AH1430,AJ1430,AL1430)=#REF!,,"")</f>
        <v>#REF!</v>
      </c>
      <c r="X1430" s="49" t="e">
        <f>IF(#REF!=1,1,"")</f>
        <v>#REF!</v>
      </c>
      <c r="Y1430" s="49"/>
      <c r="Z1430" s="49"/>
      <c r="AA1430" s="50" t="str">
        <f t="shared" si="363"/>
        <v/>
      </c>
      <c r="AB1430" s="51" t="str">
        <f>IF(AA1430=1,#REF!,"")</f>
        <v/>
      </c>
      <c r="AC1430" s="50"/>
      <c r="AD1430" s="51" t="str">
        <f>IF(AC1430=1,#REF!,"")</f>
        <v/>
      </c>
      <c r="AE1430" s="50"/>
      <c r="AF1430" s="51" t="str">
        <f>IF(AE1430=1,#REF!,"")</f>
        <v/>
      </c>
      <c r="AG1430" s="50"/>
      <c r="AH1430" s="51" t="str">
        <f>IF(AG1430=1,#REF!,"")</f>
        <v/>
      </c>
      <c r="AI1430" s="50"/>
      <c r="AJ1430" s="51" t="str">
        <f>IF(AI1430=1,#REF!,"")</f>
        <v/>
      </c>
      <c r="AK1430" s="50"/>
      <c r="AL1430" s="51" t="str">
        <f>IF(AK1430=1,#REF!,"")</f>
        <v/>
      </c>
      <c r="AM1430" s="52"/>
      <c r="AN1430" s="53"/>
      <c r="AO1430" s="53"/>
      <c r="AP1430" s="54"/>
      <c r="AQ1430" s="55" t="e">
        <f>IF(#REF!=1,0,"")</f>
        <v>#REF!</v>
      </c>
      <c r="AR1430" s="56" t="e">
        <f t="shared" si="356"/>
        <v>#REF!</v>
      </c>
      <c r="AS1430" s="55" t="e">
        <f>IF(#REF!=1,0,"")</f>
        <v>#REF!</v>
      </c>
      <c r="AT1430" s="56" t="e">
        <f t="shared" si="357"/>
        <v>#REF!</v>
      </c>
    </row>
    <row r="1431" spans="1:46" s="3" customFormat="1" x14ac:dyDescent="0.25">
      <c r="A1431" s="67">
        <f t="shared" si="368"/>
        <v>2022</v>
      </c>
      <c r="B1431" s="67" t="str">
        <f t="shared" si="369"/>
        <v>May</v>
      </c>
      <c r="C1431" s="68">
        <f t="shared" si="364"/>
        <v>25</v>
      </c>
      <c r="D1431" s="69">
        <f t="shared" si="370"/>
        <v>8</v>
      </c>
      <c r="E1431" s="70">
        <f t="shared" si="361"/>
        <v>23</v>
      </c>
      <c r="F1431" s="74"/>
      <c r="G1431" s="77"/>
      <c r="H1431" s="63" t="e">
        <f t="shared" si="365"/>
        <v>#VALUE!</v>
      </c>
      <c r="I1431" s="64">
        <f t="shared" si="366"/>
        <v>1</v>
      </c>
      <c r="J1431" s="71" t="str">
        <f t="shared" si="366"/>
        <v>Lavandula</v>
      </c>
      <c r="K1431" s="71" t="str">
        <f t="shared" si="366"/>
        <v>stoechas</v>
      </c>
      <c r="L1431" s="72">
        <f t="shared" si="366"/>
        <v>2</v>
      </c>
      <c r="M1431" s="72">
        <f t="shared" si="366"/>
        <v>11</v>
      </c>
      <c r="N1431" s="66">
        <f t="shared" si="366"/>
        <v>0</v>
      </c>
      <c r="O1431" s="42"/>
      <c r="P1431" s="43" t="e">
        <f>TEXT(IF(#REF!=1,D1431,""),"00")</f>
        <v>#REF!</v>
      </c>
      <c r="Q1431" s="44"/>
      <c r="R1431" s="45"/>
      <c r="S1431" s="46" t="e">
        <f>IF(O1431=0,TEXT(TIME(P1431,Q1431,R1431)-TIME(D1431,E1431,RIGHT(F1431,2))+TIME(0,LEFT(#REF!,2),RIGHT(#REF!,2)),"mm:ss"),TEXT(TIME(P1431,Q1431,R1431)-TIME(D1431,E1431,RIGHT(F1431,2))+TIME(0,LEFT(#REF!,2),RIGHT(#REF!,2))-TIME(0,($G$10*O1431),0),"mm:ss"))</f>
        <v>#REF!</v>
      </c>
      <c r="T1431" s="47"/>
      <c r="U1431" s="43" t="e">
        <f>INDEX(VISITORS[INSECT ORDER], MATCH(T1431,VISITORS[NAME USED],0))</f>
        <v>#N/A</v>
      </c>
      <c r="V1431" s="43" t="e">
        <f t="shared" si="362"/>
        <v>#N/A</v>
      </c>
      <c r="W1431" s="48" t="e">
        <f>IF(SUM(AB1431,AD1431,AF1431,AH1431,AJ1431,AL1431)=#REF!,,"")</f>
        <v>#REF!</v>
      </c>
      <c r="X1431" s="49" t="e">
        <f>IF(#REF!=1,1,"")</f>
        <v>#REF!</v>
      </c>
      <c r="Y1431" s="49"/>
      <c r="Z1431" s="49"/>
      <c r="AA1431" s="50" t="str">
        <f t="shared" si="363"/>
        <v/>
      </c>
      <c r="AB1431" s="51" t="str">
        <f>IF(AA1431=1,#REF!,"")</f>
        <v/>
      </c>
      <c r="AC1431" s="50"/>
      <c r="AD1431" s="51" t="str">
        <f>IF(AC1431=1,#REF!,"")</f>
        <v/>
      </c>
      <c r="AE1431" s="50"/>
      <c r="AF1431" s="51" t="str">
        <f>IF(AE1431=1,#REF!,"")</f>
        <v/>
      </c>
      <c r="AG1431" s="50"/>
      <c r="AH1431" s="51" t="str">
        <f>IF(AG1431=1,#REF!,"")</f>
        <v/>
      </c>
      <c r="AI1431" s="50"/>
      <c r="AJ1431" s="51" t="str">
        <f>IF(AI1431=1,#REF!,"")</f>
        <v/>
      </c>
      <c r="AK1431" s="50"/>
      <c r="AL1431" s="51" t="str">
        <f>IF(AK1431=1,#REF!,"")</f>
        <v/>
      </c>
      <c r="AM1431" s="52"/>
      <c r="AN1431" s="53"/>
      <c r="AO1431" s="53"/>
      <c r="AP1431" s="54"/>
      <c r="AQ1431" s="55" t="e">
        <f>IF(#REF!=1,0,"")</f>
        <v>#REF!</v>
      </c>
      <c r="AR1431" s="56" t="e">
        <f t="shared" si="356"/>
        <v>#REF!</v>
      </c>
      <c r="AS1431" s="55" t="e">
        <f>IF(#REF!=1,0,"")</f>
        <v>#REF!</v>
      </c>
      <c r="AT1431" s="56" t="e">
        <f t="shared" si="357"/>
        <v>#REF!</v>
      </c>
    </row>
    <row r="1432" spans="1:46" s="3" customFormat="1" x14ac:dyDescent="0.25">
      <c r="A1432" s="67">
        <f t="shared" si="368"/>
        <v>2022</v>
      </c>
      <c r="B1432" s="67" t="str">
        <f t="shared" si="369"/>
        <v>May</v>
      </c>
      <c r="C1432" s="68">
        <f t="shared" si="364"/>
        <v>25</v>
      </c>
      <c r="D1432" s="69">
        <f t="shared" si="370"/>
        <v>8</v>
      </c>
      <c r="E1432" s="60">
        <f t="shared" si="361"/>
        <v>24</v>
      </c>
      <c r="F1432" s="74"/>
      <c r="G1432" s="77"/>
      <c r="H1432" s="63" t="e">
        <f t="shared" si="365"/>
        <v>#VALUE!</v>
      </c>
      <c r="I1432" s="64">
        <f t="shared" si="366"/>
        <v>1</v>
      </c>
      <c r="J1432" s="71" t="str">
        <f t="shared" si="366"/>
        <v>Lavandula</v>
      </c>
      <c r="K1432" s="71" t="str">
        <f t="shared" si="366"/>
        <v>stoechas</v>
      </c>
      <c r="L1432" s="72">
        <f t="shared" si="366"/>
        <v>2</v>
      </c>
      <c r="M1432" s="66">
        <f t="shared" si="366"/>
        <v>11</v>
      </c>
      <c r="N1432" s="66">
        <f t="shared" si="366"/>
        <v>0</v>
      </c>
      <c r="O1432" s="42"/>
      <c r="P1432" s="43" t="e">
        <f>TEXT(IF(#REF!=1,D1432,""),"00")</f>
        <v>#REF!</v>
      </c>
      <c r="Q1432" s="44"/>
      <c r="R1432" s="45"/>
      <c r="S1432" s="46" t="e">
        <f>IF(O1432=0,TEXT(TIME(P1432,Q1432,R1432)-TIME(D1432,E1432,RIGHT(F1432,2))+TIME(0,LEFT(#REF!,2),RIGHT(#REF!,2)),"mm:ss"),TEXT(TIME(P1432,Q1432,R1432)-TIME(D1432,E1432,RIGHT(F1432,2))+TIME(0,LEFT(#REF!,2),RIGHT(#REF!,2))-TIME(0,($G$10*O1432),0),"mm:ss"))</f>
        <v>#REF!</v>
      </c>
      <c r="T1432" s="47"/>
      <c r="U1432" s="43" t="e">
        <f>INDEX(VISITORS[INSECT ORDER], MATCH(T1432,VISITORS[NAME USED],0))</f>
        <v>#N/A</v>
      </c>
      <c r="V1432" s="43" t="e">
        <f t="shared" si="362"/>
        <v>#N/A</v>
      </c>
      <c r="W1432" s="48" t="e">
        <f>IF(SUM(AB1432,AD1432,AF1432,AH1432,AJ1432,AL1432)=#REF!,,"")</f>
        <v>#REF!</v>
      </c>
      <c r="X1432" s="49" t="e">
        <f>IF(#REF!=1,1,"")</f>
        <v>#REF!</v>
      </c>
      <c r="Y1432" s="49"/>
      <c r="Z1432" s="49"/>
      <c r="AA1432" s="50" t="str">
        <f t="shared" si="363"/>
        <v/>
      </c>
      <c r="AB1432" s="51" t="str">
        <f>IF(AA1432=1,#REF!,"")</f>
        <v/>
      </c>
      <c r="AC1432" s="50"/>
      <c r="AD1432" s="51" t="str">
        <f>IF(AC1432=1,#REF!,"")</f>
        <v/>
      </c>
      <c r="AE1432" s="50"/>
      <c r="AF1432" s="51" t="str">
        <f>IF(AE1432=1,#REF!,"")</f>
        <v/>
      </c>
      <c r="AG1432" s="50"/>
      <c r="AH1432" s="51" t="str">
        <f>IF(AG1432=1,#REF!,"")</f>
        <v/>
      </c>
      <c r="AI1432" s="50"/>
      <c r="AJ1432" s="51" t="str">
        <f>IF(AI1432=1,#REF!,"")</f>
        <v/>
      </c>
      <c r="AK1432" s="50"/>
      <c r="AL1432" s="51" t="str">
        <f>IF(AK1432=1,#REF!,"")</f>
        <v/>
      </c>
      <c r="AM1432" s="52"/>
      <c r="AN1432" s="53"/>
      <c r="AO1432" s="53"/>
      <c r="AP1432" s="54"/>
      <c r="AQ1432" s="55" t="e">
        <f>IF(#REF!=1,0,"")</f>
        <v>#REF!</v>
      </c>
      <c r="AR1432" s="56" t="e">
        <f t="shared" si="356"/>
        <v>#REF!</v>
      </c>
      <c r="AS1432" s="55" t="e">
        <f>IF(#REF!=1,0,"")</f>
        <v>#REF!</v>
      </c>
      <c r="AT1432" s="56" t="e">
        <f t="shared" si="357"/>
        <v>#REF!</v>
      </c>
    </row>
    <row r="1433" spans="1:46" s="3" customFormat="1" x14ac:dyDescent="0.25">
      <c r="A1433" s="67">
        <f>A1432</f>
        <v>2022</v>
      </c>
      <c r="B1433" s="67" t="str">
        <f>IF(C1432-C1433&gt;0, TEXT(DATE(2016,(MONTH(DATEVALUE(B1432&amp;"1"))+1),1),"mmm"), B1432)</f>
        <v>May</v>
      </c>
      <c r="C1433" s="68">
        <f t="shared" si="364"/>
        <v>25</v>
      </c>
      <c r="D1433" s="69">
        <f>IF(IF(E1432=59,D1432+1,D1432)=24,0,IF(E1432=59,D1432+1,D1432))</f>
        <v>8</v>
      </c>
      <c r="E1433" s="70">
        <f t="shared" si="361"/>
        <v>25</v>
      </c>
      <c r="F1433" s="74"/>
      <c r="G1433" s="77"/>
      <c r="H1433" s="63" t="e">
        <f t="shared" si="365"/>
        <v>#VALUE!</v>
      </c>
      <c r="I1433" s="64">
        <f t="shared" si="366"/>
        <v>1</v>
      </c>
      <c r="J1433" s="71" t="str">
        <f>J1432</f>
        <v>Lavandula</v>
      </c>
      <c r="K1433" s="71" t="str">
        <f>K1432</f>
        <v>stoechas</v>
      </c>
      <c r="L1433" s="72">
        <f t="shared" ref="L1433:M1433" si="371">L1432</f>
        <v>2</v>
      </c>
      <c r="M1433" s="72">
        <f t="shared" si="371"/>
        <v>11</v>
      </c>
      <c r="N1433" s="66">
        <f>N1432</f>
        <v>0</v>
      </c>
      <c r="O1433" s="42"/>
      <c r="P1433" s="43" t="e">
        <f>TEXT(IF(#REF!=1,D1433,""),"00")</f>
        <v>#REF!</v>
      </c>
      <c r="Q1433" s="44"/>
      <c r="R1433" s="45"/>
      <c r="S1433" s="46" t="e">
        <f>IF(O1433=0,TEXT(TIME(P1433,Q1433,R1433)-TIME(D1433,E1433,RIGHT(F1433,2))+TIME(0,LEFT(#REF!,2),RIGHT(#REF!,2)),"mm:ss"),TEXT(TIME(P1433,Q1433,R1433)-TIME(D1433,E1433,RIGHT(F1433,2))+TIME(0,LEFT(#REF!,2),RIGHT(#REF!,2))-TIME(0,($G$10*O1433),0),"mm:ss"))</f>
        <v>#REF!</v>
      </c>
      <c r="T1433" s="47"/>
      <c r="U1433" s="43" t="e">
        <f>INDEX(VISITORS[INSECT ORDER], MATCH(T1433,VISITORS[NAME USED],0))</f>
        <v>#N/A</v>
      </c>
      <c r="V1433" s="43" t="e">
        <f t="shared" si="362"/>
        <v>#N/A</v>
      </c>
      <c r="W1433" s="48" t="e">
        <f>IF(SUM(AB1433,AD1433,AF1433,AH1433,AJ1433,AL1433)=#REF!,,"")</f>
        <v>#REF!</v>
      </c>
      <c r="X1433" s="49" t="e">
        <f>IF(#REF!=1,1,"")</f>
        <v>#REF!</v>
      </c>
      <c r="Y1433" s="49"/>
      <c r="Z1433" s="49"/>
      <c r="AA1433" s="50" t="str">
        <f t="shared" si="363"/>
        <v/>
      </c>
      <c r="AB1433" s="51" t="str">
        <f>IF(AA1433=1,#REF!,"")</f>
        <v/>
      </c>
      <c r="AC1433" s="50"/>
      <c r="AD1433" s="51" t="str">
        <f>IF(AC1433=1,#REF!,"")</f>
        <v/>
      </c>
      <c r="AE1433" s="50"/>
      <c r="AF1433" s="51" t="str">
        <f>IF(AE1433=1,#REF!,"")</f>
        <v/>
      </c>
      <c r="AG1433" s="50"/>
      <c r="AH1433" s="51" t="str">
        <f>IF(AG1433=1,#REF!,"")</f>
        <v/>
      </c>
      <c r="AI1433" s="50"/>
      <c r="AJ1433" s="51" t="str">
        <f>IF(AI1433=1,#REF!,"")</f>
        <v/>
      </c>
      <c r="AK1433" s="50"/>
      <c r="AL1433" s="51" t="str">
        <f>IF(AK1433=1,#REF!,"")</f>
        <v/>
      </c>
      <c r="AM1433" s="52"/>
      <c r="AN1433" s="53"/>
      <c r="AO1433" s="53"/>
      <c r="AP1433" s="54"/>
      <c r="AQ1433" s="55" t="e">
        <f>IF(#REF!=1,0,"")</f>
        <v>#REF!</v>
      </c>
      <c r="AR1433" s="56" t="e">
        <f t="shared" si="356"/>
        <v>#REF!</v>
      </c>
      <c r="AS1433" s="55" t="e">
        <f>IF(#REF!=1,0,"")</f>
        <v>#REF!</v>
      </c>
      <c r="AT1433" s="56" t="e">
        <f t="shared" si="357"/>
        <v>#REF!</v>
      </c>
    </row>
    <row r="1434" spans="1:46" s="3" customFormat="1" x14ac:dyDescent="0.25">
      <c r="A1434" s="67">
        <f t="shared" ref="A1434:A1497" si="372">A1433</f>
        <v>2022</v>
      </c>
      <c r="B1434" s="67" t="str">
        <f t="shared" ref="B1434:B1451" si="373">IF(C1433-C1434&gt;0, TEXT(DATE(2016,(MONTH(DATEVALUE(B1433&amp;"1"))+1),1),"mmm"), B1433)</f>
        <v>May</v>
      </c>
      <c r="C1434" s="68">
        <f t="shared" si="364"/>
        <v>25</v>
      </c>
      <c r="D1434" s="69">
        <f t="shared" ref="D1434:D1451" si="374">IF(IF(E1433=59,D1433+1,D1433)=24,0,IF(E1433=59,D1433+1,D1433))</f>
        <v>8</v>
      </c>
      <c r="E1434" s="70">
        <f t="shared" si="361"/>
        <v>26</v>
      </c>
      <c r="F1434" s="74"/>
      <c r="G1434" s="77"/>
      <c r="H1434" s="63" t="e">
        <f t="shared" si="365"/>
        <v>#VALUE!</v>
      </c>
      <c r="I1434" s="64">
        <f t="shared" si="366"/>
        <v>1</v>
      </c>
      <c r="J1434" s="71" t="str">
        <f t="shared" si="366"/>
        <v>Lavandula</v>
      </c>
      <c r="K1434" s="71" t="str">
        <f t="shared" si="366"/>
        <v>stoechas</v>
      </c>
      <c r="L1434" s="66">
        <f t="shared" si="366"/>
        <v>2</v>
      </c>
      <c r="M1434" s="72">
        <f t="shared" si="366"/>
        <v>11</v>
      </c>
      <c r="N1434" s="66">
        <f t="shared" si="366"/>
        <v>0</v>
      </c>
      <c r="O1434" s="42"/>
      <c r="P1434" s="43" t="e">
        <f>TEXT(IF(#REF!=1,D1434,""),"00")</f>
        <v>#REF!</v>
      </c>
      <c r="Q1434" s="44"/>
      <c r="R1434" s="45"/>
      <c r="S1434" s="46" t="e">
        <f>IF(O1434=0,TEXT(TIME(P1434,Q1434,R1434)-TIME(D1434,E1434,RIGHT(F1434,2))+TIME(0,LEFT(#REF!,2),RIGHT(#REF!,2)),"mm:ss"),TEXT(TIME(P1434,Q1434,R1434)-TIME(D1434,E1434,RIGHT(F1434,2))+TIME(0,LEFT(#REF!,2),RIGHT(#REF!,2))-TIME(0,($G$10*O1434),0),"mm:ss"))</f>
        <v>#REF!</v>
      </c>
      <c r="T1434" s="47"/>
      <c r="U1434" s="43" t="e">
        <f>INDEX(VISITORS[INSECT ORDER], MATCH(T1434,VISITORS[NAME USED],0))</f>
        <v>#N/A</v>
      </c>
      <c r="V1434" s="43" t="e">
        <f t="shared" si="362"/>
        <v>#N/A</v>
      </c>
      <c r="W1434" s="48" t="e">
        <f>IF(SUM(AB1434,AD1434,AF1434,AH1434,AJ1434,AL1434)=#REF!,,"")</f>
        <v>#REF!</v>
      </c>
      <c r="X1434" s="49" t="e">
        <f>IF(#REF!=1,1,"")</f>
        <v>#REF!</v>
      </c>
      <c r="Y1434" s="49"/>
      <c r="Z1434" s="49"/>
      <c r="AA1434" s="50" t="str">
        <f t="shared" si="363"/>
        <v/>
      </c>
      <c r="AB1434" s="51" t="str">
        <f>IF(AA1434=1,#REF!,"")</f>
        <v/>
      </c>
      <c r="AC1434" s="50"/>
      <c r="AD1434" s="51" t="str">
        <f>IF(AC1434=1,#REF!,"")</f>
        <v/>
      </c>
      <c r="AE1434" s="50"/>
      <c r="AF1434" s="51" t="str">
        <f>IF(AE1434=1,#REF!,"")</f>
        <v/>
      </c>
      <c r="AG1434" s="50"/>
      <c r="AH1434" s="51" t="str">
        <f>IF(AG1434=1,#REF!,"")</f>
        <v/>
      </c>
      <c r="AI1434" s="50"/>
      <c r="AJ1434" s="51" t="str">
        <f>IF(AI1434=1,#REF!,"")</f>
        <v/>
      </c>
      <c r="AK1434" s="50"/>
      <c r="AL1434" s="51" t="str">
        <f>IF(AK1434=1,#REF!,"")</f>
        <v/>
      </c>
      <c r="AM1434" s="52"/>
      <c r="AN1434" s="53"/>
      <c r="AO1434" s="53"/>
      <c r="AP1434" s="54"/>
      <c r="AQ1434" s="55" t="e">
        <f>IF(#REF!=1,0,"")</f>
        <v>#REF!</v>
      </c>
      <c r="AR1434" s="56" t="e">
        <f t="shared" si="356"/>
        <v>#REF!</v>
      </c>
      <c r="AS1434" s="55" t="e">
        <f>IF(#REF!=1,0,"")</f>
        <v>#REF!</v>
      </c>
      <c r="AT1434" s="56" t="e">
        <f t="shared" si="357"/>
        <v>#REF!</v>
      </c>
    </row>
    <row r="1435" spans="1:46" s="3" customFormat="1" x14ac:dyDescent="0.25">
      <c r="A1435" s="67">
        <f t="shared" si="372"/>
        <v>2022</v>
      </c>
      <c r="B1435" s="67" t="str">
        <f t="shared" si="373"/>
        <v>May</v>
      </c>
      <c r="C1435" s="68">
        <f t="shared" si="364"/>
        <v>25</v>
      </c>
      <c r="D1435" s="69">
        <f t="shared" si="374"/>
        <v>8</v>
      </c>
      <c r="E1435" s="70">
        <f t="shared" si="361"/>
        <v>27</v>
      </c>
      <c r="F1435" s="74"/>
      <c r="G1435" s="77"/>
      <c r="H1435" s="63" t="e">
        <f t="shared" si="365"/>
        <v>#VALUE!</v>
      </c>
      <c r="I1435" s="64">
        <f t="shared" si="366"/>
        <v>1</v>
      </c>
      <c r="J1435" s="71" t="str">
        <f t="shared" si="366"/>
        <v>Lavandula</v>
      </c>
      <c r="K1435" s="71" t="str">
        <f t="shared" si="366"/>
        <v>stoechas</v>
      </c>
      <c r="L1435" s="72">
        <f t="shared" si="366"/>
        <v>2</v>
      </c>
      <c r="M1435" s="72">
        <f t="shared" si="366"/>
        <v>11</v>
      </c>
      <c r="N1435" s="66">
        <f t="shared" si="366"/>
        <v>0</v>
      </c>
      <c r="O1435" s="42"/>
      <c r="P1435" s="43" t="e">
        <f>TEXT(IF(#REF!=1,D1435,""),"00")</f>
        <v>#REF!</v>
      </c>
      <c r="Q1435" s="44"/>
      <c r="R1435" s="45"/>
      <c r="S1435" s="46" t="e">
        <f>IF(O1435=0,TEXT(TIME(P1435,Q1435,R1435)-TIME(D1435,E1435,RIGHT(F1435,2))+TIME(0,LEFT(#REF!,2),RIGHT(#REF!,2)),"mm:ss"),TEXT(TIME(P1435,Q1435,R1435)-TIME(D1435,E1435,RIGHT(F1435,2))+TIME(0,LEFT(#REF!,2),RIGHT(#REF!,2))-TIME(0,($G$10*O1435),0),"mm:ss"))</f>
        <v>#REF!</v>
      </c>
      <c r="T1435" s="47"/>
      <c r="U1435" s="43" t="e">
        <f>INDEX(VISITORS[INSECT ORDER], MATCH(T1435,VISITORS[NAME USED],0))</f>
        <v>#N/A</v>
      </c>
      <c r="V1435" s="43" t="e">
        <f t="shared" si="362"/>
        <v>#N/A</v>
      </c>
      <c r="W1435" s="48" t="e">
        <f>IF(SUM(AB1435,AD1435,AF1435,AH1435,AJ1435,AL1435)=#REF!,,"")</f>
        <v>#REF!</v>
      </c>
      <c r="X1435" s="49" t="e">
        <f>IF(#REF!=1,1,"")</f>
        <v>#REF!</v>
      </c>
      <c r="Y1435" s="49"/>
      <c r="Z1435" s="49"/>
      <c r="AA1435" s="50" t="str">
        <f t="shared" si="363"/>
        <v/>
      </c>
      <c r="AB1435" s="51" t="str">
        <f>IF(AA1435=1,#REF!,"")</f>
        <v/>
      </c>
      <c r="AC1435" s="50"/>
      <c r="AD1435" s="51" t="str">
        <f>IF(AC1435=1,#REF!,"")</f>
        <v/>
      </c>
      <c r="AE1435" s="50"/>
      <c r="AF1435" s="51" t="str">
        <f>IF(AE1435=1,#REF!,"")</f>
        <v/>
      </c>
      <c r="AG1435" s="50"/>
      <c r="AH1435" s="51" t="str">
        <f>IF(AG1435=1,#REF!,"")</f>
        <v/>
      </c>
      <c r="AI1435" s="50"/>
      <c r="AJ1435" s="51" t="str">
        <f>IF(AI1435=1,#REF!,"")</f>
        <v/>
      </c>
      <c r="AK1435" s="50"/>
      <c r="AL1435" s="51" t="str">
        <f>IF(AK1435=1,#REF!,"")</f>
        <v/>
      </c>
      <c r="AM1435" s="52"/>
      <c r="AN1435" s="53"/>
      <c r="AO1435" s="53"/>
      <c r="AP1435" s="54"/>
      <c r="AQ1435" s="55" t="e">
        <f>IF(#REF!=1,0,"")</f>
        <v>#REF!</v>
      </c>
      <c r="AR1435" s="56" t="e">
        <f t="shared" si="356"/>
        <v>#REF!</v>
      </c>
      <c r="AS1435" s="55" t="e">
        <f>IF(#REF!=1,0,"")</f>
        <v>#REF!</v>
      </c>
      <c r="AT1435" s="56" t="e">
        <f t="shared" si="357"/>
        <v>#REF!</v>
      </c>
    </row>
    <row r="1436" spans="1:46" s="3" customFormat="1" x14ac:dyDescent="0.25">
      <c r="A1436" s="67">
        <f t="shared" si="372"/>
        <v>2022</v>
      </c>
      <c r="B1436" s="67" t="str">
        <f t="shared" si="373"/>
        <v>May</v>
      </c>
      <c r="C1436" s="68">
        <f t="shared" si="364"/>
        <v>25</v>
      </c>
      <c r="D1436" s="69">
        <f t="shared" si="374"/>
        <v>8</v>
      </c>
      <c r="E1436" s="70">
        <f t="shared" si="361"/>
        <v>28</v>
      </c>
      <c r="F1436" s="74"/>
      <c r="G1436" s="77"/>
      <c r="H1436" s="63" t="e">
        <f t="shared" si="365"/>
        <v>#VALUE!</v>
      </c>
      <c r="I1436" s="64">
        <f t="shared" si="366"/>
        <v>1</v>
      </c>
      <c r="J1436" s="71" t="str">
        <f t="shared" si="366"/>
        <v>Lavandula</v>
      </c>
      <c r="K1436" s="71" t="str">
        <f t="shared" si="366"/>
        <v>stoechas</v>
      </c>
      <c r="L1436" s="72">
        <f t="shared" si="366"/>
        <v>2</v>
      </c>
      <c r="M1436" s="72">
        <f t="shared" si="366"/>
        <v>11</v>
      </c>
      <c r="N1436" s="66">
        <f t="shared" si="366"/>
        <v>0</v>
      </c>
      <c r="O1436" s="42"/>
      <c r="P1436" s="43" t="e">
        <f>TEXT(IF(#REF!=1,D1436,""),"00")</f>
        <v>#REF!</v>
      </c>
      <c r="Q1436" s="44"/>
      <c r="R1436" s="45"/>
      <c r="S1436" s="46" t="e">
        <f>IF(O1436=0,TEXT(TIME(P1436,Q1436,R1436)-TIME(D1436,E1436,RIGHT(F1436,2))+TIME(0,LEFT(#REF!,2),RIGHT(#REF!,2)),"mm:ss"),TEXT(TIME(P1436,Q1436,R1436)-TIME(D1436,E1436,RIGHT(F1436,2))+TIME(0,LEFT(#REF!,2),RIGHT(#REF!,2))-TIME(0,($G$10*O1436),0),"mm:ss"))</f>
        <v>#REF!</v>
      </c>
      <c r="T1436" s="47"/>
      <c r="U1436" s="43" t="e">
        <f>INDEX(VISITORS[INSECT ORDER], MATCH(T1436,VISITORS[NAME USED],0))</f>
        <v>#N/A</v>
      </c>
      <c r="V1436" s="43" t="e">
        <f t="shared" si="362"/>
        <v>#N/A</v>
      </c>
      <c r="W1436" s="48" t="e">
        <f>IF(SUM(AB1436,AD1436,AF1436,AH1436,AJ1436,AL1436)=#REF!,,"")</f>
        <v>#REF!</v>
      </c>
      <c r="X1436" s="49" t="e">
        <f>IF(#REF!=1,1,"")</f>
        <v>#REF!</v>
      </c>
      <c r="Y1436" s="49"/>
      <c r="Z1436" s="49"/>
      <c r="AA1436" s="50" t="str">
        <f t="shared" si="363"/>
        <v/>
      </c>
      <c r="AB1436" s="51" t="str">
        <f>IF(AA1436=1,#REF!,"")</f>
        <v/>
      </c>
      <c r="AC1436" s="50"/>
      <c r="AD1436" s="51" t="str">
        <f>IF(AC1436=1,#REF!,"")</f>
        <v/>
      </c>
      <c r="AE1436" s="50"/>
      <c r="AF1436" s="51" t="str">
        <f>IF(AE1436=1,#REF!,"")</f>
        <v/>
      </c>
      <c r="AG1436" s="50"/>
      <c r="AH1436" s="51" t="str">
        <f>IF(AG1436=1,#REF!,"")</f>
        <v/>
      </c>
      <c r="AI1436" s="50"/>
      <c r="AJ1436" s="51" t="str">
        <f>IF(AI1436=1,#REF!,"")</f>
        <v/>
      </c>
      <c r="AK1436" s="50"/>
      <c r="AL1436" s="51" t="str">
        <f>IF(AK1436=1,#REF!,"")</f>
        <v/>
      </c>
      <c r="AM1436" s="52"/>
      <c r="AN1436" s="53"/>
      <c r="AO1436" s="53"/>
      <c r="AP1436" s="54"/>
      <c r="AQ1436" s="55" t="e">
        <f>IF(#REF!=1,0,"")</f>
        <v>#REF!</v>
      </c>
      <c r="AR1436" s="56" t="e">
        <f t="shared" si="356"/>
        <v>#REF!</v>
      </c>
      <c r="AS1436" s="55" t="e">
        <f>IF(#REF!=1,0,"")</f>
        <v>#REF!</v>
      </c>
      <c r="AT1436" s="56" t="e">
        <f t="shared" si="357"/>
        <v>#REF!</v>
      </c>
    </row>
    <row r="1437" spans="1:46" s="3" customFormat="1" x14ac:dyDescent="0.25">
      <c r="A1437" s="67">
        <f t="shared" si="372"/>
        <v>2022</v>
      </c>
      <c r="B1437" s="67" t="str">
        <f t="shared" si="373"/>
        <v>May</v>
      </c>
      <c r="C1437" s="68">
        <f t="shared" si="364"/>
        <v>25</v>
      </c>
      <c r="D1437" s="69">
        <f t="shared" si="374"/>
        <v>8</v>
      </c>
      <c r="E1437" s="60">
        <f t="shared" si="361"/>
        <v>29</v>
      </c>
      <c r="F1437" s="74"/>
      <c r="G1437" s="77"/>
      <c r="H1437" s="63" t="e">
        <f t="shared" si="365"/>
        <v>#VALUE!</v>
      </c>
      <c r="I1437" s="64">
        <f t="shared" ref="I1437:N1450" si="375">I1436</f>
        <v>1</v>
      </c>
      <c r="J1437" s="71" t="str">
        <f t="shared" si="375"/>
        <v>Lavandula</v>
      </c>
      <c r="K1437" s="71" t="str">
        <f t="shared" si="375"/>
        <v>stoechas</v>
      </c>
      <c r="L1437" s="72">
        <f t="shared" si="375"/>
        <v>2</v>
      </c>
      <c r="M1437" s="66">
        <f t="shared" si="375"/>
        <v>11</v>
      </c>
      <c r="N1437" s="66">
        <f t="shared" si="375"/>
        <v>0</v>
      </c>
      <c r="O1437" s="42"/>
      <c r="P1437" s="43" t="e">
        <f>TEXT(IF(#REF!=1,D1437,""),"00")</f>
        <v>#REF!</v>
      </c>
      <c r="Q1437" s="44"/>
      <c r="R1437" s="45"/>
      <c r="S1437" s="46" t="e">
        <f>IF(O1437=0,TEXT(TIME(P1437,Q1437,R1437)-TIME(D1437,E1437,RIGHT(F1437,2))+TIME(0,LEFT(#REF!,2),RIGHT(#REF!,2)),"mm:ss"),TEXT(TIME(P1437,Q1437,R1437)-TIME(D1437,E1437,RIGHT(F1437,2))+TIME(0,LEFT(#REF!,2),RIGHT(#REF!,2))-TIME(0,($G$10*O1437),0),"mm:ss"))</f>
        <v>#REF!</v>
      </c>
      <c r="T1437" s="47"/>
      <c r="U1437" s="43" t="e">
        <f>INDEX(VISITORS[INSECT ORDER], MATCH(T1437,VISITORS[NAME USED],0))</f>
        <v>#N/A</v>
      </c>
      <c r="V1437" s="43" t="e">
        <f t="shared" si="362"/>
        <v>#N/A</v>
      </c>
      <c r="W1437" s="48" t="e">
        <f>IF(SUM(AB1437,AD1437,AF1437,AH1437,AJ1437,AL1437)=#REF!,,"")</f>
        <v>#REF!</v>
      </c>
      <c r="X1437" s="49" t="e">
        <f>IF(#REF!=1,1,"")</f>
        <v>#REF!</v>
      </c>
      <c r="Y1437" s="49"/>
      <c r="Z1437" s="49"/>
      <c r="AA1437" s="50" t="str">
        <f t="shared" si="363"/>
        <v/>
      </c>
      <c r="AB1437" s="51" t="str">
        <f>IF(AA1437=1,#REF!,"")</f>
        <v/>
      </c>
      <c r="AC1437" s="50"/>
      <c r="AD1437" s="51" t="str">
        <f>IF(AC1437=1,#REF!,"")</f>
        <v/>
      </c>
      <c r="AE1437" s="50"/>
      <c r="AF1437" s="51" t="str">
        <f>IF(AE1437=1,#REF!,"")</f>
        <v/>
      </c>
      <c r="AG1437" s="50"/>
      <c r="AH1437" s="51" t="str">
        <f>IF(AG1437=1,#REF!,"")</f>
        <v/>
      </c>
      <c r="AI1437" s="50"/>
      <c r="AJ1437" s="51" t="str">
        <f>IF(AI1437=1,#REF!,"")</f>
        <v/>
      </c>
      <c r="AK1437" s="50"/>
      <c r="AL1437" s="51" t="str">
        <f>IF(AK1437=1,#REF!,"")</f>
        <v/>
      </c>
      <c r="AM1437" s="52"/>
      <c r="AN1437" s="53"/>
      <c r="AO1437" s="53"/>
      <c r="AP1437" s="54"/>
      <c r="AQ1437" s="55" t="e">
        <f>IF(#REF!=1,0,"")</f>
        <v>#REF!</v>
      </c>
      <c r="AR1437" s="56" t="e">
        <f t="shared" si="356"/>
        <v>#REF!</v>
      </c>
      <c r="AS1437" s="55" t="e">
        <f>IF(#REF!=1,0,"")</f>
        <v>#REF!</v>
      </c>
      <c r="AT1437" s="56" t="e">
        <f t="shared" si="357"/>
        <v>#REF!</v>
      </c>
    </row>
    <row r="1438" spans="1:46" s="3" customFormat="1" x14ac:dyDescent="0.25">
      <c r="A1438" s="67">
        <f t="shared" si="372"/>
        <v>2022</v>
      </c>
      <c r="B1438" s="67" t="str">
        <f t="shared" si="373"/>
        <v>May</v>
      </c>
      <c r="C1438" s="68">
        <f t="shared" si="364"/>
        <v>25</v>
      </c>
      <c r="D1438" s="69">
        <f t="shared" si="374"/>
        <v>8</v>
      </c>
      <c r="E1438" s="70">
        <f t="shared" si="361"/>
        <v>30</v>
      </c>
      <c r="F1438" s="74"/>
      <c r="G1438" s="77"/>
      <c r="H1438" s="63" t="e">
        <f t="shared" si="365"/>
        <v>#VALUE!</v>
      </c>
      <c r="I1438" s="64">
        <f t="shared" si="375"/>
        <v>1</v>
      </c>
      <c r="J1438" s="71" t="str">
        <f t="shared" si="375"/>
        <v>Lavandula</v>
      </c>
      <c r="K1438" s="71" t="str">
        <f t="shared" si="375"/>
        <v>stoechas</v>
      </c>
      <c r="L1438" s="72">
        <f t="shared" si="375"/>
        <v>2</v>
      </c>
      <c r="M1438" s="72">
        <f t="shared" si="375"/>
        <v>11</v>
      </c>
      <c r="N1438" s="66">
        <f t="shared" si="375"/>
        <v>0</v>
      </c>
      <c r="O1438" s="42"/>
      <c r="P1438" s="43" t="e">
        <f>TEXT(IF(#REF!=1,D1438,""),"00")</f>
        <v>#REF!</v>
      </c>
      <c r="Q1438" s="44"/>
      <c r="R1438" s="45"/>
      <c r="S1438" s="46" t="e">
        <f>IF(O1438=0,TEXT(TIME(P1438,Q1438,R1438)-TIME(D1438,E1438,RIGHT(F1438,2))+TIME(0,LEFT(#REF!,2),RIGHT(#REF!,2)),"mm:ss"),TEXT(TIME(P1438,Q1438,R1438)-TIME(D1438,E1438,RIGHT(F1438,2))+TIME(0,LEFT(#REF!,2),RIGHT(#REF!,2))-TIME(0,($G$10*O1438),0),"mm:ss"))</f>
        <v>#REF!</v>
      </c>
      <c r="T1438" s="47"/>
      <c r="U1438" s="43" t="e">
        <f>INDEX(VISITORS[INSECT ORDER], MATCH(T1438,VISITORS[NAME USED],0))</f>
        <v>#N/A</v>
      </c>
      <c r="V1438" s="43" t="e">
        <f t="shared" si="362"/>
        <v>#N/A</v>
      </c>
      <c r="W1438" s="48" t="e">
        <f>IF(SUM(AB1438,AD1438,AF1438,AH1438,AJ1438,AL1438)=#REF!,,"")</f>
        <v>#REF!</v>
      </c>
      <c r="X1438" s="49" t="e">
        <f>IF(#REF!=1,1,"")</f>
        <v>#REF!</v>
      </c>
      <c r="Y1438" s="49"/>
      <c r="Z1438" s="49"/>
      <c r="AA1438" s="50" t="str">
        <f t="shared" si="363"/>
        <v/>
      </c>
      <c r="AB1438" s="51" t="str">
        <f>IF(AA1438=1,#REF!,"")</f>
        <v/>
      </c>
      <c r="AC1438" s="50"/>
      <c r="AD1438" s="51" t="str">
        <f>IF(AC1438=1,#REF!,"")</f>
        <v/>
      </c>
      <c r="AE1438" s="50"/>
      <c r="AF1438" s="51" t="str">
        <f>IF(AE1438=1,#REF!,"")</f>
        <v/>
      </c>
      <c r="AG1438" s="50"/>
      <c r="AH1438" s="51" t="str">
        <f>IF(AG1438=1,#REF!,"")</f>
        <v/>
      </c>
      <c r="AI1438" s="50"/>
      <c r="AJ1438" s="51" t="str">
        <f>IF(AI1438=1,#REF!,"")</f>
        <v/>
      </c>
      <c r="AK1438" s="50"/>
      <c r="AL1438" s="51" t="str">
        <f>IF(AK1438=1,#REF!,"")</f>
        <v/>
      </c>
      <c r="AM1438" s="52"/>
      <c r="AN1438" s="53"/>
      <c r="AO1438" s="53"/>
      <c r="AP1438" s="54"/>
      <c r="AQ1438" s="55" t="e">
        <f>IF(#REF!=1,0,"")</f>
        <v>#REF!</v>
      </c>
      <c r="AR1438" s="56" t="e">
        <f t="shared" si="356"/>
        <v>#REF!</v>
      </c>
      <c r="AS1438" s="55" t="e">
        <f>IF(#REF!=1,0,"")</f>
        <v>#REF!</v>
      </c>
      <c r="AT1438" s="56" t="e">
        <f t="shared" si="357"/>
        <v>#REF!</v>
      </c>
    </row>
    <row r="1439" spans="1:46" s="3" customFormat="1" x14ac:dyDescent="0.25">
      <c r="A1439" s="67">
        <f t="shared" si="372"/>
        <v>2022</v>
      </c>
      <c r="B1439" s="67" t="str">
        <f t="shared" si="373"/>
        <v>May</v>
      </c>
      <c r="C1439" s="68">
        <f t="shared" si="364"/>
        <v>25</v>
      </c>
      <c r="D1439" s="69">
        <f t="shared" si="374"/>
        <v>8</v>
      </c>
      <c r="E1439" s="70">
        <f t="shared" si="361"/>
        <v>31</v>
      </c>
      <c r="F1439" s="74"/>
      <c r="G1439" s="77"/>
      <c r="H1439" s="63" t="e">
        <f t="shared" si="365"/>
        <v>#VALUE!</v>
      </c>
      <c r="I1439" s="64">
        <f t="shared" si="375"/>
        <v>1</v>
      </c>
      <c r="J1439" s="71" t="str">
        <f t="shared" si="375"/>
        <v>Lavandula</v>
      </c>
      <c r="K1439" s="71" t="str">
        <f t="shared" si="375"/>
        <v>stoechas</v>
      </c>
      <c r="L1439" s="72">
        <f t="shared" si="375"/>
        <v>2</v>
      </c>
      <c r="M1439" s="72">
        <f t="shared" si="375"/>
        <v>11</v>
      </c>
      <c r="N1439" s="66">
        <f t="shared" si="375"/>
        <v>0</v>
      </c>
      <c r="O1439" s="42"/>
      <c r="P1439" s="43" t="e">
        <f>TEXT(IF(#REF!=1,D1439,""),"00")</f>
        <v>#REF!</v>
      </c>
      <c r="Q1439" s="44"/>
      <c r="R1439" s="45"/>
      <c r="S1439" s="46" t="e">
        <f>IF(O1439=0,TEXT(TIME(P1439,Q1439,R1439)-TIME(D1439,E1439,RIGHT(F1439,2))+TIME(0,LEFT(#REF!,2),RIGHT(#REF!,2)),"mm:ss"),TEXT(TIME(P1439,Q1439,R1439)-TIME(D1439,E1439,RIGHT(F1439,2))+TIME(0,LEFT(#REF!,2),RIGHT(#REF!,2))-TIME(0,($G$10*O1439),0),"mm:ss"))</f>
        <v>#REF!</v>
      </c>
      <c r="T1439" s="47"/>
      <c r="U1439" s="43" t="e">
        <f>INDEX(VISITORS[INSECT ORDER], MATCH(T1439,VISITORS[NAME USED],0))</f>
        <v>#N/A</v>
      </c>
      <c r="V1439" s="43" t="e">
        <f t="shared" si="362"/>
        <v>#N/A</v>
      </c>
      <c r="W1439" s="48" t="e">
        <f>IF(SUM(AB1439,AD1439,AF1439,AH1439,AJ1439,AL1439)=#REF!,,"")</f>
        <v>#REF!</v>
      </c>
      <c r="X1439" s="49" t="e">
        <f>IF(#REF!=1,1,"")</f>
        <v>#REF!</v>
      </c>
      <c r="Y1439" s="49"/>
      <c r="Z1439" s="49"/>
      <c r="AA1439" s="50" t="str">
        <f t="shared" si="363"/>
        <v/>
      </c>
      <c r="AB1439" s="51" t="str">
        <f>IF(AA1439=1,#REF!,"")</f>
        <v/>
      </c>
      <c r="AC1439" s="50"/>
      <c r="AD1439" s="51" t="str">
        <f>IF(AC1439=1,#REF!,"")</f>
        <v/>
      </c>
      <c r="AE1439" s="50"/>
      <c r="AF1439" s="51" t="str">
        <f>IF(AE1439=1,#REF!,"")</f>
        <v/>
      </c>
      <c r="AG1439" s="50"/>
      <c r="AH1439" s="51" t="str">
        <f>IF(AG1439=1,#REF!,"")</f>
        <v/>
      </c>
      <c r="AI1439" s="50"/>
      <c r="AJ1439" s="51" t="str">
        <f>IF(AI1439=1,#REF!,"")</f>
        <v/>
      </c>
      <c r="AK1439" s="50"/>
      <c r="AL1439" s="51" t="str">
        <f>IF(AK1439=1,#REF!,"")</f>
        <v/>
      </c>
      <c r="AM1439" s="52"/>
      <c r="AN1439" s="53"/>
      <c r="AO1439" s="53"/>
      <c r="AP1439" s="54"/>
      <c r="AQ1439" s="55" t="e">
        <f>IF(#REF!=1,0,"")</f>
        <v>#REF!</v>
      </c>
      <c r="AR1439" s="56" t="e">
        <f t="shared" si="356"/>
        <v>#REF!</v>
      </c>
      <c r="AS1439" s="55" t="e">
        <f>IF(#REF!=1,0,"")</f>
        <v>#REF!</v>
      </c>
      <c r="AT1439" s="56" t="e">
        <f t="shared" si="357"/>
        <v>#REF!</v>
      </c>
    </row>
    <row r="1440" spans="1:46" s="3" customFormat="1" x14ac:dyDescent="0.25">
      <c r="A1440" s="67">
        <f t="shared" si="372"/>
        <v>2022</v>
      </c>
      <c r="B1440" s="67" t="str">
        <f t="shared" si="373"/>
        <v>May</v>
      </c>
      <c r="C1440" s="68">
        <f t="shared" si="364"/>
        <v>25</v>
      </c>
      <c r="D1440" s="69">
        <f t="shared" si="374"/>
        <v>8</v>
      </c>
      <c r="E1440" s="70">
        <f t="shared" si="361"/>
        <v>32</v>
      </c>
      <c r="F1440" s="74"/>
      <c r="G1440" s="77"/>
      <c r="H1440" s="63" t="e">
        <f t="shared" si="365"/>
        <v>#VALUE!</v>
      </c>
      <c r="I1440" s="64">
        <f t="shared" si="375"/>
        <v>1</v>
      </c>
      <c r="J1440" s="71" t="str">
        <f t="shared" si="375"/>
        <v>Lavandula</v>
      </c>
      <c r="K1440" s="71" t="str">
        <f t="shared" si="375"/>
        <v>stoechas</v>
      </c>
      <c r="L1440" s="66">
        <f t="shared" si="375"/>
        <v>2</v>
      </c>
      <c r="M1440" s="72">
        <f t="shared" si="375"/>
        <v>11</v>
      </c>
      <c r="N1440" s="66">
        <f t="shared" si="375"/>
        <v>0</v>
      </c>
      <c r="O1440" s="42"/>
      <c r="P1440" s="43" t="e">
        <f>TEXT(IF(#REF!=1,D1440,""),"00")</f>
        <v>#REF!</v>
      </c>
      <c r="Q1440" s="44"/>
      <c r="R1440" s="45"/>
      <c r="S1440" s="46" t="e">
        <f>IF(O1440=0,TEXT(TIME(P1440,Q1440,R1440)-TIME(D1440,E1440,RIGHT(F1440,2))+TIME(0,LEFT(#REF!,2),RIGHT(#REF!,2)),"mm:ss"),TEXT(TIME(P1440,Q1440,R1440)-TIME(D1440,E1440,RIGHT(F1440,2))+TIME(0,LEFT(#REF!,2),RIGHT(#REF!,2))-TIME(0,($G$10*O1440),0),"mm:ss"))</f>
        <v>#REF!</v>
      </c>
      <c r="T1440" s="47"/>
      <c r="U1440" s="43" t="e">
        <f>INDEX(VISITORS[INSECT ORDER], MATCH(T1440,VISITORS[NAME USED],0))</f>
        <v>#N/A</v>
      </c>
      <c r="V1440" s="43" t="e">
        <f t="shared" si="362"/>
        <v>#N/A</v>
      </c>
      <c r="W1440" s="48" t="e">
        <f>IF(SUM(AB1440,AD1440,AF1440,AH1440,AJ1440,AL1440)=#REF!,,"")</f>
        <v>#REF!</v>
      </c>
      <c r="X1440" s="49" t="e">
        <f>IF(#REF!=1,1,"")</f>
        <v>#REF!</v>
      </c>
      <c r="Y1440" s="49"/>
      <c r="Z1440" s="49"/>
      <c r="AA1440" s="50" t="str">
        <f t="shared" si="363"/>
        <v/>
      </c>
      <c r="AB1440" s="51" t="str">
        <f>IF(AA1440=1,#REF!,"")</f>
        <v/>
      </c>
      <c r="AC1440" s="50"/>
      <c r="AD1440" s="51" t="str">
        <f>IF(AC1440=1,#REF!,"")</f>
        <v/>
      </c>
      <c r="AE1440" s="50"/>
      <c r="AF1440" s="51" t="str">
        <f>IF(AE1440=1,#REF!,"")</f>
        <v/>
      </c>
      <c r="AG1440" s="50"/>
      <c r="AH1440" s="51" t="str">
        <f>IF(AG1440=1,#REF!,"")</f>
        <v/>
      </c>
      <c r="AI1440" s="50"/>
      <c r="AJ1440" s="51" t="str">
        <f>IF(AI1440=1,#REF!,"")</f>
        <v/>
      </c>
      <c r="AK1440" s="50"/>
      <c r="AL1440" s="51" t="str">
        <f>IF(AK1440=1,#REF!,"")</f>
        <v/>
      </c>
      <c r="AM1440" s="52"/>
      <c r="AN1440" s="53"/>
      <c r="AO1440" s="53"/>
      <c r="AP1440" s="54"/>
      <c r="AQ1440" s="55" t="e">
        <f>IF(#REF!=1,0,"")</f>
        <v>#REF!</v>
      </c>
      <c r="AR1440" s="56" t="e">
        <f t="shared" si="356"/>
        <v>#REF!</v>
      </c>
      <c r="AS1440" s="55" t="e">
        <f>IF(#REF!=1,0,"")</f>
        <v>#REF!</v>
      </c>
      <c r="AT1440" s="56" t="e">
        <f t="shared" si="357"/>
        <v>#REF!</v>
      </c>
    </row>
    <row r="1441" spans="1:46" s="3" customFormat="1" x14ac:dyDescent="0.25">
      <c r="A1441" s="67">
        <f t="shared" si="372"/>
        <v>2022</v>
      </c>
      <c r="B1441" s="67" t="str">
        <f t="shared" si="373"/>
        <v>May</v>
      </c>
      <c r="C1441" s="68">
        <f t="shared" si="364"/>
        <v>25</v>
      </c>
      <c r="D1441" s="69">
        <f t="shared" si="374"/>
        <v>8</v>
      </c>
      <c r="E1441" s="70">
        <f t="shared" si="361"/>
        <v>33</v>
      </c>
      <c r="F1441" s="74"/>
      <c r="G1441" s="77"/>
      <c r="H1441" s="63" t="e">
        <f t="shared" si="365"/>
        <v>#VALUE!</v>
      </c>
      <c r="I1441" s="64">
        <f t="shared" si="375"/>
        <v>1</v>
      </c>
      <c r="J1441" s="71" t="str">
        <f t="shared" si="375"/>
        <v>Lavandula</v>
      </c>
      <c r="K1441" s="71" t="str">
        <f t="shared" si="375"/>
        <v>stoechas</v>
      </c>
      <c r="L1441" s="72">
        <f t="shared" si="375"/>
        <v>2</v>
      </c>
      <c r="M1441" s="72">
        <f t="shared" si="375"/>
        <v>11</v>
      </c>
      <c r="N1441" s="66">
        <f t="shared" si="375"/>
        <v>0</v>
      </c>
      <c r="O1441" s="42"/>
      <c r="P1441" s="43" t="e">
        <f>TEXT(IF(#REF!=1,D1441,""),"00")</f>
        <v>#REF!</v>
      </c>
      <c r="Q1441" s="44"/>
      <c r="R1441" s="45"/>
      <c r="S1441" s="46" t="e">
        <f>IF(O1441=0,TEXT(TIME(P1441,Q1441,R1441)-TIME(D1441,E1441,RIGHT(F1441,2))+TIME(0,LEFT(#REF!,2),RIGHT(#REF!,2)),"mm:ss"),TEXT(TIME(P1441,Q1441,R1441)-TIME(D1441,E1441,RIGHT(F1441,2))+TIME(0,LEFT(#REF!,2),RIGHT(#REF!,2))-TIME(0,($G$10*O1441),0),"mm:ss"))</f>
        <v>#REF!</v>
      </c>
      <c r="T1441" s="47"/>
      <c r="U1441" s="43" t="e">
        <f>INDEX(VISITORS[INSECT ORDER], MATCH(T1441,VISITORS[NAME USED],0))</f>
        <v>#N/A</v>
      </c>
      <c r="V1441" s="43" t="e">
        <f t="shared" si="362"/>
        <v>#N/A</v>
      </c>
      <c r="W1441" s="48" t="e">
        <f>IF(SUM(AB1441,AD1441,AF1441,AH1441,AJ1441,AL1441)=#REF!,,"")</f>
        <v>#REF!</v>
      </c>
      <c r="X1441" s="49" t="e">
        <f>IF(#REF!=1,1,"")</f>
        <v>#REF!</v>
      </c>
      <c r="Y1441" s="49"/>
      <c r="Z1441" s="49"/>
      <c r="AA1441" s="50" t="str">
        <f t="shared" si="363"/>
        <v/>
      </c>
      <c r="AB1441" s="51" t="str">
        <f>IF(AA1441=1,#REF!,"")</f>
        <v/>
      </c>
      <c r="AC1441" s="50"/>
      <c r="AD1441" s="51" t="str">
        <f>IF(AC1441=1,#REF!,"")</f>
        <v/>
      </c>
      <c r="AE1441" s="50"/>
      <c r="AF1441" s="51" t="str">
        <f>IF(AE1441=1,#REF!,"")</f>
        <v/>
      </c>
      <c r="AG1441" s="50"/>
      <c r="AH1441" s="51" t="str">
        <f>IF(AG1441=1,#REF!,"")</f>
        <v/>
      </c>
      <c r="AI1441" s="50"/>
      <c r="AJ1441" s="51" t="str">
        <f>IF(AI1441=1,#REF!,"")</f>
        <v/>
      </c>
      <c r="AK1441" s="50"/>
      <c r="AL1441" s="51" t="str">
        <f>IF(AK1441=1,#REF!,"")</f>
        <v/>
      </c>
      <c r="AM1441" s="52"/>
      <c r="AN1441" s="53"/>
      <c r="AO1441" s="53"/>
      <c r="AP1441" s="54"/>
      <c r="AQ1441" s="55" t="e">
        <f>IF(#REF!=1,0,"")</f>
        <v>#REF!</v>
      </c>
      <c r="AR1441" s="56" t="e">
        <f t="shared" si="356"/>
        <v>#REF!</v>
      </c>
      <c r="AS1441" s="55" t="e">
        <f>IF(#REF!=1,0,"")</f>
        <v>#REF!</v>
      </c>
      <c r="AT1441" s="56" t="e">
        <f t="shared" si="357"/>
        <v>#REF!</v>
      </c>
    </row>
    <row r="1442" spans="1:46" s="3" customFormat="1" x14ac:dyDescent="0.25">
      <c r="A1442" s="67">
        <f t="shared" si="372"/>
        <v>2022</v>
      </c>
      <c r="B1442" s="67" t="str">
        <f t="shared" si="373"/>
        <v>May</v>
      </c>
      <c r="C1442" s="68">
        <f t="shared" si="364"/>
        <v>25</v>
      </c>
      <c r="D1442" s="69">
        <f t="shared" si="374"/>
        <v>8</v>
      </c>
      <c r="E1442" s="60">
        <f t="shared" si="361"/>
        <v>34</v>
      </c>
      <c r="F1442" s="74"/>
      <c r="G1442" s="77"/>
      <c r="H1442" s="63" t="e">
        <f t="shared" si="365"/>
        <v>#VALUE!</v>
      </c>
      <c r="I1442" s="64">
        <f t="shared" si="375"/>
        <v>1</v>
      </c>
      <c r="J1442" s="71" t="str">
        <f t="shared" si="375"/>
        <v>Lavandula</v>
      </c>
      <c r="K1442" s="71" t="str">
        <f t="shared" si="375"/>
        <v>stoechas</v>
      </c>
      <c r="L1442" s="72">
        <f t="shared" si="375"/>
        <v>2</v>
      </c>
      <c r="M1442" s="66">
        <f t="shared" si="375"/>
        <v>11</v>
      </c>
      <c r="N1442" s="66">
        <f t="shared" si="375"/>
        <v>0</v>
      </c>
      <c r="O1442" s="42"/>
      <c r="P1442" s="43" t="e">
        <f>TEXT(IF(#REF!=1,D1442,""),"00")</f>
        <v>#REF!</v>
      </c>
      <c r="Q1442" s="44"/>
      <c r="R1442" s="45"/>
      <c r="S1442" s="46" t="e">
        <f>IF(O1442=0,TEXT(TIME(P1442,Q1442,R1442)-TIME(D1442,E1442,RIGHT(F1442,2))+TIME(0,LEFT(#REF!,2),RIGHT(#REF!,2)),"mm:ss"),TEXT(TIME(P1442,Q1442,R1442)-TIME(D1442,E1442,RIGHT(F1442,2))+TIME(0,LEFT(#REF!,2),RIGHT(#REF!,2))-TIME(0,($G$10*O1442),0),"mm:ss"))</f>
        <v>#REF!</v>
      </c>
      <c r="T1442" s="47"/>
      <c r="U1442" s="43" t="e">
        <f>INDEX(VISITORS[INSECT ORDER], MATCH(T1442,VISITORS[NAME USED],0))</f>
        <v>#N/A</v>
      </c>
      <c r="V1442" s="43" t="e">
        <f t="shared" si="362"/>
        <v>#N/A</v>
      </c>
      <c r="W1442" s="48" t="e">
        <f>IF(SUM(AB1442,AD1442,AF1442,AH1442,AJ1442,AL1442)=#REF!,,"")</f>
        <v>#REF!</v>
      </c>
      <c r="X1442" s="49" t="e">
        <f>IF(#REF!=1,1,"")</f>
        <v>#REF!</v>
      </c>
      <c r="Y1442" s="49"/>
      <c r="Z1442" s="49"/>
      <c r="AA1442" s="50" t="str">
        <f t="shared" si="363"/>
        <v/>
      </c>
      <c r="AB1442" s="51" t="str">
        <f>IF(AA1442=1,#REF!,"")</f>
        <v/>
      </c>
      <c r="AC1442" s="50"/>
      <c r="AD1442" s="51" t="str">
        <f>IF(AC1442=1,#REF!,"")</f>
        <v/>
      </c>
      <c r="AE1442" s="50"/>
      <c r="AF1442" s="51" t="str">
        <f>IF(AE1442=1,#REF!,"")</f>
        <v/>
      </c>
      <c r="AG1442" s="50"/>
      <c r="AH1442" s="51" t="str">
        <f>IF(AG1442=1,#REF!,"")</f>
        <v/>
      </c>
      <c r="AI1442" s="50"/>
      <c r="AJ1442" s="51" t="str">
        <f>IF(AI1442=1,#REF!,"")</f>
        <v/>
      </c>
      <c r="AK1442" s="50"/>
      <c r="AL1442" s="51" t="str">
        <f>IF(AK1442=1,#REF!,"")</f>
        <v/>
      </c>
      <c r="AM1442" s="52"/>
      <c r="AN1442" s="53"/>
      <c r="AO1442" s="53"/>
      <c r="AP1442" s="54"/>
      <c r="AQ1442" s="55" t="e">
        <f>IF(#REF!=1,0,"")</f>
        <v>#REF!</v>
      </c>
      <c r="AR1442" s="56" t="e">
        <f t="shared" si="356"/>
        <v>#REF!</v>
      </c>
      <c r="AS1442" s="55" t="e">
        <f>IF(#REF!=1,0,"")</f>
        <v>#REF!</v>
      </c>
      <c r="AT1442" s="56" t="e">
        <f t="shared" si="357"/>
        <v>#REF!</v>
      </c>
    </row>
    <row r="1443" spans="1:46" s="3" customFormat="1" x14ac:dyDescent="0.25">
      <c r="A1443" s="67">
        <f t="shared" si="372"/>
        <v>2022</v>
      </c>
      <c r="B1443" s="67" t="str">
        <f t="shared" si="373"/>
        <v>May</v>
      </c>
      <c r="C1443" s="68">
        <f t="shared" si="364"/>
        <v>25</v>
      </c>
      <c r="D1443" s="69">
        <f t="shared" si="374"/>
        <v>8</v>
      </c>
      <c r="E1443" s="70">
        <f t="shared" si="361"/>
        <v>35</v>
      </c>
      <c r="F1443" s="74"/>
      <c r="G1443" s="77"/>
      <c r="H1443" s="63" t="e">
        <f t="shared" si="365"/>
        <v>#VALUE!</v>
      </c>
      <c r="I1443" s="64">
        <f t="shared" si="375"/>
        <v>1</v>
      </c>
      <c r="J1443" s="71" t="str">
        <f t="shared" si="375"/>
        <v>Lavandula</v>
      </c>
      <c r="K1443" s="71" t="str">
        <f t="shared" si="375"/>
        <v>stoechas</v>
      </c>
      <c r="L1443" s="72">
        <f t="shared" si="375"/>
        <v>2</v>
      </c>
      <c r="M1443" s="72">
        <f t="shared" si="375"/>
        <v>11</v>
      </c>
      <c r="N1443" s="66">
        <f t="shared" si="375"/>
        <v>0</v>
      </c>
      <c r="O1443" s="42"/>
      <c r="P1443" s="43" t="e">
        <f>TEXT(IF(#REF!=1,D1443,""),"00")</f>
        <v>#REF!</v>
      </c>
      <c r="Q1443" s="44"/>
      <c r="R1443" s="45"/>
      <c r="S1443" s="46" t="e">
        <f>IF(O1443=0,TEXT(TIME(P1443,Q1443,R1443)-TIME(D1443,E1443,RIGHT(F1443,2))+TIME(0,LEFT(#REF!,2),RIGHT(#REF!,2)),"mm:ss"),TEXT(TIME(P1443,Q1443,R1443)-TIME(D1443,E1443,RIGHT(F1443,2))+TIME(0,LEFT(#REF!,2),RIGHT(#REF!,2))-TIME(0,($G$10*O1443),0),"mm:ss"))</f>
        <v>#REF!</v>
      </c>
      <c r="T1443" s="47"/>
      <c r="U1443" s="43" t="e">
        <f>INDEX(VISITORS[INSECT ORDER], MATCH(T1443,VISITORS[NAME USED],0))</f>
        <v>#N/A</v>
      </c>
      <c r="V1443" s="43" t="e">
        <f t="shared" si="362"/>
        <v>#N/A</v>
      </c>
      <c r="W1443" s="48" t="e">
        <f>IF(SUM(AB1443,AD1443,AF1443,AH1443,AJ1443,AL1443)=#REF!,,"")</f>
        <v>#REF!</v>
      </c>
      <c r="X1443" s="49" t="e">
        <f>IF(#REF!=1,1,"")</f>
        <v>#REF!</v>
      </c>
      <c r="Y1443" s="49"/>
      <c r="Z1443" s="49"/>
      <c r="AA1443" s="50" t="str">
        <f t="shared" si="363"/>
        <v/>
      </c>
      <c r="AB1443" s="51" t="str">
        <f>IF(AA1443=1,#REF!,"")</f>
        <v/>
      </c>
      <c r="AC1443" s="50"/>
      <c r="AD1443" s="51" t="str">
        <f>IF(AC1443=1,#REF!,"")</f>
        <v/>
      </c>
      <c r="AE1443" s="50"/>
      <c r="AF1443" s="51" t="str">
        <f>IF(AE1443=1,#REF!,"")</f>
        <v/>
      </c>
      <c r="AG1443" s="50"/>
      <c r="AH1443" s="51" t="str">
        <f>IF(AG1443=1,#REF!,"")</f>
        <v/>
      </c>
      <c r="AI1443" s="50"/>
      <c r="AJ1443" s="51" t="str">
        <f>IF(AI1443=1,#REF!,"")</f>
        <v/>
      </c>
      <c r="AK1443" s="50"/>
      <c r="AL1443" s="51" t="str">
        <f>IF(AK1443=1,#REF!,"")</f>
        <v/>
      </c>
      <c r="AM1443" s="52"/>
      <c r="AN1443" s="53"/>
      <c r="AO1443" s="53"/>
      <c r="AP1443" s="54"/>
      <c r="AQ1443" s="55" t="e">
        <f>IF(#REF!=1,0,"")</f>
        <v>#REF!</v>
      </c>
      <c r="AR1443" s="56" t="e">
        <f t="shared" si="356"/>
        <v>#REF!</v>
      </c>
      <c r="AS1443" s="55" t="e">
        <f>IF(#REF!=1,0,"")</f>
        <v>#REF!</v>
      </c>
      <c r="AT1443" s="56" t="e">
        <f t="shared" si="357"/>
        <v>#REF!</v>
      </c>
    </row>
    <row r="1444" spans="1:46" s="3" customFormat="1" x14ac:dyDescent="0.25">
      <c r="A1444" s="67">
        <f t="shared" si="372"/>
        <v>2022</v>
      </c>
      <c r="B1444" s="67" t="str">
        <f t="shared" si="373"/>
        <v>May</v>
      </c>
      <c r="C1444" s="68">
        <f t="shared" si="364"/>
        <v>25</v>
      </c>
      <c r="D1444" s="69">
        <f t="shared" si="374"/>
        <v>8</v>
      </c>
      <c r="E1444" s="70">
        <f t="shared" si="361"/>
        <v>36</v>
      </c>
      <c r="F1444" s="74"/>
      <c r="G1444" s="77"/>
      <c r="H1444" s="63" t="e">
        <f t="shared" si="365"/>
        <v>#VALUE!</v>
      </c>
      <c r="I1444" s="64">
        <f t="shared" si="375"/>
        <v>1</v>
      </c>
      <c r="J1444" s="71" t="str">
        <f t="shared" si="375"/>
        <v>Lavandula</v>
      </c>
      <c r="K1444" s="71" t="str">
        <f t="shared" si="375"/>
        <v>stoechas</v>
      </c>
      <c r="L1444" s="72">
        <f t="shared" si="375"/>
        <v>2</v>
      </c>
      <c r="M1444" s="72">
        <f t="shared" si="375"/>
        <v>11</v>
      </c>
      <c r="N1444" s="66">
        <f t="shared" si="375"/>
        <v>0</v>
      </c>
      <c r="O1444" s="42"/>
      <c r="P1444" s="43" t="e">
        <f>TEXT(IF(#REF!=1,D1444,""),"00")</f>
        <v>#REF!</v>
      </c>
      <c r="Q1444" s="44"/>
      <c r="R1444" s="45"/>
      <c r="S1444" s="46" t="e">
        <f>IF(O1444=0,TEXT(TIME(P1444,Q1444,R1444)-TIME(D1444,E1444,RIGHT(F1444,2))+TIME(0,LEFT(#REF!,2),RIGHT(#REF!,2)),"mm:ss"),TEXT(TIME(P1444,Q1444,R1444)-TIME(D1444,E1444,RIGHT(F1444,2))+TIME(0,LEFT(#REF!,2),RIGHT(#REF!,2))-TIME(0,($G$10*O1444),0),"mm:ss"))</f>
        <v>#REF!</v>
      </c>
      <c r="T1444" s="47"/>
      <c r="U1444" s="43" t="e">
        <f>INDEX(VISITORS[INSECT ORDER], MATCH(T1444,VISITORS[NAME USED],0))</f>
        <v>#N/A</v>
      </c>
      <c r="V1444" s="43" t="e">
        <f t="shared" si="362"/>
        <v>#N/A</v>
      </c>
      <c r="W1444" s="48" t="e">
        <f>IF(SUM(AB1444,AD1444,AF1444,AH1444,AJ1444,AL1444)=#REF!,,"")</f>
        <v>#REF!</v>
      </c>
      <c r="X1444" s="49" t="e">
        <f>IF(#REF!=1,1,"")</f>
        <v>#REF!</v>
      </c>
      <c r="Y1444" s="49"/>
      <c r="Z1444" s="49"/>
      <c r="AA1444" s="50" t="str">
        <f t="shared" si="363"/>
        <v/>
      </c>
      <c r="AB1444" s="51" t="str">
        <f>IF(AA1444=1,#REF!,"")</f>
        <v/>
      </c>
      <c r="AC1444" s="50"/>
      <c r="AD1444" s="51" t="str">
        <f>IF(AC1444=1,#REF!,"")</f>
        <v/>
      </c>
      <c r="AE1444" s="50"/>
      <c r="AF1444" s="51" t="str">
        <f>IF(AE1444=1,#REF!,"")</f>
        <v/>
      </c>
      <c r="AG1444" s="50"/>
      <c r="AH1444" s="51" t="str">
        <f>IF(AG1444=1,#REF!,"")</f>
        <v/>
      </c>
      <c r="AI1444" s="50"/>
      <c r="AJ1444" s="51" t="str">
        <f>IF(AI1444=1,#REF!,"")</f>
        <v/>
      </c>
      <c r="AK1444" s="50"/>
      <c r="AL1444" s="51" t="str">
        <f>IF(AK1444=1,#REF!,"")</f>
        <v/>
      </c>
      <c r="AM1444" s="52"/>
      <c r="AN1444" s="53"/>
      <c r="AO1444" s="53"/>
      <c r="AP1444" s="54"/>
      <c r="AQ1444" s="55" t="e">
        <f>IF(#REF!=1,0,"")</f>
        <v>#REF!</v>
      </c>
      <c r="AR1444" s="56" t="e">
        <f t="shared" si="356"/>
        <v>#REF!</v>
      </c>
      <c r="AS1444" s="55" t="e">
        <f>IF(#REF!=1,0,"")</f>
        <v>#REF!</v>
      </c>
      <c r="AT1444" s="56" t="e">
        <f t="shared" si="357"/>
        <v>#REF!</v>
      </c>
    </row>
    <row r="1445" spans="1:46" s="3" customFormat="1" x14ac:dyDescent="0.25">
      <c r="A1445" s="67">
        <f t="shared" si="372"/>
        <v>2022</v>
      </c>
      <c r="B1445" s="67" t="str">
        <f t="shared" si="373"/>
        <v>May</v>
      </c>
      <c r="C1445" s="68">
        <f t="shared" si="364"/>
        <v>25</v>
      </c>
      <c r="D1445" s="69">
        <f t="shared" si="374"/>
        <v>8</v>
      </c>
      <c r="E1445" s="70">
        <f t="shared" si="361"/>
        <v>37</v>
      </c>
      <c r="F1445" s="74"/>
      <c r="G1445" s="77"/>
      <c r="H1445" s="63" t="e">
        <f t="shared" si="365"/>
        <v>#VALUE!</v>
      </c>
      <c r="I1445" s="64">
        <f t="shared" si="375"/>
        <v>1</v>
      </c>
      <c r="J1445" s="71" t="str">
        <f t="shared" si="375"/>
        <v>Lavandula</v>
      </c>
      <c r="K1445" s="71" t="str">
        <f t="shared" si="375"/>
        <v>stoechas</v>
      </c>
      <c r="L1445" s="72">
        <f t="shared" si="375"/>
        <v>2</v>
      </c>
      <c r="M1445" s="72">
        <f t="shared" si="375"/>
        <v>11</v>
      </c>
      <c r="N1445" s="66">
        <f t="shared" si="375"/>
        <v>0</v>
      </c>
      <c r="O1445" s="42"/>
      <c r="P1445" s="43" t="e">
        <f>TEXT(IF(#REF!=1,D1445,""),"00")</f>
        <v>#REF!</v>
      </c>
      <c r="Q1445" s="44"/>
      <c r="R1445" s="45"/>
      <c r="S1445" s="46" t="e">
        <f>IF(O1445=0,TEXT(TIME(P1445,Q1445,R1445)-TIME(D1445,E1445,RIGHT(F1445,2))+TIME(0,LEFT(#REF!,2),RIGHT(#REF!,2)),"mm:ss"),TEXT(TIME(P1445,Q1445,R1445)-TIME(D1445,E1445,RIGHT(F1445,2))+TIME(0,LEFT(#REF!,2),RIGHT(#REF!,2))-TIME(0,($G$10*O1445),0),"mm:ss"))</f>
        <v>#REF!</v>
      </c>
      <c r="T1445" s="47"/>
      <c r="U1445" s="43" t="e">
        <f>INDEX(VISITORS[INSECT ORDER], MATCH(T1445,VISITORS[NAME USED],0))</f>
        <v>#N/A</v>
      </c>
      <c r="V1445" s="43" t="e">
        <f t="shared" si="362"/>
        <v>#N/A</v>
      </c>
      <c r="W1445" s="48" t="e">
        <f>IF(SUM(AB1445,AD1445,AF1445,AH1445,AJ1445,AL1445)=#REF!,,"")</f>
        <v>#REF!</v>
      </c>
      <c r="X1445" s="49" t="e">
        <f>IF(#REF!=1,1,"")</f>
        <v>#REF!</v>
      </c>
      <c r="Y1445" s="49"/>
      <c r="Z1445" s="49"/>
      <c r="AA1445" s="50" t="str">
        <f t="shared" si="363"/>
        <v/>
      </c>
      <c r="AB1445" s="51" t="str">
        <f>IF(AA1445=1,#REF!,"")</f>
        <v/>
      </c>
      <c r="AC1445" s="50"/>
      <c r="AD1445" s="51" t="str">
        <f>IF(AC1445=1,#REF!,"")</f>
        <v/>
      </c>
      <c r="AE1445" s="50"/>
      <c r="AF1445" s="51" t="str">
        <f>IF(AE1445=1,#REF!,"")</f>
        <v/>
      </c>
      <c r="AG1445" s="50"/>
      <c r="AH1445" s="51" t="str">
        <f>IF(AG1445=1,#REF!,"")</f>
        <v/>
      </c>
      <c r="AI1445" s="50"/>
      <c r="AJ1445" s="51" t="str">
        <f>IF(AI1445=1,#REF!,"")</f>
        <v/>
      </c>
      <c r="AK1445" s="50"/>
      <c r="AL1445" s="51" t="str">
        <f>IF(AK1445=1,#REF!,"")</f>
        <v/>
      </c>
      <c r="AM1445" s="52"/>
      <c r="AN1445" s="53"/>
      <c r="AO1445" s="53"/>
      <c r="AP1445" s="54"/>
      <c r="AQ1445" s="55" t="e">
        <f>IF(#REF!=1,0,"")</f>
        <v>#REF!</v>
      </c>
      <c r="AR1445" s="56" t="e">
        <f t="shared" si="356"/>
        <v>#REF!</v>
      </c>
      <c r="AS1445" s="55" t="e">
        <f>IF(#REF!=1,0,"")</f>
        <v>#REF!</v>
      </c>
      <c r="AT1445" s="56" t="e">
        <f t="shared" si="357"/>
        <v>#REF!</v>
      </c>
    </row>
    <row r="1446" spans="1:46" s="3" customFormat="1" x14ac:dyDescent="0.25">
      <c r="A1446" s="67">
        <f t="shared" si="372"/>
        <v>2022</v>
      </c>
      <c r="B1446" s="67" t="str">
        <f t="shared" si="373"/>
        <v>May</v>
      </c>
      <c r="C1446" s="68">
        <f t="shared" si="364"/>
        <v>25</v>
      </c>
      <c r="D1446" s="69">
        <f t="shared" si="374"/>
        <v>8</v>
      </c>
      <c r="E1446" s="70">
        <f t="shared" si="361"/>
        <v>38</v>
      </c>
      <c r="F1446" s="74"/>
      <c r="G1446" s="77"/>
      <c r="H1446" s="63" t="e">
        <f t="shared" si="365"/>
        <v>#VALUE!</v>
      </c>
      <c r="I1446" s="64">
        <f t="shared" si="375"/>
        <v>1</v>
      </c>
      <c r="J1446" s="71" t="str">
        <f t="shared" si="375"/>
        <v>Lavandula</v>
      </c>
      <c r="K1446" s="71" t="str">
        <f t="shared" si="375"/>
        <v>stoechas</v>
      </c>
      <c r="L1446" s="66">
        <f t="shared" si="375"/>
        <v>2</v>
      </c>
      <c r="M1446" s="72">
        <f t="shared" si="375"/>
        <v>11</v>
      </c>
      <c r="N1446" s="66">
        <f t="shared" si="375"/>
        <v>0</v>
      </c>
      <c r="O1446" s="42"/>
      <c r="P1446" s="43" t="e">
        <f>TEXT(IF(#REF!=1,D1446,""),"00")</f>
        <v>#REF!</v>
      </c>
      <c r="Q1446" s="44"/>
      <c r="R1446" s="45"/>
      <c r="S1446" s="46" t="e">
        <f>IF(O1446=0,TEXT(TIME(P1446,Q1446,R1446)-TIME(D1446,E1446,RIGHT(F1446,2))+TIME(0,LEFT(#REF!,2),RIGHT(#REF!,2)),"mm:ss"),TEXT(TIME(P1446,Q1446,R1446)-TIME(D1446,E1446,RIGHT(F1446,2))+TIME(0,LEFT(#REF!,2),RIGHT(#REF!,2))-TIME(0,($G$10*O1446),0),"mm:ss"))</f>
        <v>#REF!</v>
      </c>
      <c r="T1446" s="47"/>
      <c r="U1446" s="43" t="e">
        <f>INDEX(VISITORS[INSECT ORDER], MATCH(T1446,VISITORS[NAME USED],0))</f>
        <v>#N/A</v>
      </c>
      <c r="V1446" s="43" t="e">
        <f t="shared" si="362"/>
        <v>#N/A</v>
      </c>
      <c r="W1446" s="48" t="e">
        <f>IF(SUM(AB1446,AD1446,AF1446,AH1446,AJ1446,AL1446)=#REF!,,"")</f>
        <v>#REF!</v>
      </c>
      <c r="X1446" s="49" t="e">
        <f>IF(#REF!=1,1,"")</f>
        <v>#REF!</v>
      </c>
      <c r="Y1446" s="49"/>
      <c r="Z1446" s="49"/>
      <c r="AA1446" s="50" t="str">
        <f t="shared" si="363"/>
        <v/>
      </c>
      <c r="AB1446" s="51" t="str">
        <f>IF(AA1446=1,#REF!,"")</f>
        <v/>
      </c>
      <c r="AC1446" s="50"/>
      <c r="AD1446" s="51" t="str">
        <f>IF(AC1446=1,#REF!,"")</f>
        <v/>
      </c>
      <c r="AE1446" s="50"/>
      <c r="AF1446" s="51" t="str">
        <f>IF(AE1446=1,#REF!,"")</f>
        <v/>
      </c>
      <c r="AG1446" s="50"/>
      <c r="AH1446" s="51" t="str">
        <f>IF(AG1446=1,#REF!,"")</f>
        <v/>
      </c>
      <c r="AI1446" s="50"/>
      <c r="AJ1446" s="51" t="str">
        <f>IF(AI1446=1,#REF!,"")</f>
        <v/>
      </c>
      <c r="AK1446" s="50"/>
      <c r="AL1446" s="51" t="str">
        <f>IF(AK1446=1,#REF!,"")</f>
        <v/>
      </c>
      <c r="AM1446" s="52"/>
      <c r="AN1446" s="53"/>
      <c r="AO1446" s="53"/>
      <c r="AP1446" s="54"/>
      <c r="AQ1446" s="55" t="e">
        <f>IF(#REF!=1,0,"")</f>
        <v>#REF!</v>
      </c>
      <c r="AR1446" s="56" t="e">
        <f t="shared" si="356"/>
        <v>#REF!</v>
      </c>
      <c r="AS1446" s="55" t="e">
        <f>IF(#REF!=1,0,"")</f>
        <v>#REF!</v>
      </c>
      <c r="AT1446" s="56" t="e">
        <f t="shared" si="357"/>
        <v>#REF!</v>
      </c>
    </row>
    <row r="1447" spans="1:46" s="3" customFormat="1" x14ac:dyDescent="0.25">
      <c r="A1447" s="67">
        <f t="shared" si="372"/>
        <v>2022</v>
      </c>
      <c r="B1447" s="67" t="str">
        <f t="shared" si="373"/>
        <v>May</v>
      </c>
      <c r="C1447" s="68">
        <f t="shared" si="364"/>
        <v>25</v>
      </c>
      <c r="D1447" s="69">
        <f t="shared" si="374"/>
        <v>8</v>
      </c>
      <c r="E1447" s="60">
        <f t="shared" si="361"/>
        <v>39</v>
      </c>
      <c r="F1447" s="74"/>
      <c r="G1447" s="77"/>
      <c r="H1447" s="63" t="e">
        <f t="shared" si="365"/>
        <v>#VALUE!</v>
      </c>
      <c r="I1447" s="64">
        <f t="shared" si="375"/>
        <v>1</v>
      </c>
      <c r="J1447" s="71" t="str">
        <f t="shared" si="375"/>
        <v>Lavandula</v>
      </c>
      <c r="K1447" s="71" t="str">
        <f t="shared" si="375"/>
        <v>stoechas</v>
      </c>
      <c r="L1447" s="72">
        <f t="shared" si="375"/>
        <v>2</v>
      </c>
      <c r="M1447" s="66">
        <f t="shared" si="375"/>
        <v>11</v>
      </c>
      <c r="N1447" s="66">
        <f t="shared" si="375"/>
        <v>0</v>
      </c>
      <c r="O1447" s="42"/>
      <c r="P1447" s="43" t="e">
        <f>TEXT(IF(#REF!=1,D1447,""),"00")</f>
        <v>#REF!</v>
      </c>
      <c r="Q1447" s="44"/>
      <c r="R1447" s="45"/>
      <c r="S1447" s="46" t="e">
        <f>IF(O1447=0,TEXT(TIME(P1447,Q1447,R1447)-TIME(D1447,E1447,RIGHT(F1447,2))+TIME(0,LEFT(#REF!,2),RIGHT(#REF!,2)),"mm:ss"),TEXT(TIME(P1447,Q1447,R1447)-TIME(D1447,E1447,RIGHT(F1447,2))+TIME(0,LEFT(#REF!,2),RIGHT(#REF!,2))-TIME(0,($G$10*O1447),0),"mm:ss"))</f>
        <v>#REF!</v>
      </c>
      <c r="T1447" s="47"/>
      <c r="U1447" s="43" t="e">
        <f>INDEX(VISITORS[INSECT ORDER], MATCH(T1447,VISITORS[NAME USED],0))</f>
        <v>#N/A</v>
      </c>
      <c r="V1447" s="43" t="e">
        <f t="shared" si="362"/>
        <v>#N/A</v>
      </c>
      <c r="W1447" s="48" t="e">
        <f>IF(SUM(AB1447,AD1447,AF1447,AH1447,AJ1447,AL1447)=#REF!,,"")</f>
        <v>#REF!</v>
      </c>
      <c r="X1447" s="49" t="e">
        <f>IF(#REF!=1,1,"")</f>
        <v>#REF!</v>
      </c>
      <c r="Y1447" s="49"/>
      <c r="Z1447" s="49"/>
      <c r="AA1447" s="50" t="str">
        <f t="shared" si="363"/>
        <v/>
      </c>
      <c r="AB1447" s="51" t="str">
        <f>IF(AA1447=1,#REF!,"")</f>
        <v/>
      </c>
      <c r="AC1447" s="50"/>
      <c r="AD1447" s="51" t="str">
        <f>IF(AC1447=1,#REF!,"")</f>
        <v/>
      </c>
      <c r="AE1447" s="50"/>
      <c r="AF1447" s="51" t="str">
        <f>IF(AE1447=1,#REF!,"")</f>
        <v/>
      </c>
      <c r="AG1447" s="50"/>
      <c r="AH1447" s="51" t="str">
        <f>IF(AG1447=1,#REF!,"")</f>
        <v/>
      </c>
      <c r="AI1447" s="50"/>
      <c r="AJ1447" s="51" t="str">
        <f>IF(AI1447=1,#REF!,"")</f>
        <v/>
      </c>
      <c r="AK1447" s="50"/>
      <c r="AL1447" s="51" t="str">
        <f>IF(AK1447=1,#REF!,"")</f>
        <v/>
      </c>
      <c r="AM1447" s="52"/>
      <c r="AN1447" s="53"/>
      <c r="AO1447" s="53"/>
      <c r="AP1447" s="54"/>
      <c r="AQ1447" s="55" t="e">
        <f>IF(#REF!=1,0,"")</f>
        <v>#REF!</v>
      </c>
      <c r="AR1447" s="56" t="e">
        <f t="shared" si="356"/>
        <v>#REF!</v>
      </c>
      <c r="AS1447" s="55" t="e">
        <f>IF(#REF!=1,0,"")</f>
        <v>#REF!</v>
      </c>
      <c r="AT1447" s="56" t="e">
        <f t="shared" si="357"/>
        <v>#REF!</v>
      </c>
    </row>
    <row r="1448" spans="1:46" s="3" customFormat="1" x14ac:dyDescent="0.25">
      <c r="A1448" s="67">
        <f t="shared" si="372"/>
        <v>2022</v>
      </c>
      <c r="B1448" s="67" t="str">
        <f t="shared" si="373"/>
        <v>May</v>
      </c>
      <c r="C1448" s="68">
        <f t="shared" si="364"/>
        <v>25</v>
      </c>
      <c r="D1448" s="69">
        <f t="shared" si="374"/>
        <v>8</v>
      </c>
      <c r="E1448" s="70">
        <f t="shared" si="361"/>
        <v>40</v>
      </c>
      <c r="F1448" s="74"/>
      <c r="G1448" s="77"/>
      <c r="H1448" s="63" t="e">
        <f t="shared" si="365"/>
        <v>#VALUE!</v>
      </c>
      <c r="I1448" s="64">
        <f t="shared" si="375"/>
        <v>1</v>
      </c>
      <c r="J1448" s="71" t="str">
        <f t="shared" si="375"/>
        <v>Lavandula</v>
      </c>
      <c r="K1448" s="71" t="str">
        <f t="shared" si="375"/>
        <v>stoechas</v>
      </c>
      <c r="L1448" s="72">
        <f t="shared" si="375"/>
        <v>2</v>
      </c>
      <c r="M1448" s="72">
        <f t="shared" si="375"/>
        <v>11</v>
      </c>
      <c r="N1448" s="66">
        <f t="shared" si="375"/>
        <v>0</v>
      </c>
      <c r="O1448" s="42"/>
      <c r="P1448" s="43" t="e">
        <f>TEXT(IF(#REF!=1,D1448,""),"00")</f>
        <v>#REF!</v>
      </c>
      <c r="Q1448" s="44"/>
      <c r="R1448" s="45"/>
      <c r="S1448" s="46" t="e">
        <f>IF(O1448=0,TEXT(TIME(P1448,Q1448,R1448)-TIME(D1448,E1448,RIGHT(F1448,2))+TIME(0,LEFT(#REF!,2),RIGHT(#REF!,2)),"mm:ss"),TEXT(TIME(P1448,Q1448,R1448)-TIME(D1448,E1448,RIGHT(F1448,2))+TIME(0,LEFT(#REF!,2),RIGHT(#REF!,2))-TIME(0,($G$10*O1448),0),"mm:ss"))</f>
        <v>#REF!</v>
      </c>
      <c r="T1448" s="47"/>
      <c r="U1448" s="43" t="e">
        <f>INDEX(VISITORS[INSECT ORDER], MATCH(T1448,VISITORS[NAME USED],0))</f>
        <v>#N/A</v>
      </c>
      <c r="V1448" s="43" t="e">
        <f t="shared" si="362"/>
        <v>#N/A</v>
      </c>
      <c r="W1448" s="48" t="e">
        <f>IF(SUM(AB1448,AD1448,AF1448,AH1448,AJ1448,AL1448)=#REF!,,"")</f>
        <v>#REF!</v>
      </c>
      <c r="X1448" s="49" t="e">
        <f>IF(#REF!=1,1,"")</f>
        <v>#REF!</v>
      </c>
      <c r="Y1448" s="49"/>
      <c r="Z1448" s="49"/>
      <c r="AA1448" s="50" t="str">
        <f t="shared" si="363"/>
        <v/>
      </c>
      <c r="AB1448" s="51" t="str">
        <f>IF(AA1448=1,#REF!,"")</f>
        <v/>
      </c>
      <c r="AC1448" s="50"/>
      <c r="AD1448" s="51" t="str">
        <f>IF(AC1448=1,#REF!,"")</f>
        <v/>
      </c>
      <c r="AE1448" s="50"/>
      <c r="AF1448" s="51" t="str">
        <f>IF(AE1448=1,#REF!,"")</f>
        <v/>
      </c>
      <c r="AG1448" s="50"/>
      <c r="AH1448" s="51" t="str">
        <f>IF(AG1448=1,#REF!,"")</f>
        <v/>
      </c>
      <c r="AI1448" s="50"/>
      <c r="AJ1448" s="51" t="str">
        <f>IF(AI1448=1,#REF!,"")</f>
        <v/>
      </c>
      <c r="AK1448" s="50"/>
      <c r="AL1448" s="51" t="str">
        <f>IF(AK1448=1,#REF!,"")</f>
        <v/>
      </c>
      <c r="AM1448" s="52"/>
      <c r="AN1448" s="53"/>
      <c r="AO1448" s="53"/>
      <c r="AP1448" s="54"/>
      <c r="AQ1448" s="55" t="e">
        <f>IF(#REF!=1,0,"")</f>
        <v>#REF!</v>
      </c>
      <c r="AR1448" s="56" t="e">
        <f t="shared" si="356"/>
        <v>#REF!</v>
      </c>
      <c r="AS1448" s="55" t="e">
        <f>IF(#REF!=1,0,"")</f>
        <v>#REF!</v>
      </c>
      <c r="AT1448" s="56" t="e">
        <f t="shared" si="357"/>
        <v>#REF!</v>
      </c>
    </row>
    <row r="1449" spans="1:46" s="3" customFormat="1" x14ac:dyDescent="0.25">
      <c r="A1449" s="67">
        <f t="shared" si="372"/>
        <v>2022</v>
      </c>
      <c r="B1449" s="67" t="str">
        <f t="shared" si="373"/>
        <v>May</v>
      </c>
      <c r="C1449" s="68">
        <f t="shared" si="364"/>
        <v>25</v>
      </c>
      <c r="D1449" s="69">
        <f t="shared" si="374"/>
        <v>8</v>
      </c>
      <c r="E1449" s="70">
        <f t="shared" si="361"/>
        <v>41</v>
      </c>
      <c r="F1449" s="74"/>
      <c r="G1449" s="77"/>
      <c r="H1449" s="63" t="e">
        <f t="shared" si="365"/>
        <v>#VALUE!</v>
      </c>
      <c r="I1449" s="64">
        <f t="shared" si="375"/>
        <v>1</v>
      </c>
      <c r="J1449" s="71" t="str">
        <f t="shared" si="375"/>
        <v>Lavandula</v>
      </c>
      <c r="K1449" s="71" t="str">
        <f t="shared" si="375"/>
        <v>stoechas</v>
      </c>
      <c r="L1449" s="72">
        <f t="shared" si="375"/>
        <v>2</v>
      </c>
      <c r="M1449" s="72">
        <f t="shared" si="375"/>
        <v>11</v>
      </c>
      <c r="N1449" s="66">
        <f t="shared" si="375"/>
        <v>0</v>
      </c>
      <c r="O1449" s="42"/>
      <c r="P1449" s="43" t="e">
        <f>TEXT(IF(#REF!=1,D1449,""),"00")</f>
        <v>#REF!</v>
      </c>
      <c r="Q1449" s="44"/>
      <c r="R1449" s="45"/>
      <c r="S1449" s="46" t="e">
        <f>IF(O1449=0,TEXT(TIME(P1449,Q1449,R1449)-TIME(D1449,E1449,RIGHT(F1449,2))+TIME(0,LEFT(#REF!,2),RIGHT(#REF!,2)),"mm:ss"),TEXT(TIME(P1449,Q1449,R1449)-TIME(D1449,E1449,RIGHT(F1449,2))+TIME(0,LEFT(#REF!,2),RIGHT(#REF!,2))-TIME(0,($G$10*O1449),0),"mm:ss"))</f>
        <v>#REF!</v>
      </c>
      <c r="T1449" s="47"/>
      <c r="U1449" s="43" t="e">
        <f>INDEX(VISITORS[INSECT ORDER], MATCH(T1449,VISITORS[NAME USED],0))</f>
        <v>#N/A</v>
      </c>
      <c r="V1449" s="43" t="e">
        <f t="shared" si="362"/>
        <v>#N/A</v>
      </c>
      <c r="W1449" s="48" t="e">
        <f>IF(SUM(AB1449,AD1449,AF1449,AH1449,AJ1449,AL1449)=#REF!,,"")</f>
        <v>#REF!</v>
      </c>
      <c r="X1449" s="49" t="e">
        <f>IF(#REF!=1,1,"")</f>
        <v>#REF!</v>
      </c>
      <c r="Y1449" s="49"/>
      <c r="Z1449" s="49"/>
      <c r="AA1449" s="50" t="str">
        <f t="shared" si="363"/>
        <v/>
      </c>
      <c r="AB1449" s="51" t="str">
        <f>IF(AA1449=1,#REF!,"")</f>
        <v/>
      </c>
      <c r="AC1449" s="50"/>
      <c r="AD1449" s="51" t="str">
        <f>IF(AC1449=1,#REF!,"")</f>
        <v/>
      </c>
      <c r="AE1449" s="50"/>
      <c r="AF1449" s="51" t="str">
        <f>IF(AE1449=1,#REF!,"")</f>
        <v/>
      </c>
      <c r="AG1449" s="50"/>
      <c r="AH1449" s="51" t="str">
        <f>IF(AG1449=1,#REF!,"")</f>
        <v/>
      </c>
      <c r="AI1449" s="50"/>
      <c r="AJ1449" s="51" t="str">
        <f>IF(AI1449=1,#REF!,"")</f>
        <v/>
      </c>
      <c r="AK1449" s="50"/>
      <c r="AL1449" s="51" t="str">
        <f>IF(AK1449=1,#REF!,"")</f>
        <v/>
      </c>
      <c r="AM1449" s="52"/>
      <c r="AN1449" s="53"/>
      <c r="AO1449" s="53"/>
      <c r="AP1449" s="54"/>
      <c r="AQ1449" s="55" t="e">
        <f>IF(#REF!=1,0,"")</f>
        <v>#REF!</v>
      </c>
      <c r="AR1449" s="56" t="e">
        <f t="shared" si="356"/>
        <v>#REF!</v>
      </c>
      <c r="AS1449" s="55" t="e">
        <f>IF(#REF!=1,0,"")</f>
        <v>#REF!</v>
      </c>
      <c r="AT1449" s="56" t="e">
        <f t="shared" si="357"/>
        <v>#REF!</v>
      </c>
    </row>
    <row r="1450" spans="1:46" s="3" customFormat="1" ht="15.75" thickBot="1" x14ac:dyDescent="0.3">
      <c r="A1450" s="80">
        <f t="shared" si="372"/>
        <v>2022</v>
      </c>
      <c r="B1450" s="80" t="str">
        <f t="shared" si="373"/>
        <v>May</v>
      </c>
      <c r="C1450" s="81">
        <f t="shared" si="364"/>
        <v>25</v>
      </c>
      <c r="D1450" s="82">
        <f t="shared" si="374"/>
        <v>8</v>
      </c>
      <c r="E1450" s="70">
        <f t="shared" si="361"/>
        <v>42</v>
      </c>
      <c r="F1450" s="83"/>
      <c r="G1450" s="84"/>
      <c r="H1450" s="63" t="e">
        <f t="shared" si="365"/>
        <v>#VALUE!</v>
      </c>
      <c r="I1450" s="85">
        <f t="shared" si="375"/>
        <v>1</v>
      </c>
      <c r="J1450" s="86" t="str">
        <f t="shared" si="375"/>
        <v>Lavandula</v>
      </c>
      <c r="K1450" s="86" t="str">
        <f t="shared" si="375"/>
        <v>stoechas</v>
      </c>
      <c r="L1450" s="72">
        <f t="shared" si="375"/>
        <v>2</v>
      </c>
      <c r="M1450" s="72">
        <f t="shared" si="375"/>
        <v>11</v>
      </c>
      <c r="N1450" s="87">
        <f t="shared" si="375"/>
        <v>0</v>
      </c>
      <c r="O1450" s="88"/>
      <c r="P1450" s="89" t="e">
        <f>TEXT(IF(#REF!=1,D1450,""),"00")</f>
        <v>#REF!</v>
      </c>
      <c r="Q1450" s="90"/>
      <c r="R1450" s="91"/>
      <c r="S1450" s="92" t="e">
        <f>IF(O1450=0,TEXT(TIME(P1450,Q1450,R1450)-TIME(D1450,E1450,RIGHT(F1450,2))+TIME(0,LEFT(#REF!,2),RIGHT(#REF!,2)),"mm:ss"),TEXT(TIME(P1450,Q1450,R1450)-TIME(D1450,E1450,RIGHT(F1450,2))+TIME(0,LEFT(#REF!,2),RIGHT(#REF!,2))-TIME(0,($G$10*O1450),0),"mm:ss"))</f>
        <v>#REF!</v>
      </c>
      <c r="T1450" s="93"/>
      <c r="U1450" s="43" t="e">
        <f>INDEX(VISITORS[INSECT ORDER], MATCH(T1450,VISITORS[NAME USED],0))</f>
        <v>#N/A</v>
      </c>
      <c r="V1450" s="89" t="e">
        <f t="shared" si="362"/>
        <v>#N/A</v>
      </c>
      <c r="W1450" s="48" t="e">
        <f>IF(SUM(AB1450,AD1450,AF1450,AH1450,AJ1450,AL1450)=#REF!,,"")</f>
        <v>#REF!</v>
      </c>
      <c r="X1450" s="94" t="e">
        <f>IF(#REF!=1,1,"")</f>
        <v>#REF!</v>
      </c>
      <c r="Y1450" s="94"/>
      <c r="Z1450" s="94"/>
      <c r="AA1450" s="95" t="str">
        <f t="shared" si="363"/>
        <v/>
      </c>
      <c r="AB1450" s="96" t="str">
        <f>IF(AA1450=1,#REF!,"")</f>
        <v/>
      </c>
      <c r="AC1450" s="95"/>
      <c r="AD1450" s="96" t="str">
        <f>IF(AC1450=1,#REF!,"")</f>
        <v/>
      </c>
      <c r="AE1450" s="95"/>
      <c r="AF1450" s="96" t="str">
        <f>IF(AE1450=1,#REF!,"")</f>
        <v/>
      </c>
      <c r="AG1450" s="95"/>
      <c r="AH1450" s="96" t="str">
        <f>IF(AG1450=1,#REF!,"")</f>
        <v/>
      </c>
      <c r="AI1450" s="95"/>
      <c r="AJ1450" s="96" t="str">
        <f>IF(AI1450=1,#REF!,"")</f>
        <v/>
      </c>
      <c r="AK1450" s="95"/>
      <c r="AL1450" s="96" t="str">
        <f>IF(AK1450=1,#REF!,"")</f>
        <v/>
      </c>
      <c r="AM1450" s="97"/>
      <c r="AN1450" s="98"/>
      <c r="AO1450" s="98"/>
      <c r="AP1450" s="99"/>
      <c r="AQ1450" s="100" t="e">
        <f>IF(#REF!=1,0,"")</f>
        <v>#REF!</v>
      </c>
      <c r="AR1450" s="101" t="e">
        <f t="shared" si="356"/>
        <v>#REF!</v>
      </c>
      <c r="AS1450" s="100" t="e">
        <f>IF(#REF!=1,0,"")</f>
        <v>#REF!</v>
      </c>
      <c r="AT1450" s="101" t="e">
        <f t="shared" si="357"/>
        <v>#REF!</v>
      </c>
    </row>
    <row r="1451" spans="1:46" s="3" customFormat="1" x14ac:dyDescent="0.25">
      <c r="A1451" s="67">
        <f t="shared" si="372"/>
        <v>2022</v>
      </c>
      <c r="B1451" s="67" t="str">
        <f t="shared" si="373"/>
        <v>May</v>
      </c>
      <c r="C1451" s="68">
        <f t="shared" ref="C1451:C1514" si="376">IF(AND(D1451=0, E1451=0), IF(TEXT(C1450,"dd")=TEXT(EOMONTH(DATE(A1450,MONTH(DATEVALUE(B1450&amp;"1")),C1450),0), "dd"), 1, C1450+1), C1450)</f>
        <v>25</v>
      </c>
      <c r="D1451" s="69">
        <f t="shared" si="374"/>
        <v>8</v>
      </c>
      <c r="E1451" s="60">
        <f t="shared" si="361"/>
        <v>43</v>
      </c>
      <c r="F1451" s="74"/>
      <c r="G1451" s="77"/>
      <c r="H1451" s="63" t="e">
        <f t="shared" ref="H1451:H1514" si="377">IF(AND(OR(E1450=$G$3,E1450=$G$4,E1450=$G$5,E1450=$G$6,E1450=$G$7,E1450=$G$8),E1450&lt;&gt;RIGHT(H1450,2)),CONCATENATE(LEFT(J1451,3),LEFT(K1451,3),L1451,"_",A1451,TEXT(MONTH(DATEVALUE(B1451&amp;"1")),"00"),TEXT(C1451,"00"),"_",TEXT(D1451,"00"),"_",TEXT(E1450,"00")),IF(AND(OR(E1451=$G$3,E1451=$G$4,E1451=$G$5,E1451=$G$6,E1451=$G$7,E1451=$G$8),OR(F1451="",F1451&gt;$G$9-1)),CONCATENATE(LEFT(J1451,3),LEFT(K1451,3),L1451,"_",A1451,TEXT(MONTH(DATEVALUE(B1451&amp;"1")),"00"),TEXT(C1451,"00"),"_",TEXT(D1451,"00"),"_",TEXT(E1451,"00")),H1450))</f>
        <v>#VALUE!</v>
      </c>
      <c r="I1451" s="64">
        <f t="shared" ref="I1451:N1451" si="378">I1450</f>
        <v>1</v>
      </c>
      <c r="J1451" s="71" t="str">
        <f t="shared" si="378"/>
        <v>Lavandula</v>
      </c>
      <c r="K1451" s="71" t="str">
        <f t="shared" si="378"/>
        <v>stoechas</v>
      </c>
      <c r="L1451" s="72">
        <f t="shared" si="378"/>
        <v>2</v>
      </c>
      <c r="M1451" s="66">
        <f t="shared" si="378"/>
        <v>11</v>
      </c>
      <c r="N1451" s="66">
        <f t="shared" si="378"/>
        <v>0</v>
      </c>
      <c r="O1451" s="42"/>
      <c r="P1451" s="43" t="e">
        <f>TEXT(IF(#REF!=1,D1451,""),"00")</f>
        <v>#REF!</v>
      </c>
      <c r="Q1451" s="44"/>
      <c r="R1451" s="45"/>
      <c r="S1451" s="46" t="e">
        <f>IF(O1451=0,TEXT(TIME(P1451,Q1451,R1451)-TIME(D1451,E1451,RIGHT(F1451,2))+TIME(0,LEFT(#REF!,2),RIGHT(#REF!,2)),"mm:ss"),TEXT(TIME(P1451,Q1451,R1451)-TIME(D1451,E1451,RIGHT(F1451,2))+TIME(0,LEFT(#REF!,2),RIGHT(#REF!,2))-TIME(0,($G$10*O1451),0),"mm:ss"))</f>
        <v>#REF!</v>
      </c>
      <c r="T1451" s="47"/>
      <c r="U1451" s="43" t="e">
        <f>INDEX(VISITORS[INSECT ORDER], MATCH(T1451,VISITORS[NAME USED],0))</f>
        <v>#N/A</v>
      </c>
      <c r="V1451" s="43" t="e">
        <f t="shared" ref="V1451:V1514" si="379">IF(U1451&lt;&gt;0,"NA","")</f>
        <v>#N/A</v>
      </c>
      <c r="W1451" s="48" t="e">
        <f>IF(SUM(AB1451,AD1451,AF1451,AH1451,AJ1451,AL1451)=#REF!,,"")</f>
        <v>#REF!</v>
      </c>
      <c r="X1451" s="49" t="e">
        <f>IF(#REF!=1,1,"")</f>
        <v>#REF!</v>
      </c>
      <c r="Y1451" s="49"/>
      <c r="Z1451" s="49"/>
      <c r="AA1451" s="50" t="str">
        <f t="shared" ref="AA1451:AA1514" si="380">IF(OR(T1451="Something small"),1,"")</f>
        <v/>
      </c>
      <c r="AB1451" s="51" t="str">
        <f>IF(AA1451=1,#REF!,"")</f>
        <v/>
      </c>
      <c r="AC1451" s="50"/>
      <c r="AD1451" s="51" t="str">
        <f>IF(AC1451=1,#REF!,"")</f>
        <v/>
      </c>
      <c r="AE1451" s="50"/>
      <c r="AF1451" s="51" t="str">
        <f>IF(AE1451=1,#REF!,"")</f>
        <v/>
      </c>
      <c r="AG1451" s="50"/>
      <c r="AH1451" s="51" t="str">
        <f>IF(AG1451=1,#REF!,"")</f>
        <v/>
      </c>
      <c r="AI1451" s="50"/>
      <c r="AJ1451" s="51" t="str">
        <f>IF(AI1451=1,#REF!,"")</f>
        <v/>
      </c>
      <c r="AK1451" s="50"/>
      <c r="AL1451" s="51" t="str">
        <f>IF(AK1451=1,#REF!,"")</f>
        <v/>
      </c>
      <c r="AM1451" s="52"/>
      <c r="AN1451" s="53"/>
      <c r="AO1451" s="53"/>
      <c r="AP1451" s="54"/>
      <c r="AQ1451" s="55" t="e">
        <f>IF(#REF!=1,0,"")</f>
        <v>#REF!</v>
      </c>
      <c r="AR1451" s="56" t="e">
        <f t="shared" ref="AR1451:AR1514" si="381">IF(AQ1451=1,X1451,"")</f>
        <v>#REF!</v>
      </c>
      <c r="AS1451" s="55" t="e">
        <f>IF(#REF!=1,0,"")</f>
        <v>#REF!</v>
      </c>
      <c r="AT1451" s="56" t="e">
        <f t="shared" ref="AT1451:AT1514" si="382">IF(AS1451=1,X1451,"")</f>
        <v>#REF!</v>
      </c>
    </row>
    <row r="1452" spans="1:46" s="3" customFormat="1" x14ac:dyDescent="0.25">
      <c r="A1452" s="67">
        <f>A1451</f>
        <v>2022</v>
      </c>
      <c r="B1452" s="67" t="str">
        <f>IF(C1451-C1452&gt;0, TEXT(DATE(2016,(MONTH(DATEVALUE(B1451&amp;"1"))+1),1),"mmm"), B1451)</f>
        <v>May</v>
      </c>
      <c r="C1452" s="68">
        <f t="shared" si="376"/>
        <v>25</v>
      </c>
      <c r="D1452" s="69">
        <f>IF(IF(E1451=59,D1451+1,D1451)=24,0,IF(E1451=59,D1451+1,D1451))</f>
        <v>8</v>
      </c>
      <c r="E1452" s="70">
        <f t="shared" si="361"/>
        <v>44</v>
      </c>
      <c r="F1452" s="74"/>
      <c r="G1452" s="77"/>
      <c r="H1452" s="63" t="e">
        <f t="shared" si="377"/>
        <v>#VALUE!</v>
      </c>
      <c r="I1452" s="64">
        <f t="shared" ref="I1452" si="383">I1451</f>
        <v>1</v>
      </c>
      <c r="J1452" s="71" t="str">
        <f>J1451</f>
        <v>Lavandula</v>
      </c>
      <c r="K1452" s="71" t="str">
        <f>K1451</f>
        <v>stoechas</v>
      </c>
      <c r="L1452" s="72">
        <f t="shared" ref="L1452:M1452" si="384">L1451</f>
        <v>2</v>
      </c>
      <c r="M1452" s="72">
        <f t="shared" si="384"/>
        <v>11</v>
      </c>
      <c r="N1452" s="66">
        <f>N1451</f>
        <v>0</v>
      </c>
      <c r="O1452" s="42"/>
      <c r="P1452" s="43" t="e">
        <f>TEXT(IF(#REF!=1,D1452,""),"00")</f>
        <v>#REF!</v>
      </c>
      <c r="Q1452" s="44"/>
      <c r="R1452" s="45"/>
      <c r="S1452" s="46" t="e">
        <f>IF(O1452=0,TEXT(TIME(P1452,Q1452,R1452)-TIME(D1452,E1452,RIGHT(F1452,2))+TIME(0,LEFT(#REF!,2),RIGHT(#REF!,2)),"mm:ss"),TEXT(TIME(P1452,Q1452,R1452)-TIME(D1452,E1452,RIGHT(F1452,2))+TIME(0,LEFT(#REF!,2),RIGHT(#REF!,2))-TIME(0,($G$10*O1452),0),"mm:ss"))</f>
        <v>#REF!</v>
      </c>
      <c r="T1452" s="47"/>
      <c r="U1452" s="43" t="e">
        <f>INDEX(VISITORS[INSECT ORDER], MATCH(T1452,VISITORS[NAME USED],0))</f>
        <v>#N/A</v>
      </c>
      <c r="V1452" s="43" t="e">
        <f t="shared" si="379"/>
        <v>#N/A</v>
      </c>
      <c r="W1452" s="48" t="e">
        <f>IF(SUM(AB1452,AD1452,AF1452,AH1452,AJ1452,AL1452)=#REF!,,"")</f>
        <v>#REF!</v>
      </c>
      <c r="X1452" s="49" t="e">
        <f>IF(#REF!=1,1,"")</f>
        <v>#REF!</v>
      </c>
      <c r="Y1452" s="49"/>
      <c r="Z1452" s="49"/>
      <c r="AA1452" s="50" t="str">
        <f t="shared" si="380"/>
        <v/>
      </c>
      <c r="AB1452" s="51" t="str">
        <f>IF(AA1452=1,#REF!,"")</f>
        <v/>
      </c>
      <c r="AC1452" s="50"/>
      <c r="AD1452" s="51" t="str">
        <f>IF(AC1452=1,#REF!,"")</f>
        <v/>
      </c>
      <c r="AE1452" s="50"/>
      <c r="AF1452" s="51" t="str">
        <f>IF(AE1452=1,#REF!,"")</f>
        <v/>
      </c>
      <c r="AG1452" s="50"/>
      <c r="AH1452" s="51" t="str">
        <f>IF(AG1452=1,#REF!,"")</f>
        <v/>
      </c>
      <c r="AI1452" s="50"/>
      <c r="AJ1452" s="51" t="str">
        <f>IF(AI1452=1,#REF!,"")</f>
        <v/>
      </c>
      <c r="AK1452" s="50"/>
      <c r="AL1452" s="51" t="str">
        <f>IF(AK1452=1,#REF!,"")</f>
        <v/>
      </c>
      <c r="AM1452" s="52"/>
      <c r="AN1452" s="53"/>
      <c r="AO1452" s="53"/>
      <c r="AP1452" s="54"/>
      <c r="AQ1452" s="55" t="e">
        <f>IF(#REF!=1,0,"")</f>
        <v>#REF!</v>
      </c>
      <c r="AR1452" s="56" t="e">
        <f t="shared" si="381"/>
        <v>#REF!</v>
      </c>
      <c r="AS1452" s="55" t="e">
        <f>IF(#REF!=1,0,"")</f>
        <v>#REF!</v>
      </c>
      <c r="AT1452" s="56" t="e">
        <f t="shared" si="382"/>
        <v>#REF!</v>
      </c>
    </row>
    <row r="1453" spans="1:46" s="3" customFormat="1" x14ac:dyDescent="0.25">
      <c r="A1453" s="67">
        <f t="shared" si="372"/>
        <v>2022</v>
      </c>
      <c r="B1453" s="67" t="str">
        <f t="shared" ref="B1453:B1470" si="385">IF(C1452-C1453&gt;0, TEXT(DATE(2016,(MONTH(DATEVALUE(B1452&amp;"1"))+1),1),"mmm"), B1452)</f>
        <v>May</v>
      </c>
      <c r="C1453" s="68">
        <f t="shared" si="376"/>
        <v>25</v>
      </c>
      <c r="D1453" s="69">
        <f t="shared" ref="D1453:D1470" si="386">IF(IF(E1452=59,D1452+1,D1452)=24,0,IF(E1452=59,D1452+1,D1452))</f>
        <v>8</v>
      </c>
      <c r="E1453" s="70">
        <f t="shared" si="361"/>
        <v>45</v>
      </c>
      <c r="F1453" s="74"/>
      <c r="G1453" s="77"/>
      <c r="H1453" s="63" t="e">
        <f t="shared" si="377"/>
        <v>#VALUE!</v>
      </c>
      <c r="I1453" s="64">
        <f t="shared" ref="I1453:N1453" si="387">I1452</f>
        <v>1</v>
      </c>
      <c r="J1453" s="71" t="str">
        <f t="shared" si="387"/>
        <v>Lavandula</v>
      </c>
      <c r="K1453" s="71" t="str">
        <f t="shared" si="387"/>
        <v>stoechas</v>
      </c>
      <c r="L1453" s="66">
        <f t="shared" si="387"/>
        <v>2</v>
      </c>
      <c r="M1453" s="72">
        <f t="shared" si="387"/>
        <v>11</v>
      </c>
      <c r="N1453" s="66">
        <f t="shared" si="387"/>
        <v>0</v>
      </c>
      <c r="O1453" s="42"/>
      <c r="P1453" s="43" t="e">
        <f>TEXT(IF(#REF!=1,D1453,""),"00")</f>
        <v>#REF!</v>
      </c>
      <c r="Q1453" s="44"/>
      <c r="R1453" s="45"/>
      <c r="S1453" s="46" t="e">
        <f>IF(O1453=0,TEXT(TIME(P1453,Q1453,R1453)-TIME(D1453,E1453,RIGHT(F1453,2))+TIME(0,LEFT(#REF!,2),RIGHT(#REF!,2)),"mm:ss"),TEXT(TIME(P1453,Q1453,R1453)-TIME(D1453,E1453,RIGHT(F1453,2))+TIME(0,LEFT(#REF!,2),RIGHT(#REF!,2))-TIME(0,($G$10*O1453),0),"mm:ss"))</f>
        <v>#REF!</v>
      </c>
      <c r="T1453" s="47"/>
      <c r="U1453" s="43" t="e">
        <f>INDEX(VISITORS[INSECT ORDER], MATCH(T1453,VISITORS[NAME USED],0))</f>
        <v>#N/A</v>
      </c>
      <c r="V1453" s="43" t="e">
        <f t="shared" si="379"/>
        <v>#N/A</v>
      </c>
      <c r="W1453" s="48" t="e">
        <f>IF(SUM(AB1453,AD1453,AF1453,AH1453,AJ1453,AL1453)=#REF!,,"")</f>
        <v>#REF!</v>
      </c>
      <c r="X1453" s="49" t="e">
        <f>IF(#REF!=1,1,"")</f>
        <v>#REF!</v>
      </c>
      <c r="Y1453" s="49"/>
      <c r="Z1453" s="49"/>
      <c r="AA1453" s="50" t="str">
        <f t="shared" si="380"/>
        <v/>
      </c>
      <c r="AB1453" s="51" t="str">
        <f>IF(AA1453=1,#REF!,"")</f>
        <v/>
      </c>
      <c r="AC1453" s="50"/>
      <c r="AD1453" s="51" t="str">
        <f>IF(AC1453=1,#REF!,"")</f>
        <v/>
      </c>
      <c r="AE1453" s="50"/>
      <c r="AF1453" s="51" t="str">
        <f>IF(AE1453=1,#REF!,"")</f>
        <v/>
      </c>
      <c r="AG1453" s="50"/>
      <c r="AH1453" s="51" t="str">
        <f>IF(AG1453=1,#REF!,"")</f>
        <v/>
      </c>
      <c r="AI1453" s="50"/>
      <c r="AJ1453" s="51" t="str">
        <f>IF(AI1453=1,#REF!,"")</f>
        <v/>
      </c>
      <c r="AK1453" s="50"/>
      <c r="AL1453" s="51" t="str">
        <f>IF(AK1453=1,#REF!,"")</f>
        <v/>
      </c>
      <c r="AM1453" s="52"/>
      <c r="AN1453" s="53"/>
      <c r="AO1453" s="53"/>
      <c r="AP1453" s="54"/>
      <c r="AQ1453" s="55" t="e">
        <f>IF(#REF!=1,0,"")</f>
        <v>#REF!</v>
      </c>
      <c r="AR1453" s="56" t="e">
        <f t="shared" si="381"/>
        <v>#REF!</v>
      </c>
      <c r="AS1453" s="55" t="e">
        <f>IF(#REF!=1,0,"")</f>
        <v>#REF!</v>
      </c>
      <c r="AT1453" s="56" t="e">
        <f t="shared" si="382"/>
        <v>#REF!</v>
      </c>
    </row>
    <row r="1454" spans="1:46" s="3" customFormat="1" x14ac:dyDescent="0.25">
      <c r="A1454" s="67">
        <f t="shared" si="372"/>
        <v>2022</v>
      </c>
      <c r="B1454" s="67" t="str">
        <f t="shared" si="385"/>
        <v>May</v>
      </c>
      <c r="C1454" s="68">
        <f t="shared" si="376"/>
        <v>25</v>
      </c>
      <c r="D1454" s="69">
        <f t="shared" si="386"/>
        <v>8</v>
      </c>
      <c r="E1454" s="70">
        <f t="shared" si="361"/>
        <v>46</v>
      </c>
      <c r="F1454" s="74"/>
      <c r="G1454" s="77"/>
      <c r="H1454" s="63" t="e">
        <f t="shared" si="377"/>
        <v>#VALUE!</v>
      </c>
      <c r="I1454" s="64">
        <f t="shared" ref="I1454:N1454" si="388">I1453</f>
        <v>1</v>
      </c>
      <c r="J1454" s="71" t="str">
        <f t="shared" si="388"/>
        <v>Lavandula</v>
      </c>
      <c r="K1454" s="71" t="str">
        <f t="shared" si="388"/>
        <v>stoechas</v>
      </c>
      <c r="L1454" s="72">
        <f t="shared" si="388"/>
        <v>2</v>
      </c>
      <c r="M1454" s="72">
        <f t="shared" si="388"/>
        <v>11</v>
      </c>
      <c r="N1454" s="66">
        <f t="shared" si="388"/>
        <v>0</v>
      </c>
      <c r="O1454" s="42"/>
      <c r="P1454" s="43" t="e">
        <f>TEXT(IF(#REF!=1,D1454,""),"00")</f>
        <v>#REF!</v>
      </c>
      <c r="Q1454" s="44"/>
      <c r="R1454" s="45"/>
      <c r="S1454" s="46" t="e">
        <f>IF(O1454=0,TEXT(TIME(P1454,Q1454,R1454)-TIME(D1454,E1454,RIGHT(F1454,2))+TIME(0,LEFT(#REF!,2),RIGHT(#REF!,2)),"mm:ss"),TEXT(TIME(P1454,Q1454,R1454)-TIME(D1454,E1454,RIGHT(F1454,2))+TIME(0,LEFT(#REF!,2),RIGHT(#REF!,2))-TIME(0,($G$10*O1454),0),"mm:ss"))</f>
        <v>#REF!</v>
      </c>
      <c r="T1454" s="47"/>
      <c r="U1454" s="43" t="e">
        <f>INDEX(VISITORS[INSECT ORDER], MATCH(T1454,VISITORS[NAME USED],0))</f>
        <v>#N/A</v>
      </c>
      <c r="V1454" s="43" t="e">
        <f t="shared" si="379"/>
        <v>#N/A</v>
      </c>
      <c r="W1454" s="48" t="e">
        <f>IF(SUM(AB1454,AD1454,AF1454,AH1454,AJ1454,AL1454)=#REF!,,"")</f>
        <v>#REF!</v>
      </c>
      <c r="X1454" s="49" t="e">
        <f>IF(#REF!=1,1,"")</f>
        <v>#REF!</v>
      </c>
      <c r="Y1454" s="49"/>
      <c r="Z1454" s="49"/>
      <c r="AA1454" s="50" t="str">
        <f t="shared" si="380"/>
        <v/>
      </c>
      <c r="AB1454" s="51" t="str">
        <f>IF(AA1454=1,#REF!,"")</f>
        <v/>
      </c>
      <c r="AC1454" s="50"/>
      <c r="AD1454" s="51" t="str">
        <f>IF(AC1454=1,#REF!,"")</f>
        <v/>
      </c>
      <c r="AE1454" s="50"/>
      <c r="AF1454" s="51" t="str">
        <f>IF(AE1454=1,#REF!,"")</f>
        <v/>
      </c>
      <c r="AG1454" s="50"/>
      <c r="AH1454" s="51" t="str">
        <f>IF(AG1454=1,#REF!,"")</f>
        <v/>
      </c>
      <c r="AI1454" s="50"/>
      <c r="AJ1454" s="51" t="str">
        <f>IF(AI1454=1,#REF!,"")</f>
        <v/>
      </c>
      <c r="AK1454" s="50"/>
      <c r="AL1454" s="51" t="str">
        <f>IF(AK1454=1,#REF!,"")</f>
        <v/>
      </c>
      <c r="AM1454" s="52"/>
      <c r="AN1454" s="53"/>
      <c r="AO1454" s="53"/>
      <c r="AP1454" s="54"/>
      <c r="AQ1454" s="55" t="e">
        <f>IF(#REF!=1,0,"")</f>
        <v>#REF!</v>
      </c>
      <c r="AR1454" s="56" t="e">
        <f t="shared" si="381"/>
        <v>#REF!</v>
      </c>
      <c r="AS1454" s="55" t="e">
        <f>IF(#REF!=1,0,"")</f>
        <v>#REF!</v>
      </c>
      <c r="AT1454" s="56" t="e">
        <f t="shared" si="382"/>
        <v>#REF!</v>
      </c>
    </row>
    <row r="1455" spans="1:46" s="3" customFormat="1" x14ac:dyDescent="0.25">
      <c r="A1455" s="67">
        <f t="shared" si="372"/>
        <v>2022</v>
      </c>
      <c r="B1455" s="67" t="str">
        <f t="shared" si="385"/>
        <v>May</v>
      </c>
      <c r="C1455" s="68">
        <f t="shared" si="376"/>
        <v>25</v>
      </c>
      <c r="D1455" s="69">
        <f t="shared" si="386"/>
        <v>8</v>
      </c>
      <c r="E1455" s="70">
        <f t="shared" si="361"/>
        <v>47</v>
      </c>
      <c r="F1455" s="74"/>
      <c r="G1455" s="77"/>
      <c r="H1455" s="63" t="e">
        <f t="shared" si="377"/>
        <v>#VALUE!</v>
      </c>
      <c r="I1455" s="64">
        <f t="shared" ref="I1455:N1455" si="389">I1454</f>
        <v>1</v>
      </c>
      <c r="J1455" s="71" t="str">
        <f t="shared" si="389"/>
        <v>Lavandula</v>
      </c>
      <c r="K1455" s="71" t="str">
        <f t="shared" si="389"/>
        <v>stoechas</v>
      </c>
      <c r="L1455" s="72">
        <f t="shared" si="389"/>
        <v>2</v>
      </c>
      <c r="M1455" s="72">
        <f t="shared" si="389"/>
        <v>11</v>
      </c>
      <c r="N1455" s="66">
        <f t="shared" si="389"/>
        <v>0</v>
      </c>
      <c r="O1455" s="42"/>
      <c r="P1455" s="43" t="e">
        <f>TEXT(IF(#REF!=1,D1455,""),"00")</f>
        <v>#REF!</v>
      </c>
      <c r="Q1455" s="44"/>
      <c r="R1455" s="45"/>
      <c r="S1455" s="46" t="e">
        <f>IF(O1455=0,TEXT(TIME(P1455,Q1455,R1455)-TIME(D1455,E1455,RIGHT(F1455,2))+TIME(0,LEFT(#REF!,2),RIGHT(#REF!,2)),"mm:ss"),TEXT(TIME(P1455,Q1455,R1455)-TIME(D1455,E1455,RIGHT(F1455,2))+TIME(0,LEFT(#REF!,2),RIGHT(#REF!,2))-TIME(0,($G$10*O1455),0),"mm:ss"))</f>
        <v>#REF!</v>
      </c>
      <c r="T1455" s="47"/>
      <c r="U1455" s="43" t="e">
        <f>INDEX(VISITORS[INSECT ORDER], MATCH(T1455,VISITORS[NAME USED],0))</f>
        <v>#N/A</v>
      </c>
      <c r="V1455" s="43" t="e">
        <f t="shared" si="379"/>
        <v>#N/A</v>
      </c>
      <c r="W1455" s="48" t="e">
        <f>IF(SUM(AB1455,AD1455,AF1455,AH1455,AJ1455,AL1455)=#REF!,,"")</f>
        <v>#REF!</v>
      </c>
      <c r="X1455" s="49" t="e">
        <f>IF(#REF!=1,1,"")</f>
        <v>#REF!</v>
      </c>
      <c r="Y1455" s="49"/>
      <c r="Z1455" s="49"/>
      <c r="AA1455" s="50" t="str">
        <f t="shared" si="380"/>
        <v/>
      </c>
      <c r="AB1455" s="51" t="str">
        <f>IF(AA1455=1,#REF!,"")</f>
        <v/>
      </c>
      <c r="AC1455" s="50"/>
      <c r="AD1455" s="51" t="str">
        <f>IF(AC1455=1,#REF!,"")</f>
        <v/>
      </c>
      <c r="AE1455" s="50"/>
      <c r="AF1455" s="51" t="str">
        <f>IF(AE1455=1,#REF!,"")</f>
        <v/>
      </c>
      <c r="AG1455" s="50"/>
      <c r="AH1455" s="51" t="str">
        <f>IF(AG1455=1,#REF!,"")</f>
        <v/>
      </c>
      <c r="AI1455" s="50"/>
      <c r="AJ1455" s="51" t="str">
        <f>IF(AI1455=1,#REF!,"")</f>
        <v/>
      </c>
      <c r="AK1455" s="50"/>
      <c r="AL1455" s="51" t="str">
        <f>IF(AK1455=1,#REF!,"")</f>
        <v/>
      </c>
      <c r="AM1455" s="52"/>
      <c r="AN1455" s="53"/>
      <c r="AO1455" s="53"/>
      <c r="AP1455" s="54"/>
      <c r="AQ1455" s="55" t="e">
        <f>IF(#REF!=1,0,"")</f>
        <v>#REF!</v>
      </c>
      <c r="AR1455" s="56" t="e">
        <f t="shared" si="381"/>
        <v>#REF!</v>
      </c>
      <c r="AS1455" s="55" t="e">
        <f>IF(#REF!=1,0,"")</f>
        <v>#REF!</v>
      </c>
      <c r="AT1455" s="56" t="e">
        <f t="shared" si="382"/>
        <v>#REF!</v>
      </c>
    </row>
    <row r="1456" spans="1:46" s="3" customFormat="1" x14ac:dyDescent="0.25">
      <c r="A1456" s="67">
        <f t="shared" si="372"/>
        <v>2022</v>
      </c>
      <c r="B1456" s="67" t="str">
        <f t="shared" si="385"/>
        <v>May</v>
      </c>
      <c r="C1456" s="68">
        <f t="shared" si="376"/>
        <v>25</v>
      </c>
      <c r="D1456" s="69">
        <f t="shared" si="386"/>
        <v>8</v>
      </c>
      <c r="E1456" s="60">
        <f t="shared" si="361"/>
        <v>48</v>
      </c>
      <c r="F1456" s="74"/>
      <c r="G1456" s="77"/>
      <c r="H1456" s="63" t="e">
        <f t="shared" si="377"/>
        <v>#VALUE!</v>
      </c>
      <c r="I1456" s="64">
        <f t="shared" ref="I1456:N1456" si="390">I1455</f>
        <v>1</v>
      </c>
      <c r="J1456" s="71" t="str">
        <f t="shared" si="390"/>
        <v>Lavandula</v>
      </c>
      <c r="K1456" s="71" t="str">
        <f t="shared" si="390"/>
        <v>stoechas</v>
      </c>
      <c r="L1456" s="72">
        <f t="shared" si="390"/>
        <v>2</v>
      </c>
      <c r="M1456" s="66">
        <f t="shared" si="390"/>
        <v>11</v>
      </c>
      <c r="N1456" s="66">
        <f t="shared" si="390"/>
        <v>0</v>
      </c>
      <c r="O1456" s="42"/>
      <c r="P1456" s="43" t="e">
        <f>TEXT(IF(#REF!=1,D1456,""),"00")</f>
        <v>#REF!</v>
      </c>
      <c r="Q1456" s="44"/>
      <c r="R1456" s="45"/>
      <c r="S1456" s="46" t="e">
        <f>IF(O1456=0,TEXT(TIME(P1456,Q1456,R1456)-TIME(D1456,E1456,RIGHT(F1456,2))+TIME(0,LEFT(#REF!,2),RIGHT(#REF!,2)),"mm:ss"),TEXT(TIME(P1456,Q1456,R1456)-TIME(D1456,E1456,RIGHT(F1456,2))+TIME(0,LEFT(#REF!,2),RIGHT(#REF!,2))-TIME(0,($G$10*O1456),0),"mm:ss"))</f>
        <v>#REF!</v>
      </c>
      <c r="T1456" s="47"/>
      <c r="U1456" s="43" t="e">
        <f>INDEX(VISITORS[INSECT ORDER], MATCH(T1456,VISITORS[NAME USED],0))</f>
        <v>#N/A</v>
      </c>
      <c r="V1456" s="43" t="e">
        <f t="shared" si="379"/>
        <v>#N/A</v>
      </c>
      <c r="W1456" s="48" t="e">
        <f>IF(SUM(AB1456,AD1456,AF1456,AH1456,AJ1456,AL1456)=#REF!,,"")</f>
        <v>#REF!</v>
      </c>
      <c r="X1456" s="49" t="e">
        <f>IF(#REF!=1,1,"")</f>
        <v>#REF!</v>
      </c>
      <c r="Y1456" s="49"/>
      <c r="Z1456" s="49"/>
      <c r="AA1456" s="50" t="str">
        <f t="shared" si="380"/>
        <v/>
      </c>
      <c r="AB1456" s="51" t="str">
        <f>IF(AA1456=1,#REF!,"")</f>
        <v/>
      </c>
      <c r="AC1456" s="50"/>
      <c r="AD1456" s="51" t="str">
        <f>IF(AC1456=1,#REF!,"")</f>
        <v/>
      </c>
      <c r="AE1456" s="50"/>
      <c r="AF1456" s="51" t="str">
        <f>IF(AE1456=1,#REF!,"")</f>
        <v/>
      </c>
      <c r="AG1456" s="50"/>
      <c r="AH1456" s="51" t="str">
        <f>IF(AG1456=1,#REF!,"")</f>
        <v/>
      </c>
      <c r="AI1456" s="50"/>
      <c r="AJ1456" s="51" t="str">
        <f>IF(AI1456=1,#REF!,"")</f>
        <v/>
      </c>
      <c r="AK1456" s="50"/>
      <c r="AL1456" s="51" t="str">
        <f>IF(AK1456=1,#REF!,"")</f>
        <v/>
      </c>
      <c r="AM1456" s="52"/>
      <c r="AN1456" s="53"/>
      <c r="AO1456" s="53"/>
      <c r="AP1456" s="54"/>
      <c r="AQ1456" s="55" t="e">
        <f>IF(#REF!=1,0,"")</f>
        <v>#REF!</v>
      </c>
      <c r="AR1456" s="56" t="e">
        <f t="shared" si="381"/>
        <v>#REF!</v>
      </c>
      <c r="AS1456" s="55" t="e">
        <f>IF(#REF!=1,0,"")</f>
        <v>#REF!</v>
      </c>
      <c r="AT1456" s="56" t="e">
        <f t="shared" si="382"/>
        <v>#REF!</v>
      </c>
    </row>
    <row r="1457" spans="1:46" s="3" customFormat="1" x14ac:dyDescent="0.25">
      <c r="A1457" s="67">
        <f t="shared" si="372"/>
        <v>2022</v>
      </c>
      <c r="B1457" s="67" t="str">
        <f t="shared" si="385"/>
        <v>May</v>
      </c>
      <c r="C1457" s="68">
        <f t="shared" si="376"/>
        <v>25</v>
      </c>
      <c r="D1457" s="69">
        <f t="shared" si="386"/>
        <v>8</v>
      </c>
      <c r="E1457" s="70">
        <f t="shared" si="361"/>
        <v>49</v>
      </c>
      <c r="F1457" s="74"/>
      <c r="G1457" s="77"/>
      <c r="H1457" s="63" t="e">
        <f t="shared" si="377"/>
        <v>#VALUE!</v>
      </c>
      <c r="I1457" s="64">
        <f t="shared" ref="I1457:N1457" si="391">I1456</f>
        <v>1</v>
      </c>
      <c r="J1457" s="71" t="str">
        <f t="shared" si="391"/>
        <v>Lavandula</v>
      </c>
      <c r="K1457" s="71" t="str">
        <f t="shared" si="391"/>
        <v>stoechas</v>
      </c>
      <c r="L1457" s="72">
        <f t="shared" si="391"/>
        <v>2</v>
      </c>
      <c r="M1457" s="72">
        <f t="shared" si="391"/>
        <v>11</v>
      </c>
      <c r="N1457" s="66">
        <f t="shared" si="391"/>
        <v>0</v>
      </c>
      <c r="O1457" s="42"/>
      <c r="P1457" s="43" t="e">
        <f>TEXT(IF(#REF!=1,D1457,""),"00")</f>
        <v>#REF!</v>
      </c>
      <c r="Q1457" s="44"/>
      <c r="R1457" s="45"/>
      <c r="S1457" s="46" t="e">
        <f>IF(O1457=0,TEXT(TIME(P1457,Q1457,R1457)-TIME(D1457,E1457,RIGHT(F1457,2))+TIME(0,LEFT(#REF!,2),RIGHT(#REF!,2)),"mm:ss"),TEXT(TIME(P1457,Q1457,R1457)-TIME(D1457,E1457,RIGHT(F1457,2))+TIME(0,LEFT(#REF!,2),RIGHT(#REF!,2))-TIME(0,($G$10*O1457),0),"mm:ss"))</f>
        <v>#REF!</v>
      </c>
      <c r="T1457" s="47"/>
      <c r="U1457" s="43" t="e">
        <f>INDEX(VISITORS[INSECT ORDER], MATCH(T1457,VISITORS[NAME USED],0))</f>
        <v>#N/A</v>
      </c>
      <c r="V1457" s="43" t="e">
        <f t="shared" si="379"/>
        <v>#N/A</v>
      </c>
      <c r="W1457" s="48" t="e">
        <f>IF(SUM(AB1457,AD1457,AF1457,AH1457,AJ1457,AL1457)=#REF!,,"")</f>
        <v>#REF!</v>
      </c>
      <c r="X1457" s="49" t="e">
        <f>IF(#REF!=1,1,"")</f>
        <v>#REF!</v>
      </c>
      <c r="Y1457" s="49"/>
      <c r="Z1457" s="49"/>
      <c r="AA1457" s="50" t="str">
        <f t="shared" si="380"/>
        <v/>
      </c>
      <c r="AB1457" s="51" t="str">
        <f>IF(AA1457=1,#REF!,"")</f>
        <v/>
      </c>
      <c r="AC1457" s="50"/>
      <c r="AD1457" s="51" t="str">
        <f>IF(AC1457=1,#REF!,"")</f>
        <v/>
      </c>
      <c r="AE1457" s="50"/>
      <c r="AF1457" s="51" t="str">
        <f>IF(AE1457=1,#REF!,"")</f>
        <v/>
      </c>
      <c r="AG1457" s="50"/>
      <c r="AH1457" s="51" t="str">
        <f>IF(AG1457=1,#REF!,"")</f>
        <v/>
      </c>
      <c r="AI1457" s="50"/>
      <c r="AJ1457" s="51" t="str">
        <f>IF(AI1457=1,#REF!,"")</f>
        <v/>
      </c>
      <c r="AK1457" s="50"/>
      <c r="AL1457" s="51" t="str">
        <f>IF(AK1457=1,#REF!,"")</f>
        <v/>
      </c>
      <c r="AM1457" s="52"/>
      <c r="AN1457" s="53"/>
      <c r="AO1457" s="53"/>
      <c r="AP1457" s="54"/>
      <c r="AQ1457" s="55" t="e">
        <f>IF(#REF!=1,0,"")</f>
        <v>#REF!</v>
      </c>
      <c r="AR1457" s="56" t="e">
        <f t="shared" si="381"/>
        <v>#REF!</v>
      </c>
      <c r="AS1457" s="55" t="e">
        <f>IF(#REF!=1,0,"")</f>
        <v>#REF!</v>
      </c>
      <c r="AT1457" s="56" t="e">
        <f t="shared" si="382"/>
        <v>#REF!</v>
      </c>
    </row>
    <row r="1458" spans="1:46" s="3" customFormat="1" x14ac:dyDescent="0.25">
      <c r="A1458" s="67">
        <f t="shared" si="372"/>
        <v>2022</v>
      </c>
      <c r="B1458" s="67" t="str">
        <f t="shared" si="385"/>
        <v>May</v>
      </c>
      <c r="C1458" s="68">
        <f t="shared" si="376"/>
        <v>25</v>
      </c>
      <c r="D1458" s="69">
        <f t="shared" si="386"/>
        <v>8</v>
      </c>
      <c r="E1458" s="70">
        <f t="shared" si="361"/>
        <v>50</v>
      </c>
      <c r="F1458" s="74"/>
      <c r="G1458" s="77"/>
      <c r="H1458" s="63" t="e">
        <f t="shared" si="377"/>
        <v>#VALUE!</v>
      </c>
      <c r="I1458" s="64">
        <f t="shared" ref="I1458:N1458" si="392">I1457</f>
        <v>1</v>
      </c>
      <c r="J1458" s="71" t="str">
        <f t="shared" si="392"/>
        <v>Lavandula</v>
      </c>
      <c r="K1458" s="71" t="str">
        <f t="shared" si="392"/>
        <v>stoechas</v>
      </c>
      <c r="L1458" s="72">
        <f t="shared" si="392"/>
        <v>2</v>
      </c>
      <c r="M1458" s="72">
        <f t="shared" si="392"/>
        <v>11</v>
      </c>
      <c r="N1458" s="66">
        <f t="shared" si="392"/>
        <v>0</v>
      </c>
      <c r="O1458" s="42"/>
      <c r="P1458" s="43" t="e">
        <f>TEXT(IF(#REF!=1,D1458,""),"00")</f>
        <v>#REF!</v>
      </c>
      <c r="Q1458" s="44"/>
      <c r="R1458" s="45"/>
      <c r="S1458" s="46" t="e">
        <f>IF(O1458=0,TEXT(TIME(P1458,Q1458,R1458)-TIME(D1458,E1458,RIGHT(F1458,2))+TIME(0,LEFT(#REF!,2),RIGHT(#REF!,2)),"mm:ss"),TEXT(TIME(P1458,Q1458,R1458)-TIME(D1458,E1458,RIGHT(F1458,2))+TIME(0,LEFT(#REF!,2),RIGHT(#REF!,2))-TIME(0,($G$10*O1458),0),"mm:ss"))</f>
        <v>#REF!</v>
      </c>
      <c r="T1458" s="47"/>
      <c r="U1458" s="43" t="e">
        <f>INDEX(VISITORS[INSECT ORDER], MATCH(T1458,VISITORS[NAME USED],0))</f>
        <v>#N/A</v>
      </c>
      <c r="V1458" s="43" t="e">
        <f t="shared" si="379"/>
        <v>#N/A</v>
      </c>
      <c r="W1458" s="48" t="e">
        <f>IF(SUM(AB1458,AD1458,AF1458,AH1458,AJ1458,AL1458)=#REF!,,"")</f>
        <v>#REF!</v>
      </c>
      <c r="X1458" s="49" t="e">
        <f>IF(#REF!=1,1,"")</f>
        <v>#REF!</v>
      </c>
      <c r="Y1458" s="49"/>
      <c r="Z1458" s="49"/>
      <c r="AA1458" s="50" t="str">
        <f t="shared" si="380"/>
        <v/>
      </c>
      <c r="AB1458" s="51" t="str">
        <f>IF(AA1458=1,#REF!,"")</f>
        <v/>
      </c>
      <c r="AC1458" s="50"/>
      <c r="AD1458" s="51" t="str">
        <f>IF(AC1458=1,#REF!,"")</f>
        <v/>
      </c>
      <c r="AE1458" s="50"/>
      <c r="AF1458" s="51" t="str">
        <f>IF(AE1458=1,#REF!,"")</f>
        <v/>
      </c>
      <c r="AG1458" s="50"/>
      <c r="AH1458" s="51" t="str">
        <f>IF(AG1458=1,#REF!,"")</f>
        <v/>
      </c>
      <c r="AI1458" s="50"/>
      <c r="AJ1458" s="51" t="str">
        <f>IF(AI1458=1,#REF!,"")</f>
        <v/>
      </c>
      <c r="AK1458" s="50"/>
      <c r="AL1458" s="51" t="str">
        <f>IF(AK1458=1,#REF!,"")</f>
        <v/>
      </c>
      <c r="AM1458" s="52"/>
      <c r="AN1458" s="53"/>
      <c r="AO1458" s="53"/>
      <c r="AP1458" s="54"/>
      <c r="AQ1458" s="55" t="e">
        <f>IF(#REF!=1,0,"")</f>
        <v>#REF!</v>
      </c>
      <c r="AR1458" s="56" t="e">
        <f t="shared" si="381"/>
        <v>#REF!</v>
      </c>
      <c r="AS1458" s="55" t="e">
        <f>IF(#REF!=1,0,"")</f>
        <v>#REF!</v>
      </c>
      <c r="AT1458" s="56" t="e">
        <f t="shared" si="382"/>
        <v>#REF!</v>
      </c>
    </row>
    <row r="1459" spans="1:46" s="3" customFormat="1" x14ac:dyDescent="0.25">
      <c r="A1459" s="67">
        <f t="shared" si="372"/>
        <v>2022</v>
      </c>
      <c r="B1459" s="67" t="str">
        <f t="shared" si="385"/>
        <v>May</v>
      </c>
      <c r="C1459" s="68">
        <f t="shared" si="376"/>
        <v>25</v>
      </c>
      <c r="D1459" s="69">
        <f t="shared" si="386"/>
        <v>8</v>
      </c>
      <c r="E1459" s="70">
        <f t="shared" si="361"/>
        <v>51</v>
      </c>
      <c r="F1459" s="74">
        <v>1</v>
      </c>
      <c r="G1459" s="77"/>
      <c r="H1459" s="63" t="e">
        <f t="shared" si="377"/>
        <v>#VALUE!</v>
      </c>
      <c r="I1459" s="64">
        <f t="shared" ref="I1459:N1459" si="393">I1458</f>
        <v>1</v>
      </c>
      <c r="J1459" s="71" t="str">
        <f t="shared" si="393"/>
        <v>Lavandula</v>
      </c>
      <c r="K1459" s="71" t="str">
        <f t="shared" si="393"/>
        <v>stoechas</v>
      </c>
      <c r="L1459" s="66">
        <f t="shared" si="393"/>
        <v>2</v>
      </c>
      <c r="M1459" s="72">
        <f t="shared" si="393"/>
        <v>11</v>
      </c>
      <c r="N1459" s="66">
        <f t="shared" si="393"/>
        <v>0</v>
      </c>
      <c r="O1459" s="42"/>
      <c r="P1459" s="43" t="e">
        <f>TEXT(IF(#REF!=1,D1459,""),"00")</f>
        <v>#REF!</v>
      </c>
      <c r="Q1459" s="44">
        <v>51</v>
      </c>
      <c r="R1459" s="45">
        <v>28</v>
      </c>
      <c r="S1459" s="46" t="e">
        <f>IF(O1459=0,TEXT(TIME(P1459,Q1459,R1459)-TIME(D1459,E1459,RIGHT(F1459,2))+TIME(0,LEFT(#REF!,2),RIGHT(#REF!,2)),"mm:ss"),TEXT(TIME(P1459,Q1459,R1459)-TIME(D1459,E1459,RIGHT(F1459,2))+TIME(0,LEFT(#REF!,2),RIGHT(#REF!,2))-TIME(0,($G$10*O1459),0),"mm:ss"))</f>
        <v>#REF!</v>
      </c>
      <c r="T1459" s="47" t="s">
        <v>369</v>
      </c>
      <c r="U1459" s="43" t="e">
        <f>INDEX(VISITORS[INSECT ORDER], MATCH(T1459,VISITORS[NAME USED],0))</f>
        <v>#N/A</v>
      </c>
      <c r="V1459" s="43" t="e">
        <f t="shared" si="379"/>
        <v>#N/A</v>
      </c>
      <c r="W1459" s="48" t="e">
        <f>IF(SUM(AB1459,AD1459,AF1459,AH1459,AJ1459,AL1459)=#REF!,,"")</f>
        <v>#REF!</v>
      </c>
      <c r="X1459" s="49">
        <v>11</v>
      </c>
      <c r="Y1459" s="49"/>
      <c r="Z1459" s="49"/>
      <c r="AA1459" s="50" t="str">
        <f t="shared" si="380"/>
        <v/>
      </c>
      <c r="AB1459" s="51" t="str">
        <f>IF(AA1459=1,#REF!,"")</f>
        <v/>
      </c>
      <c r="AC1459" s="50"/>
      <c r="AD1459" s="51" t="str">
        <f>IF(AC1459=1,#REF!,"")</f>
        <v/>
      </c>
      <c r="AE1459" s="50"/>
      <c r="AF1459" s="51" t="str">
        <f>IF(AE1459=1,#REF!,"")</f>
        <v/>
      </c>
      <c r="AG1459" s="50"/>
      <c r="AH1459" s="51" t="str">
        <f>IF(AG1459=1,#REF!,"")</f>
        <v/>
      </c>
      <c r="AI1459" s="50"/>
      <c r="AJ1459" s="51" t="str">
        <f>IF(AI1459=1,#REF!,"")</f>
        <v/>
      </c>
      <c r="AK1459" s="50"/>
      <c r="AL1459" s="51" t="str">
        <f>IF(AK1459=1,#REF!,"")</f>
        <v/>
      </c>
      <c r="AM1459" s="52"/>
      <c r="AN1459" s="53"/>
      <c r="AO1459" s="53"/>
      <c r="AP1459" s="54"/>
      <c r="AQ1459" s="55" t="e">
        <f>IF(#REF!=1,0,"")</f>
        <v>#REF!</v>
      </c>
      <c r="AR1459" s="56" t="e">
        <f t="shared" si="381"/>
        <v>#REF!</v>
      </c>
      <c r="AS1459" s="55" t="e">
        <f>IF(#REF!=1,0,"")</f>
        <v>#REF!</v>
      </c>
      <c r="AT1459" s="56" t="e">
        <f t="shared" si="382"/>
        <v>#REF!</v>
      </c>
    </row>
    <row r="1460" spans="1:46" s="3" customFormat="1" x14ac:dyDescent="0.25">
      <c r="A1460" s="67">
        <f t="shared" si="372"/>
        <v>2022</v>
      </c>
      <c r="B1460" s="67" t="str">
        <f t="shared" si="385"/>
        <v>May</v>
      </c>
      <c r="C1460" s="68">
        <f t="shared" si="376"/>
        <v>25</v>
      </c>
      <c r="D1460" s="69">
        <f t="shared" si="386"/>
        <v>8</v>
      </c>
      <c r="E1460" s="70">
        <f t="shared" si="361"/>
        <v>52</v>
      </c>
      <c r="F1460" s="74"/>
      <c r="G1460" s="77"/>
      <c r="H1460" s="63" t="e">
        <f t="shared" si="377"/>
        <v>#VALUE!</v>
      </c>
      <c r="I1460" s="64">
        <f t="shared" ref="I1460:N1460" si="394">I1459</f>
        <v>1</v>
      </c>
      <c r="J1460" s="71" t="str">
        <f t="shared" si="394"/>
        <v>Lavandula</v>
      </c>
      <c r="K1460" s="71" t="str">
        <f t="shared" si="394"/>
        <v>stoechas</v>
      </c>
      <c r="L1460" s="72">
        <f t="shared" si="394"/>
        <v>2</v>
      </c>
      <c r="M1460" s="72">
        <f t="shared" si="394"/>
        <v>11</v>
      </c>
      <c r="N1460" s="66">
        <f t="shared" si="394"/>
        <v>0</v>
      </c>
      <c r="O1460" s="42"/>
      <c r="P1460" s="43" t="e">
        <f>TEXT(IF(#REF!=1,D1460,""),"00")</f>
        <v>#REF!</v>
      </c>
      <c r="Q1460" s="44"/>
      <c r="R1460" s="45"/>
      <c r="S1460" s="46" t="e">
        <f>IF(O1460=0,TEXT(TIME(P1460,Q1460,R1460)-TIME(D1460,E1460,RIGHT(F1460,2))+TIME(0,LEFT(#REF!,2),RIGHT(#REF!,2)),"mm:ss"),TEXT(TIME(P1460,Q1460,R1460)-TIME(D1460,E1460,RIGHT(F1460,2))+TIME(0,LEFT(#REF!,2),RIGHT(#REF!,2))-TIME(0,($G$10*O1460),0),"mm:ss"))</f>
        <v>#REF!</v>
      </c>
      <c r="T1460" s="47"/>
      <c r="U1460" s="43" t="e">
        <f>INDEX(VISITORS[INSECT ORDER], MATCH(T1460,VISITORS[NAME USED],0))</f>
        <v>#N/A</v>
      </c>
      <c r="V1460" s="43" t="e">
        <f t="shared" si="379"/>
        <v>#N/A</v>
      </c>
      <c r="W1460" s="48" t="e">
        <f>IF(SUM(AB1460,AD1460,AF1460,AH1460,AJ1460,AL1460)=#REF!,,"")</f>
        <v>#REF!</v>
      </c>
      <c r="X1460" s="49" t="e">
        <f>IF(#REF!=1,1,"")</f>
        <v>#REF!</v>
      </c>
      <c r="Y1460" s="49"/>
      <c r="Z1460" s="49"/>
      <c r="AA1460" s="50" t="str">
        <f t="shared" si="380"/>
        <v/>
      </c>
      <c r="AB1460" s="51" t="str">
        <f>IF(AA1460=1,#REF!,"")</f>
        <v/>
      </c>
      <c r="AC1460" s="50"/>
      <c r="AD1460" s="51" t="str">
        <f>IF(AC1460=1,#REF!,"")</f>
        <v/>
      </c>
      <c r="AE1460" s="50"/>
      <c r="AF1460" s="51" t="str">
        <f>IF(AE1460=1,#REF!,"")</f>
        <v/>
      </c>
      <c r="AG1460" s="50"/>
      <c r="AH1460" s="51" t="str">
        <f>IF(AG1460=1,#REF!,"")</f>
        <v/>
      </c>
      <c r="AI1460" s="50"/>
      <c r="AJ1460" s="51" t="str">
        <f>IF(AI1460=1,#REF!,"")</f>
        <v/>
      </c>
      <c r="AK1460" s="50"/>
      <c r="AL1460" s="51" t="str">
        <f>IF(AK1460=1,#REF!,"")</f>
        <v/>
      </c>
      <c r="AM1460" s="52"/>
      <c r="AN1460" s="53"/>
      <c r="AO1460" s="53"/>
      <c r="AP1460" s="54"/>
      <c r="AQ1460" s="55" t="e">
        <f>IF(#REF!=1,0,"")</f>
        <v>#REF!</v>
      </c>
      <c r="AR1460" s="56" t="e">
        <f t="shared" si="381"/>
        <v>#REF!</v>
      </c>
      <c r="AS1460" s="55" t="e">
        <f>IF(#REF!=1,0,"")</f>
        <v>#REF!</v>
      </c>
      <c r="AT1460" s="56" t="e">
        <f t="shared" si="382"/>
        <v>#REF!</v>
      </c>
    </row>
    <row r="1461" spans="1:46" s="3" customFormat="1" x14ac:dyDescent="0.25">
      <c r="A1461" s="67">
        <f t="shared" si="372"/>
        <v>2022</v>
      </c>
      <c r="B1461" s="67" t="str">
        <f t="shared" si="385"/>
        <v>May</v>
      </c>
      <c r="C1461" s="68">
        <f t="shared" si="376"/>
        <v>25</v>
      </c>
      <c r="D1461" s="69">
        <f t="shared" si="386"/>
        <v>8</v>
      </c>
      <c r="E1461" s="60">
        <f t="shared" si="361"/>
        <v>53</v>
      </c>
      <c r="F1461" s="74"/>
      <c r="G1461" s="77"/>
      <c r="H1461" s="63" t="e">
        <f t="shared" si="377"/>
        <v>#VALUE!</v>
      </c>
      <c r="I1461" s="64">
        <f t="shared" ref="I1461:N1461" si="395">I1460</f>
        <v>1</v>
      </c>
      <c r="J1461" s="71" t="str">
        <f t="shared" si="395"/>
        <v>Lavandula</v>
      </c>
      <c r="K1461" s="71" t="str">
        <f t="shared" si="395"/>
        <v>stoechas</v>
      </c>
      <c r="L1461" s="72">
        <f t="shared" si="395"/>
        <v>2</v>
      </c>
      <c r="M1461" s="66">
        <f t="shared" si="395"/>
        <v>11</v>
      </c>
      <c r="N1461" s="66">
        <f t="shared" si="395"/>
        <v>0</v>
      </c>
      <c r="O1461" s="42"/>
      <c r="P1461" s="43" t="e">
        <f>TEXT(IF(#REF!=1,D1461,""),"00")</f>
        <v>#REF!</v>
      </c>
      <c r="Q1461" s="44"/>
      <c r="R1461" s="45"/>
      <c r="S1461" s="46" t="e">
        <f>IF(O1461=0,TEXT(TIME(P1461,Q1461,R1461)-TIME(D1461,E1461,RIGHT(F1461,2))+TIME(0,LEFT(#REF!,2),RIGHT(#REF!,2)),"mm:ss"),TEXT(TIME(P1461,Q1461,R1461)-TIME(D1461,E1461,RIGHT(F1461,2))+TIME(0,LEFT(#REF!,2),RIGHT(#REF!,2))-TIME(0,($G$10*O1461),0),"mm:ss"))</f>
        <v>#REF!</v>
      </c>
      <c r="T1461" s="47"/>
      <c r="U1461" s="43" t="e">
        <f>INDEX(VISITORS[INSECT ORDER], MATCH(T1461,VISITORS[NAME USED],0))</f>
        <v>#N/A</v>
      </c>
      <c r="V1461" s="43" t="e">
        <f t="shared" si="379"/>
        <v>#N/A</v>
      </c>
      <c r="W1461" s="48" t="e">
        <f>IF(SUM(AB1461,AD1461,AF1461,AH1461,AJ1461,AL1461)=#REF!,,"")</f>
        <v>#REF!</v>
      </c>
      <c r="X1461" s="49" t="e">
        <f>IF(#REF!=1,1,"")</f>
        <v>#REF!</v>
      </c>
      <c r="Y1461" s="49"/>
      <c r="Z1461" s="49"/>
      <c r="AA1461" s="50" t="str">
        <f t="shared" si="380"/>
        <v/>
      </c>
      <c r="AB1461" s="51" t="str">
        <f>IF(AA1461=1,#REF!,"")</f>
        <v/>
      </c>
      <c r="AC1461" s="50"/>
      <c r="AD1461" s="51" t="str">
        <f>IF(AC1461=1,#REF!,"")</f>
        <v/>
      </c>
      <c r="AE1461" s="50"/>
      <c r="AF1461" s="51" t="str">
        <f>IF(AE1461=1,#REF!,"")</f>
        <v/>
      </c>
      <c r="AG1461" s="50"/>
      <c r="AH1461" s="51" t="str">
        <f>IF(AG1461=1,#REF!,"")</f>
        <v/>
      </c>
      <c r="AI1461" s="50"/>
      <c r="AJ1461" s="51" t="str">
        <f>IF(AI1461=1,#REF!,"")</f>
        <v/>
      </c>
      <c r="AK1461" s="50"/>
      <c r="AL1461" s="51" t="str">
        <f>IF(AK1461=1,#REF!,"")</f>
        <v/>
      </c>
      <c r="AM1461" s="52"/>
      <c r="AN1461" s="53"/>
      <c r="AO1461" s="53"/>
      <c r="AP1461" s="54"/>
      <c r="AQ1461" s="55" t="e">
        <f>IF(#REF!=1,0,"")</f>
        <v>#REF!</v>
      </c>
      <c r="AR1461" s="56" t="e">
        <f t="shared" si="381"/>
        <v>#REF!</v>
      </c>
      <c r="AS1461" s="55" t="e">
        <f>IF(#REF!=1,0,"")</f>
        <v>#REF!</v>
      </c>
      <c r="AT1461" s="56" t="e">
        <f t="shared" si="382"/>
        <v>#REF!</v>
      </c>
    </row>
    <row r="1462" spans="1:46" s="3" customFormat="1" x14ac:dyDescent="0.25">
      <c r="A1462" s="67">
        <f t="shared" si="372"/>
        <v>2022</v>
      </c>
      <c r="B1462" s="67" t="str">
        <f t="shared" si="385"/>
        <v>May</v>
      </c>
      <c r="C1462" s="68">
        <f t="shared" si="376"/>
        <v>25</v>
      </c>
      <c r="D1462" s="69">
        <f t="shared" si="386"/>
        <v>8</v>
      </c>
      <c r="E1462" s="70">
        <f t="shared" si="361"/>
        <v>54</v>
      </c>
      <c r="F1462" s="74"/>
      <c r="G1462" s="77"/>
      <c r="H1462" s="63" t="e">
        <f t="shared" si="377"/>
        <v>#VALUE!</v>
      </c>
      <c r="I1462" s="64">
        <f t="shared" ref="I1462:N1462" si="396">I1461</f>
        <v>1</v>
      </c>
      <c r="J1462" s="71" t="str">
        <f t="shared" si="396"/>
        <v>Lavandula</v>
      </c>
      <c r="K1462" s="71" t="str">
        <f t="shared" si="396"/>
        <v>stoechas</v>
      </c>
      <c r="L1462" s="72">
        <f t="shared" si="396"/>
        <v>2</v>
      </c>
      <c r="M1462" s="72">
        <f t="shared" si="396"/>
        <v>11</v>
      </c>
      <c r="N1462" s="66">
        <f t="shared" si="396"/>
        <v>0</v>
      </c>
      <c r="O1462" s="42"/>
      <c r="P1462" s="43" t="e">
        <f>TEXT(IF(#REF!=1,D1462,""),"00")</f>
        <v>#REF!</v>
      </c>
      <c r="Q1462" s="44"/>
      <c r="R1462" s="45"/>
      <c r="S1462" s="46" t="e">
        <f>IF(O1462=0,TEXT(TIME(P1462,Q1462,R1462)-TIME(D1462,E1462,RIGHT(F1462,2))+TIME(0,LEFT(#REF!,2),RIGHT(#REF!,2)),"mm:ss"),TEXT(TIME(P1462,Q1462,R1462)-TIME(D1462,E1462,RIGHT(F1462,2))+TIME(0,LEFT(#REF!,2),RIGHT(#REF!,2))-TIME(0,($G$10*O1462),0),"mm:ss"))</f>
        <v>#REF!</v>
      </c>
      <c r="T1462" s="47"/>
      <c r="U1462" s="43" t="e">
        <f>INDEX(VISITORS[INSECT ORDER], MATCH(T1462,VISITORS[NAME USED],0))</f>
        <v>#N/A</v>
      </c>
      <c r="V1462" s="43" t="e">
        <f t="shared" si="379"/>
        <v>#N/A</v>
      </c>
      <c r="W1462" s="48" t="e">
        <f>IF(SUM(AB1462,AD1462,AF1462,AH1462,AJ1462,AL1462)=#REF!,,"")</f>
        <v>#REF!</v>
      </c>
      <c r="X1462" s="49" t="e">
        <f>IF(#REF!=1,1,"")</f>
        <v>#REF!</v>
      </c>
      <c r="Y1462" s="49"/>
      <c r="Z1462" s="49"/>
      <c r="AA1462" s="50" t="str">
        <f t="shared" si="380"/>
        <v/>
      </c>
      <c r="AB1462" s="51" t="str">
        <f>IF(AA1462=1,#REF!,"")</f>
        <v/>
      </c>
      <c r="AC1462" s="50"/>
      <c r="AD1462" s="51" t="str">
        <f>IF(AC1462=1,#REF!,"")</f>
        <v/>
      </c>
      <c r="AE1462" s="50"/>
      <c r="AF1462" s="51" t="str">
        <f>IF(AE1462=1,#REF!,"")</f>
        <v/>
      </c>
      <c r="AG1462" s="50"/>
      <c r="AH1462" s="51" t="str">
        <f>IF(AG1462=1,#REF!,"")</f>
        <v/>
      </c>
      <c r="AI1462" s="50"/>
      <c r="AJ1462" s="51" t="str">
        <f>IF(AI1462=1,#REF!,"")</f>
        <v/>
      </c>
      <c r="AK1462" s="50"/>
      <c r="AL1462" s="51" t="str">
        <f>IF(AK1462=1,#REF!,"")</f>
        <v/>
      </c>
      <c r="AM1462" s="52"/>
      <c r="AN1462" s="53"/>
      <c r="AO1462" s="53"/>
      <c r="AP1462" s="54"/>
      <c r="AQ1462" s="55" t="e">
        <f>IF(#REF!=1,0,"")</f>
        <v>#REF!</v>
      </c>
      <c r="AR1462" s="56" t="e">
        <f t="shared" si="381"/>
        <v>#REF!</v>
      </c>
      <c r="AS1462" s="55" t="e">
        <f>IF(#REF!=1,0,"")</f>
        <v>#REF!</v>
      </c>
      <c r="AT1462" s="56" t="e">
        <f t="shared" si="382"/>
        <v>#REF!</v>
      </c>
    </row>
    <row r="1463" spans="1:46" s="3" customFormat="1" x14ac:dyDescent="0.25">
      <c r="A1463" s="67">
        <f t="shared" si="372"/>
        <v>2022</v>
      </c>
      <c r="B1463" s="67" t="str">
        <f t="shared" si="385"/>
        <v>May</v>
      </c>
      <c r="C1463" s="68">
        <f t="shared" si="376"/>
        <v>25</v>
      </c>
      <c r="D1463" s="69">
        <f t="shared" si="386"/>
        <v>8</v>
      </c>
      <c r="E1463" s="70">
        <f t="shared" si="361"/>
        <v>55</v>
      </c>
      <c r="F1463" s="74"/>
      <c r="G1463" s="77"/>
      <c r="H1463" s="63" t="e">
        <f t="shared" si="377"/>
        <v>#VALUE!</v>
      </c>
      <c r="I1463" s="64">
        <f t="shared" ref="I1463:N1463" si="397">I1462</f>
        <v>1</v>
      </c>
      <c r="J1463" s="71" t="str">
        <f t="shared" si="397"/>
        <v>Lavandula</v>
      </c>
      <c r="K1463" s="71" t="str">
        <f t="shared" si="397"/>
        <v>stoechas</v>
      </c>
      <c r="L1463" s="72">
        <f t="shared" si="397"/>
        <v>2</v>
      </c>
      <c r="M1463" s="72">
        <f t="shared" si="397"/>
        <v>11</v>
      </c>
      <c r="N1463" s="66">
        <f t="shared" si="397"/>
        <v>0</v>
      </c>
      <c r="O1463" s="42"/>
      <c r="P1463" s="43" t="e">
        <f>TEXT(IF(#REF!=1,D1463,""),"00")</f>
        <v>#REF!</v>
      </c>
      <c r="Q1463" s="44"/>
      <c r="R1463" s="45"/>
      <c r="S1463" s="46" t="e">
        <f>IF(O1463=0,TEXT(TIME(P1463,Q1463,R1463)-TIME(D1463,E1463,RIGHT(F1463,2))+TIME(0,LEFT(#REF!,2),RIGHT(#REF!,2)),"mm:ss"),TEXT(TIME(P1463,Q1463,R1463)-TIME(D1463,E1463,RIGHT(F1463,2))+TIME(0,LEFT(#REF!,2),RIGHT(#REF!,2))-TIME(0,($G$10*O1463),0),"mm:ss"))</f>
        <v>#REF!</v>
      </c>
      <c r="T1463" s="47"/>
      <c r="U1463" s="43" t="e">
        <f>INDEX(VISITORS[INSECT ORDER], MATCH(T1463,VISITORS[NAME USED],0))</f>
        <v>#N/A</v>
      </c>
      <c r="V1463" s="43" t="e">
        <f t="shared" si="379"/>
        <v>#N/A</v>
      </c>
      <c r="W1463" s="48" t="e">
        <f>IF(SUM(AB1463,AD1463,AF1463,AH1463,AJ1463,AL1463)=#REF!,,"")</f>
        <v>#REF!</v>
      </c>
      <c r="X1463" s="49" t="e">
        <f>IF(#REF!=1,1,"")</f>
        <v>#REF!</v>
      </c>
      <c r="Y1463" s="49"/>
      <c r="Z1463" s="49"/>
      <c r="AA1463" s="50" t="str">
        <f t="shared" si="380"/>
        <v/>
      </c>
      <c r="AB1463" s="51" t="str">
        <f>IF(AA1463=1,#REF!,"")</f>
        <v/>
      </c>
      <c r="AC1463" s="50"/>
      <c r="AD1463" s="51" t="str">
        <f>IF(AC1463=1,#REF!,"")</f>
        <v/>
      </c>
      <c r="AE1463" s="50"/>
      <c r="AF1463" s="51" t="str">
        <f>IF(AE1463=1,#REF!,"")</f>
        <v/>
      </c>
      <c r="AG1463" s="50"/>
      <c r="AH1463" s="51" t="str">
        <f>IF(AG1463=1,#REF!,"")</f>
        <v/>
      </c>
      <c r="AI1463" s="50"/>
      <c r="AJ1463" s="51" t="str">
        <f>IF(AI1463=1,#REF!,"")</f>
        <v/>
      </c>
      <c r="AK1463" s="50"/>
      <c r="AL1463" s="51" t="str">
        <f>IF(AK1463=1,#REF!,"")</f>
        <v/>
      </c>
      <c r="AM1463" s="52"/>
      <c r="AN1463" s="53"/>
      <c r="AO1463" s="53"/>
      <c r="AP1463" s="54"/>
      <c r="AQ1463" s="55" t="e">
        <f>IF(#REF!=1,0,"")</f>
        <v>#REF!</v>
      </c>
      <c r="AR1463" s="56" t="e">
        <f t="shared" si="381"/>
        <v>#REF!</v>
      </c>
      <c r="AS1463" s="55" t="e">
        <f>IF(#REF!=1,0,"")</f>
        <v>#REF!</v>
      </c>
      <c r="AT1463" s="56" t="e">
        <f t="shared" si="382"/>
        <v>#REF!</v>
      </c>
    </row>
    <row r="1464" spans="1:46" s="3" customFormat="1" x14ac:dyDescent="0.25">
      <c r="A1464" s="67">
        <f t="shared" si="372"/>
        <v>2022</v>
      </c>
      <c r="B1464" s="67" t="str">
        <f t="shared" si="385"/>
        <v>May</v>
      </c>
      <c r="C1464" s="68">
        <f t="shared" si="376"/>
        <v>25</v>
      </c>
      <c r="D1464" s="69">
        <f t="shared" si="386"/>
        <v>8</v>
      </c>
      <c r="E1464" s="70">
        <f t="shared" si="361"/>
        <v>56</v>
      </c>
      <c r="F1464" s="74"/>
      <c r="G1464" s="77"/>
      <c r="H1464" s="63" t="e">
        <f t="shared" si="377"/>
        <v>#VALUE!</v>
      </c>
      <c r="I1464" s="64">
        <f t="shared" ref="I1464:N1464" si="398">I1463</f>
        <v>1</v>
      </c>
      <c r="J1464" s="71" t="str">
        <f t="shared" si="398"/>
        <v>Lavandula</v>
      </c>
      <c r="K1464" s="71" t="str">
        <f t="shared" si="398"/>
        <v>stoechas</v>
      </c>
      <c r="L1464" s="72">
        <f t="shared" si="398"/>
        <v>2</v>
      </c>
      <c r="M1464" s="72">
        <f t="shared" si="398"/>
        <v>11</v>
      </c>
      <c r="N1464" s="66">
        <f t="shared" si="398"/>
        <v>0</v>
      </c>
      <c r="O1464" s="42"/>
      <c r="P1464" s="43" t="e">
        <f>TEXT(IF(#REF!=1,D1464,""),"00")</f>
        <v>#REF!</v>
      </c>
      <c r="Q1464" s="44"/>
      <c r="R1464" s="45"/>
      <c r="S1464" s="46" t="e">
        <f>IF(O1464=0,TEXT(TIME(P1464,Q1464,R1464)-TIME(D1464,E1464,RIGHT(F1464,2))+TIME(0,LEFT(#REF!,2),RIGHT(#REF!,2)),"mm:ss"),TEXT(TIME(P1464,Q1464,R1464)-TIME(D1464,E1464,RIGHT(F1464,2))+TIME(0,LEFT(#REF!,2),RIGHT(#REF!,2))-TIME(0,($G$10*O1464),0),"mm:ss"))</f>
        <v>#REF!</v>
      </c>
      <c r="T1464" s="47"/>
      <c r="U1464" s="43" t="e">
        <f>INDEX(VISITORS[INSECT ORDER], MATCH(T1464,VISITORS[NAME USED],0))</f>
        <v>#N/A</v>
      </c>
      <c r="V1464" s="43" t="e">
        <f t="shared" si="379"/>
        <v>#N/A</v>
      </c>
      <c r="W1464" s="48" t="e">
        <f>IF(SUM(AB1464,AD1464,AF1464,AH1464,AJ1464,AL1464)=#REF!,,"")</f>
        <v>#REF!</v>
      </c>
      <c r="X1464" s="49" t="e">
        <f>IF(#REF!=1,1,"")</f>
        <v>#REF!</v>
      </c>
      <c r="Y1464" s="49"/>
      <c r="Z1464" s="49"/>
      <c r="AA1464" s="50" t="str">
        <f t="shared" si="380"/>
        <v/>
      </c>
      <c r="AB1464" s="51" t="str">
        <f>IF(AA1464=1,#REF!,"")</f>
        <v/>
      </c>
      <c r="AC1464" s="50"/>
      <c r="AD1464" s="51" t="str">
        <f>IF(AC1464=1,#REF!,"")</f>
        <v/>
      </c>
      <c r="AE1464" s="50"/>
      <c r="AF1464" s="51" t="str">
        <f>IF(AE1464=1,#REF!,"")</f>
        <v/>
      </c>
      <c r="AG1464" s="50"/>
      <c r="AH1464" s="51" t="str">
        <f>IF(AG1464=1,#REF!,"")</f>
        <v/>
      </c>
      <c r="AI1464" s="50"/>
      <c r="AJ1464" s="51" t="str">
        <f>IF(AI1464=1,#REF!,"")</f>
        <v/>
      </c>
      <c r="AK1464" s="50"/>
      <c r="AL1464" s="51" t="str">
        <f>IF(AK1464=1,#REF!,"")</f>
        <v/>
      </c>
      <c r="AM1464" s="52"/>
      <c r="AN1464" s="53"/>
      <c r="AO1464" s="53"/>
      <c r="AP1464" s="54"/>
      <c r="AQ1464" s="55" t="e">
        <f>IF(#REF!=1,0,"")</f>
        <v>#REF!</v>
      </c>
      <c r="AR1464" s="56" t="e">
        <f t="shared" si="381"/>
        <v>#REF!</v>
      </c>
      <c r="AS1464" s="55" t="e">
        <f>IF(#REF!=1,0,"")</f>
        <v>#REF!</v>
      </c>
      <c r="AT1464" s="56" t="e">
        <f t="shared" si="382"/>
        <v>#REF!</v>
      </c>
    </row>
    <row r="1465" spans="1:46" s="3" customFormat="1" x14ac:dyDescent="0.25">
      <c r="A1465" s="67">
        <f t="shared" si="372"/>
        <v>2022</v>
      </c>
      <c r="B1465" s="67" t="str">
        <f t="shared" si="385"/>
        <v>May</v>
      </c>
      <c r="C1465" s="68">
        <f t="shared" si="376"/>
        <v>25</v>
      </c>
      <c r="D1465" s="69">
        <f t="shared" si="386"/>
        <v>8</v>
      </c>
      <c r="E1465" s="70">
        <f t="shared" si="361"/>
        <v>57</v>
      </c>
      <c r="F1465" s="74"/>
      <c r="G1465" s="77"/>
      <c r="H1465" s="63" t="e">
        <f t="shared" si="377"/>
        <v>#VALUE!</v>
      </c>
      <c r="I1465" s="64">
        <f t="shared" ref="I1465:N1465" si="399">I1464</f>
        <v>1</v>
      </c>
      <c r="J1465" s="71" t="str">
        <f t="shared" si="399"/>
        <v>Lavandula</v>
      </c>
      <c r="K1465" s="71" t="str">
        <f t="shared" si="399"/>
        <v>stoechas</v>
      </c>
      <c r="L1465" s="66">
        <f t="shared" si="399"/>
        <v>2</v>
      </c>
      <c r="M1465" s="72">
        <f t="shared" si="399"/>
        <v>11</v>
      </c>
      <c r="N1465" s="66">
        <f t="shared" si="399"/>
        <v>0</v>
      </c>
      <c r="O1465" s="42"/>
      <c r="P1465" s="43" t="e">
        <f>TEXT(IF(#REF!=1,D1465,""),"00")</f>
        <v>#REF!</v>
      </c>
      <c r="Q1465" s="44"/>
      <c r="R1465" s="45"/>
      <c r="S1465" s="46" t="e">
        <f>IF(O1465=0,TEXT(TIME(P1465,Q1465,R1465)-TIME(D1465,E1465,RIGHT(F1465,2))+TIME(0,LEFT(#REF!,2),RIGHT(#REF!,2)),"mm:ss"),TEXT(TIME(P1465,Q1465,R1465)-TIME(D1465,E1465,RIGHT(F1465,2))+TIME(0,LEFT(#REF!,2),RIGHT(#REF!,2))-TIME(0,($G$10*O1465),0),"mm:ss"))</f>
        <v>#REF!</v>
      </c>
      <c r="T1465" s="47"/>
      <c r="U1465" s="43" t="e">
        <f>INDEX(VISITORS[INSECT ORDER], MATCH(T1465,VISITORS[NAME USED],0))</f>
        <v>#N/A</v>
      </c>
      <c r="V1465" s="43" t="e">
        <f t="shared" si="379"/>
        <v>#N/A</v>
      </c>
      <c r="W1465" s="48" t="e">
        <f>IF(SUM(AB1465,AD1465,AF1465,AH1465,AJ1465,AL1465)=#REF!,,"")</f>
        <v>#REF!</v>
      </c>
      <c r="X1465" s="49" t="e">
        <f>IF(#REF!=1,1,"")</f>
        <v>#REF!</v>
      </c>
      <c r="Y1465" s="49"/>
      <c r="Z1465" s="49"/>
      <c r="AA1465" s="50" t="str">
        <f t="shared" si="380"/>
        <v/>
      </c>
      <c r="AB1465" s="51" t="str">
        <f>IF(AA1465=1,#REF!,"")</f>
        <v/>
      </c>
      <c r="AC1465" s="50"/>
      <c r="AD1465" s="51" t="str">
        <f>IF(AC1465=1,#REF!,"")</f>
        <v/>
      </c>
      <c r="AE1465" s="50"/>
      <c r="AF1465" s="51" t="str">
        <f>IF(AE1465=1,#REF!,"")</f>
        <v/>
      </c>
      <c r="AG1465" s="50"/>
      <c r="AH1465" s="51" t="str">
        <f>IF(AG1465=1,#REF!,"")</f>
        <v/>
      </c>
      <c r="AI1465" s="50"/>
      <c r="AJ1465" s="51" t="str">
        <f>IF(AI1465=1,#REF!,"")</f>
        <v/>
      </c>
      <c r="AK1465" s="50"/>
      <c r="AL1465" s="51" t="str">
        <f>IF(AK1465=1,#REF!,"")</f>
        <v/>
      </c>
      <c r="AM1465" s="52"/>
      <c r="AN1465" s="53"/>
      <c r="AO1465" s="53"/>
      <c r="AP1465" s="54"/>
      <c r="AQ1465" s="55" t="e">
        <f>IF(#REF!=1,0,"")</f>
        <v>#REF!</v>
      </c>
      <c r="AR1465" s="56" t="e">
        <f t="shared" si="381"/>
        <v>#REF!</v>
      </c>
      <c r="AS1465" s="55" t="e">
        <f>IF(#REF!=1,0,"")</f>
        <v>#REF!</v>
      </c>
      <c r="AT1465" s="56" t="e">
        <f t="shared" si="382"/>
        <v>#REF!</v>
      </c>
    </row>
    <row r="1466" spans="1:46" s="3" customFormat="1" x14ac:dyDescent="0.25">
      <c r="A1466" s="67">
        <f t="shared" si="372"/>
        <v>2022</v>
      </c>
      <c r="B1466" s="67" t="str">
        <f t="shared" si="385"/>
        <v>May</v>
      </c>
      <c r="C1466" s="68">
        <f t="shared" si="376"/>
        <v>25</v>
      </c>
      <c r="D1466" s="69">
        <f t="shared" si="386"/>
        <v>8</v>
      </c>
      <c r="E1466" s="60">
        <f t="shared" si="361"/>
        <v>58</v>
      </c>
      <c r="F1466" s="74"/>
      <c r="G1466" s="77"/>
      <c r="H1466" s="63" t="e">
        <f t="shared" si="377"/>
        <v>#VALUE!</v>
      </c>
      <c r="I1466" s="64">
        <f t="shared" ref="I1466:N1466" si="400">I1465</f>
        <v>1</v>
      </c>
      <c r="J1466" s="71" t="str">
        <f t="shared" si="400"/>
        <v>Lavandula</v>
      </c>
      <c r="K1466" s="71" t="str">
        <f t="shared" si="400"/>
        <v>stoechas</v>
      </c>
      <c r="L1466" s="72">
        <f t="shared" si="400"/>
        <v>2</v>
      </c>
      <c r="M1466" s="66">
        <f t="shared" si="400"/>
        <v>11</v>
      </c>
      <c r="N1466" s="66">
        <f t="shared" si="400"/>
        <v>0</v>
      </c>
      <c r="O1466" s="42"/>
      <c r="P1466" s="43" t="e">
        <f>TEXT(IF(#REF!=1,D1466,""),"00")</f>
        <v>#REF!</v>
      </c>
      <c r="Q1466" s="44"/>
      <c r="R1466" s="45"/>
      <c r="S1466" s="46" t="e">
        <f>IF(O1466=0,TEXT(TIME(P1466,Q1466,R1466)-TIME(D1466,E1466,RIGHT(F1466,2))+TIME(0,LEFT(#REF!,2),RIGHT(#REF!,2)),"mm:ss"),TEXT(TIME(P1466,Q1466,R1466)-TIME(D1466,E1466,RIGHT(F1466,2))+TIME(0,LEFT(#REF!,2),RIGHT(#REF!,2))-TIME(0,($G$10*O1466),0),"mm:ss"))</f>
        <v>#REF!</v>
      </c>
      <c r="T1466" s="47"/>
      <c r="U1466" s="43" t="e">
        <f>INDEX(VISITORS[INSECT ORDER], MATCH(T1466,VISITORS[NAME USED],0))</f>
        <v>#N/A</v>
      </c>
      <c r="V1466" s="43" t="e">
        <f t="shared" si="379"/>
        <v>#N/A</v>
      </c>
      <c r="W1466" s="48" t="e">
        <f>IF(SUM(AB1466,AD1466,AF1466,AH1466,AJ1466,AL1466)=#REF!,,"")</f>
        <v>#REF!</v>
      </c>
      <c r="X1466" s="49" t="e">
        <f>IF(#REF!=1,1,"")</f>
        <v>#REF!</v>
      </c>
      <c r="Y1466" s="49"/>
      <c r="Z1466" s="49"/>
      <c r="AA1466" s="50" t="str">
        <f t="shared" si="380"/>
        <v/>
      </c>
      <c r="AB1466" s="51" t="str">
        <f>IF(AA1466=1,#REF!,"")</f>
        <v/>
      </c>
      <c r="AC1466" s="50"/>
      <c r="AD1466" s="51" t="str">
        <f>IF(AC1466=1,#REF!,"")</f>
        <v/>
      </c>
      <c r="AE1466" s="50"/>
      <c r="AF1466" s="51" t="str">
        <f>IF(AE1466=1,#REF!,"")</f>
        <v/>
      </c>
      <c r="AG1466" s="50"/>
      <c r="AH1466" s="51" t="str">
        <f>IF(AG1466=1,#REF!,"")</f>
        <v/>
      </c>
      <c r="AI1466" s="50"/>
      <c r="AJ1466" s="51" t="str">
        <f>IF(AI1466=1,#REF!,"")</f>
        <v/>
      </c>
      <c r="AK1466" s="50"/>
      <c r="AL1466" s="51" t="str">
        <f>IF(AK1466=1,#REF!,"")</f>
        <v/>
      </c>
      <c r="AM1466" s="52"/>
      <c r="AN1466" s="53"/>
      <c r="AO1466" s="53"/>
      <c r="AP1466" s="54"/>
      <c r="AQ1466" s="55" t="e">
        <f>IF(#REF!=1,0,"")</f>
        <v>#REF!</v>
      </c>
      <c r="AR1466" s="56" t="e">
        <f t="shared" si="381"/>
        <v>#REF!</v>
      </c>
      <c r="AS1466" s="55" t="e">
        <f>IF(#REF!=1,0,"")</f>
        <v>#REF!</v>
      </c>
      <c r="AT1466" s="56" t="e">
        <f t="shared" si="382"/>
        <v>#REF!</v>
      </c>
    </row>
    <row r="1467" spans="1:46" s="3" customFormat="1" x14ac:dyDescent="0.25">
      <c r="A1467" s="67">
        <f t="shared" si="372"/>
        <v>2022</v>
      </c>
      <c r="B1467" s="67" t="str">
        <f t="shared" si="385"/>
        <v>May</v>
      </c>
      <c r="C1467" s="68">
        <f t="shared" si="376"/>
        <v>25</v>
      </c>
      <c r="D1467" s="69">
        <f t="shared" si="386"/>
        <v>8</v>
      </c>
      <c r="E1467" s="70">
        <f t="shared" si="361"/>
        <v>59</v>
      </c>
      <c r="F1467" s="74"/>
      <c r="G1467" s="77"/>
      <c r="H1467" s="63" t="e">
        <f t="shared" si="377"/>
        <v>#VALUE!</v>
      </c>
      <c r="I1467" s="64">
        <f t="shared" ref="I1467:N1467" si="401">I1466</f>
        <v>1</v>
      </c>
      <c r="J1467" s="71" t="str">
        <f t="shared" si="401"/>
        <v>Lavandula</v>
      </c>
      <c r="K1467" s="71" t="str">
        <f t="shared" si="401"/>
        <v>stoechas</v>
      </c>
      <c r="L1467" s="72">
        <f t="shared" si="401"/>
        <v>2</v>
      </c>
      <c r="M1467" s="72">
        <f t="shared" si="401"/>
        <v>11</v>
      </c>
      <c r="N1467" s="66">
        <f t="shared" si="401"/>
        <v>0</v>
      </c>
      <c r="O1467" s="42"/>
      <c r="P1467" s="43" t="e">
        <f>TEXT(IF(#REF!=1,D1467,""),"00")</f>
        <v>#REF!</v>
      </c>
      <c r="Q1467" s="44"/>
      <c r="R1467" s="45"/>
      <c r="S1467" s="46" t="e">
        <f>IF(O1467=0,TEXT(TIME(P1467,Q1467,R1467)-TIME(D1467,E1467,RIGHT(F1467,2))+TIME(0,LEFT(#REF!,2),RIGHT(#REF!,2)),"mm:ss"),TEXT(TIME(P1467,Q1467,R1467)-TIME(D1467,E1467,RIGHT(F1467,2))+TIME(0,LEFT(#REF!,2),RIGHT(#REF!,2))-TIME(0,($G$10*O1467),0),"mm:ss"))</f>
        <v>#REF!</v>
      </c>
      <c r="T1467" s="47"/>
      <c r="U1467" s="43" t="e">
        <f>INDEX(VISITORS[INSECT ORDER], MATCH(T1467,VISITORS[NAME USED],0))</f>
        <v>#N/A</v>
      </c>
      <c r="V1467" s="43" t="e">
        <f t="shared" si="379"/>
        <v>#N/A</v>
      </c>
      <c r="W1467" s="48" t="e">
        <f>IF(SUM(AB1467,AD1467,AF1467,AH1467,AJ1467,AL1467)=#REF!,,"")</f>
        <v>#REF!</v>
      </c>
      <c r="X1467" s="49" t="e">
        <f>IF(#REF!=1,1,"")</f>
        <v>#REF!</v>
      </c>
      <c r="Y1467" s="49"/>
      <c r="Z1467" s="49"/>
      <c r="AA1467" s="50" t="str">
        <f t="shared" si="380"/>
        <v/>
      </c>
      <c r="AB1467" s="51" t="str">
        <f>IF(AA1467=1,#REF!,"")</f>
        <v/>
      </c>
      <c r="AC1467" s="50"/>
      <c r="AD1467" s="51" t="str">
        <f>IF(AC1467=1,#REF!,"")</f>
        <v/>
      </c>
      <c r="AE1467" s="50"/>
      <c r="AF1467" s="51" t="str">
        <f>IF(AE1467=1,#REF!,"")</f>
        <v/>
      </c>
      <c r="AG1467" s="50"/>
      <c r="AH1467" s="51" t="str">
        <f>IF(AG1467=1,#REF!,"")</f>
        <v/>
      </c>
      <c r="AI1467" s="50"/>
      <c r="AJ1467" s="51" t="str">
        <f>IF(AI1467=1,#REF!,"")</f>
        <v/>
      </c>
      <c r="AK1467" s="50"/>
      <c r="AL1467" s="51" t="str">
        <f>IF(AK1467=1,#REF!,"")</f>
        <v/>
      </c>
      <c r="AM1467" s="52"/>
      <c r="AN1467" s="53"/>
      <c r="AO1467" s="53"/>
      <c r="AP1467" s="54"/>
      <c r="AQ1467" s="55" t="e">
        <f>IF(#REF!=1,0,"")</f>
        <v>#REF!</v>
      </c>
      <c r="AR1467" s="56" t="e">
        <f t="shared" si="381"/>
        <v>#REF!</v>
      </c>
      <c r="AS1467" s="55" t="e">
        <f>IF(#REF!=1,0,"")</f>
        <v>#REF!</v>
      </c>
      <c r="AT1467" s="56" t="e">
        <f t="shared" si="382"/>
        <v>#REF!</v>
      </c>
    </row>
    <row r="1468" spans="1:46" s="3" customFormat="1" x14ac:dyDescent="0.25">
      <c r="A1468" s="67">
        <f t="shared" si="372"/>
        <v>2022</v>
      </c>
      <c r="B1468" s="67" t="str">
        <f t="shared" si="385"/>
        <v>May</v>
      </c>
      <c r="C1468" s="68">
        <f t="shared" si="376"/>
        <v>25</v>
      </c>
      <c r="D1468" s="69">
        <f t="shared" si="386"/>
        <v>9</v>
      </c>
      <c r="E1468" s="70">
        <f t="shared" si="361"/>
        <v>0</v>
      </c>
      <c r="F1468" s="74"/>
      <c r="G1468" s="77"/>
      <c r="H1468" s="63" t="e">
        <f t="shared" si="377"/>
        <v>#VALUE!</v>
      </c>
      <c r="I1468" s="64">
        <f t="shared" ref="I1468:N1468" si="402">I1467</f>
        <v>1</v>
      </c>
      <c r="J1468" s="71" t="str">
        <f t="shared" si="402"/>
        <v>Lavandula</v>
      </c>
      <c r="K1468" s="71" t="str">
        <f t="shared" si="402"/>
        <v>stoechas</v>
      </c>
      <c r="L1468" s="72">
        <f t="shared" si="402"/>
        <v>2</v>
      </c>
      <c r="M1468" s="72">
        <f t="shared" si="402"/>
        <v>11</v>
      </c>
      <c r="N1468" s="66">
        <f t="shared" si="402"/>
        <v>0</v>
      </c>
      <c r="O1468" s="42"/>
      <c r="P1468" s="43" t="e">
        <f>TEXT(IF(#REF!=1,D1468,""),"00")</f>
        <v>#REF!</v>
      </c>
      <c r="Q1468" s="44"/>
      <c r="R1468" s="45"/>
      <c r="S1468" s="46" t="e">
        <f>IF(O1468=0,TEXT(TIME(P1468,Q1468,R1468)-TIME(D1468,E1468,RIGHT(F1468,2))+TIME(0,LEFT(#REF!,2),RIGHT(#REF!,2)),"mm:ss"),TEXT(TIME(P1468,Q1468,R1468)-TIME(D1468,E1468,RIGHT(F1468,2))+TIME(0,LEFT(#REF!,2),RIGHT(#REF!,2))-TIME(0,($G$10*O1468),0),"mm:ss"))</f>
        <v>#REF!</v>
      </c>
      <c r="T1468" s="47"/>
      <c r="U1468" s="43" t="e">
        <f>INDEX(VISITORS[INSECT ORDER], MATCH(T1468,VISITORS[NAME USED],0))</f>
        <v>#N/A</v>
      </c>
      <c r="V1468" s="43" t="e">
        <f t="shared" si="379"/>
        <v>#N/A</v>
      </c>
      <c r="W1468" s="48" t="e">
        <f>IF(SUM(AB1468,AD1468,AF1468,AH1468,AJ1468,AL1468)=#REF!,,"")</f>
        <v>#REF!</v>
      </c>
      <c r="X1468" s="49" t="e">
        <f>IF(#REF!=1,1,"")</f>
        <v>#REF!</v>
      </c>
      <c r="Y1468" s="49"/>
      <c r="Z1468" s="49"/>
      <c r="AA1468" s="50" t="str">
        <f t="shared" si="380"/>
        <v/>
      </c>
      <c r="AB1468" s="51" t="str">
        <f>IF(AA1468=1,#REF!,"")</f>
        <v/>
      </c>
      <c r="AC1468" s="50"/>
      <c r="AD1468" s="51" t="str">
        <f>IF(AC1468=1,#REF!,"")</f>
        <v/>
      </c>
      <c r="AE1468" s="50"/>
      <c r="AF1468" s="51" t="str">
        <f>IF(AE1468=1,#REF!,"")</f>
        <v/>
      </c>
      <c r="AG1468" s="50"/>
      <c r="AH1468" s="51" t="str">
        <f>IF(AG1468=1,#REF!,"")</f>
        <v/>
      </c>
      <c r="AI1468" s="50"/>
      <c r="AJ1468" s="51" t="str">
        <f>IF(AI1468=1,#REF!,"")</f>
        <v/>
      </c>
      <c r="AK1468" s="50"/>
      <c r="AL1468" s="51" t="str">
        <f>IF(AK1468=1,#REF!,"")</f>
        <v/>
      </c>
      <c r="AM1468" s="52"/>
      <c r="AN1468" s="53"/>
      <c r="AO1468" s="53"/>
      <c r="AP1468" s="54"/>
      <c r="AQ1468" s="55" t="e">
        <f>IF(#REF!=1,0,"")</f>
        <v>#REF!</v>
      </c>
      <c r="AR1468" s="56" t="e">
        <f t="shared" si="381"/>
        <v>#REF!</v>
      </c>
      <c r="AS1468" s="55" t="e">
        <f>IF(#REF!=1,0,"")</f>
        <v>#REF!</v>
      </c>
      <c r="AT1468" s="56" t="e">
        <f t="shared" si="382"/>
        <v>#REF!</v>
      </c>
    </row>
    <row r="1469" spans="1:46" s="3" customFormat="1" ht="15.75" thickBot="1" x14ac:dyDescent="0.3">
      <c r="A1469" s="80">
        <f t="shared" si="372"/>
        <v>2022</v>
      </c>
      <c r="B1469" s="80" t="str">
        <f t="shared" si="385"/>
        <v>May</v>
      </c>
      <c r="C1469" s="81">
        <f t="shared" si="376"/>
        <v>25</v>
      </c>
      <c r="D1469" s="82">
        <f t="shared" si="386"/>
        <v>9</v>
      </c>
      <c r="E1469" s="70">
        <f t="shared" si="361"/>
        <v>1</v>
      </c>
      <c r="F1469" s="83"/>
      <c r="G1469" s="84"/>
      <c r="H1469" s="63" t="e">
        <f t="shared" si="377"/>
        <v>#VALUE!</v>
      </c>
      <c r="I1469" s="85">
        <f t="shared" ref="I1469:N1469" si="403">I1468</f>
        <v>1</v>
      </c>
      <c r="J1469" s="86" t="str">
        <f t="shared" si="403"/>
        <v>Lavandula</v>
      </c>
      <c r="K1469" s="86" t="str">
        <f t="shared" si="403"/>
        <v>stoechas</v>
      </c>
      <c r="L1469" s="72">
        <f t="shared" si="403"/>
        <v>2</v>
      </c>
      <c r="M1469" s="72">
        <f t="shared" si="403"/>
        <v>11</v>
      </c>
      <c r="N1469" s="87">
        <f t="shared" si="403"/>
        <v>0</v>
      </c>
      <c r="O1469" s="88"/>
      <c r="P1469" s="89" t="e">
        <f>TEXT(IF(#REF!=1,D1469,""),"00")</f>
        <v>#REF!</v>
      </c>
      <c r="Q1469" s="90"/>
      <c r="R1469" s="91"/>
      <c r="S1469" s="92" t="e">
        <f>IF(O1469=0,TEXT(TIME(P1469,Q1469,R1469)-TIME(D1469,E1469,RIGHT(F1469,2))+TIME(0,LEFT(#REF!,2),RIGHT(#REF!,2)),"mm:ss"),TEXT(TIME(P1469,Q1469,R1469)-TIME(D1469,E1469,RIGHT(F1469,2))+TIME(0,LEFT(#REF!,2),RIGHT(#REF!,2))-TIME(0,($G$10*O1469),0),"mm:ss"))</f>
        <v>#REF!</v>
      </c>
      <c r="T1469" s="93"/>
      <c r="U1469" s="43" t="e">
        <f>INDEX(VISITORS[INSECT ORDER], MATCH(T1469,VISITORS[NAME USED],0))</f>
        <v>#N/A</v>
      </c>
      <c r="V1469" s="89" t="e">
        <f t="shared" si="379"/>
        <v>#N/A</v>
      </c>
      <c r="W1469" s="48" t="e">
        <f>IF(SUM(AB1469,AD1469,AF1469,AH1469,AJ1469,AL1469)=#REF!,,"")</f>
        <v>#REF!</v>
      </c>
      <c r="X1469" s="94" t="e">
        <f>IF(#REF!=1,1,"")</f>
        <v>#REF!</v>
      </c>
      <c r="Y1469" s="94"/>
      <c r="Z1469" s="94"/>
      <c r="AA1469" s="95" t="str">
        <f t="shared" si="380"/>
        <v/>
      </c>
      <c r="AB1469" s="96" t="str">
        <f>IF(AA1469=1,#REF!,"")</f>
        <v/>
      </c>
      <c r="AC1469" s="95"/>
      <c r="AD1469" s="96" t="str">
        <f>IF(AC1469=1,#REF!,"")</f>
        <v/>
      </c>
      <c r="AE1469" s="95"/>
      <c r="AF1469" s="96" t="str">
        <f>IF(AE1469=1,#REF!,"")</f>
        <v/>
      </c>
      <c r="AG1469" s="95"/>
      <c r="AH1469" s="96" t="str">
        <f>IF(AG1469=1,#REF!,"")</f>
        <v/>
      </c>
      <c r="AI1469" s="95"/>
      <c r="AJ1469" s="96" t="str">
        <f>IF(AI1469=1,#REF!,"")</f>
        <v/>
      </c>
      <c r="AK1469" s="95"/>
      <c r="AL1469" s="96" t="str">
        <f>IF(AK1469=1,#REF!,"")</f>
        <v/>
      </c>
      <c r="AM1469" s="97"/>
      <c r="AN1469" s="98"/>
      <c r="AO1469" s="98"/>
      <c r="AP1469" s="99"/>
      <c r="AQ1469" s="100" t="e">
        <f>IF(#REF!=1,0,"")</f>
        <v>#REF!</v>
      </c>
      <c r="AR1469" s="101" t="e">
        <f t="shared" si="381"/>
        <v>#REF!</v>
      </c>
      <c r="AS1469" s="100" t="e">
        <f>IF(#REF!=1,0,"")</f>
        <v>#REF!</v>
      </c>
      <c r="AT1469" s="101" t="e">
        <f t="shared" si="382"/>
        <v>#REF!</v>
      </c>
    </row>
    <row r="1470" spans="1:46" s="3" customFormat="1" x14ac:dyDescent="0.25">
      <c r="A1470" s="67">
        <f t="shared" si="372"/>
        <v>2022</v>
      </c>
      <c r="B1470" s="67" t="str">
        <f t="shared" si="385"/>
        <v>May</v>
      </c>
      <c r="C1470" s="68">
        <f t="shared" si="376"/>
        <v>25</v>
      </c>
      <c r="D1470" s="69">
        <f t="shared" si="386"/>
        <v>9</v>
      </c>
      <c r="E1470" s="60">
        <f t="shared" si="361"/>
        <v>2</v>
      </c>
      <c r="F1470" s="74"/>
      <c r="G1470" s="77"/>
      <c r="H1470" s="63" t="e">
        <f t="shared" si="377"/>
        <v>#VALUE!</v>
      </c>
      <c r="I1470" s="64">
        <f t="shared" ref="I1470:N1470" si="404">I1469</f>
        <v>1</v>
      </c>
      <c r="J1470" s="71" t="str">
        <f t="shared" si="404"/>
        <v>Lavandula</v>
      </c>
      <c r="K1470" s="71" t="str">
        <f t="shared" si="404"/>
        <v>stoechas</v>
      </c>
      <c r="L1470" s="72">
        <f t="shared" si="404"/>
        <v>2</v>
      </c>
      <c r="M1470" s="66">
        <f t="shared" si="404"/>
        <v>11</v>
      </c>
      <c r="N1470" s="66">
        <f t="shared" si="404"/>
        <v>0</v>
      </c>
      <c r="O1470" s="42"/>
      <c r="P1470" s="43" t="e">
        <f>TEXT(IF(#REF!=1,D1470,""),"00")</f>
        <v>#REF!</v>
      </c>
      <c r="Q1470" s="44"/>
      <c r="R1470" s="45"/>
      <c r="S1470" s="46" t="e">
        <f>IF(O1470=0,TEXT(TIME(P1470,Q1470,R1470)-TIME(D1470,E1470,RIGHT(F1470,2))+TIME(0,LEFT(#REF!,2),RIGHT(#REF!,2)),"mm:ss"),TEXT(TIME(P1470,Q1470,R1470)-TIME(D1470,E1470,RIGHT(F1470,2))+TIME(0,LEFT(#REF!,2),RIGHT(#REF!,2))-TIME(0,($G$10*O1470),0),"mm:ss"))</f>
        <v>#REF!</v>
      </c>
      <c r="T1470" s="47"/>
      <c r="U1470" s="43" t="e">
        <f>INDEX(VISITORS[INSECT ORDER], MATCH(T1470,VISITORS[NAME USED],0))</f>
        <v>#N/A</v>
      </c>
      <c r="V1470" s="43" t="e">
        <f t="shared" si="379"/>
        <v>#N/A</v>
      </c>
      <c r="W1470" s="48" t="e">
        <f>IF(SUM(AB1470,AD1470,AF1470,AH1470,AJ1470,AL1470)=#REF!,,"")</f>
        <v>#REF!</v>
      </c>
      <c r="X1470" s="49" t="e">
        <f>IF(#REF!=1,1,"")</f>
        <v>#REF!</v>
      </c>
      <c r="Y1470" s="49"/>
      <c r="Z1470" s="49"/>
      <c r="AA1470" s="50" t="str">
        <f t="shared" si="380"/>
        <v/>
      </c>
      <c r="AB1470" s="51" t="str">
        <f>IF(AA1470=1,#REF!,"")</f>
        <v/>
      </c>
      <c r="AC1470" s="50"/>
      <c r="AD1470" s="51" t="str">
        <f>IF(AC1470=1,#REF!,"")</f>
        <v/>
      </c>
      <c r="AE1470" s="50"/>
      <c r="AF1470" s="51" t="str">
        <f>IF(AE1470=1,#REF!,"")</f>
        <v/>
      </c>
      <c r="AG1470" s="50"/>
      <c r="AH1470" s="51" t="str">
        <f>IF(AG1470=1,#REF!,"")</f>
        <v/>
      </c>
      <c r="AI1470" s="50"/>
      <c r="AJ1470" s="51" t="str">
        <f>IF(AI1470=1,#REF!,"")</f>
        <v/>
      </c>
      <c r="AK1470" s="50"/>
      <c r="AL1470" s="51" t="str">
        <f>IF(AK1470=1,#REF!,"")</f>
        <v/>
      </c>
      <c r="AM1470" s="52"/>
      <c r="AN1470" s="53"/>
      <c r="AO1470" s="53"/>
      <c r="AP1470" s="54"/>
      <c r="AQ1470" s="55" t="e">
        <f>IF(#REF!=1,0,"")</f>
        <v>#REF!</v>
      </c>
      <c r="AR1470" s="56" t="e">
        <f t="shared" si="381"/>
        <v>#REF!</v>
      </c>
      <c r="AS1470" s="55" t="e">
        <f>IF(#REF!=1,0,"")</f>
        <v>#REF!</v>
      </c>
      <c r="AT1470" s="56" t="e">
        <f t="shared" si="382"/>
        <v>#REF!</v>
      </c>
    </row>
    <row r="1471" spans="1:46" s="3" customFormat="1" x14ac:dyDescent="0.25">
      <c r="A1471" s="67">
        <f>A1470</f>
        <v>2022</v>
      </c>
      <c r="B1471" s="67" t="str">
        <f>IF(C1470-C1471&gt;0, TEXT(DATE(2016,(MONTH(DATEVALUE(B1470&amp;"1"))+1),1),"mmm"), B1470)</f>
        <v>May</v>
      </c>
      <c r="C1471" s="68">
        <f t="shared" si="376"/>
        <v>25</v>
      </c>
      <c r="D1471" s="69">
        <f>IF(IF(E1470=59,D1470+1,D1470)=24,0,IF(E1470=59,D1470+1,D1470))</f>
        <v>9</v>
      </c>
      <c r="E1471" s="70">
        <f t="shared" si="361"/>
        <v>3</v>
      </c>
      <c r="F1471" s="74"/>
      <c r="G1471" s="77"/>
      <c r="H1471" s="63" t="e">
        <f t="shared" si="377"/>
        <v>#VALUE!</v>
      </c>
      <c r="I1471" s="64">
        <f t="shared" ref="I1471" si="405">I1470</f>
        <v>1</v>
      </c>
      <c r="J1471" s="71" t="str">
        <f>J1470</f>
        <v>Lavandula</v>
      </c>
      <c r="K1471" s="71" t="str">
        <f>K1470</f>
        <v>stoechas</v>
      </c>
      <c r="L1471" s="72">
        <f t="shared" ref="L1471:M1471" si="406">L1470</f>
        <v>2</v>
      </c>
      <c r="M1471" s="72">
        <f t="shared" si="406"/>
        <v>11</v>
      </c>
      <c r="N1471" s="66">
        <f>N1470</f>
        <v>0</v>
      </c>
      <c r="O1471" s="42"/>
      <c r="P1471" s="43" t="e">
        <f>TEXT(IF(#REF!=1,D1471,""),"00")</f>
        <v>#REF!</v>
      </c>
      <c r="Q1471" s="44"/>
      <c r="R1471" s="45"/>
      <c r="S1471" s="46" t="e">
        <f>IF(O1471=0,TEXT(TIME(P1471,Q1471,R1471)-TIME(D1471,E1471,RIGHT(F1471,2))+TIME(0,LEFT(#REF!,2),RIGHT(#REF!,2)),"mm:ss"),TEXT(TIME(P1471,Q1471,R1471)-TIME(D1471,E1471,RIGHT(F1471,2))+TIME(0,LEFT(#REF!,2),RIGHT(#REF!,2))-TIME(0,($G$10*O1471),0),"mm:ss"))</f>
        <v>#REF!</v>
      </c>
      <c r="T1471" s="47"/>
      <c r="U1471" s="43" t="e">
        <f>INDEX(VISITORS[INSECT ORDER], MATCH(T1471,VISITORS[NAME USED],0))</f>
        <v>#N/A</v>
      </c>
      <c r="V1471" s="43" t="e">
        <f t="shared" si="379"/>
        <v>#N/A</v>
      </c>
      <c r="W1471" s="48" t="e">
        <f>IF(SUM(AB1471,AD1471,AF1471,AH1471,AJ1471,AL1471)=#REF!,,"")</f>
        <v>#REF!</v>
      </c>
      <c r="X1471" s="49" t="e">
        <f>IF(#REF!=1,1,"")</f>
        <v>#REF!</v>
      </c>
      <c r="Y1471" s="49"/>
      <c r="Z1471" s="49"/>
      <c r="AA1471" s="50" t="str">
        <f t="shared" si="380"/>
        <v/>
      </c>
      <c r="AB1471" s="51" t="str">
        <f>IF(AA1471=1,#REF!,"")</f>
        <v/>
      </c>
      <c r="AC1471" s="50"/>
      <c r="AD1471" s="51" t="str">
        <f>IF(AC1471=1,#REF!,"")</f>
        <v/>
      </c>
      <c r="AE1471" s="50"/>
      <c r="AF1471" s="51" t="str">
        <f>IF(AE1471=1,#REF!,"")</f>
        <v/>
      </c>
      <c r="AG1471" s="50"/>
      <c r="AH1471" s="51" t="str">
        <f>IF(AG1471=1,#REF!,"")</f>
        <v/>
      </c>
      <c r="AI1471" s="50"/>
      <c r="AJ1471" s="51" t="str">
        <f>IF(AI1471=1,#REF!,"")</f>
        <v/>
      </c>
      <c r="AK1471" s="50"/>
      <c r="AL1471" s="51" t="str">
        <f>IF(AK1471=1,#REF!,"")</f>
        <v/>
      </c>
      <c r="AM1471" s="52"/>
      <c r="AN1471" s="53"/>
      <c r="AO1471" s="53"/>
      <c r="AP1471" s="54"/>
      <c r="AQ1471" s="55" t="e">
        <f>IF(#REF!=1,0,"")</f>
        <v>#REF!</v>
      </c>
      <c r="AR1471" s="56" t="e">
        <f t="shared" si="381"/>
        <v>#REF!</v>
      </c>
      <c r="AS1471" s="55" t="e">
        <f>IF(#REF!=1,0,"")</f>
        <v>#REF!</v>
      </c>
      <c r="AT1471" s="56" t="e">
        <f t="shared" si="382"/>
        <v>#REF!</v>
      </c>
    </row>
    <row r="1472" spans="1:46" s="3" customFormat="1" x14ac:dyDescent="0.25">
      <c r="A1472" s="67">
        <f t="shared" si="372"/>
        <v>2022</v>
      </c>
      <c r="B1472" s="67" t="str">
        <f t="shared" ref="B1472:B1489" si="407">IF(C1471-C1472&gt;0, TEXT(DATE(2016,(MONTH(DATEVALUE(B1471&amp;"1"))+1),1),"mmm"), B1471)</f>
        <v>May</v>
      </c>
      <c r="C1472" s="68">
        <f t="shared" si="376"/>
        <v>25</v>
      </c>
      <c r="D1472" s="69">
        <f t="shared" ref="D1472:D1489" si="408">IF(IF(E1471=59,D1471+1,D1471)=24,0,IF(E1471=59,D1471+1,D1471))</f>
        <v>9</v>
      </c>
      <c r="E1472" s="70">
        <f t="shared" si="361"/>
        <v>4</v>
      </c>
      <c r="F1472" s="74"/>
      <c r="G1472" s="77"/>
      <c r="H1472" s="63" t="e">
        <f t="shared" si="377"/>
        <v>#VALUE!</v>
      </c>
      <c r="I1472" s="64">
        <f t="shared" ref="I1472:N1472" si="409">I1471</f>
        <v>1</v>
      </c>
      <c r="J1472" s="71" t="str">
        <f t="shared" si="409"/>
        <v>Lavandula</v>
      </c>
      <c r="K1472" s="71" t="str">
        <f t="shared" si="409"/>
        <v>stoechas</v>
      </c>
      <c r="L1472" s="66">
        <f t="shared" si="409"/>
        <v>2</v>
      </c>
      <c r="M1472" s="72">
        <f t="shared" si="409"/>
        <v>11</v>
      </c>
      <c r="N1472" s="66">
        <f t="shared" si="409"/>
        <v>0</v>
      </c>
      <c r="O1472" s="42"/>
      <c r="P1472" s="43" t="e">
        <f>TEXT(IF(#REF!=1,D1472,""),"00")</f>
        <v>#REF!</v>
      </c>
      <c r="Q1472" s="44"/>
      <c r="R1472" s="45"/>
      <c r="S1472" s="46" t="e">
        <f>IF(O1472=0,TEXT(TIME(P1472,Q1472,R1472)-TIME(D1472,E1472,RIGHT(F1472,2))+TIME(0,LEFT(#REF!,2),RIGHT(#REF!,2)),"mm:ss"),TEXT(TIME(P1472,Q1472,R1472)-TIME(D1472,E1472,RIGHT(F1472,2))+TIME(0,LEFT(#REF!,2),RIGHT(#REF!,2))-TIME(0,($G$10*O1472),0),"mm:ss"))</f>
        <v>#REF!</v>
      </c>
      <c r="T1472" s="47"/>
      <c r="U1472" s="43" t="e">
        <f>INDEX(VISITORS[INSECT ORDER], MATCH(T1472,VISITORS[NAME USED],0))</f>
        <v>#N/A</v>
      </c>
      <c r="V1472" s="43" t="e">
        <f t="shared" si="379"/>
        <v>#N/A</v>
      </c>
      <c r="W1472" s="48" t="e">
        <f>IF(SUM(AB1472,AD1472,AF1472,AH1472,AJ1472,AL1472)=#REF!,,"")</f>
        <v>#REF!</v>
      </c>
      <c r="X1472" s="49" t="e">
        <f>IF(#REF!=1,1,"")</f>
        <v>#REF!</v>
      </c>
      <c r="Y1472" s="49"/>
      <c r="Z1472" s="49"/>
      <c r="AA1472" s="50" t="str">
        <f t="shared" si="380"/>
        <v/>
      </c>
      <c r="AB1472" s="51" t="str">
        <f>IF(AA1472=1,#REF!,"")</f>
        <v/>
      </c>
      <c r="AC1472" s="50"/>
      <c r="AD1472" s="51" t="str">
        <f>IF(AC1472=1,#REF!,"")</f>
        <v/>
      </c>
      <c r="AE1472" s="50"/>
      <c r="AF1472" s="51" t="str">
        <f>IF(AE1472=1,#REF!,"")</f>
        <v/>
      </c>
      <c r="AG1472" s="50"/>
      <c r="AH1472" s="51" t="str">
        <f>IF(AG1472=1,#REF!,"")</f>
        <v/>
      </c>
      <c r="AI1472" s="50"/>
      <c r="AJ1472" s="51" t="str">
        <f>IF(AI1472=1,#REF!,"")</f>
        <v/>
      </c>
      <c r="AK1472" s="50"/>
      <c r="AL1472" s="51" t="str">
        <f>IF(AK1472=1,#REF!,"")</f>
        <v/>
      </c>
      <c r="AM1472" s="52"/>
      <c r="AN1472" s="53"/>
      <c r="AO1472" s="53"/>
      <c r="AP1472" s="54"/>
      <c r="AQ1472" s="55" t="e">
        <f>IF(#REF!=1,0,"")</f>
        <v>#REF!</v>
      </c>
      <c r="AR1472" s="56" t="e">
        <f t="shared" si="381"/>
        <v>#REF!</v>
      </c>
      <c r="AS1472" s="55" t="e">
        <f>IF(#REF!=1,0,"")</f>
        <v>#REF!</v>
      </c>
      <c r="AT1472" s="56" t="e">
        <f t="shared" si="382"/>
        <v>#REF!</v>
      </c>
    </row>
    <row r="1473" spans="1:46" s="3" customFormat="1" x14ac:dyDescent="0.25">
      <c r="A1473" s="67">
        <f t="shared" si="372"/>
        <v>2022</v>
      </c>
      <c r="B1473" s="67" t="str">
        <f t="shared" si="407"/>
        <v>May</v>
      </c>
      <c r="C1473" s="68">
        <f t="shared" si="376"/>
        <v>25</v>
      </c>
      <c r="D1473" s="69">
        <f t="shared" si="408"/>
        <v>9</v>
      </c>
      <c r="E1473" s="70">
        <f t="shared" si="361"/>
        <v>5</v>
      </c>
      <c r="F1473" s="74"/>
      <c r="G1473" s="77"/>
      <c r="H1473" s="63" t="e">
        <f t="shared" si="377"/>
        <v>#VALUE!</v>
      </c>
      <c r="I1473" s="64">
        <f t="shared" ref="I1473:N1473" si="410">I1472</f>
        <v>1</v>
      </c>
      <c r="J1473" s="71" t="str">
        <f t="shared" si="410"/>
        <v>Lavandula</v>
      </c>
      <c r="K1473" s="71" t="str">
        <f t="shared" si="410"/>
        <v>stoechas</v>
      </c>
      <c r="L1473" s="72">
        <f t="shared" si="410"/>
        <v>2</v>
      </c>
      <c r="M1473" s="72">
        <f t="shared" si="410"/>
        <v>11</v>
      </c>
      <c r="N1473" s="66">
        <f t="shared" si="410"/>
        <v>0</v>
      </c>
      <c r="O1473" s="42"/>
      <c r="P1473" s="43" t="e">
        <f>TEXT(IF(#REF!=1,D1473,""),"00")</f>
        <v>#REF!</v>
      </c>
      <c r="Q1473" s="44"/>
      <c r="R1473" s="45"/>
      <c r="S1473" s="46" t="e">
        <f>IF(O1473=0,TEXT(TIME(P1473,Q1473,R1473)-TIME(D1473,E1473,RIGHT(F1473,2))+TIME(0,LEFT(#REF!,2),RIGHT(#REF!,2)),"mm:ss"),TEXT(TIME(P1473,Q1473,R1473)-TIME(D1473,E1473,RIGHT(F1473,2))+TIME(0,LEFT(#REF!,2),RIGHT(#REF!,2))-TIME(0,($G$10*O1473),0),"mm:ss"))</f>
        <v>#REF!</v>
      </c>
      <c r="T1473" s="47"/>
      <c r="U1473" s="43" t="e">
        <f>INDEX(VISITORS[INSECT ORDER], MATCH(T1473,VISITORS[NAME USED],0))</f>
        <v>#N/A</v>
      </c>
      <c r="V1473" s="43" t="e">
        <f t="shared" si="379"/>
        <v>#N/A</v>
      </c>
      <c r="W1473" s="48" t="e">
        <f>IF(SUM(AB1473,AD1473,AF1473,AH1473,AJ1473,AL1473)=#REF!,,"")</f>
        <v>#REF!</v>
      </c>
      <c r="X1473" s="49" t="e">
        <f>IF(#REF!=1,1,"")</f>
        <v>#REF!</v>
      </c>
      <c r="Y1473" s="49"/>
      <c r="Z1473" s="49"/>
      <c r="AA1473" s="50" t="str">
        <f t="shared" si="380"/>
        <v/>
      </c>
      <c r="AB1473" s="51" t="str">
        <f>IF(AA1473=1,#REF!,"")</f>
        <v/>
      </c>
      <c r="AC1473" s="50"/>
      <c r="AD1473" s="51" t="str">
        <f>IF(AC1473=1,#REF!,"")</f>
        <v/>
      </c>
      <c r="AE1473" s="50"/>
      <c r="AF1473" s="51" t="str">
        <f>IF(AE1473=1,#REF!,"")</f>
        <v/>
      </c>
      <c r="AG1473" s="50"/>
      <c r="AH1473" s="51" t="str">
        <f>IF(AG1473=1,#REF!,"")</f>
        <v/>
      </c>
      <c r="AI1473" s="50"/>
      <c r="AJ1473" s="51" t="str">
        <f>IF(AI1473=1,#REF!,"")</f>
        <v/>
      </c>
      <c r="AK1473" s="50"/>
      <c r="AL1473" s="51" t="str">
        <f>IF(AK1473=1,#REF!,"")</f>
        <v/>
      </c>
      <c r="AM1473" s="52"/>
      <c r="AN1473" s="53"/>
      <c r="AO1473" s="53"/>
      <c r="AP1473" s="54"/>
      <c r="AQ1473" s="55" t="e">
        <f>IF(#REF!=1,0,"")</f>
        <v>#REF!</v>
      </c>
      <c r="AR1473" s="56" t="e">
        <f t="shared" si="381"/>
        <v>#REF!</v>
      </c>
      <c r="AS1473" s="55" t="e">
        <f>IF(#REF!=1,0,"")</f>
        <v>#REF!</v>
      </c>
      <c r="AT1473" s="56" t="e">
        <f t="shared" si="382"/>
        <v>#REF!</v>
      </c>
    </row>
    <row r="1474" spans="1:46" s="3" customFormat="1" x14ac:dyDescent="0.25">
      <c r="A1474" s="67">
        <f t="shared" si="372"/>
        <v>2022</v>
      </c>
      <c r="B1474" s="67" t="str">
        <f t="shared" si="407"/>
        <v>May</v>
      </c>
      <c r="C1474" s="68">
        <f t="shared" si="376"/>
        <v>25</v>
      </c>
      <c r="D1474" s="69">
        <f t="shared" si="408"/>
        <v>9</v>
      </c>
      <c r="E1474" s="70">
        <f t="shared" si="361"/>
        <v>6</v>
      </c>
      <c r="F1474" s="74"/>
      <c r="G1474" s="77"/>
      <c r="H1474" s="63" t="e">
        <f t="shared" si="377"/>
        <v>#VALUE!</v>
      </c>
      <c r="I1474" s="64">
        <f t="shared" ref="I1474:N1474" si="411">I1473</f>
        <v>1</v>
      </c>
      <c r="J1474" s="71" t="str">
        <f t="shared" si="411"/>
        <v>Lavandula</v>
      </c>
      <c r="K1474" s="71" t="str">
        <f t="shared" si="411"/>
        <v>stoechas</v>
      </c>
      <c r="L1474" s="72">
        <f t="shared" si="411"/>
        <v>2</v>
      </c>
      <c r="M1474" s="72">
        <f t="shared" si="411"/>
        <v>11</v>
      </c>
      <c r="N1474" s="66">
        <f t="shared" si="411"/>
        <v>0</v>
      </c>
      <c r="O1474" s="42"/>
      <c r="P1474" s="43" t="e">
        <f>TEXT(IF(#REF!=1,D1474,""),"00")</f>
        <v>#REF!</v>
      </c>
      <c r="Q1474" s="44"/>
      <c r="R1474" s="45"/>
      <c r="S1474" s="46" t="e">
        <f>IF(O1474=0,TEXT(TIME(P1474,Q1474,R1474)-TIME(D1474,E1474,RIGHT(F1474,2))+TIME(0,LEFT(#REF!,2),RIGHT(#REF!,2)),"mm:ss"),TEXT(TIME(P1474,Q1474,R1474)-TIME(D1474,E1474,RIGHT(F1474,2))+TIME(0,LEFT(#REF!,2),RIGHT(#REF!,2))-TIME(0,($G$10*O1474),0),"mm:ss"))</f>
        <v>#REF!</v>
      </c>
      <c r="T1474" s="47"/>
      <c r="U1474" s="43" t="e">
        <f>INDEX(VISITORS[INSECT ORDER], MATCH(T1474,VISITORS[NAME USED],0))</f>
        <v>#N/A</v>
      </c>
      <c r="V1474" s="43" t="e">
        <f t="shared" si="379"/>
        <v>#N/A</v>
      </c>
      <c r="W1474" s="48" t="e">
        <f>IF(SUM(AB1474,AD1474,AF1474,AH1474,AJ1474,AL1474)=#REF!,,"")</f>
        <v>#REF!</v>
      </c>
      <c r="X1474" s="49" t="e">
        <f>IF(#REF!=1,1,"")</f>
        <v>#REF!</v>
      </c>
      <c r="Y1474" s="49"/>
      <c r="Z1474" s="49"/>
      <c r="AA1474" s="50" t="str">
        <f t="shared" si="380"/>
        <v/>
      </c>
      <c r="AB1474" s="51" t="str">
        <f>IF(AA1474=1,#REF!,"")</f>
        <v/>
      </c>
      <c r="AC1474" s="50"/>
      <c r="AD1474" s="51" t="str">
        <f>IF(AC1474=1,#REF!,"")</f>
        <v/>
      </c>
      <c r="AE1474" s="50"/>
      <c r="AF1474" s="51" t="str">
        <f>IF(AE1474=1,#REF!,"")</f>
        <v/>
      </c>
      <c r="AG1474" s="50"/>
      <c r="AH1474" s="51" t="str">
        <f>IF(AG1474=1,#REF!,"")</f>
        <v/>
      </c>
      <c r="AI1474" s="50"/>
      <c r="AJ1474" s="51" t="str">
        <f>IF(AI1474=1,#REF!,"")</f>
        <v/>
      </c>
      <c r="AK1474" s="50"/>
      <c r="AL1474" s="51" t="str">
        <f>IF(AK1474=1,#REF!,"")</f>
        <v/>
      </c>
      <c r="AM1474" s="52"/>
      <c r="AN1474" s="53"/>
      <c r="AO1474" s="53"/>
      <c r="AP1474" s="54"/>
      <c r="AQ1474" s="55" t="e">
        <f>IF(#REF!=1,0,"")</f>
        <v>#REF!</v>
      </c>
      <c r="AR1474" s="56" t="e">
        <f t="shared" si="381"/>
        <v>#REF!</v>
      </c>
      <c r="AS1474" s="55" t="e">
        <f>IF(#REF!=1,0,"")</f>
        <v>#REF!</v>
      </c>
      <c r="AT1474" s="56" t="e">
        <f t="shared" si="382"/>
        <v>#REF!</v>
      </c>
    </row>
    <row r="1475" spans="1:46" s="3" customFormat="1" x14ac:dyDescent="0.25">
      <c r="A1475" s="67">
        <f t="shared" si="372"/>
        <v>2022</v>
      </c>
      <c r="B1475" s="67" t="str">
        <f t="shared" si="407"/>
        <v>May</v>
      </c>
      <c r="C1475" s="68">
        <f t="shared" si="376"/>
        <v>25</v>
      </c>
      <c r="D1475" s="69">
        <f t="shared" si="408"/>
        <v>9</v>
      </c>
      <c r="E1475" s="60">
        <f t="shared" si="361"/>
        <v>7</v>
      </c>
      <c r="F1475" s="74"/>
      <c r="G1475" s="77"/>
      <c r="H1475" s="63" t="e">
        <f t="shared" si="377"/>
        <v>#VALUE!</v>
      </c>
      <c r="I1475" s="64">
        <f t="shared" ref="I1475:N1475" si="412">I1474</f>
        <v>1</v>
      </c>
      <c r="J1475" s="71" t="str">
        <f t="shared" si="412"/>
        <v>Lavandula</v>
      </c>
      <c r="K1475" s="71" t="str">
        <f t="shared" si="412"/>
        <v>stoechas</v>
      </c>
      <c r="L1475" s="72">
        <f t="shared" si="412"/>
        <v>2</v>
      </c>
      <c r="M1475" s="66">
        <f t="shared" si="412"/>
        <v>11</v>
      </c>
      <c r="N1475" s="66">
        <f t="shared" si="412"/>
        <v>0</v>
      </c>
      <c r="O1475" s="42"/>
      <c r="P1475" s="43" t="e">
        <f>TEXT(IF(#REF!=1,D1475,""),"00")</f>
        <v>#REF!</v>
      </c>
      <c r="Q1475" s="44"/>
      <c r="R1475" s="45"/>
      <c r="S1475" s="46" t="e">
        <f>IF(O1475=0,TEXT(TIME(P1475,Q1475,R1475)-TIME(D1475,E1475,RIGHT(F1475,2))+TIME(0,LEFT(#REF!,2),RIGHT(#REF!,2)),"mm:ss"),TEXT(TIME(P1475,Q1475,R1475)-TIME(D1475,E1475,RIGHT(F1475,2))+TIME(0,LEFT(#REF!,2),RIGHT(#REF!,2))-TIME(0,($G$10*O1475),0),"mm:ss"))</f>
        <v>#REF!</v>
      </c>
      <c r="T1475" s="47"/>
      <c r="U1475" s="43" t="e">
        <f>INDEX(VISITORS[INSECT ORDER], MATCH(T1475,VISITORS[NAME USED],0))</f>
        <v>#N/A</v>
      </c>
      <c r="V1475" s="43" t="e">
        <f t="shared" si="379"/>
        <v>#N/A</v>
      </c>
      <c r="W1475" s="48" t="e">
        <f>IF(SUM(AB1475,AD1475,AF1475,AH1475,AJ1475,AL1475)=#REF!,,"")</f>
        <v>#REF!</v>
      </c>
      <c r="X1475" s="49" t="e">
        <f>IF(#REF!=1,1,"")</f>
        <v>#REF!</v>
      </c>
      <c r="Y1475" s="49"/>
      <c r="Z1475" s="49"/>
      <c r="AA1475" s="50" t="str">
        <f t="shared" si="380"/>
        <v/>
      </c>
      <c r="AB1475" s="51" t="str">
        <f>IF(AA1475=1,#REF!,"")</f>
        <v/>
      </c>
      <c r="AC1475" s="50"/>
      <c r="AD1475" s="51" t="str">
        <f>IF(AC1475=1,#REF!,"")</f>
        <v/>
      </c>
      <c r="AE1475" s="50"/>
      <c r="AF1475" s="51" t="str">
        <f>IF(AE1475=1,#REF!,"")</f>
        <v/>
      </c>
      <c r="AG1475" s="50"/>
      <c r="AH1475" s="51" t="str">
        <f>IF(AG1475=1,#REF!,"")</f>
        <v/>
      </c>
      <c r="AI1475" s="50"/>
      <c r="AJ1475" s="51" t="str">
        <f>IF(AI1475=1,#REF!,"")</f>
        <v/>
      </c>
      <c r="AK1475" s="50"/>
      <c r="AL1475" s="51" t="str">
        <f>IF(AK1475=1,#REF!,"")</f>
        <v/>
      </c>
      <c r="AM1475" s="52"/>
      <c r="AN1475" s="53"/>
      <c r="AO1475" s="53"/>
      <c r="AP1475" s="54"/>
      <c r="AQ1475" s="55" t="e">
        <f>IF(#REF!=1,0,"")</f>
        <v>#REF!</v>
      </c>
      <c r="AR1475" s="56" t="e">
        <f t="shared" si="381"/>
        <v>#REF!</v>
      </c>
      <c r="AS1475" s="55" t="e">
        <f>IF(#REF!=1,0,"")</f>
        <v>#REF!</v>
      </c>
      <c r="AT1475" s="56" t="e">
        <f t="shared" si="382"/>
        <v>#REF!</v>
      </c>
    </row>
    <row r="1476" spans="1:46" s="3" customFormat="1" x14ac:dyDescent="0.25">
      <c r="A1476" s="67">
        <f t="shared" si="372"/>
        <v>2022</v>
      </c>
      <c r="B1476" s="67" t="str">
        <f t="shared" si="407"/>
        <v>May</v>
      </c>
      <c r="C1476" s="68">
        <f t="shared" si="376"/>
        <v>25</v>
      </c>
      <c r="D1476" s="69">
        <f t="shared" si="408"/>
        <v>9</v>
      </c>
      <c r="E1476" s="70">
        <f t="shared" si="361"/>
        <v>8</v>
      </c>
      <c r="F1476" s="74"/>
      <c r="G1476" s="77"/>
      <c r="H1476" s="63" t="e">
        <f t="shared" si="377"/>
        <v>#VALUE!</v>
      </c>
      <c r="I1476" s="64">
        <f t="shared" ref="I1476:N1476" si="413">I1475</f>
        <v>1</v>
      </c>
      <c r="J1476" s="71" t="str">
        <f t="shared" si="413"/>
        <v>Lavandula</v>
      </c>
      <c r="K1476" s="71" t="str">
        <f t="shared" si="413"/>
        <v>stoechas</v>
      </c>
      <c r="L1476" s="72">
        <f t="shared" si="413"/>
        <v>2</v>
      </c>
      <c r="M1476" s="72">
        <f t="shared" si="413"/>
        <v>11</v>
      </c>
      <c r="N1476" s="66">
        <f t="shared" si="413"/>
        <v>0</v>
      </c>
      <c r="O1476" s="42"/>
      <c r="P1476" s="43" t="e">
        <f>TEXT(IF(#REF!=1,D1476,""),"00")</f>
        <v>#REF!</v>
      </c>
      <c r="Q1476" s="44"/>
      <c r="R1476" s="45"/>
      <c r="S1476" s="46" t="e">
        <f>IF(O1476=0,TEXT(TIME(P1476,Q1476,R1476)-TIME(D1476,E1476,RIGHT(F1476,2))+TIME(0,LEFT(#REF!,2),RIGHT(#REF!,2)),"mm:ss"),TEXT(TIME(P1476,Q1476,R1476)-TIME(D1476,E1476,RIGHT(F1476,2))+TIME(0,LEFT(#REF!,2),RIGHT(#REF!,2))-TIME(0,($G$10*O1476),0),"mm:ss"))</f>
        <v>#REF!</v>
      </c>
      <c r="T1476" s="47"/>
      <c r="U1476" s="43" t="e">
        <f>INDEX(VISITORS[INSECT ORDER], MATCH(T1476,VISITORS[NAME USED],0))</f>
        <v>#N/A</v>
      </c>
      <c r="V1476" s="43" t="e">
        <f t="shared" si="379"/>
        <v>#N/A</v>
      </c>
      <c r="W1476" s="48" t="e">
        <f>IF(SUM(AB1476,AD1476,AF1476,AH1476,AJ1476,AL1476)=#REF!,,"")</f>
        <v>#REF!</v>
      </c>
      <c r="X1476" s="49" t="e">
        <f>IF(#REF!=1,1,"")</f>
        <v>#REF!</v>
      </c>
      <c r="Y1476" s="49"/>
      <c r="Z1476" s="49"/>
      <c r="AA1476" s="50" t="str">
        <f t="shared" si="380"/>
        <v/>
      </c>
      <c r="AB1476" s="51" t="str">
        <f>IF(AA1476=1,#REF!,"")</f>
        <v/>
      </c>
      <c r="AC1476" s="50"/>
      <c r="AD1476" s="51" t="str">
        <f>IF(AC1476=1,#REF!,"")</f>
        <v/>
      </c>
      <c r="AE1476" s="50"/>
      <c r="AF1476" s="51" t="str">
        <f>IF(AE1476=1,#REF!,"")</f>
        <v/>
      </c>
      <c r="AG1476" s="50"/>
      <c r="AH1476" s="51" t="str">
        <f>IF(AG1476=1,#REF!,"")</f>
        <v/>
      </c>
      <c r="AI1476" s="50"/>
      <c r="AJ1476" s="51" t="str">
        <f>IF(AI1476=1,#REF!,"")</f>
        <v/>
      </c>
      <c r="AK1476" s="50"/>
      <c r="AL1476" s="51" t="str">
        <f>IF(AK1476=1,#REF!,"")</f>
        <v/>
      </c>
      <c r="AM1476" s="52"/>
      <c r="AN1476" s="53"/>
      <c r="AO1476" s="53"/>
      <c r="AP1476" s="54"/>
      <c r="AQ1476" s="55" t="e">
        <f>IF(#REF!=1,0,"")</f>
        <v>#REF!</v>
      </c>
      <c r="AR1476" s="56" t="e">
        <f t="shared" si="381"/>
        <v>#REF!</v>
      </c>
      <c r="AS1476" s="55" t="e">
        <f>IF(#REF!=1,0,"")</f>
        <v>#REF!</v>
      </c>
      <c r="AT1476" s="56" t="e">
        <f t="shared" si="382"/>
        <v>#REF!</v>
      </c>
    </row>
    <row r="1477" spans="1:46" s="3" customFormat="1" x14ac:dyDescent="0.25">
      <c r="A1477" s="67">
        <f t="shared" si="372"/>
        <v>2022</v>
      </c>
      <c r="B1477" s="67" t="str">
        <f t="shared" si="407"/>
        <v>May</v>
      </c>
      <c r="C1477" s="68">
        <f t="shared" si="376"/>
        <v>25</v>
      </c>
      <c r="D1477" s="69">
        <f t="shared" si="408"/>
        <v>9</v>
      </c>
      <c r="E1477" s="70">
        <f t="shared" si="361"/>
        <v>9</v>
      </c>
      <c r="F1477" s="74"/>
      <c r="G1477" s="77"/>
      <c r="H1477" s="63" t="e">
        <f t="shared" si="377"/>
        <v>#VALUE!</v>
      </c>
      <c r="I1477" s="64">
        <f t="shared" ref="I1477:N1477" si="414">I1476</f>
        <v>1</v>
      </c>
      <c r="J1477" s="71" t="str">
        <f t="shared" si="414"/>
        <v>Lavandula</v>
      </c>
      <c r="K1477" s="71" t="str">
        <f t="shared" si="414"/>
        <v>stoechas</v>
      </c>
      <c r="L1477" s="72">
        <f t="shared" si="414"/>
        <v>2</v>
      </c>
      <c r="M1477" s="72">
        <f t="shared" si="414"/>
        <v>11</v>
      </c>
      <c r="N1477" s="66">
        <f t="shared" si="414"/>
        <v>0</v>
      </c>
      <c r="O1477" s="42"/>
      <c r="P1477" s="43" t="e">
        <f>TEXT(IF(#REF!=1,D1477,""),"00")</f>
        <v>#REF!</v>
      </c>
      <c r="Q1477" s="44"/>
      <c r="R1477" s="45"/>
      <c r="S1477" s="46" t="e">
        <f>IF(O1477=0,TEXT(TIME(P1477,Q1477,R1477)-TIME(D1477,E1477,RIGHT(F1477,2))+TIME(0,LEFT(#REF!,2),RIGHT(#REF!,2)),"mm:ss"),TEXT(TIME(P1477,Q1477,R1477)-TIME(D1477,E1477,RIGHT(F1477,2))+TIME(0,LEFT(#REF!,2),RIGHT(#REF!,2))-TIME(0,($G$10*O1477),0),"mm:ss"))</f>
        <v>#REF!</v>
      </c>
      <c r="T1477" s="47"/>
      <c r="U1477" s="43" t="e">
        <f>INDEX(VISITORS[INSECT ORDER], MATCH(T1477,VISITORS[NAME USED],0))</f>
        <v>#N/A</v>
      </c>
      <c r="V1477" s="43" t="e">
        <f t="shared" si="379"/>
        <v>#N/A</v>
      </c>
      <c r="W1477" s="48" t="e">
        <f>IF(SUM(AB1477,AD1477,AF1477,AH1477,AJ1477,AL1477)=#REF!,,"")</f>
        <v>#REF!</v>
      </c>
      <c r="X1477" s="49" t="e">
        <f>IF(#REF!=1,1,"")</f>
        <v>#REF!</v>
      </c>
      <c r="Y1477" s="49"/>
      <c r="Z1477" s="49"/>
      <c r="AA1477" s="50" t="str">
        <f t="shared" si="380"/>
        <v/>
      </c>
      <c r="AB1477" s="51" t="str">
        <f>IF(AA1477=1,#REF!,"")</f>
        <v/>
      </c>
      <c r="AC1477" s="50"/>
      <c r="AD1477" s="51" t="str">
        <f>IF(AC1477=1,#REF!,"")</f>
        <v/>
      </c>
      <c r="AE1477" s="50"/>
      <c r="AF1477" s="51" t="str">
        <f>IF(AE1477=1,#REF!,"")</f>
        <v/>
      </c>
      <c r="AG1477" s="50"/>
      <c r="AH1477" s="51" t="str">
        <f>IF(AG1477=1,#REF!,"")</f>
        <v/>
      </c>
      <c r="AI1477" s="50"/>
      <c r="AJ1477" s="51" t="str">
        <f>IF(AI1477=1,#REF!,"")</f>
        <v/>
      </c>
      <c r="AK1477" s="50"/>
      <c r="AL1477" s="51" t="str">
        <f>IF(AK1477=1,#REF!,"")</f>
        <v/>
      </c>
      <c r="AM1477" s="52"/>
      <c r="AN1477" s="53"/>
      <c r="AO1477" s="53"/>
      <c r="AP1477" s="54"/>
      <c r="AQ1477" s="55" t="e">
        <f>IF(#REF!=1,0,"")</f>
        <v>#REF!</v>
      </c>
      <c r="AR1477" s="56" t="e">
        <f t="shared" si="381"/>
        <v>#REF!</v>
      </c>
      <c r="AS1477" s="55" t="e">
        <f>IF(#REF!=1,0,"")</f>
        <v>#REF!</v>
      </c>
      <c r="AT1477" s="56" t="e">
        <f t="shared" si="382"/>
        <v>#REF!</v>
      </c>
    </row>
    <row r="1478" spans="1:46" s="3" customFormat="1" x14ac:dyDescent="0.25">
      <c r="A1478" s="67">
        <f t="shared" si="372"/>
        <v>2022</v>
      </c>
      <c r="B1478" s="67" t="str">
        <f t="shared" si="407"/>
        <v>May</v>
      </c>
      <c r="C1478" s="68">
        <f t="shared" si="376"/>
        <v>25</v>
      </c>
      <c r="D1478" s="69">
        <f t="shared" si="408"/>
        <v>9</v>
      </c>
      <c r="E1478" s="70">
        <f t="shared" si="361"/>
        <v>10</v>
      </c>
      <c r="F1478" s="74">
        <v>57</v>
      </c>
      <c r="G1478" s="77"/>
      <c r="H1478" s="63" t="e">
        <f t="shared" si="377"/>
        <v>#VALUE!</v>
      </c>
      <c r="I1478" s="64">
        <f t="shared" ref="I1478:N1478" si="415">I1477</f>
        <v>1</v>
      </c>
      <c r="J1478" s="71" t="str">
        <f t="shared" si="415"/>
        <v>Lavandula</v>
      </c>
      <c r="K1478" s="71" t="str">
        <f t="shared" si="415"/>
        <v>stoechas</v>
      </c>
      <c r="L1478" s="66">
        <f t="shared" si="415"/>
        <v>2</v>
      </c>
      <c r="M1478" s="72">
        <f t="shared" si="415"/>
        <v>11</v>
      </c>
      <c r="N1478" s="66">
        <f t="shared" si="415"/>
        <v>0</v>
      </c>
      <c r="O1478" s="42"/>
      <c r="P1478" s="43" t="e">
        <f>TEXT(IF(#REF!=1,D1478,""),"00")</f>
        <v>#REF!</v>
      </c>
      <c r="Q1478" s="44">
        <v>17</v>
      </c>
      <c r="R1478" s="45">
        <v>56</v>
      </c>
      <c r="S1478" s="46" t="e">
        <f>IF(O1478=0,TEXT(TIME(P1478,Q1478,R1478)-TIME(D1478,E1478,RIGHT(F1478,2))+TIME(0,LEFT(#REF!,2),RIGHT(#REF!,2)),"mm:ss"),TEXT(TIME(P1478,Q1478,R1478)-TIME(D1478,E1478,RIGHT(F1478,2))+TIME(0,LEFT(#REF!,2),RIGHT(#REF!,2))-TIME(0,($G$10*O1478),0),"mm:ss"))</f>
        <v>#REF!</v>
      </c>
      <c r="T1478" s="47" t="s">
        <v>372</v>
      </c>
      <c r="U1478" s="43" t="e">
        <f>INDEX(VISITORS[INSECT ORDER], MATCH(T1478,VISITORS[NAME USED],0))</f>
        <v>#N/A</v>
      </c>
      <c r="V1478" s="43" t="e">
        <f t="shared" si="379"/>
        <v>#N/A</v>
      </c>
      <c r="W1478" s="48" t="e">
        <f>IF(SUM(AB1478,AD1478,AF1478,AH1478,AJ1478,AL1478)=#REF!,,"")</f>
        <v>#REF!</v>
      </c>
      <c r="X1478" s="49">
        <v>9</v>
      </c>
      <c r="Y1478" s="49"/>
      <c r="Z1478" s="49"/>
      <c r="AA1478" s="50" t="str">
        <f>IF(OR(T1478="Something small"),1,"")</f>
        <v/>
      </c>
      <c r="AB1478" s="51" t="str">
        <f>IF(AA1478=1,#REF!,"")</f>
        <v/>
      </c>
      <c r="AC1478" s="50"/>
      <c r="AD1478" s="51" t="str">
        <f>IF(AC1478=1,#REF!,"")</f>
        <v/>
      </c>
      <c r="AE1478" s="50"/>
      <c r="AF1478" s="51" t="str">
        <f>IF(AE1478=1,#REF!,"")</f>
        <v/>
      </c>
      <c r="AG1478" s="50"/>
      <c r="AH1478" s="51" t="str">
        <f>IF(AG1478=1,#REF!,"")</f>
        <v/>
      </c>
      <c r="AI1478" s="50"/>
      <c r="AJ1478" s="51" t="str">
        <f>IF(AI1478=1,#REF!,"")</f>
        <v/>
      </c>
      <c r="AK1478" s="50"/>
      <c r="AL1478" s="51" t="str">
        <f>IF(AK1478=1,#REF!,"")</f>
        <v/>
      </c>
      <c r="AM1478" s="52"/>
      <c r="AN1478" s="53"/>
      <c r="AO1478" s="53"/>
      <c r="AP1478" s="54"/>
      <c r="AQ1478" s="55" t="e">
        <f>IF(#REF!=1,0,"")</f>
        <v>#REF!</v>
      </c>
      <c r="AR1478" s="56" t="e">
        <f t="shared" si="381"/>
        <v>#REF!</v>
      </c>
      <c r="AS1478" s="55" t="e">
        <f>IF(#REF!=1,0,"")</f>
        <v>#REF!</v>
      </c>
      <c r="AT1478" s="56" t="e">
        <f t="shared" si="382"/>
        <v>#REF!</v>
      </c>
    </row>
    <row r="1479" spans="1:46" s="3" customFormat="1" x14ac:dyDescent="0.25">
      <c r="A1479" s="67">
        <f t="shared" si="372"/>
        <v>2022</v>
      </c>
      <c r="B1479" s="67" t="str">
        <f t="shared" si="407"/>
        <v>May</v>
      </c>
      <c r="C1479" s="68">
        <f t="shared" si="376"/>
        <v>25</v>
      </c>
      <c r="D1479" s="69">
        <f t="shared" si="408"/>
        <v>9</v>
      </c>
      <c r="E1479" s="70">
        <f t="shared" si="361"/>
        <v>11</v>
      </c>
      <c r="F1479" s="74"/>
      <c r="G1479" s="77"/>
      <c r="H1479" s="63" t="e">
        <f t="shared" si="377"/>
        <v>#VALUE!</v>
      </c>
      <c r="I1479" s="64">
        <f t="shared" ref="I1479:N1479" si="416">I1478</f>
        <v>1</v>
      </c>
      <c r="J1479" s="71" t="str">
        <f t="shared" si="416"/>
        <v>Lavandula</v>
      </c>
      <c r="K1479" s="71" t="str">
        <f t="shared" si="416"/>
        <v>stoechas</v>
      </c>
      <c r="L1479" s="72">
        <f t="shared" si="416"/>
        <v>2</v>
      </c>
      <c r="M1479" s="72">
        <f t="shared" si="416"/>
        <v>11</v>
      </c>
      <c r="N1479" s="66">
        <f t="shared" si="416"/>
        <v>0</v>
      </c>
      <c r="O1479" s="42"/>
      <c r="P1479" s="43" t="e">
        <f>TEXT(IF(#REF!=1,D1479,""),"00")</f>
        <v>#REF!</v>
      </c>
      <c r="Q1479" s="44"/>
      <c r="R1479" s="45"/>
      <c r="S1479" s="46" t="e">
        <f>IF(O1479=0,TEXT(TIME(P1479,Q1479,R1479)-TIME(D1479,E1479,RIGHT(F1479,2))+TIME(0,LEFT(#REF!,2),RIGHT(#REF!,2)),"mm:ss"),TEXT(TIME(P1479,Q1479,R1479)-TIME(D1479,E1479,RIGHT(F1479,2))+TIME(0,LEFT(#REF!,2),RIGHT(#REF!,2))-TIME(0,($G$10*O1479),0),"mm:ss"))</f>
        <v>#REF!</v>
      </c>
      <c r="T1479" s="47"/>
      <c r="U1479" s="43" t="e">
        <f>INDEX(VISITORS[INSECT ORDER], MATCH(T1479,VISITORS[NAME USED],0))</f>
        <v>#N/A</v>
      </c>
      <c r="V1479" s="43" t="e">
        <f t="shared" si="379"/>
        <v>#N/A</v>
      </c>
      <c r="W1479" s="48" t="e">
        <f>IF(SUM(AB1479,AD1479,AF1479,AH1479,AJ1479,AL1479)=#REF!,,"")</f>
        <v>#REF!</v>
      </c>
      <c r="X1479" s="49"/>
      <c r="Y1479" s="49"/>
      <c r="Z1479" s="49"/>
      <c r="AA1479" s="50" t="str">
        <f>IF(OR(T1479="Something small"),1,"")</f>
        <v/>
      </c>
      <c r="AB1479" s="51" t="str">
        <f>IF(AA1479=1,#REF!,"")</f>
        <v/>
      </c>
      <c r="AC1479" s="50"/>
      <c r="AD1479" s="51" t="str">
        <f>IF(AC1479=1,#REF!,"")</f>
        <v/>
      </c>
      <c r="AE1479" s="50"/>
      <c r="AF1479" s="51" t="str">
        <f>IF(AE1479=1,#REF!,"")</f>
        <v/>
      </c>
      <c r="AG1479" s="50"/>
      <c r="AH1479" s="51" t="str">
        <f>IF(AG1479=1,#REF!,"")</f>
        <v/>
      </c>
      <c r="AI1479" s="50"/>
      <c r="AJ1479" s="51" t="str">
        <f>IF(AI1479=1,#REF!,"")</f>
        <v/>
      </c>
      <c r="AK1479" s="50"/>
      <c r="AL1479" s="51" t="str">
        <f>IF(AK1479=1,#REF!,"")</f>
        <v/>
      </c>
      <c r="AM1479" s="52"/>
      <c r="AN1479" s="53"/>
      <c r="AO1479" s="53"/>
      <c r="AP1479" s="54"/>
      <c r="AQ1479" s="55" t="e">
        <f>IF(#REF!=1,0,"")</f>
        <v>#REF!</v>
      </c>
      <c r="AR1479" s="56" t="e">
        <f t="shared" si="381"/>
        <v>#REF!</v>
      </c>
      <c r="AS1479" s="55" t="e">
        <f>IF(#REF!=1,0,"")</f>
        <v>#REF!</v>
      </c>
      <c r="AT1479" s="56" t="e">
        <f t="shared" si="382"/>
        <v>#REF!</v>
      </c>
    </row>
    <row r="1480" spans="1:46" s="3" customFormat="1" x14ac:dyDescent="0.25">
      <c r="A1480" s="67">
        <f t="shared" si="372"/>
        <v>2022</v>
      </c>
      <c r="B1480" s="67" t="str">
        <f t="shared" si="407"/>
        <v>May</v>
      </c>
      <c r="C1480" s="68">
        <f t="shared" si="376"/>
        <v>25</v>
      </c>
      <c r="D1480" s="69">
        <f t="shared" si="408"/>
        <v>9</v>
      </c>
      <c r="E1480" s="60">
        <f t="shared" si="361"/>
        <v>12</v>
      </c>
      <c r="F1480" s="74"/>
      <c r="G1480" s="77"/>
      <c r="H1480" s="63" t="e">
        <f t="shared" si="377"/>
        <v>#VALUE!</v>
      </c>
      <c r="I1480" s="64">
        <f t="shared" ref="I1480:N1480" si="417">I1479</f>
        <v>1</v>
      </c>
      <c r="J1480" s="71" t="str">
        <f t="shared" si="417"/>
        <v>Lavandula</v>
      </c>
      <c r="K1480" s="71" t="str">
        <f t="shared" si="417"/>
        <v>stoechas</v>
      </c>
      <c r="L1480" s="72">
        <f t="shared" si="417"/>
        <v>2</v>
      </c>
      <c r="M1480" s="66">
        <f t="shared" si="417"/>
        <v>11</v>
      </c>
      <c r="N1480" s="66">
        <f t="shared" si="417"/>
        <v>0</v>
      </c>
      <c r="O1480" s="42"/>
      <c r="P1480" s="43" t="e">
        <f>TEXT(IF(#REF!=1,D1480,""),"00")</f>
        <v>#REF!</v>
      </c>
      <c r="Q1480" s="44"/>
      <c r="R1480" s="45"/>
      <c r="S1480" s="46" t="e">
        <f>IF(O1480=0,TEXT(TIME(P1480,Q1480,R1480)-TIME(D1480,E1480,RIGHT(F1480,2))+TIME(0,LEFT(#REF!,2),RIGHT(#REF!,2)),"mm:ss"),TEXT(TIME(P1480,Q1480,R1480)-TIME(D1480,E1480,RIGHT(F1480,2))+TIME(0,LEFT(#REF!,2),RIGHT(#REF!,2))-TIME(0,($G$10*O1480),0),"mm:ss"))</f>
        <v>#REF!</v>
      </c>
      <c r="T1480" s="47"/>
      <c r="U1480" s="43" t="e">
        <f>INDEX(VISITORS[INSECT ORDER], MATCH(T1480,VISITORS[NAME USED],0))</f>
        <v>#N/A</v>
      </c>
      <c r="V1480" s="43" t="e">
        <f t="shared" si="379"/>
        <v>#N/A</v>
      </c>
      <c r="W1480" s="48" t="e">
        <f>IF(SUM(AB1480,AD1480,AF1480,AH1480,AJ1480,AL1480)=#REF!,,"")</f>
        <v>#REF!</v>
      </c>
      <c r="X1480" s="49" t="e">
        <f>IF(#REF!=1,1,"")</f>
        <v>#REF!</v>
      </c>
      <c r="Y1480" s="49"/>
      <c r="Z1480" s="49"/>
      <c r="AA1480" s="50" t="str">
        <f t="shared" si="380"/>
        <v/>
      </c>
      <c r="AB1480" s="51" t="str">
        <f>IF(AA1480=1,#REF!,"")</f>
        <v/>
      </c>
      <c r="AC1480" s="50"/>
      <c r="AD1480" s="51" t="str">
        <f>IF(AC1480=1,#REF!,"")</f>
        <v/>
      </c>
      <c r="AE1480" s="50"/>
      <c r="AF1480" s="51" t="str">
        <f>IF(AE1480=1,#REF!,"")</f>
        <v/>
      </c>
      <c r="AG1480" s="50"/>
      <c r="AH1480" s="51" t="str">
        <f>IF(AG1480=1,#REF!,"")</f>
        <v/>
      </c>
      <c r="AI1480" s="50"/>
      <c r="AJ1480" s="51" t="str">
        <f>IF(AI1480=1,#REF!,"")</f>
        <v/>
      </c>
      <c r="AK1480" s="50"/>
      <c r="AL1480" s="51" t="str">
        <f>IF(AK1480=1,#REF!,"")</f>
        <v/>
      </c>
      <c r="AM1480" s="52"/>
      <c r="AN1480" s="53"/>
      <c r="AO1480" s="53"/>
      <c r="AP1480" s="54"/>
      <c r="AQ1480" s="55" t="e">
        <f>IF(#REF!=1,0,"")</f>
        <v>#REF!</v>
      </c>
      <c r="AR1480" s="56" t="e">
        <f t="shared" si="381"/>
        <v>#REF!</v>
      </c>
      <c r="AS1480" s="55" t="e">
        <f>IF(#REF!=1,0,"")</f>
        <v>#REF!</v>
      </c>
      <c r="AT1480" s="56" t="e">
        <f t="shared" si="382"/>
        <v>#REF!</v>
      </c>
    </row>
    <row r="1481" spans="1:46" s="3" customFormat="1" x14ac:dyDescent="0.25">
      <c r="A1481" s="67">
        <f t="shared" si="372"/>
        <v>2022</v>
      </c>
      <c r="B1481" s="67" t="str">
        <f t="shared" si="407"/>
        <v>May</v>
      </c>
      <c r="C1481" s="68">
        <f t="shared" si="376"/>
        <v>25</v>
      </c>
      <c r="D1481" s="69">
        <f t="shared" si="408"/>
        <v>9</v>
      </c>
      <c r="E1481" s="70">
        <f t="shared" si="361"/>
        <v>13</v>
      </c>
      <c r="F1481" s="74"/>
      <c r="G1481" s="77"/>
      <c r="H1481" s="63" t="e">
        <f t="shared" si="377"/>
        <v>#VALUE!</v>
      </c>
      <c r="I1481" s="64">
        <f t="shared" ref="I1481:N1481" si="418">I1480</f>
        <v>1</v>
      </c>
      <c r="J1481" s="71" t="str">
        <f t="shared" si="418"/>
        <v>Lavandula</v>
      </c>
      <c r="K1481" s="71" t="str">
        <f t="shared" si="418"/>
        <v>stoechas</v>
      </c>
      <c r="L1481" s="72">
        <f t="shared" si="418"/>
        <v>2</v>
      </c>
      <c r="M1481" s="72">
        <f t="shared" si="418"/>
        <v>11</v>
      </c>
      <c r="N1481" s="66">
        <f t="shared" si="418"/>
        <v>0</v>
      </c>
      <c r="O1481" s="42"/>
      <c r="P1481" s="43" t="e">
        <f>TEXT(IF(#REF!=1,D1481,""),"00")</f>
        <v>#REF!</v>
      </c>
      <c r="Q1481" s="44"/>
      <c r="R1481" s="45"/>
      <c r="S1481" s="46" t="e">
        <f>IF(O1481=0,TEXT(TIME(P1481,Q1481,R1481)-TIME(D1481,E1481,RIGHT(F1481,2))+TIME(0,LEFT(#REF!,2),RIGHT(#REF!,2)),"mm:ss"),TEXT(TIME(P1481,Q1481,R1481)-TIME(D1481,E1481,RIGHT(F1481,2))+TIME(0,LEFT(#REF!,2),RIGHT(#REF!,2))-TIME(0,($G$10*O1481),0),"mm:ss"))</f>
        <v>#REF!</v>
      </c>
      <c r="T1481" s="47"/>
      <c r="U1481" s="43" t="e">
        <f>INDEX(VISITORS[INSECT ORDER], MATCH(T1481,VISITORS[NAME USED],0))</f>
        <v>#N/A</v>
      </c>
      <c r="V1481" s="43" t="e">
        <f t="shared" si="379"/>
        <v>#N/A</v>
      </c>
      <c r="W1481" s="48" t="e">
        <f>IF(SUM(AB1481,AD1481,AF1481,AH1481,AJ1481,AL1481)=#REF!,,"")</f>
        <v>#REF!</v>
      </c>
      <c r="X1481" s="49" t="e">
        <f>IF(#REF!=1,1,"")</f>
        <v>#REF!</v>
      </c>
      <c r="Y1481" s="49"/>
      <c r="Z1481" s="49"/>
      <c r="AA1481" s="50" t="str">
        <f t="shared" si="380"/>
        <v/>
      </c>
      <c r="AB1481" s="51" t="str">
        <f>IF(AA1481=1,#REF!,"")</f>
        <v/>
      </c>
      <c r="AC1481" s="50"/>
      <c r="AD1481" s="51" t="str">
        <f>IF(AC1481=1,#REF!,"")</f>
        <v/>
      </c>
      <c r="AE1481" s="50"/>
      <c r="AF1481" s="51" t="str">
        <f>IF(AE1481=1,#REF!,"")</f>
        <v/>
      </c>
      <c r="AG1481" s="50"/>
      <c r="AH1481" s="51" t="str">
        <f>IF(AG1481=1,#REF!,"")</f>
        <v/>
      </c>
      <c r="AI1481" s="50"/>
      <c r="AJ1481" s="51" t="str">
        <f>IF(AI1481=1,#REF!,"")</f>
        <v/>
      </c>
      <c r="AK1481" s="50"/>
      <c r="AL1481" s="51" t="str">
        <f>IF(AK1481=1,#REF!,"")</f>
        <v/>
      </c>
      <c r="AM1481" s="52"/>
      <c r="AN1481" s="53"/>
      <c r="AO1481" s="53"/>
      <c r="AP1481" s="54"/>
      <c r="AQ1481" s="55" t="e">
        <f>IF(#REF!=1,0,"")</f>
        <v>#REF!</v>
      </c>
      <c r="AR1481" s="56" t="e">
        <f t="shared" si="381"/>
        <v>#REF!</v>
      </c>
      <c r="AS1481" s="55" t="e">
        <f>IF(#REF!=1,0,"")</f>
        <v>#REF!</v>
      </c>
      <c r="AT1481" s="56" t="e">
        <f t="shared" si="382"/>
        <v>#REF!</v>
      </c>
    </row>
    <row r="1482" spans="1:46" s="3" customFormat="1" x14ac:dyDescent="0.25">
      <c r="A1482" s="67">
        <f t="shared" si="372"/>
        <v>2022</v>
      </c>
      <c r="B1482" s="67" t="str">
        <f t="shared" si="407"/>
        <v>May</v>
      </c>
      <c r="C1482" s="68">
        <f t="shared" si="376"/>
        <v>25</v>
      </c>
      <c r="D1482" s="69">
        <f t="shared" si="408"/>
        <v>9</v>
      </c>
      <c r="E1482" s="70">
        <f t="shared" si="361"/>
        <v>14</v>
      </c>
      <c r="F1482" s="74"/>
      <c r="G1482" s="77"/>
      <c r="H1482" s="63" t="e">
        <f t="shared" si="377"/>
        <v>#VALUE!</v>
      </c>
      <c r="I1482" s="64">
        <f t="shared" ref="I1482:N1482" si="419">I1481</f>
        <v>1</v>
      </c>
      <c r="J1482" s="71" t="str">
        <f t="shared" si="419"/>
        <v>Lavandula</v>
      </c>
      <c r="K1482" s="71" t="str">
        <f t="shared" si="419"/>
        <v>stoechas</v>
      </c>
      <c r="L1482" s="72">
        <f t="shared" si="419"/>
        <v>2</v>
      </c>
      <c r="M1482" s="72">
        <f t="shared" si="419"/>
        <v>11</v>
      </c>
      <c r="N1482" s="66">
        <f t="shared" si="419"/>
        <v>0</v>
      </c>
      <c r="O1482" s="42"/>
      <c r="P1482" s="43" t="e">
        <f>TEXT(IF(#REF!=1,D1482,""),"00")</f>
        <v>#REF!</v>
      </c>
      <c r="Q1482" s="44"/>
      <c r="R1482" s="45"/>
      <c r="S1482" s="46" t="e">
        <f>IF(O1482=0,TEXT(TIME(P1482,Q1482,R1482)-TIME(D1482,E1482,RIGHT(F1482,2))+TIME(0,LEFT(#REF!,2),RIGHT(#REF!,2)),"mm:ss"),TEXT(TIME(P1482,Q1482,R1482)-TIME(D1482,E1482,RIGHT(F1482,2))+TIME(0,LEFT(#REF!,2),RIGHT(#REF!,2))-TIME(0,($G$10*O1482),0),"mm:ss"))</f>
        <v>#REF!</v>
      </c>
      <c r="T1482" s="47"/>
      <c r="U1482" s="43" t="e">
        <f>INDEX(VISITORS[INSECT ORDER], MATCH(T1482,VISITORS[NAME USED],0))</f>
        <v>#N/A</v>
      </c>
      <c r="V1482" s="43" t="e">
        <f t="shared" si="379"/>
        <v>#N/A</v>
      </c>
      <c r="W1482" s="48" t="e">
        <f>IF(SUM(AB1482,AD1482,AF1482,AH1482,AJ1482,AL1482)=#REF!,,"")</f>
        <v>#REF!</v>
      </c>
      <c r="X1482" s="49" t="e">
        <f>IF(#REF!=1,1,"")</f>
        <v>#REF!</v>
      </c>
      <c r="Y1482" s="49"/>
      <c r="Z1482" s="49"/>
      <c r="AA1482" s="50" t="str">
        <f t="shared" si="380"/>
        <v/>
      </c>
      <c r="AB1482" s="51" t="str">
        <f>IF(AA1482=1,#REF!,"")</f>
        <v/>
      </c>
      <c r="AC1482" s="50"/>
      <c r="AD1482" s="51" t="str">
        <f>IF(AC1482=1,#REF!,"")</f>
        <v/>
      </c>
      <c r="AE1482" s="50"/>
      <c r="AF1482" s="51" t="str">
        <f>IF(AE1482=1,#REF!,"")</f>
        <v/>
      </c>
      <c r="AG1482" s="50"/>
      <c r="AH1482" s="51" t="str">
        <f>IF(AG1482=1,#REF!,"")</f>
        <v/>
      </c>
      <c r="AI1482" s="50"/>
      <c r="AJ1482" s="51" t="str">
        <f>IF(AI1482=1,#REF!,"")</f>
        <v/>
      </c>
      <c r="AK1482" s="50"/>
      <c r="AL1482" s="51" t="str">
        <f>IF(AK1482=1,#REF!,"")</f>
        <v/>
      </c>
      <c r="AM1482" s="52"/>
      <c r="AN1482" s="53"/>
      <c r="AO1482" s="53"/>
      <c r="AP1482" s="54"/>
      <c r="AQ1482" s="55" t="e">
        <f>IF(#REF!=1,0,"")</f>
        <v>#REF!</v>
      </c>
      <c r="AR1482" s="56" t="e">
        <f t="shared" si="381"/>
        <v>#REF!</v>
      </c>
      <c r="AS1482" s="55" t="e">
        <f>IF(#REF!=1,0,"")</f>
        <v>#REF!</v>
      </c>
      <c r="AT1482" s="56" t="e">
        <f t="shared" si="382"/>
        <v>#REF!</v>
      </c>
    </row>
    <row r="1483" spans="1:46" s="3" customFormat="1" x14ac:dyDescent="0.25">
      <c r="A1483" s="67">
        <f t="shared" si="372"/>
        <v>2022</v>
      </c>
      <c r="B1483" s="67" t="str">
        <f t="shared" si="407"/>
        <v>May</v>
      </c>
      <c r="C1483" s="68">
        <f t="shared" si="376"/>
        <v>25</v>
      </c>
      <c r="D1483" s="69">
        <f t="shared" si="408"/>
        <v>9</v>
      </c>
      <c r="E1483" s="70">
        <f t="shared" si="361"/>
        <v>15</v>
      </c>
      <c r="F1483" s="74"/>
      <c r="G1483" s="77"/>
      <c r="H1483" s="63" t="e">
        <f t="shared" si="377"/>
        <v>#VALUE!</v>
      </c>
      <c r="I1483" s="64">
        <f t="shared" ref="I1483:N1483" si="420">I1482</f>
        <v>1</v>
      </c>
      <c r="J1483" s="71" t="str">
        <f t="shared" si="420"/>
        <v>Lavandula</v>
      </c>
      <c r="K1483" s="71" t="str">
        <f t="shared" si="420"/>
        <v>stoechas</v>
      </c>
      <c r="L1483" s="72">
        <f t="shared" si="420"/>
        <v>2</v>
      </c>
      <c r="M1483" s="72">
        <f t="shared" si="420"/>
        <v>11</v>
      </c>
      <c r="N1483" s="66">
        <f t="shared" si="420"/>
        <v>0</v>
      </c>
      <c r="O1483" s="42"/>
      <c r="P1483" s="43" t="e">
        <f>TEXT(IF(#REF!=1,D1483,""),"00")</f>
        <v>#REF!</v>
      </c>
      <c r="Q1483" s="44"/>
      <c r="R1483" s="45"/>
      <c r="S1483" s="46" t="e">
        <f>IF(O1483=0,TEXT(TIME(P1483,Q1483,R1483)-TIME(D1483,E1483,RIGHT(F1483,2))+TIME(0,LEFT(#REF!,2),RIGHT(#REF!,2)),"mm:ss"),TEXT(TIME(P1483,Q1483,R1483)-TIME(D1483,E1483,RIGHT(F1483,2))+TIME(0,LEFT(#REF!,2),RIGHT(#REF!,2))-TIME(0,($G$10*O1483),0),"mm:ss"))</f>
        <v>#REF!</v>
      </c>
      <c r="T1483" s="47"/>
      <c r="U1483" s="43" t="e">
        <f>INDEX(VISITORS[INSECT ORDER], MATCH(T1483,VISITORS[NAME USED],0))</f>
        <v>#N/A</v>
      </c>
      <c r="V1483" s="43" t="e">
        <f t="shared" si="379"/>
        <v>#N/A</v>
      </c>
      <c r="W1483" s="48" t="e">
        <f>IF(SUM(AB1483,AD1483,AF1483,AH1483,AJ1483,AL1483)=#REF!,,"")</f>
        <v>#REF!</v>
      </c>
      <c r="X1483" s="49" t="e">
        <f>IF(#REF!=1,1,"")</f>
        <v>#REF!</v>
      </c>
      <c r="Y1483" s="49"/>
      <c r="Z1483" s="49"/>
      <c r="AA1483" s="50" t="str">
        <f t="shared" si="380"/>
        <v/>
      </c>
      <c r="AB1483" s="51" t="str">
        <f>IF(AA1483=1,#REF!,"")</f>
        <v/>
      </c>
      <c r="AC1483" s="50"/>
      <c r="AD1483" s="51" t="str">
        <f>IF(AC1483=1,#REF!,"")</f>
        <v/>
      </c>
      <c r="AE1483" s="50"/>
      <c r="AF1483" s="51" t="str">
        <f>IF(AE1483=1,#REF!,"")</f>
        <v/>
      </c>
      <c r="AG1483" s="50"/>
      <c r="AH1483" s="51" t="str">
        <f>IF(AG1483=1,#REF!,"")</f>
        <v/>
      </c>
      <c r="AI1483" s="50"/>
      <c r="AJ1483" s="51" t="str">
        <f>IF(AI1483=1,#REF!,"")</f>
        <v/>
      </c>
      <c r="AK1483" s="50"/>
      <c r="AL1483" s="51" t="str">
        <f>IF(AK1483=1,#REF!,"")</f>
        <v/>
      </c>
      <c r="AM1483" s="52"/>
      <c r="AN1483" s="53"/>
      <c r="AO1483" s="53"/>
      <c r="AP1483" s="54"/>
      <c r="AQ1483" s="55" t="e">
        <f>IF(#REF!=1,0,"")</f>
        <v>#REF!</v>
      </c>
      <c r="AR1483" s="56" t="e">
        <f t="shared" si="381"/>
        <v>#REF!</v>
      </c>
      <c r="AS1483" s="55" t="e">
        <f>IF(#REF!=1,0,"")</f>
        <v>#REF!</v>
      </c>
      <c r="AT1483" s="56" t="e">
        <f t="shared" si="382"/>
        <v>#REF!</v>
      </c>
    </row>
    <row r="1484" spans="1:46" s="3" customFormat="1" x14ac:dyDescent="0.25">
      <c r="A1484" s="67">
        <f t="shared" si="372"/>
        <v>2022</v>
      </c>
      <c r="B1484" s="67" t="str">
        <f t="shared" si="407"/>
        <v>May</v>
      </c>
      <c r="C1484" s="68">
        <f t="shared" si="376"/>
        <v>25</v>
      </c>
      <c r="D1484" s="69">
        <f t="shared" si="408"/>
        <v>9</v>
      </c>
      <c r="E1484" s="70">
        <f t="shared" ref="E1484:E1530" si="421">IF(E1483&lt;59,E1483+1,0)</f>
        <v>16</v>
      </c>
      <c r="F1484" s="74"/>
      <c r="G1484" s="77"/>
      <c r="H1484" s="63" t="e">
        <f t="shared" si="377"/>
        <v>#VALUE!</v>
      </c>
      <c r="I1484" s="64">
        <f t="shared" ref="I1484:N1484" si="422">I1483</f>
        <v>1</v>
      </c>
      <c r="J1484" s="71" t="str">
        <f t="shared" si="422"/>
        <v>Lavandula</v>
      </c>
      <c r="K1484" s="71" t="str">
        <f t="shared" si="422"/>
        <v>stoechas</v>
      </c>
      <c r="L1484" s="66">
        <f t="shared" si="422"/>
        <v>2</v>
      </c>
      <c r="M1484" s="72">
        <f t="shared" si="422"/>
        <v>11</v>
      </c>
      <c r="N1484" s="66">
        <f t="shared" si="422"/>
        <v>0</v>
      </c>
      <c r="O1484" s="42"/>
      <c r="P1484" s="43" t="e">
        <f>TEXT(IF(#REF!=1,D1484,""),"00")</f>
        <v>#REF!</v>
      </c>
      <c r="Q1484" s="44"/>
      <c r="R1484" s="45"/>
      <c r="S1484" s="46" t="e">
        <f>IF(O1484=0,TEXT(TIME(P1484,Q1484,R1484)-TIME(D1484,E1484,RIGHT(F1484,2))+TIME(0,LEFT(#REF!,2),RIGHT(#REF!,2)),"mm:ss"),TEXT(TIME(P1484,Q1484,R1484)-TIME(D1484,E1484,RIGHT(F1484,2))+TIME(0,LEFT(#REF!,2),RIGHT(#REF!,2))-TIME(0,($G$10*O1484),0),"mm:ss"))</f>
        <v>#REF!</v>
      </c>
      <c r="T1484" s="47"/>
      <c r="U1484" s="43" t="e">
        <f>INDEX(VISITORS[INSECT ORDER], MATCH(T1484,VISITORS[NAME USED],0))</f>
        <v>#N/A</v>
      </c>
      <c r="V1484" s="43" t="e">
        <f t="shared" si="379"/>
        <v>#N/A</v>
      </c>
      <c r="W1484" s="48" t="e">
        <f>IF(SUM(AB1484,AD1484,AF1484,AH1484,AJ1484,AL1484)=#REF!,,"")</f>
        <v>#REF!</v>
      </c>
      <c r="X1484" s="49" t="e">
        <f>IF(#REF!=1,1,"")</f>
        <v>#REF!</v>
      </c>
      <c r="Y1484" s="49"/>
      <c r="Z1484" s="49"/>
      <c r="AA1484" s="50" t="str">
        <f t="shared" si="380"/>
        <v/>
      </c>
      <c r="AB1484" s="51" t="str">
        <f>IF(AA1484=1,#REF!,"")</f>
        <v/>
      </c>
      <c r="AC1484" s="50"/>
      <c r="AD1484" s="51" t="str">
        <f>IF(AC1484=1,#REF!,"")</f>
        <v/>
      </c>
      <c r="AE1484" s="50"/>
      <c r="AF1484" s="51" t="str">
        <f>IF(AE1484=1,#REF!,"")</f>
        <v/>
      </c>
      <c r="AG1484" s="50"/>
      <c r="AH1484" s="51" t="str">
        <f>IF(AG1484=1,#REF!,"")</f>
        <v/>
      </c>
      <c r="AI1484" s="50"/>
      <c r="AJ1484" s="51" t="str">
        <f>IF(AI1484=1,#REF!,"")</f>
        <v/>
      </c>
      <c r="AK1484" s="50"/>
      <c r="AL1484" s="51" t="str">
        <f>IF(AK1484=1,#REF!,"")</f>
        <v/>
      </c>
      <c r="AM1484" s="52"/>
      <c r="AN1484" s="53"/>
      <c r="AO1484" s="53"/>
      <c r="AP1484" s="54"/>
      <c r="AQ1484" s="55" t="e">
        <f>IF(#REF!=1,0,"")</f>
        <v>#REF!</v>
      </c>
      <c r="AR1484" s="56" t="e">
        <f t="shared" si="381"/>
        <v>#REF!</v>
      </c>
      <c r="AS1484" s="55" t="e">
        <f>IF(#REF!=1,0,"")</f>
        <v>#REF!</v>
      </c>
      <c r="AT1484" s="56" t="e">
        <f t="shared" si="382"/>
        <v>#REF!</v>
      </c>
    </row>
    <row r="1485" spans="1:46" s="3" customFormat="1" x14ac:dyDescent="0.25">
      <c r="A1485" s="67">
        <f t="shared" si="372"/>
        <v>2022</v>
      </c>
      <c r="B1485" s="67" t="str">
        <f t="shared" si="407"/>
        <v>May</v>
      </c>
      <c r="C1485" s="68">
        <f t="shared" si="376"/>
        <v>25</v>
      </c>
      <c r="D1485" s="69">
        <f t="shared" si="408"/>
        <v>9</v>
      </c>
      <c r="E1485" s="60">
        <f t="shared" si="421"/>
        <v>17</v>
      </c>
      <c r="F1485" s="74"/>
      <c r="G1485" s="77"/>
      <c r="H1485" s="63" t="e">
        <f t="shared" si="377"/>
        <v>#VALUE!</v>
      </c>
      <c r="I1485" s="64">
        <f t="shared" ref="I1485:N1485" si="423">I1484</f>
        <v>1</v>
      </c>
      <c r="J1485" s="71" t="str">
        <f t="shared" si="423"/>
        <v>Lavandula</v>
      </c>
      <c r="K1485" s="71" t="str">
        <f t="shared" si="423"/>
        <v>stoechas</v>
      </c>
      <c r="L1485" s="72">
        <f t="shared" si="423"/>
        <v>2</v>
      </c>
      <c r="M1485" s="66">
        <f t="shared" si="423"/>
        <v>11</v>
      </c>
      <c r="N1485" s="66">
        <f t="shared" si="423"/>
        <v>0</v>
      </c>
      <c r="O1485" s="42"/>
      <c r="P1485" s="43" t="e">
        <f>TEXT(IF(#REF!=1,D1485,""),"00")</f>
        <v>#REF!</v>
      </c>
      <c r="Q1485" s="44"/>
      <c r="R1485" s="45"/>
      <c r="S1485" s="46" t="e">
        <f>IF(O1485=0,TEXT(TIME(P1485,Q1485,R1485)-TIME(D1485,E1485,RIGHT(F1485,2))+TIME(0,LEFT(#REF!,2),RIGHT(#REF!,2)),"mm:ss"),TEXT(TIME(P1485,Q1485,R1485)-TIME(D1485,E1485,RIGHT(F1485,2))+TIME(0,LEFT(#REF!,2),RIGHT(#REF!,2))-TIME(0,($G$10*O1485),0),"mm:ss"))</f>
        <v>#REF!</v>
      </c>
      <c r="T1485" s="47"/>
      <c r="U1485" s="43" t="e">
        <f>INDEX(VISITORS[INSECT ORDER], MATCH(T1485,VISITORS[NAME USED],0))</f>
        <v>#N/A</v>
      </c>
      <c r="V1485" s="43" t="e">
        <f t="shared" si="379"/>
        <v>#N/A</v>
      </c>
      <c r="W1485" s="48" t="e">
        <f>IF(SUM(AB1485,AD1485,AF1485,AH1485,AJ1485,AL1485)=#REF!,,"")</f>
        <v>#REF!</v>
      </c>
      <c r="X1485" s="49" t="e">
        <f>IF(#REF!=1,1,"")</f>
        <v>#REF!</v>
      </c>
      <c r="Y1485" s="49"/>
      <c r="Z1485" s="49"/>
      <c r="AA1485" s="50" t="str">
        <f t="shared" si="380"/>
        <v/>
      </c>
      <c r="AB1485" s="51" t="str">
        <f>IF(AA1485=1,#REF!,"")</f>
        <v/>
      </c>
      <c r="AC1485" s="50"/>
      <c r="AD1485" s="51" t="str">
        <f>IF(AC1485=1,#REF!,"")</f>
        <v/>
      </c>
      <c r="AE1485" s="50"/>
      <c r="AF1485" s="51" t="str">
        <f>IF(AE1485=1,#REF!,"")</f>
        <v/>
      </c>
      <c r="AG1485" s="50"/>
      <c r="AH1485" s="51" t="str">
        <f>IF(AG1485=1,#REF!,"")</f>
        <v/>
      </c>
      <c r="AI1485" s="50"/>
      <c r="AJ1485" s="51" t="str">
        <f>IF(AI1485=1,#REF!,"")</f>
        <v/>
      </c>
      <c r="AK1485" s="50"/>
      <c r="AL1485" s="51" t="str">
        <f>IF(AK1485=1,#REF!,"")</f>
        <v/>
      </c>
      <c r="AM1485" s="52"/>
      <c r="AN1485" s="53"/>
      <c r="AO1485" s="53"/>
      <c r="AP1485" s="54"/>
      <c r="AQ1485" s="55" t="e">
        <f>IF(#REF!=1,0,"")</f>
        <v>#REF!</v>
      </c>
      <c r="AR1485" s="56" t="e">
        <f t="shared" si="381"/>
        <v>#REF!</v>
      </c>
      <c r="AS1485" s="55" t="e">
        <f>IF(#REF!=1,0,"")</f>
        <v>#REF!</v>
      </c>
      <c r="AT1485" s="56" t="e">
        <f t="shared" si="382"/>
        <v>#REF!</v>
      </c>
    </row>
    <row r="1486" spans="1:46" s="3" customFormat="1" x14ac:dyDescent="0.25">
      <c r="A1486" s="67">
        <f t="shared" si="372"/>
        <v>2022</v>
      </c>
      <c r="B1486" s="67" t="str">
        <f t="shared" si="407"/>
        <v>May</v>
      </c>
      <c r="C1486" s="68">
        <f t="shared" si="376"/>
        <v>25</v>
      </c>
      <c r="D1486" s="69">
        <f t="shared" si="408"/>
        <v>9</v>
      </c>
      <c r="E1486" s="70">
        <f t="shared" si="421"/>
        <v>18</v>
      </c>
      <c r="F1486" s="74"/>
      <c r="G1486" s="77"/>
      <c r="H1486" s="63" t="e">
        <f t="shared" si="377"/>
        <v>#VALUE!</v>
      </c>
      <c r="I1486" s="64">
        <f t="shared" ref="I1486:N1486" si="424">I1485</f>
        <v>1</v>
      </c>
      <c r="J1486" s="71" t="str">
        <f t="shared" si="424"/>
        <v>Lavandula</v>
      </c>
      <c r="K1486" s="71" t="str">
        <f t="shared" si="424"/>
        <v>stoechas</v>
      </c>
      <c r="L1486" s="72">
        <f t="shared" si="424"/>
        <v>2</v>
      </c>
      <c r="M1486" s="72">
        <f t="shared" si="424"/>
        <v>11</v>
      </c>
      <c r="N1486" s="66">
        <f t="shared" si="424"/>
        <v>0</v>
      </c>
      <c r="O1486" s="42"/>
      <c r="P1486" s="43" t="e">
        <f>TEXT(IF(#REF!=1,D1486,""),"00")</f>
        <v>#REF!</v>
      </c>
      <c r="Q1486" s="44"/>
      <c r="R1486" s="45"/>
      <c r="S1486" s="46" t="e">
        <f>IF(O1486=0,TEXT(TIME(P1486,Q1486,R1486)-TIME(D1486,E1486,RIGHT(F1486,2))+TIME(0,LEFT(#REF!,2),RIGHT(#REF!,2)),"mm:ss"),TEXT(TIME(P1486,Q1486,R1486)-TIME(D1486,E1486,RIGHT(F1486,2))+TIME(0,LEFT(#REF!,2),RIGHT(#REF!,2))-TIME(0,($G$10*O1486),0),"mm:ss"))</f>
        <v>#REF!</v>
      </c>
      <c r="T1486" s="47"/>
      <c r="U1486" s="43" t="e">
        <f>INDEX(VISITORS[INSECT ORDER], MATCH(T1486,VISITORS[NAME USED],0))</f>
        <v>#N/A</v>
      </c>
      <c r="V1486" s="43" t="e">
        <f t="shared" si="379"/>
        <v>#N/A</v>
      </c>
      <c r="W1486" s="48" t="e">
        <f>IF(SUM(AB1486,AD1486,AF1486,AH1486,AJ1486,AL1486)=#REF!,,"")</f>
        <v>#REF!</v>
      </c>
      <c r="X1486" s="49" t="e">
        <f>IF(#REF!=1,1,"")</f>
        <v>#REF!</v>
      </c>
      <c r="Y1486" s="49"/>
      <c r="Z1486" s="49"/>
      <c r="AA1486" s="50" t="str">
        <f t="shared" si="380"/>
        <v/>
      </c>
      <c r="AB1486" s="51" t="str">
        <f>IF(AA1486=1,#REF!,"")</f>
        <v/>
      </c>
      <c r="AC1486" s="50"/>
      <c r="AD1486" s="51" t="str">
        <f>IF(AC1486=1,#REF!,"")</f>
        <v/>
      </c>
      <c r="AE1486" s="50"/>
      <c r="AF1486" s="51" t="str">
        <f>IF(AE1486=1,#REF!,"")</f>
        <v/>
      </c>
      <c r="AG1486" s="50"/>
      <c r="AH1486" s="51" t="str">
        <f>IF(AG1486=1,#REF!,"")</f>
        <v/>
      </c>
      <c r="AI1486" s="50"/>
      <c r="AJ1486" s="51" t="str">
        <f>IF(AI1486=1,#REF!,"")</f>
        <v/>
      </c>
      <c r="AK1486" s="50"/>
      <c r="AL1486" s="51" t="str">
        <f>IF(AK1486=1,#REF!,"")</f>
        <v/>
      </c>
      <c r="AM1486" s="52"/>
      <c r="AN1486" s="53"/>
      <c r="AO1486" s="53"/>
      <c r="AP1486" s="54"/>
      <c r="AQ1486" s="55" t="e">
        <f>IF(#REF!=1,0,"")</f>
        <v>#REF!</v>
      </c>
      <c r="AR1486" s="56" t="e">
        <f t="shared" si="381"/>
        <v>#REF!</v>
      </c>
      <c r="AS1486" s="55" t="e">
        <f>IF(#REF!=1,0,"")</f>
        <v>#REF!</v>
      </c>
      <c r="AT1486" s="56" t="e">
        <f t="shared" si="382"/>
        <v>#REF!</v>
      </c>
    </row>
    <row r="1487" spans="1:46" s="3" customFormat="1" x14ac:dyDescent="0.25">
      <c r="A1487" s="67">
        <f t="shared" si="372"/>
        <v>2022</v>
      </c>
      <c r="B1487" s="67" t="str">
        <f t="shared" si="407"/>
        <v>May</v>
      </c>
      <c r="C1487" s="68">
        <f t="shared" si="376"/>
        <v>25</v>
      </c>
      <c r="D1487" s="69">
        <f t="shared" si="408"/>
        <v>9</v>
      </c>
      <c r="E1487" s="70">
        <f t="shared" si="421"/>
        <v>19</v>
      </c>
      <c r="F1487" s="74"/>
      <c r="G1487" s="77"/>
      <c r="H1487" s="63" t="e">
        <f t="shared" si="377"/>
        <v>#VALUE!</v>
      </c>
      <c r="I1487" s="64">
        <f t="shared" ref="I1487:N1487" si="425">I1486</f>
        <v>1</v>
      </c>
      <c r="J1487" s="71" t="str">
        <f t="shared" si="425"/>
        <v>Lavandula</v>
      </c>
      <c r="K1487" s="71" t="str">
        <f t="shared" si="425"/>
        <v>stoechas</v>
      </c>
      <c r="L1487" s="72">
        <f t="shared" si="425"/>
        <v>2</v>
      </c>
      <c r="M1487" s="72">
        <f t="shared" si="425"/>
        <v>11</v>
      </c>
      <c r="N1487" s="66">
        <f t="shared" si="425"/>
        <v>0</v>
      </c>
      <c r="O1487" s="42"/>
      <c r="P1487" s="43" t="e">
        <f>TEXT(IF(#REF!=1,D1487,""),"00")</f>
        <v>#REF!</v>
      </c>
      <c r="Q1487" s="44"/>
      <c r="R1487" s="45"/>
      <c r="S1487" s="46" t="e">
        <f>IF(O1487=0,TEXT(TIME(P1487,Q1487,R1487)-TIME(D1487,E1487,RIGHT(F1487,2))+TIME(0,LEFT(#REF!,2),RIGHT(#REF!,2)),"mm:ss"),TEXT(TIME(P1487,Q1487,R1487)-TIME(D1487,E1487,RIGHT(F1487,2))+TIME(0,LEFT(#REF!,2),RIGHT(#REF!,2))-TIME(0,($G$10*O1487),0),"mm:ss"))</f>
        <v>#REF!</v>
      </c>
      <c r="T1487" s="47"/>
      <c r="U1487" s="43" t="e">
        <f>INDEX(VISITORS[INSECT ORDER], MATCH(T1487,VISITORS[NAME USED],0))</f>
        <v>#N/A</v>
      </c>
      <c r="V1487" s="43" t="e">
        <f t="shared" si="379"/>
        <v>#N/A</v>
      </c>
      <c r="W1487" s="48" t="e">
        <f>IF(SUM(AB1487,AD1487,AF1487,AH1487,AJ1487,AL1487)=#REF!,,"")</f>
        <v>#REF!</v>
      </c>
      <c r="X1487" s="49" t="e">
        <f>IF(#REF!=1,1,"")</f>
        <v>#REF!</v>
      </c>
      <c r="Y1487" s="49"/>
      <c r="Z1487" s="49"/>
      <c r="AA1487" s="50" t="str">
        <f t="shared" si="380"/>
        <v/>
      </c>
      <c r="AB1487" s="51" t="str">
        <f>IF(AA1487=1,#REF!,"")</f>
        <v/>
      </c>
      <c r="AC1487" s="50"/>
      <c r="AD1487" s="51" t="str">
        <f>IF(AC1487=1,#REF!,"")</f>
        <v/>
      </c>
      <c r="AE1487" s="50"/>
      <c r="AF1487" s="51" t="str">
        <f>IF(AE1487=1,#REF!,"")</f>
        <v/>
      </c>
      <c r="AG1487" s="50"/>
      <c r="AH1487" s="51" t="str">
        <f>IF(AG1487=1,#REF!,"")</f>
        <v/>
      </c>
      <c r="AI1487" s="50"/>
      <c r="AJ1487" s="51" t="str">
        <f>IF(AI1487=1,#REF!,"")</f>
        <v/>
      </c>
      <c r="AK1487" s="50"/>
      <c r="AL1487" s="51" t="str">
        <f>IF(AK1487=1,#REF!,"")</f>
        <v/>
      </c>
      <c r="AM1487" s="52"/>
      <c r="AN1487" s="53"/>
      <c r="AO1487" s="53"/>
      <c r="AP1487" s="54"/>
      <c r="AQ1487" s="55" t="e">
        <f>IF(#REF!=1,0,"")</f>
        <v>#REF!</v>
      </c>
      <c r="AR1487" s="56" t="e">
        <f t="shared" si="381"/>
        <v>#REF!</v>
      </c>
      <c r="AS1487" s="55" t="e">
        <f>IF(#REF!=1,0,"")</f>
        <v>#REF!</v>
      </c>
      <c r="AT1487" s="56" t="e">
        <f t="shared" si="382"/>
        <v>#REF!</v>
      </c>
    </row>
    <row r="1488" spans="1:46" s="3" customFormat="1" ht="15.75" thickBot="1" x14ac:dyDescent="0.3">
      <c r="A1488" s="80">
        <f t="shared" si="372"/>
        <v>2022</v>
      </c>
      <c r="B1488" s="80" t="str">
        <f t="shared" si="407"/>
        <v>May</v>
      </c>
      <c r="C1488" s="81">
        <f t="shared" si="376"/>
        <v>25</v>
      </c>
      <c r="D1488" s="82">
        <f t="shared" si="408"/>
        <v>9</v>
      </c>
      <c r="E1488" s="70">
        <f t="shared" si="421"/>
        <v>20</v>
      </c>
      <c r="F1488" s="83"/>
      <c r="G1488" s="84"/>
      <c r="H1488" s="63" t="e">
        <f t="shared" si="377"/>
        <v>#VALUE!</v>
      </c>
      <c r="I1488" s="85">
        <f t="shared" ref="I1488:N1488" si="426">I1487</f>
        <v>1</v>
      </c>
      <c r="J1488" s="86" t="str">
        <f t="shared" si="426"/>
        <v>Lavandula</v>
      </c>
      <c r="K1488" s="86" t="str">
        <f t="shared" si="426"/>
        <v>stoechas</v>
      </c>
      <c r="L1488" s="72">
        <f t="shared" si="426"/>
        <v>2</v>
      </c>
      <c r="M1488" s="72">
        <f t="shared" si="426"/>
        <v>11</v>
      </c>
      <c r="N1488" s="87">
        <f t="shared" si="426"/>
        <v>0</v>
      </c>
      <c r="O1488" s="88"/>
      <c r="P1488" s="89" t="e">
        <f>TEXT(IF(#REF!=1,D1488,""),"00")</f>
        <v>#REF!</v>
      </c>
      <c r="Q1488" s="90"/>
      <c r="R1488" s="91"/>
      <c r="S1488" s="92" t="e">
        <f>IF(O1488=0,TEXT(TIME(P1488,Q1488,R1488)-TIME(D1488,E1488,RIGHT(F1488,2))+TIME(0,LEFT(#REF!,2),RIGHT(#REF!,2)),"mm:ss"),TEXT(TIME(P1488,Q1488,R1488)-TIME(D1488,E1488,RIGHT(F1488,2))+TIME(0,LEFT(#REF!,2),RIGHT(#REF!,2))-TIME(0,($G$10*O1488),0),"mm:ss"))</f>
        <v>#REF!</v>
      </c>
      <c r="T1488" s="93"/>
      <c r="U1488" s="43" t="e">
        <f>INDEX(VISITORS[INSECT ORDER], MATCH(T1488,VISITORS[NAME USED],0))</f>
        <v>#N/A</v>
      </c>
      <c r="V1488" s="89" t="e">
        <f t="shared" si="379"/>
        <v>#N/A</v>
      </c>
      <c r="W1488" s="48" t="e">
        <f>IF(SUM(AB1488,AD1488,AF1488,AH1488,AJ1488,AL1488)=#REF!,,"")</f>
        <v>#REF!</v>
      </c>
      <c r="X1488" s="94" t="e">
        <f>IF(#REF!=1,1,"")</f>
        <v>#REF!</v>
      </c>
      <c r="Y1488" s="94"/>
      <c r="Z1488" s="94"/>
      <c r="AA1488" s="95" t="str">
        <f t="shared" si="380"/>
        <v/>
      </c>
      <c r="AB1488" s="96" t="str">
        <f>IF(AA1488=1,#REF!,"")</f>
        <v/>
      </c>
      <c r="AC1488" s="95"/>
      <c r="AD1488" s="96" t="str">
        <f>IF(AC1488=1,#REF!,"")</f>
        <v/>
      </c>
      <c r="AE1488" s="95"/>
      <c r="AF1488" s="96" t="str">
        <f>IF(AE1488=1,#REF!,"")</f>
        <v/>
      </c>
      <c r="AG1488" s="95"/>
      <c r="AH1488" s="96" t="str">
        <f>IF(AG1488=1,#REF!,"")</f>
        <v/>
      </c>
      <c r="AI1488" s="95"/>
      <c r="AJ1488" s="96" t="str">
        <f>IF(AI1488=1,#REF!,"")</f>
        <v/>
      </c>
      <c r="AK1488" s="95"/>
      <c r="AL1488" s="96" t="str">
        <f>IF(AK1488=1,#REF!,"")</f>
        <v/>
      </c>
      <c r="AM1488" s="97"/>
      <c r="AN1488" s="98"/>
      <c r="AO1488" s="98"/>
      <c r="AP1488" s="99"/>
      <c r="AQ1488" s="100" t="e">
        <f>IF(#REF!=1,0,"")</f>
        <v>#REF!</v>
      </c>
      <c r="AR1488" s="101" t="e">
        <f t="shared" si="381"/>
        <v>#REF!</v>
      </c>
      <c r="AS1488" s="100" t="e">
        <f>IF(#REF!=1,0,"")</f>
        <v>#REF!</v>
      </c>
      <c r="AT1488" s="101" t="e">
        <f t="shared" si="382"/>
        <v>#REF!</v>
      </c>
    </row>
    <row r="1489" spans="1:46" s="3" customFormat="1" x14ac:dyDescent="0.25">
      <c r="A1489" s="67">
        <f t="shared" si="372"/>
        <v>2022</v>
      </c>
      <c r="B1489" s="67" t="str">
        <f t="shared" si="407"/>
        <v>May</v>
      </c>
      <c r="C1489" s="68">
        <f t="shared" si="376"/>
        <v>25</v>
      </c>
      <c r="D1489" s="69">
        <f t="shared" si="408"/>
        <v>9</v>
      </c>
      <c r="E1489" s="60">
        <f t="shared" si="421"/>
        <v>21</v>
      </c>
      <c r="F1489" s="74"/>
      <c r="G1489" s="77"/>
      <c r="H1489" s="63" t="e">
        <f t="shared" si="377"/>
        <v>#VALUE!</v>
      </c>
      <c r="I1489" s="64">
        <f t="shared" ref="I1489:N1489" si="427">I1488</f>
        <v>1</v>
      </c>
      <c r="J1489" s="71" t="str">
        <f t="shared" si="427"/>
        <v>Lavandula</v>
      </c>
      <c r="K1489" s="71" t="str">
        <f t="shared" si="427"/>
        <v>stoechas</v>
      </c>
      <c r="L1489" s="72">
        <f t="shared" si="427"/>
        <v>2</v>
      </c>
      <c r="M1489" s="66">
        <f t="shared" si="427"/>
        <v>11</v>
      </c>
      <c r="N1489" s="66">
        <f t="shared" si="427"/>
        <v>0</v>
      </c>
      <c r="O1489" s="42"/>
      <c r="P1489" s="43" t="e">
        <f>TEXT(IF(#REF!=1,D1489,""),"00")</f>
        <v>#REF!</v>
      </c>
      <c r="Q1489" s="44"/>
      <c r="R1489" s="45"/>
      <c r="S1489" s="46" t="e">
        <f>IF(O1489=0,TEXT(TIME(P1489,Q1489,R1489)-TIME(D1489,E1489,RIGHT(F1489,2))+TIME(0,LEFT(#REF!,2),RIGHT(#REF!,2)),"mm:ss"),TEXT(TIME(P1489,Q1489,R1489)-TIME(D1489,E1489,RIGHT(F1489,2))+TIME(0,LEFT(#REF!,2),RIGHT(#REF!,2))-TIME(0,($G$10*O1489),0),"mm:ss"))</f>
        <v>#REF!</v>
      </c>
      <c r="T1489" s="47"/>
      <c r="U1489" s="43" t="e">
        <f>INDEX(VISITORS[INSECT ORDER], MATCH(T1489,VISITORS[NAME USED],0))</f>
        <v>#N/A</v>
      </c>
      <c r="V1489" s="43" t="e">
        <f t="shared" si="379"/>
        <v>#N/A</v>
      </c>
      <c r="W1489" s="48" t="e">
        <f>IF(SUM(AB1489,AD1489,AF1489,AH1489,AJ1489,AL1489)=#REF!,,"")</f>
        <v>#REF!</v>
      </c>
      <c r="X1489" s="49" t="e">
        <f>IF(#REF!=1,1,"")</f>
        <v>#REF!</v>
      </c>
      <c r="Y1489" s="49"/>
      <c r="Z1489" s="49"/>
      <c r="AA1489" s="50" t="str">
        <f t="shared" si="380"/>
        <v/>
      </c>
      <c r="AB1489" s="51" t="str">
        <f>IF(AA1489=1,#REF!,"")</f>
        <v/>
      </c>
      <c r="AC1489" s="50"/>
      <c r="AD1489" s="51" t="str">
        <f>IF(AC1489=1,#REF!,"")</f>
        <v/>
      </c>
      <c r="AE1489" s="50"/>
      <c r="AF1489" s="51" t="str">
        <f>IF(AE1489=1,#REF!,"")</f>
        <v/>
      </c>
      <c r="AG1489" s="50"/>
      <c r="AH1489" s="51" t="str">
        <f>IF(AG1489=1,#REF!,"")</f>
        <v/>
      </c>
      <c r="AI1489" s="50"/>
      <c r="AJ1489" s="51" t="str">
        <f>IF(AI1489=1,#REF!,"")</f>
        <v/>
      </c>
      <c r="AK1489" s="50"/>
      <c r="AL1489" s="51" t="str">
        <f>IF(AK1489=1,#REF!,"")</f>
        <v/>
      </c>
      <c r="AM1489" s="52"/>
      <c r="AN1489" s="53"/>
      <c r="AO1489" s="53"/>
      <c r="AP1489" s="54"/>
      <c r="AQ1489" s="55" t="e">
        <f>IF(#REF!=1,0,"")</f>
        <v>#REF!</v>
      </c>
      <c r="AR1489" s="56" t="e">
        <f t="shared" si="381"/>
        <v>#REF!</v>
      </c>
      <c r="AS1489" s="55" t="e">
        <f>IF(#REF!=1,0,"")</f>
        <v>#REF!</v>
      </c>
      <c r="AT1489" s="56" t="e">
        <f t="shared" si="382"/>
        <v>#REF!</v>
      </c>
    </row>
    <row r="1490" spans="1:46" s="3" customFormat="1" x14ac:dyDescent="0.25">
      <c r="A1490" s="67">
        <f>A1489</f>
        <v>2022</v>
      </c>
      <c r="B1490" s="67" t="str">
        <f>IF(C1489-C1490&gt;0, TEXT(DATE(2016,(MONTH(DATEVALUE(B1489&amp;"1"))+1),1),"mmm"), B1489)</f>
        <v>May</v>
      </c>
      <c r="C1490" s="68">
        <f t="shared" si="376"/>
        <v>25</v>
      </c>
      <c r="D1490" s="69">
        <f>IF(IF(E1489=59,D1489+1,D1489)=24,0,IF(E1489=59,D1489+1,D1489))</f>
        <v>9</v>
      </c>
      <c r="E1490" s="70">
        <f t="shared" si="421"/>
        <v>22</v>
      </c>
      <c r="F1490" s="74"/>
      <c r="G1490" s="77"/>
      <c r="H1490" s="63" t="e">
        <f t="shared" si="377"/>
        <v>#VALUE!</v>
      </c>
      <c r="I1490" s="64">
        <f t="shared" ref="I1490" si="428">I1489</f>
        <v>1</v>
      </c>
      <c r="J1490" s="71" t="str">
        <f>J1489</f>
        <v>Lavandula</v>
      </c>
      <c r="K1490" s="71" t="str">
        <f>K1489</f>
        <v>stoechas</v>
      </c>
      <c r="L1490" s="72">
        <f t="shared" ref="L1490:M1490" si="429">L1489</f>
        <v>2</v>
      </c>
      <c r="M1490" s="72">
        <f t="shared" si="429"/>
        <v>11</v>
      </c>
      <c r="N1490" s="66">
        <f>N1489</f>
        <v>0</v>
      </c>
      <c r="O1490" s="42"/>
      <c r="P1490" s="43" t="e">
        <f>TEXT(IF(#REF!=1,D1490,""),"00")</f>
        <v>#REF!</v>
      </c>
      <c r="Q1490" s="44"/>
      <c r="R1490" s="45"/>
      <c r="S1490" s="46" t="e">
        <f>IF(O1490=0,TEXT(TIME(P1490,Q1490,R1490)-TIME(D1490,E1490,RIGHT(F1490,2))+TIME(0,LEFT(#REF!,2),RIGHT(#REF!,2)),"mm:ss"),TEXT(TIME(P1490,Q1490,R1490)-TIME(D1490,E1490,RIGHT(F1490,2))+TIME(0,LEFT(#REF!,2),RIGHT(#REF!,2))-TIME(0,($G$10*O1490),0),"mm:ss"))</f>
        <v>#REF!</v>
      </c>
      <c r="T1490" s="47"/>
      <c r="U1490" s="43" t="e">
        <f>INDEX(VISITORS[INSECT ORDER], MATCH(T1490,VISITORS[NAME USED],0))</f>
        <v>#N/A</v>
      </c>
      <c r="V1490" s="43" t="e">
        <f t="shared" si="379"/>
        <v>#N/A</v>
      </c>
      <c r="W1490" s="48" t="e">
        <f>IF(SUM(AB1490,AD1490,AF1490,AH1490,AJ1490,AL1490)=#REF!,,"")</f>
        <v>#REF!</v>
      </c>
      <c r="X1490" s="49" t="e">
        <f>IF(#REF!=1,1,"")</f>
        <v>#REF!</v>
      </c>
      <c r="Y1490" s="49"/>
      <c r="Z1490" s="49"/>
      <c r="AA1490" s="50" t="str">
        <f t="shared" si="380"/>
        <v/>
      </c>
      <c r="AB1490" s="51" t="str">
        <f>IF(AA1490=1,#REF!,"")</f>
        <v/>
      </c>
      <c r="AC1490" s="50"/>
      <c r="AD1490" s="51" t="str">
        <f>IF(AC1490=1,#REF!,"")</f>
        <v/>
      </c>
      <c r="AE1490" s="50"/>
      <c r="AF1490" s="51" t="str">
        <f>IF(AE1490=1,#REF!,"")</f>
        <v/>
      </c>
      <c r="AG1490" s="50"/>
      <c r="AH1490" s="51" t="str">
        <f>IF(AG1490=1,#REF!,"")</f>
        <v/>
      </c>
      <c r="AI1490" s="50"/>
      <c r="AJ1490" s="51" t="str">
        <f>IF(AI1490=1,#REF!,"")</f>
        <v/>
      </c>
      <c r="AK1490" s="50"/>
      <c r="AL1490" s="51" t="str">
        <f>IF(AK1490=1,#REF!,"")</f>
        <v/>
      </c>
      <c r="AM1490" s="52"/>
      <c r="AN1490" s="53"/>
      <c r="AO1490" s="53"/>
      <c r="AP1490" s="54"/>
      <c r="AQ1490" s="55" t="e">
        <f>IF(#REF!=1,0,"")</f>
        <v>#REF!</v>
      </c>
      <c r="AR1490" s="56" t="e">
        <f t="shared" si="381"/>
        <v>#REF!</v>
      </c>
      <c r="AS1490" s="55" t="e">
        <f>IF(#REF!=1,0,"")</f>
        <v>#REF!</v>
      </c>
      <c r="AT1490" s="56" t="e">
        <f t="shared" si="382"/>
        <v>#REF!</v>
      </c>
    </row>
    <row r="1491" spans="1:46" s="3" customFormat="1" x14ac:dyDescent="0.25">
      <c r="A1491" s="67">
        <f t="shared" si="372"/>
        <v>2022</v>
      </c>
      <c r="B1491" s="67" t="str">
        <f t="shared" ref="B1491:B1508" si="430">IF(C1490-C1491&gt;0, TEXT(DATE(2016,(MONTH(DATEVALUE(B1490&amp;"1"))+1),1),"mmm"), B1490)</f>
        <v>May</v>
      </c>
      <c r="C1491" s="68">
        <f t="shared" si="376"/>
        <v>25</v>
      </c>
      <c r="D1491" s="69">
        <f t="shared" ref="D1491:D1508" si="431">IF(IF(E1490=59,D1490+1,D1490)=24,0,IF(E1490=59,D1490+1,D1490))</f>
        <v>9</v>
      </c>
      <c r="E1491" s="70">
        <f t="shared" si="421"/>
        <v>23</v>
      </c>
      <c r="F1491" s="74"/>
      <c r="G1491" s="77"/>
      <c r="H1491" s="63" t="e">
        <f t="shared" si="377"/>
        <v>#VALUE!</v>
      </c>
      <c r="I1491" s="64">
        <f t="shared" ref="I1491:N1491" si="432">I1490</f>
        <v>1</v>
      </c>
      <c r="J1491" s="71" t="str">
        <f t="shared" si="432"/>
        <v>Lavandula</v>
      </c>
      <c r="K1491" s="71" t="str">
        <f t="shared" si="432"/>
        <v>stoechas</v>
      </c>
      <c r="L1491" s="66">
        <f t="shared" si="432"/>
        <v>2</v>
      </c>
      <c r="M1491" s="72">
        <f t="shared" si="432"/>
        <v>11</v>
      </c>
      <c r="N1491" s="66">
        <f t="shared" si="432"/>
        <v>0</v>
      </c>
      <c r="O1491" s="42"/>
      <c r="P1491" s="43" t="e">
        <f>TEXT(IF(#REF!=1,D1491,""),"00")</f>
        <v>#REF!</v>
      </c>
      <c r="Q1491" s="44"/>
      <c r="R1491" s="45"/>
      <c r="S1491" s="46" t="e">
        <f>IF(O1491=0,TEXT(TIME(P1491,Q1491,R1491)-TIME(D1491,E1491,RIGHT(F1491,2))+TIME(0,LEFT(#REF!,2),RIGHT(#REF!,2)),"mm:ss"),TEXT(TIME(P1491,Q1491,R1491)-TIME(D1491,E1491,RIGHT(F1491,2))+TIME(0,LEFT(#REF!,2),RIGHT(#REF!,2))-TIME(0,($G$10*O1491),0),"mm:ss"))</f>
        <v>#REF!</v>
      </c>
      <c r="T1491" s="47"/>
      <c r="U1491" s="43" t="e">
        <f>INDEX(VISITORS[INSECT ORDER], MATCH(T1491,VISITORS[NAME USED],0))</f>
        <v>#N/A</v>
      </c>
      <c r="V1491" s="43" t="e">
        <f t="shared" si="379"/>
        <v>#N/A</v>
      </c>
      <c r="W1491" s="48" t="e">
        <f>IF(SUM(AB1491,AD1491,AF1491,AH1491,AJ1491,AL1491)=#REF!,,"")</f>
        <v>#REF!</v>
      </c>
      <c r="X1491" s="49" t="e">
        <f>IF(#REF!=1,1,"")</f>
        <v>#REF!</v>
      </c>
      <c r="Y1491" s="49"/>
      <c r="Z1491" s="49"/>
      <c r="AA1491" s="50" t="str">
        <f t="shared" si="380"/>
        <v/>
      </c>
      <c r="AB1491" s="51" t="str">
        <f>IF(AA1491=1,#REF!,"")</f>
        <v/>
      </c>
      <c r="AC1491" s="50"/>
      <c r="AD1491" s="51" t="str">
        <f>IF(AC1491=1,#REF!,"")</f>
        <v/>
      </c>
      <c r="AE1491" s="50"/>
      <c r="AF1491" s="51" t="str">
        <f>IF(AE1491=1,#REF!,"")</f>
        <v/>
      </c>
      <c r="AG1491" s="50"/>
      <c r="AH1491" s="51" t="str">
        <f>IF(AG1491=1,#REF!,"")</f>
        <v/>
      </c>
      <c r="AI1491" s="50"/>
      <c r="AJ1491" s="51" t="str">
        <f>IF(AI1491=1,#REF!,"")</f>
        <v/>
      </c>
      <c r="AK1491" s="50"/>
      <c r="AL1491" s="51" t="str">
        <f>IF(AK1491=1,#REF!,"")</f>
        <v/>
      </c>
      <c r="AM1491" s="52"/>
      <c r="AN1491" s="53"/>
      <c r="AO1491" s="53"/>
      <c r="AP1491" s="54"/>
      <c r="AQ1491" s="55" t="e">
        <f>IF(#REF!=1,0,"")</f>
        <v>#REF!</v>
      </c>
      <c r="AR1491" s="56" t="e">
        <f t="shared" si="381"/>
        <v>#REF!</v>
      </c>
      <c r="AS1491" s="55" t="e">
        <f>IF(#REF!=1,0,"")</f>
        <v>#REF!</v>
      </c>
      <c r="AT1491" s="56" t="e">
        <f t="shared" si="382"/>
        <v>#REF!</v>
      </c>
    </row>
    <row r="1492" spans="1:46" s="3" customFormat="1" x14ac:dyDescent="0.25">
      <c r="A1492" s="67">
        <f t="shared" si="372"/>
        <v>2022</v>
      </c>
      <c r="B1492" s="67" t="str">
        <f t="shared" si="430"/>
        <v>May</v>
      </c>
      <c r="C1492" s="68">
        <f t="shared" si="376"/>
        <v>25</v>
      </c>
      <c r="D1492" s="69">
        <f t="shared" si="431"/>
        <v>9</v>
      </c>
      <c r="E1492" s="70">
        <f t="shared" si="421"/>
        <v>24</v>
      </c>
      <c r="F1492" s="74">
        <v>3</v>
      </c>
      <c r="G1492" s="77"/>
      <c r="H1492" s="63" t="e">
        <f t="shared" si="377"/>
        <v>#VALUE!</v>
      </c>
      <c r="I1492" s="64">
        <f t="shared" ref="I1492:N1492" si="433">I1491</f>
        <v>1</v>
      </c>
      <c r="J1492" s="71" t="str">
        <f t="shared" si="433"/>
        <v>Lavandula</v>
      </c>
      <c r="K1492" s="71" t="str">
        <f t="shared" si="433"/>
        <v>stoechas</v>
      </c>
      <c r="L1492" s="72">
        <f t="shared" si="433"/>
        <v>2</v>
      </c>
      <c r="M1492" s="72">
        <f t="shared" si="433"/>
        <v>11</v>
      </c>
      <c r="N1492" s="66">
        <f t="shared" si="433"/>
        <v>0</v>
      </c>
      <c r="O1492" s="42"/>
      <c r="P1492" s="43" t="e">
        <f>TEXT(IF(#REF!=1,D1492,""),"00")</f>
        <v>#REF!</v>
      </c>
      <c r="Q1492" s="44">
        <v>24</v>
      </c>
      <c r="R1492" s="45">
        <v>17</v>
      </c>
      <c r="S1492" s="46" t="e">
        <f>IF(O1492=0,TEXT(TIME(P1492,Q1492,R1492)-TIME(D1492,E1492,RIGHT(F1492,2))+TIME(0,LEFT(#REF!,2),RIGHT(#REF!,2)),"mm:ss"),TEXT(TIME(P1492,Q1492,R1492)-TIME(D1492,E1492,RIGHT(F1492,2))+TIME(0,LEFT(#REF!,2),RIGHT(#REF!,2))-TIME(0,($G$10*O1492),0),"mm:ss"))</f>
        <v>#REF!</v>
      </c>
      <c r="T1492" s="47" t="s">
        <v>369</v>
      </c>
      <c r="U1492" s="43" t="e">
        <f>INDEX(VISITORS[INSECT ORDER], MATCH(T1492,VISITORS[NAME USED],0))</f>
        <v>#N/A</v>
      </c>
      <c r="V1492" s="43" t="e">
        <f t="shared" si="379"/>
        <v>#N/A</v>
      </c>
      <c r="W1492" s="48" t="e">
        <f>IF(SUM(AB1492,AD1492,AF1492,AH1492,AJ1492,AL1492)=#REF!,,"")</f>
        <v>#REF!</v>
      </c>
      <c r="X1492" s="49">
        <v>11</v>
      </c>
      <c r="Y1492" s="49"/>
      <c r="Z1492" s="49"/>
      <c r="AA1492" s="50" t="str">
        <f t="shared" si="380"/>
        <v/>
      </c>
      <c r="AB1492" s="51" t="str">
        <f>IF(AA1492=1,#REF!,"")</f>
        <v/>
      </c>
      <c r="AC1492" s="50"/>
      <c r="AD1492" s="51" t="str">
        <f>IF(AC1492=1,#REF!,"")</f>
        <v/>
      </c>
      <c r="AE1492" s="50"/>
      <c r="AF1492" s="51" t="str">
        <f>IF(AE1492=1,#REF!,"")</f>
        <v/>
      </c>
      <c r="AG1492" s="50"/>
      <c r="AH1492" s="51" t="str">
        <f>IF(AG1492=1,#REF!,"")</f>
        <v/>
      </c>
      <c r="AI1492" s="50"/>
      <c r="AJ1492" s="51" t="str">
        <f>IF(AI1492=1,#REF!,"")</f>
        <v/>
      </c>
      <c r="AK1492" s="50"/>
      <c r="AL1492" s="51" t="str">
        <f>IF(AK1492=1,#REF!,"")</f>
        <v/>
      </c>
      <c r="AM1492" s="52"/>
      <c r="AN1492" s="53"/>
      <c r="AO1492" s="53"/>
      <c r="AP1492" s="54"/>
      <c r="AQ1492" s="55" t="e">
        <f>IF(#REF!=1,0,"")</f>
        <v>#REF!</v>
      </c>
      <c r="AR1492" s="56" t="e">
        <f t="shared" si="381"/>
        <v>#REF!</v>
      </c>
      <c r="AS1492" s="55" t="e">
        <f>IF(#REF!=1,0,"")</f>
        <v>#REF!</v>
      </c>
      <c r="AT1492" s="56" t="e">
        <f t="shared" si="382"/>
        <v>#REF!</v>
      </c>
    </row>
    <row r="1493" spans="1:46" s="3" customFormat="1" x14ac:dyDescent="0.25">
      <c r="A1493" s="67">
        <f t="shared" si="372"/>
        <v>2022</v>
      </c>
      <c r="B1493" s="67" t="str">
        <f t="shared" si="430"/>
        <v>May</v>
      </c>
      <c r="C1493" s="68">
        <f t="shared" si="376"/>
        <v>25</v>
      </c>
      <c r="D1493" s="69">
        <f t="shared" si="431"/>
        <v>9</v>
      </c>
      <c r="E1493" s="70">
        <f t="shared" si="421"/>
        <v>25</v>
      </c>
      <c r="F1493" s="74"/>
      <c r="G1493" s="77"/>
      <c r="H1493" s="63" t="e">
        <f t="shared" si="377"/>
        <v>#VALUE!</v>
      </c>
      <c r="I1493" s="64">
        <f t="shared" ref="I1493:N1493" si="434">I1492</f>
        <v>1</v>
      </c>
      <c r="J1493" s="71" t="str">
        <f t="shared" si="434"/>
        <v>Lavandula</v>
      </c>
      <c r="K1493" s="71" t="str">
        <f t="shared" si="434"/>
        <v>stoechas</v>
      </c>
      <c r="L1493" s="72">
        <f t="shared" si="434"/>
        <v>2</v>
      </c>
      <c r="M1493" s="72">
        <f t="shared" si="434"/>
        <v>11</v>
      </c>
      <c r="N1493" s="66">
        <f t="shared" si="434"/>
        <v>0</v>
      </c>
      <c r="O1493" s="42"/>
      <c r="P1493" s="43" t="e">
        <f>TEXT(IF(#REF!=1,D1493,""),"00")</f>
        <v>#REF!</v>
      </c>
      <c r="Q1493" s="44"/>
      <c r="R1493" s="45"/>
      <c r="S1493" s="46" t="e">
        <f>IF(O1493=0,TEXT(TIME(P1493,Q1493,R1493)-TIME(D1493,E1493,RIGHT(F1493,2))+TIME(0,LEFT(#REF!,2),RIGHT(#REF!,2)),"mm:ss"),TEXT(TIME(P1493,Q1493,R1493)-TIME(D1493,E1493,RIGHT(F1493,2))+TIME(0,LEFT(#REF!,2),RIGHT(#REF!,2))-TIME(0,($G$10*O1493),0),"mm:ss"))</f>
        <v>#REF!</v>
      </c>
      <c r="T1493" s="47"/>
      <c r="U1493" s="43" t="e">
        <f>INDEX(VISITORS[INSECT ORDER], MATCH(T1493,VISITORS[NAME USED],0))</f>
        <v>#N/A</v>
      </c>
      <c r="V1493" s="43" t="e">
        <f t="shared" si="379"/>
        <v>#N/A</v>
      </c>
      <c r="W1493" s="48" t="e">
        <f>IF(SUM(AB1493,AD1493,AF1493,AH1493,AJ1493,AL1493)=#REF!,,"")</f>
        <v>#REF!</v>
      </c>
      <c r="X1493" s="49" t="e">
        <f>IF(#REF!=1,1,"")</f>
        <v>#REF!</v>
      </c>
      <c r="Y1493" s="49"/>
      <c r="Z1493" s="49"/>
      <c r="AA1493" s="50" t="str">
        <f t="shared" si="380"/>
        <v/>
      </c>
      <c r="AB1493" s="51" t="str">
        <f>IF(AA1493=1,#REF!,"")</f>
        <v/>
      </c>
      <c r="AC1493" s="50"/>
      <c r="AD1493" s="51" t="str">
        <f>IF(AC1493=1,#REF!,"")</f>
        <v/>
      </c>
      <c r="AE1493" s="50"/>
      <c r="AF1493" s="51" t="str">
        <f>IF(AE1493=1,#REF!,"")</f>
        <v/>
      </c>
      <c r="AG1493" s="50"/>
      <c r="AH1493" s="51" t="str">
        <f>IF(AG1493=1,#REF!,"")</f>
        <v/>
      </c>
      <c r="AI1493" s="50"/>
      <c r="AJ1493" s="51" t="str">
        <f>IF(AI1493=1,#REF!,"")</f>
        <v/>
      </c>
      <c r="AK1493" s="50"/>
      <c r="AL1493" s="51" t="str">
        <f>IF(AK1493=1,#REF!,"")</f>
        <v/>
      </c>
      <c r="AM1493" s="52"/>
      <c r="AN1493" s="53"/>
      <c r="AO1493" s="53"/>
      <c r="AP1493" s="54"/>
      <c r="AQ1493" s="55" t="e">
        <f>IF(#REF!=1,0,"")</f>
        <v>#REF!</v>
      </c>
      <c r="AR1493" s="56" t="e">
        <f t="shared" si="381"/>
        <v>#REF!</v>
      </c>
      <c r="AS1493" s="55" t="e">
        <f>IF(#REF!=1,0,"")</f>
        <v>#REF!</v>
      </c>
      <c r="AT1493" s="56" t="e">
        <f t="shared" si="382"/>
        <v>#REF!</v>
      </c>
    </row>
    <row r="1494" spans="1:46" s="3" customFormat="1" x14ac:dyDescent="0.25">
      <c r="A1494" s="67">
        <f t="shared" si="372"/>
        <v>2022</v>
      </c>
      <c r="B1494" s="67" t="str">
        <f t="shared" si="430"/>
        <v>May</v>
      </c>
      <c r="C1494" s="68">
        <f t="shared" si="376"/>
        <v>25</v>
      </c>
      <c r="D1494" s="69">
        <f t="shared" si="431"/>
        <v>9</v>
      </c>
      <c r="E1494" s="60">
        <f t="shared" si="421"/>
        <v>26</v>
      </c>
      <c r="F1494" s="74"/>
      <c r="G1494" s="77"/>
      <c r="H1494" s="63" t="e">
        <f t="shared" si="377"/>
        <v>#VALUE!</v>
      </c>
      <c r="I1494" s="64">
        <f t="shared" ref="I1494:N1494" si="435">I1493</f>
        <v>1</v>
      </c>
      <c r="J1494" s="71" t="str">
        <f t="shared" si="435"/>
        <v>Lavandula</v>
      </c>
      <c r="K1494" s="71" t="str">
        <f t="shared" si="435"/>
        <v>stoechas</v>
      </c>
      <c r="L1494" s="72">
        <f t="shared" si="435"/>
        <v>2</v>
      </c>
      <c r="M1494" s="66">
        <f t="shared" si="435"/>
        <v>11</v>
      </c>
      <c r="N1494" s="66">
        <f t="shared" si="435"/>
        <v>0</v>
      </c>
      <c r="O1494" s="42"/>
      <c r="P1494" s="43" t="e">
        <f>TEXT(IF(#REF!=1,D1494,""),"00")</f>
        <v>#REF!</v>
      </c>
      <c r="Q1494" s="44"/>
      <c r="R1494" s="45"/>
      <c r="S1494" s="46" t="e">
        <f>IF(O1494=0,TEXT(TIME(P1494,Q1494,R1494)-TIME(D1494,E1494,RIGHT(F1494,2))+TIME(0,LEFT(#REF!,2),RIGHT(#REF!,2)),"mm:ss"),TEXT(TIME(P1494,Q1494,R1494)-TIME(D1494,E1494,RIGHT(F1494,2))+TIME(0,LEFT(#REF!,2),RIGHT(#REF!,2))-TIME(0,($G$10*O1494),0),"mm:ss"))</f>
        <v>#REF!</v>
      </c>
      <c r="T1494" s="47"/>
      <c r="U1494" s="43" t="e">
        <f>INDEX(VISITORS[INSECT ORDER], MATCH(T1494,VISITORS[NAME USED],0))</f>
        <v>#N/A</v>
      </c>
      <c r="V1494" s="43" t="e">
        <f t="shared" si="379"/>
        <v>#N/A</v>
      </c>
      <c r="W1494" s="48" t="e">
        <f>IF(SUM(AB1494,AD1494,AF1494,AH1494,AJ1494,AL1494)=#REF!,,"")</f>
        <v>#REF!</v>
      </c>
      <c r="X1494" s="49" t="e">
        <f>IF(#REF!=1,1,"")</f>
        <v>#REF!</v>
      </c>
      <c r="Y1494" s="49"/>
      <c r="Z1494" s="49"/>
      <c r="AA1494" s="50" t="str">
        <f t="shared" si="380"/>
        <v/>
      </c>
      <c r="AB1494" s="51" t="str">
        <f>IF(AA1494=1,#REF!,"")</f>
        <v/>
      </c>
      <c r="AC1494" s="50"/>
      <c r="AD1494" s="51" t="str">
        <f>IF(AC1494=1,#REF!,"")</f>
        <v/>
      </c>
      <c r="AE1494" s="50"/>
      <c r="AF1494" s="51" t="str">
        <f>IF(AE1494=1,#REF!,"")</f>
        <v/>
      </c>
      <c r="AG1494" s="50"/>
      <c r="AH1494" s="51" t="str">
        <f>IF(AG1494=1,#REF!,"")</f>
        <v/>
      </c>
      <c r="AI1494" s="50"/>
      <c r="AJ1494" s="51" t="str">
        <f>IF(AI1494=1,#REF!,"")</f>
        <v/>
      </c>
      <c r="AK1494" s="50"/>
      <c r="AL1494" s="51" t="str">
        <f>IF(AK1494=1,#REF!,"")</f>
        <v/>
      </c>
      <c r="AM1494" s="52"/>
      <c r="AN1494" s="53"/>
      <c r="AO1494" s="53"/>
      <c r="AP1494" s="54"/>
      <c r="AQ1494" s="55" t="e">
        <f>IF(#REF!=1,0,"")</f>
        <v>#REF!</v>
      </c>
      <c r="AR1494" s="56" t="e">
        <f t="shared" si="381"/>
        <v>#REF!</v>
      </c>
      <c r="AS1494" s="55" t="e">
        <f>IF(#REF!=1,0,"")</f>
        <v>#REF!</v>
      </c>
      <c r="AT1494" s="56" t="e">
        <f t="shared" si="382"/>
        <v>#REF!</v>
      </c>
    </row>
    <row r="1495" spans="1:46" s="3" customFormat="1" x14ac:dyDescent="0.25">
      <c r="A1495" s="67">
        <f t="shared" si="372"/>
        <v>2022</v>
      </c>
      <c r="B1495" s="67" t="str">
        <f t="shared" si="430"/>
        <v>May</v>
      </c>
      <c r="C1495" s="68">
        <f t="shared" si="376"/>
        <v>25</v>
      </c>
      <c r="D1495" s="69">
        <f t="shared" si="431"/>
        <v>9</v>
      </c>
      <c r="E1495" s="70">
        <f t="shared" si="421"/>
        <v>27</v>
      </c>
      <c r="F1495" s="74"/>
      <c r="G1495" s="77"/>
      <c r="H1495" s="63" t="e">
        <f t="shared" si="377"/>
        <v>#VALUE!</v>
      </c>
      <c r="I1495" s="64">
        <f t="shared" ref="I1495:N1495" si="436">I1494</f>
        <v>1</v>
      </c>
      <c r="J1495" s="71" t="str">
        <f t="shared" si="436"/>
        <v>Lavandula</v>
      </c>
      <c r="K1495" s="71" t="str">
        <f t="shared" si="436"/>
        <v>stoechas</v>
      </c>
      <c r="L1495" s="72">
        <f t="shared" si="436"/>
        <v>2</v>
      </c>
      <c r="M1495" s="72">
        <f t="shared" si="436"/>
        <v>11</v>
      </c>
      <c r="N1495" s="66">
        <f t="shared" si="436"/>
        <v>0</v>
      </c>
      <c r="O1495" s="42"/>
      <c r="P1495" s="43" t="e">
        <f>TEXT(IF(#REF!=1,D1495,""),"00")</f>
        <v>#REF!</v>
      </c>
      <c r="Q1495" s="44"/>
      <c r="R1495" s="45"/>
      <c r="S1495" s="46" t="e">
        <f>IF(O1495=0,TEXT(TIME(P1495,Q1495,R1495)-TIME(D1495,E1495,RIGHT(F1495,2))+TIME(0,LEFT(#REF!,2),RIGHT(#REF!,2)),"mm:ss"),TEXT(TIME(P1495,Q1495,R1495)-TIME(D1495,E1495,RIGHT(F1495,2))+TIME(0,LEFT(#REF!,2),RIGHT(#REF!,2))-TIME(0,($G$10*O1495),0),"mm:ss"))</f>
        <v>#REF!</v>
      </c>
      <c r="T1495" s="47"/>
      <c r="U1495" s="43" t="e">
        <f>INDEX(VISITORS[INSECT ORDER], MATCH(T1495,VISITORS[NAME USED],0))</f>
        <v>#N/A</v>
      </c>
      <c r="V1495" s="43" t="e">
        <f t="shared" si="379"/>
        <v>#N/A</v>
      </c>
      <c r="W1495" s="48" t="e">
        <f>IF(SUM(AB1495,AD1495,AF1495,AH1495,AJ1495,AL1495)=#REF!,,"")</f>
        <v>#REF!</v>
      </c>
      <c r="X1495" s="49" t="e">
        <f>IF(#REF!=1,1,"")</f>
        <v>#REF!</v>
      </c>
      <c r="Y1495" s="49"/>
      <c r="Z1495" s="49"/>
      <c r="AA1495" s="50" t="str">
        <f t="shared" si="380"/>
        <v/>
      </c>
      <c r="AB1495" s="51" t="str">
        <f>IF(AA1495=1,#REF!,"")</f>
        <v/>
      </c>
      <c r="AC1495" s="50"/>
      <c r="AD1495" s="51" t="str">
        <f>IF(AC1495=1,#REF!,"")</f>
        <v/>
      </c>
      <c r="AE1495" s="50"/>
      <c r="AF1495" s="51" t="str">
        <f>IF(AE1495=1,#REF!,"")</f>
        <v/>
      </c>
      <c r="AG1495" s="50"/>
      <c r="AH1495" s="51" t="str">
        <f>IF(AG1495=1,#REF!,"")</f>
        <v/>
      </c>
      <c r="AI1495" s="50"/>
      <c r="AJ1495" s="51" t="str">
        <f>IF(AI1495=1,#REF!,"")</f>
        <v/>
      </c>
      <c r="AK1495" s="50"/>
      <c r="AL1495" s="51" t="str">
        <f>IF(AK1495=1,#REF!,"")</f>
        <v/>
      </c>
      <c r="AM1495" s="52"/>
      <c r="AN1495" s="53"/>
      <c r="AO1495" s="53"/>
      <c r="AP1495" s="54"/>
      <c r="AQ1495" s="55" t="e">
        <f>IF(#REF!=1,0,"")</f>
        <v>#REF!</v>
      </c>
      <c r="AR1495" s="56" t="e">
        <f t="shared" si="381"/>
        <v>#REF!</v>
      </c>
      <c r="AS1495" s="55" t="e">
        <f>IF(#REF!=1,0,"")</f>
        <v>#REF!</v>
      </c>
      <c r="AT1495" s="56" t="e">
        <f t="shared" si="382"/>
        <v>#REF!</v>
      </c>
    </row>
    <row r="1496" spans="1:46" s="3" customFormat="1" x14ac:dyDescent="0.25">
      <c r="A1496" s="67">
        <f t="shared" si="372"/>
        <v>2022</v>
      </c>
      <c r="B1496" s="67" t="str">
        <f t="shared" si="430"/>
        <v>May</v>
      </c>
      <c r="C1496" s="68">
        <f t="shared" si="376"/>
        <v>25</v>
      </c>
      <c r="D1496" s="69">
        <f t="shared" si="431"/>
        <v>9</v>
      </c>
      <c r="E1496" s="70">
        <f t="shared" si="421"/>
        <v>28</v>
      </c>
      <c r="F1496" s="74"/>
      <c r="G1496" s="77"/>
      <c r="H1496" s="63" t="e">
        <f t="shared" si="377"/>
        <v>#VALUE!</v>
      </c>
      <c r="I1496" s="64">
        <f t="shared" ref="I1496:N1496" si="437">I1495</f>
        <v>1</v>
      </c>
      <c r="J1496" s="71" t="str">
        <f t="shared" si="437"/>
        <v>Lavandula</v>
      </c>
      <c r="K1496" s="71" t="str">
        <f t="shared" si="437"/>
        <v>stoechas</v>
      </c>
      <c r="L1496" s="72">
        <f t="shared" si="437"/>
        <v>2</v>
      </c>
      <c r="M1496" s="72">
        <f t="shared" si="437"/>
        <v>11</v>
      </c>
      <c r="N1496" s="66">
        <f t="shared" si="437"/>
        <v>0</v>
      </c>
      <c r="O1496" s="42"/>
      <c r="P1496" s="43" t="e">
        <f>TEXT(IF(#REF!=1,D1496,""),"00")</f>
        <v>#REF!</v>
      </c>
      <c r="Q1496" s="44"/>
      <c r="R1496" s="45"/>
      <c r="S1496" s="46" t="e">
        <f>IF(O1496=0,TEXT(TIME(P1496,Q1496,R1496)-TIME(D1496,E1496,RIGHT(F1496,2))+TIME(0,LEFT(#REF!,2),RIGHT(#REF!,2)),"mm:ss"),TEXT(TIME(P1496,Q1496,R1496)-TIME(D1496,E1496,RIGHT(F1496,2))+TIME(0,LEFT(#REF!,2),RIGHT(#REF!,2))-TIME(0,($G$10*O1496),0),"mm:ss"))</f>
        <v>#REF!</v>
      </c>
      <c r="T1496" s="47"/>
      <c r="U1496" s="43" t="e">
        <f>INDEX(VISITORS[INSECT ORDER], MATCH(T1496,VISITORS[NAME USED],0))</f>
        <v>#N/A</v>
      </c>
      <c r="V1496" s="43" t="e">
        <f t="shared" si="379"/>
        <v>#N/A</v>
      </c>
      <c r="W1496" s="48" t="e">
        <f>IF(SUM(AB1496,AD1496,AF1496,AH1496,AJ1496,AL1496)=#REF!,,"")</f>
        <v>#REF!</v>
      </c>
      <c r="X1496" s="49" t="e">
        <f>IF(#REF!=1,1,"")</f>
        <v>#REF!</v>
      </c>
      <c r="Y1496" s="49"/>
      <c r="Z1496" s="49"/>
      <c r="AA1496" s="50" t="str">
        <f t="shared" si="380"/>
        <v/>
      </c>
      <c r="AB1496" s="51" t="str">
        <f>IF(AA1496=1,#REF!,"")</f>
        <v/>
      </c>
      <c r="AC1496" s="50"/>
      <c r="AD1496" s="51" t="str">
        <f>IF(AC1496=1,#REF!,"")</f>
        <v/>
      </c>
      <c r="AE1496" s="50"/>
      <c r="AF1496" s="51" t="str">
        <f>IF(AE1496=1,#REF!,"")</f>
        <v/>
      </c>
      <c r="AG1496" s="50"/>
      <c r="AH1496" s="51" t="str">
        <f>IF(AG1496=1,#REF!,"")</f>
        <v/>
      </c>
      <c r="AI1496" s="50"/>
      <c r="AJ1496" s="51" t="str">
        <f>IF(AI1496=1,#REF!,"")</f>
        <v/>
      </c>
      <c r="AK1496" s="50"/>
      <c r="AL1496" s="51" t="str">
        <f>IF(AK1496=1,#REF!,"")</f>
        <v/>
      </c>
      <c r="AM1496" s="52"/>
      <c r="AN1496" s="53"/>
      <c r="AO1496" s="53"/>
      <c r="AP1496" s="54"/>
      <c r="AQ1496" s="55" t="e">
        <f>IF(#REF!=1,0,"")</f>
        <v>#REF!</v>
      </c>
      <c r="AR1496" s="56" t="e">
        <f t="shared" si="381"/>
        <v>#REF!</v>
      </c>
      <c r="AS1496" s="55" t="e">
        <f>IF(#REF!=1,0,"")</f>
        <v>#REF!</v>
      </c>
      <c r="AT1496" s="56" t="e">
        <f t="shared" si="382"/>
        <v>#REF!</v>
      </c>
    </row>
    <row r="1497" spans="1:46" s="3" customFormat="1" x14ac:dyDescent="0.25">
      <c r="A1497" s="67">
        <f t="shared" si="372"/>
        <v>2022</v>
      </c>
      <c r="B1497" s="67" t="str">
        <f t="shared" si="430"/>
        <v>May</v>
      </c>
      <c r="C1497" s="68">
        <f t="shared" si="376"/>
        <v>25</v>
      </c>
      <c r="D1497" s="69">
        <f t="shared" si="431"/>
        <v>9</v>
      </c>
      <c r="E1497" s="70">
        <f t="shared" si="421"/>
        <v>29</v>
      </c>
      <c r="F1497" s="74"/>
      <c r="G1497" s="77"/>
      <c r="H1497" s="63" t="e">
        <f t="shared" si="377"/>
        <v>#VALUE!</v>
      </c>
      <c r="I1497" s="64">
        <f t="shared" ref="I1497:N1497" si="438">I1496</f>
        <v>1</v>
      </c>
      <c r="J1497" s="71" t="str">
        <f t="shared" si="438"/>
        <v>Lavandula</v>
      </c>
      <c r="K1497" s="71" t="str">
        <f t="shared" si="438"/>
        <v>stoechas</v>
      </c>
      <c r="L1497" s="66">
        <f t="shared" si="438"/>
        <v>2</v>
      </c>
      <c r="M1497" s="72">
        <f t="shared" si="438"/>
        <v>11</v>
      </c>
      <c r="N1497" s="66">
        <f t="shared" si="438"/>
        <v>0</v>
      </c>
      <c r="O1497" s="42"/>
      <c r="P1497" s="43" t="e">
        <f>TEXT(IF(#REF!=1,D1497,""),"00")</f>
        <v>#REF!</v>
      </c>
      <c r="Q1497" s="44"/>
      <c r="R1497" s="45"/>
      <c r="S1497" s="46" t="e">
        <f>IF(O1497=0,TEXT(TIME(P1497,Q1497,R1497)-TIME(D1497,E1497,RIGHT(F1497,2))+TIME(0,LEFT(#REF!,2),RIGHT(#REF!,2)),"mm:ss"),TEXT(TIME(P1497,Q1497,R1497)-TIME(D1497,E1497,RIGHT(F1497,2))+TIME(0,LEFT(#REF!,2),RIGHT(#REF!,2))-TIME(0,($G$10*O1497),0),"mm:ss"))</f>
        <v>#REF!</v>
      </c>
      <c r="T1497" s="47"/>
      <c r="U1497" s="43" t="e">
        <f>INDEX(VISITORS[INSECT ORDER], MATCH(T1497,VISITORS[NAME USED],0))</f>
        <v>#N/A</v>
      </c>
      <c r="V1497" s="43" t="e">
        <f t="shared" si="379"/>
        <v>#N/A</v>
      </c>
      <c r="W1497" s="48" t="e">
        <f>IF(SUM(AB1497,AD1497,AF1497,AH1497,AJ1497,AL1497)=#REF!,,"")</f>
        <v>#REF!</v>
      </c>
      <c r="X1497" s="49" t="e">
        <f>IF(#REF!=1,1,"")</f>
        <v>#REF!</v>
      </c>
      <c r="Y1497" s="49"/>
      <c r="Z1497" s="49"/>
      <c r="AA1497" s="50" t="str">
        <f t="shared" si="380"/>
        <v/>
      </c>
      <c r="AB1497" s="51" t="str">
        <f>IF(AA1497=1,#REF!,"")</f>
        <v/>
      </c>
      <c r="AC1497" s="50"/>
      <c r="AD1497" s="51" t="str">
        <f>IF(AC1497=1,#REF!,"")</f>
        <v/>
      </c>
      <c r="AE1497" s="50"/>
      <c r="AF1497" s="51" t="str">
        <f>IF(AE1497=1,#REF!,"")</f>
        <v/>
      </c>
      <c r="AG1497" s="50"/>
      <c r="AH1497" s="51" t="str">
        <f>IF(AG1497=1,#REF!,"")</f>
        <v/>
      </c>
      <c r="AI1497" s="50"/>
      <c r="AJ1497" s="51" t="str">
        <f>IF(AI1497=1,#REF!,"")</f>
        <v/>
      </c>
      <c r="AK1497" s="50"/>
      <c r="AL1497" s="51" t="str">
        <f>IF(AK1497=1,#REF!,"")</f>
        <v/>
      </c>
      <c r="AM1497" s="52"/>
      <c r="AN1497" s="53"/>
      <c r="AO1497" s="53"/>
      <c r="AP1497" s="54"/>
      <c r="AQ1497" s="55" t="e">
        <f>IF(#REF!=1,0,"")</f>
        <v>#REF!</v>
      </c>
      <c r="AR1497" s="56" t="e">
        <f t="shared" si="381"/>
        <v>#REF!</v>
      </c>
      <c r="AS1497" s="55" t="e">
        <f>IF(#REF!=1,0,"")</f>
        <v>#REF!</v>
      </c>
      <c r="AT1497" s="56" t="e">
        <f t="shared" si="382"/>
        <v>#REF!</v>
      </c>
    </row>
    <row r="1498" spans="1:46" s="3" customFormat="1" x14ac:dyDescent="0.25">
      <c r="A1498" s="67">
        <f t="shared" ref="A1498:A1508" si="439">A1497</f>
        <v>2022</v>
      </c>
      <c r="B1498" s="67" t="str">
        <f t="shared" si="430"/>
        <v>May</v>
      </c>
      <c r="C1498" s="68">
        <f t="shared" si="376"/>
        <v>25</v>
      </c>
      <c r="D1498" s="69">
        <f t="shared" si="431"/>
        <v>9</v>
      </c>
      <c r="E1498" s="70">
        <f t="shared" si="421"/>
        <v>30</v>
      </c>
      <c r="F1498" s="74"/>
      <c r="G1498" s="77"/>
      <c r="H1498" s="63" t="e">
        <f t="shared" si="377"/>
        <v>#VALUE!</v>
      </c>
      <c r="I1498" s="64">
        <f t="shared" ref="I1498:N1498" si="440">I1497</f>
        <v>1</v>
      </c>
      <c r="J1498" s="71" t="str">
        <f t="shared" si="440"/>
        <v>Lavandula</v>
      </c>
      <c r="K1498" s="71" t="str">
        <f t="shared" si="440"/>
        <v>stoechas</v>
      </c>
      <c r="L1498" s="72">
        <f t="shared" si="440"/>
        <v>2</v>
      </c>
      <c r="M1498" s="72">
        <f t="shared" si="440"/>
        <v>11</v>
      </c>
      <c r="N1498" s="66">
        <f t="shared" si="440"/>
        <v>0</v>
      </c>
      <c r="O1498" s="42"/>
      <c r="P1498" s="43" t="e">
        <f>TEXT(IF(#REF!=1,D1498,""),"00")</f>
        <v>#REF!</v>
      </c>
      <c r="Q1498" s="44"/>
      <c r="R1498" s="45"/>
      <c r="S1498" s="46" t="e">
        <f>IF(O1498=0,TEXT(TIME(P1498,Q1498,R1498)-TIME(D1498,E1498,RIGHT(F1498,2))+TIME(0,LEFT(#REF!,2),RIGHT(#REF!,2)),"mm:ss"),TEXT(TIME(P1498,Q1498,R1498)-TIME(D1498,E1498,RIGHT(F1498,2))+TIME(0,LEFT(#REF!,2),RIGHT(#REF!,2))-TIME(0,($G$10*O1498),0),"mm:ss"))</f>
        <v>#REF!</v>
      </c>
      <c r="T1498" s="47"/>
      <c r="U1498" s="43" t="e">
        <f>INDEX(VISITORS[INSECT ORDER], MATCH(T1498,VISITORS[NAME USED],0))</f>
        <v>#N/A</v>
      </c>
      <c r="V1498" s="43" t="e">
        <f t="shared" si="379"/>
        <v>#N/A</v>
      </c>
      <c r="W1498" s="48" t="e">
        <f>IF(SUM(AB1498,AD1498,AF1498,AH1498,AJ1498,AL1498)=#REF!,,"")</f>
        <v>#REF!</v>
      </c>
      <c r="X1498" s="49" t="e">
        <f>IF(#REF!=1,1,"")</f>
        <v>#REF!</v>
      </c>
      <c r="Y1498" s="49"/>
      <c r="Z1498" s="49"/>
      <c r="AA1498" s="50" t="str">
        <f t="shared" si="380"/>
        <v/>
      </c>
      <c r="AB1498" s="51" t="str">
        <f>IF(AA1498=1,#REF!,"")</f>
        <v/>
      </c>
      <c r="AC1498" s="50"/>
      <c r="AD1498" s="51" t="str">
        <f>IF(AC1498=1,#REF!,"")</f>
        <v/>
      </c>
      <c r="AE1498" s="50"/>
      <c r="AF1498" s="51" t="str">
        <f>IF(AE1498=1,#REF!,"")</f>
        <v/>
      </c>
      <c r="AG1498" s="50"/>
      <c r="AH1498" s="51" t="str">
        <f>IF(AG1498=1,#REF!,"")</f>
        <v/>
      </c>
      <c r="AI1498" s="50"/>
      <c r="AJ1498" s="51" t="str">
        <f>IF(AI1498=1,#REF!,"")</f>
        <v/>
      </c>
      <c r="AK1498" s="50"/>
      <c r="AL1498" s="51" t="str">
        <f>IF(AK1498=1,#REF!,"")</f>
        <v/>
      </c>
      <c r="AM1498" s="52"/>
      <c r="AN1498" s="53"/>
      <c r="AO1498" s="53"/>
      <c r="AP1498" s="54"/>
      <c r="AQ1498" s="55" t="e">
        <f>IF(#REF!=1,0,"")</f>
        <v>#REF!</v>
      </c>
      <c r="AR1498" s="56" t="e">
        <f t="shared" si="381"/>
        <v>#REF!</v>
      </c>
      <c r="AS1498" s="55" t="e">
        <f>IF(#REF!=1,0,"")</f>
        <v>#REF!</v>
      </c>
      <c r="AT1498" s="56" t="e">
        <f t="shared" si="382"/>
        <v>#REF!</v>
      </c>
    </row>
    <row r="1499" spans="1:46" s="3" customFormat="1" x14ac:dyDescent="0.25">
      <c r="A1499" s="67">
        <f t="shared" si="439"/>
        <v>2022</v>
      </c>
      <c r="B1499" s="67" t="str">
        <f t="shared" si="430"/>
        <v>May</v>
      </c>
      <c r="C1499" s="68">
        <f t="shared" si="376"/>
        <v>25</v>
      </c>
      <c r="D1499" s="69">
        <f t="shared" si="431"/>
        <v>9</v>
      </c>
      <c r="E1499" s="60">
        <f t="shared" si="421"/>
        <v>31</v>
      </c>
      <c r="F1499" s="74"/>
      <c r="G1499" s="77"/>
      <c r="H1499" s="63" t="e">
        <f t="shared" si="377"/>
        <v>#VALUE!</v>
      </c>
      <c r="I1499" s="64">
        <f t="shared" ref="I1499:N1499" si="441">I1498</f>
        <v>1</v>
      </c>
      <c r="J1499" s="71" t="str">
        <f t="shared" si="441"/>
        <v>Lavandula</v>
      </c>
      <c r="K1499" s="71" t="str">
        <f t="shared" si="441"/>
        <v>stoechas</v>
      </c>
      <c r="L1499" s="72">
        <f t="shared" si="441"/>
        <v>2</v>
      </c>
      <c r="M1499" s="66">
        <f t="shared" si="441"/>
        <v>11</v>
      </c>
      <c r="N1499" s="66">
        <f t="shared" si="441"/>
        <v>0</v>
      </c>
      <c r="O1499" s="42"/>
      <c r="P1499" s="43" t="e">
        <f>TEXT(IF(#REF!=1,D1499,""),"00")</f>
        <v>#REF!</v>
      </c>
      <c r="Q1499" s="44"/>
      <c r="R1499" s="45"/>
      <c r="S1499" s="46" t="e">
        <f>IF(O1499=0,TEXT(TIME(P1499,Q1499,R1499)-TIME(D1499,E1499,RIGHT(F1499,2))+TIME(0,LEFT(#REF!,2),RIGHT(#REF!,2)),"mm:ss"),TEXT(TIME(P1499,Q1499,R1499)-TIME(D1499,E1499,RIGHT(F1499,2))+TIME(0,LEFT(#REF!,2),RIGHT(#REF!,2))-TIME(0,($G$10*O1499),0),"mm:ss"))</f>
        <v>#REF!</v>
      </c>
      <c r="T1499" s="47"/>
      <c r="U1499" s="43" t="e">
        <f>INDEX(VISITORS[INSECT ORDER], MATCH(T1499,VISITORS[NAME USED],0))</f>
        <v>#N/A</v>
      </c>
      <c r="V1499" s="43" t="e">
        <f t="shared" si="379"/>
        <v>#N/A</v>
      </c>
      <c r="W1499" s="48" t="e">
        <f>IF(SUM(AB1499,AD1499,AF1499,AH1499,AJ1499,AL1499)=#REF!,,"")</f>
        <v>#REF!</v>
      </c>
      <c r="X1499" s="49" t="e">
        <f>IF(#REF!=1,1,"")</f>
        <v>#REF!</v>
      </c>
      <c r="Y1499" s="49"/>
      <c r="Z1499" s="49"/>
      <c r="AA1499" s="50" t="str">
        <f t="shared" si="380"/>
        <v/>
      </c>
      <c r="AB1499" s="51" t="str">
        <f>IF(AA1499=1,#REF!,"")</f>
        <v/>
      </c>
      <c r="AC1499" s="50"/>
      <c r="AD1499" s="51" t="str">
        <f>IF(AC1499=1,#REF!,"")</f>
        <v/>
      </c>
      <c r="AE1499" s="50"/>
      <c r="AF1499" s="51" t="str">
        <f>IF(AE1499=1,#REF!,"")</f>
        <v/>
      </c>
      <c r="AG1499" s="50"/>
      <c r="AH1499" s="51" t="str">
        <f>IF(AG1499=1,#REF!,"")</f>
        <v/>
      </c>
      <c r="AI1499" s="50"/>
      <c r="AJ1499" s="51" t="str">
        <f>IF(AI1499=1,#REF!,"")</f>
        <v/>
      </c>
      <c r="AK1499" s="50"/>
      <c r="AL1499" s="51" t="str">
        <f>IF(AK1499=1,#REF!,"")</f>
        <v/>
      </c>
      <c r="AM1499" s="52"/>
      <c r="AN1499" s="53"/>
      <c r="AO1499" s="53"/>
      <c r="AP1499" s="54"/>
      <c r="AQ1499" s="55" t="e">
        <f>IF(#REF!=1,0,"")</f>
        <v>#REF!</v>
      </c>
      <c r="AR1499" s="56" t="e">
        <f t="shared" si="381"/>
        <v>#REF!</v>
      </c>
      <c r="AS1499" s="55" t="e">
        <f>IF(#REF!=1,0,"")</f>
        <v>#REF!</v>
      </c>
      <c r="AT1499" s="56" t="e">
        <f t="shared" si="382"/>
        <v>#REF!</v>
      </c>
    </row>
    <row r="1500" spans="1:46" s="3" customFormat="1" x14ac:dyDescent="0.25">
      <c r="A1500" s="67">
        <f t="shared" si="439"/>
        <v>2022</v>
      </c>
      <c r="B1500" s="67" t="str">
        <f t="shared" si="430"/>
        <v>May</v>
      </c>
      <c r="C1500" s="68">
        <f t="shared" si="376"/>
        <v>25</v>
      </c>
      <c r="D1500" s="69">
        <f t="shared" si="431"/>
        <v>9</v>
      </c>
      <c r="E1500" s="70">
        <f t="shared" si="421"/>
        <v>32</v>
      </c>
      <c r="F1500" s="74"/>
      <c r="G1500" s="77"/>
      <c r="H1500" s="63" t="e">
        <f t="shared" si="377"/>
        <v>#VALUE!</v>
      </c>
      <c r="I1500" s="64">
        <f t="shared" ref="I1500:N1500" si="442">I1499</f>
        <v>1</v>
      </c>
      <c r="J1500" s="71" t="str">
        <f t="shared" si="442"/>
        <v>Lavandula</v>
      </c>
      <c r="K1500" s="71" t="str">
        <f t="shared" si="442"/>
        <v>stoechas</v>
      </c>
      <c r="L1500" s="72">
        <f t="shared" si="442"/>
        <v>2</v>
      </c>
      <c r="M1500" s="72">
        <f t="shared" si="442"/>
        <v>11</v>
      </c>
      <c r="N1500" s="66">
        <f t="shared" si="442"/>
        <v>0</v>
      </c>
      <c r="O1500" s="42"/>
      <c r="P1500" s="43" t="e">
        <f>TEXT(IF(#REF!=1,D1500,""),"00")</f>
        <v>#REF!</v>
      </c>
      <c r="Q1500" s="44"/>
      <c r="R1500" s="45"/>
      <c r="S1500" s="46" t="e">
        <f>IF(O1500=0,TEXT(TIME(P1500,Q1500,R1500)-TIME(D1500,E1500,RIGHT(F1500,2))+TIME(0,LEFT(#REF!,2),RIGHT(#REF!,2)),"mm:ss"),TEXT(TIME(P1500,Q1500,R1500)-TIME(D1500,E1500,RIGHT(F1500,2))+TIME(0,LEFT(#REF!,2),RIGHT(#REF!,2))-TIME(0,($G$10*O1500),0),"mm:ss"))</f>
        <v>#REF!</v>
      </c>
      <c r="T1500" s="47"/>
      <c r="U1500" s="43" t="e">
        <f>INDEX(VISITORS[INSECT ORDER], MATCH(T1500,VISITORS[NAME USED],0))</f>
        <v>#N/A</v>
      </c>
      <c r="V1500" s="43" t="e">
        <f t="shared" si="379"/>
        <v>#N/A</v>
      </c>
      <c r="W1500" s="48" t="e">
        <f>IF(SUM(AB1500,AD1500,AF1500,AH1500,AJ1500,AL1500)=#REF!,,"")</f>
        <v>#REF!</v>
      </c>
      <c r="X1500" s="49" t="e">
        <f>IF(#REF!=1,1,"")</f>
        <v>#REF!</v>
      </c>
      <c r="Y1500" s="49"/>
      <c r="Z1500" s="49"/>
      <c r="AA1500" s="50" t="str">
        <f t="shared" si="380"/>
        <v/>
      </c>
      <c r="AB1500" s="51" t="str">
        <f>IF(AA1500=1,#REF!,"")</f>
        <v/>
      </c>
      <c r="AC1500" s="50"/>
      <c r="AD1500" s="51" t="str">
        <f>IF(AC1500=1,#REF!,"")</f>
        <v/>
      </c>
      <c r="AE1500" s="50"/>
      <c r="AF1500" s="51" t="str">
        <f>IF(AE1500=1,#REF!,"")</f>
        <v/>
      </c>
      <c r="AG1500" s="50"/>
      <c r="AH1500" s="51" t="str">
        <f>IF(AG1500=1,#REF!,"")</f>
        <v/>
      </c>
      <c r="AI1500" s="50"/>
      <c r="AJ1500" s="51" t="str">
        <f>IF(AI1500=1,#REF!,"")</f>
        <v/>
      </c>
      <c r="AK1500" s="50"/>
      <c r="AL1500" s="51" t="str">
        <f>IF(AK1500=1,#REF!,"")</f>
        <v/>
      </c>
      <c r="AM1500" s="52"/>
      <c r="AN1500" s="53"/>
      <c r="AO1500" s="53"/>
      <c r="AP1500" s="54"/>
      <c r="AQ1500" s="55" t="e">
        <f>IF(#REF!=1,0,"")</f>
        <v>#REF!</v>
      </c>
      <c r="AR1500" s="56" t="e">
        <f t="shared" si="381"/>
        <v>#REF!</v>
      </c>
      <c r="AS1500" s="55" t="e">
        <f>IF(#REF!=1,0,"")</f>
        <v>#REF!</v>
      </c>
      <c r="AT1500" s="56" t="e">
        <f t="shared" si="382"/>
        <v>#REF!</v>
      </c>
    </row>
    <row r="1501" spans="1:46" s="3" customFormat="1" x14ac:dyDescent="0.25">
      <c r="A1501" s="67">
        <f t="shared" si="439"/>
        <v>2022</v>
      </c>
      <c r="B1501" s="67" t="str">
        <f t="shared" si="430"/>
        <v>May</v>
      </c>
      <c r="C1501" s="68">
        <f t="shared" si="376"/>
        <v>25</v>
      </c>
      <c r="D1501" s="69">
        <f t="shared" si="431"/>
        <v>9</v>
      </c>
      <c r="E1501" s="70">
        <f t="shared" si="421"/>
        <v>33</v>
      </c>
      <c r="F1501" s="74"/>
      <c r="G1501" s="77"/>
      <c r="H1501" s="63" t="e">
        <f t="shared" si="377"/>
        <v>#VALUE!</v>
      </c>
      <c r="I1501" s="64">
        <f t="shared" ref="I1501:N1501" si="443">I1500</f>
        <v>1</v>
      </c>
      <c r="J1501" s="71" t="str">
        <f t="shared" si="443"/>
        <v>Lavandula</v>
      </c>
      <c r="K1501" s="71" t="str">
        <f t="shared" si="443"/>
        <v>stoechas</v>
      </c>
      <c r="L1501" s="72">
        <f t="shared" si="443"/>
        <v>2</v>
      </c>
      <c r="M1501" s="72">
        <f t="shared" si="443"/>
        <v>11</v>
      </c>
      <c r="N1501" s="66">
        <f t="shared" si="443"/>
        <v>0</v>
      </c>
      <c r="O1501" s="42"/>
      <c r="P1501" s="43" t="e">
        <f>TEXT(IF(#REF!=1,D1501,""),"00")</f>
        <v>#REF!</v>
      </c>
      <c r="Q1501" s="44"/>
      <c r="R1501" s="45"/>
      <c r="S1501" s="46" t="e">
        <f>IF(O1501=0,TEXT(TIME(P1501,Q1501,R1501)-TIME(D1501,E1501,RIGHT(F1501,2))+TIME(0,LEFT(#REF!,2),RIGHT(#REF!,2)),"mm:ss"),TEXT(TIME(P1501,Q1501,R1501)-TIME(D1501,E1501,RIGHT(F1501,2))+TIME(0,LEFT(#REF!,2),RIGHT(#REF!,2))-TIME(0,($G$10*O1501),0),"mm:ss"))</f>
        <v>#REF!</v>
      </c>
      <c r="T1501" s="47"/>
      <c r="U1501" s="43" t="e">
        <f>INDEX(VISITORS[INSECT ORDER], MATCH(T1501,VISITORS[NAME USED],0))</f>
        <v>#N/A</v>
      </c>
      <c r="V1501" s="43" t="e">
        <f t="shared" si="379"/>
        <v>#N/A</v>
      </c>
      <c r="W1501" s="48" t="e">
        <f>IF(SUM(AB1501,AD1501,AF1501,AH1501,AJ1501,AL1501)=#REF!,,"")</f>
        <v>#REF!</v>
      </c>
      <c r="X1501" s="49" t="e">
        <f>IF(#REF!=1,1,"")</f>
        <v>#REF!</v>
      </c>
      <c r="Y1501" s="49"/>
      <c r="Z1501" s="49"/>
      <c r="AA1501" s="50" t="str">
        <f t="shared" si="380"/>
        <v/>
      </c>
      <c r="AB1501" s="51" t="str">
        <f>IF(AA1501=1,#REF!,"")</f>
        <v/>
      </c>
      <c r="AC1501" s="50"/>
      <c r="AD1501" s="51" t="str">
        <f>IF(AC1501=1,#REF!,"")</f>
        <v/>
      </c>
      <c r="AE1501" s="50"/>
      <c r="AF1501" s="51" t="str">
        <f>IF(AE1501=1,#REF!,"")</f>
        <v/>
      </c>
      <c r="AG1501" s="50"/>
      <c r="AH1501" s="51" t="str">
        <f>IF(AG1501=1,#REF!,"")</f>
        <v/>
      </c>
      <c r="AI1501" s="50"/>
      <c r="AJ1501" s="51" t="str">
        <f>IF(AI1501=1,#REF!,"")</f>
        <v/>
      </c>
      <c r="AK1501" s="50"/>
      <c r="AL1501" s="51" t="str">
        <f>IF(AK1501=1,#REF!,"")</f>
        <v/>
      </c>
      <c r="AM1501" s="52"/>
      <c r="AN1501" s="53"/>
      <c r="AO1501" s="53"/>
      <c r="AP1501" s="54"/>
      <c r="AQ1501" s="55" t="e">
        <f>IF(#REF!=1,0,"")</f>
        <v>#REF!</v>
      </c>
      <c r="AR1501" s="56" t="e">
        <f t="shared" si="381"/>
        <v>#REF!</v>
      </c>
      <c r="AS1501" s="55" t="e">
        <f>IF(#REF!=1,0,"")</f>
        <v>#REF!</v>
      </c>
      <c r="AT1501" s="56" t="e">
        <f t="shared" si="382"/>
        <v>#REF!</v>
      </c>
    </row>
    <row r="1502" spans="1:46" s="3" customFormat="1" x14ac:dyDescent="0.25">
      <c r="A1502" s="67">
        <f t="shared" si="439"/>
        <v>2022</v>
      </c>
      <c r="B1502" s="67" t="str">
        <f t="shared" si="430"/>
        <v>May</v>
      </c>
      <c r="C1502" s="68">
        <f t="shared" si="376"/>
        <v>25</v>
      </c>
      <c r="D1502" s="69">
        <f t="shared" si="431"/>
        <v>9</v>
      </c>
      <c r="E1502" s="70">
        <f t="shared" si="421"/>
        <v>34</v>
      </c>
      <c r="F1502" s="74"/>
      <c r="G1502" s="77"/>
      <c r="H1502" s="63" t="e">
        <f t="shared" si="377"/>
        <v>#VALUE!</v>
      </c>
      <c r="I1502" s="64">
        <f t="shared" ref="I1502:N1502" si="444">I1501</f>
        <v>1</v>
      </c>
      <c r="J1502" s="71" t="str">
        <f t="shared" si="444"/>
        <v>Lavandula</v>
      </c>
      <c r="K1502" s="71" t="str">
        <f t="shared" si="444"/>
        <v>stoechas</v>
      </c>
      <c r="L1502" s="72">
        <f t="shared" si="444"/>
        <v>2</v>
      </c>
      <c r="M1502" s="72">
        <f t="shared" si="444"/>
        <v>11</v>
      </c>
      <c r="N1502" s="66">
        <f t="shared" si="444"/>
        <v>0</v>
      </c>
      <c r="O1502" s="42"/>
      <c r="P1502" s="43" t="e">
        <f>TEXT(IF(#REF!=1,D1502,""),"00")</f>
        <v>#REF!</v>
      </c>
      <c r="Q1502" s="44"/>
      <c r="R1502" s="45"/>
      <c r="S1502" s="46" t="e">
        <f>IF(O1502=0,TEXT(TIME(P1502,Q1502,R1502)-TIME(D1502,E1502,RIGHT(F1502,2))+TIME(0,LEFT(#REF!,2),RIGHT(#REF!,2)),"mm:ss"),TEXT(TIME(P1502,Q1502,R1502)-TIME(D1502,E1502,RIGHT(F1502,2))+TIME(0,LEFT(#REF!,2),RIGHT(#REF!,2))-TIME(0,($G$10*O1502),0),"mm:ss"))</f>
        <v>#REF!</v>
      </c>
      <c r="T1502" s="47"/>
      <c r="U1502" s="43" t="e">
        <f>INDEX(VISITORS[INSECT ORDER], MATCH(T1502,VISITORS[NAME USED],0))</f>
        <v>#N/A</v>
      </c>
      <c r="V1502" s="43" t="e">
        <f t="shared" si="379"/>
        <v>#N/A</v>
      </c>
      <c r="W1502" s="48" t="e">
        <f>IF(SUM(AB1502,AD1502,AF1502,AH1502,AJ1502,AL1502)=#REF!,,"")</f>
        <v>#REF!</v>
      </c>
      <c r="X1502" s="49" t="e">
        <f>IF(#REF!=1,1,"")</f>
        <v>#REF!</v>
      </c>
      <c r="Y1502" s="49"/>
      <c r="Z1502" s="49"/>
      <c r="AA1502" s="50" t="str">
        <f t="shared" si="380"/>
        <v/>
      </c>
      <c r="AB1502" s="51" t="str">
        <f>IF(AA1502=1,#REF!,"")</f>
        <v/>
      </c>
      <c r="AC1502" s="50"/>
      <c r="AD1502" s="51" t="str">
        <f>IF(AC1502=1,#REF!,"")</f>
        <v/>
      </c>
      <c r="AE1502" s="50"/>
      <c r="AF1502" s="51" t="str">
        <f>IF(AE1502=1,#REF!,"")</f>
        <v/>
      </c>
      <c r="AG1502" s="50"/>
      <c r="AH1502" s="51" t="str">
        <f>IF(AG1502=1,#REF!,"")</f>
        <v/>
      </c>
      <c r="AI1502" s="50"/>
      <c r="AJ1502" s="51" t="str">
        <f>IF(AI1502=1,#REF!,"")</f>
        <v/>
      </c>
      <c r="AK1502" s="50"/>
      <c r="AL1502" s="51" t="str">
        <f>IF(AK1502=1,#REF!,"")</f>
        <v/>
      </c>
      <c r="AM1502" s="52"/>
      <c r="AN1502" s="53"/>
      <c r="AO1502" s="53"/>
      <c r="AP1502" s="54"/>
      <c r="AQ1502" s="55" t="e">
        <f>IF(#REF!=1,0,"")</f>
        <v>#REF!</v>
      </c>
      <c r="AR1502" s="56" t="e">
        <f t="shared" si="381"/>
        <v>#REF!</v>
      </c>
      <c r="AS1502" s="55" t="e">
        <f>IF(#REF!=1,0,"")</f>
        <v>#REF!</v>
      </c>
      <c r="AT1502" s="56" t="e">
        <f t="shared" si="382"/>
        <v>#REF!</v>
      </c>
    </row>
    <row r="1503" spans="1:46" s="3" customFormat="1" x14ac:dyDescent="0.25">
      <c r="A1503" s="67">
        <f t="shared" si="439"/>
        <v>2022</v>
      </c>
      <c r="B1503" s="67" t="str">
        <f t="shared" si="430"/>
        <v>May</v>
      </c>
      <c r="C1503" s="68">
        <f t="shared" si="376"/>
        <v>25</v>
      </c>
      <c r="D1503" s="69">
        <f t="shared" si="431"/>
        <v>9</v>
      </c>
      <c r="E1503" s="70">
        <f t="shared" si="421"/>
        <v>35</v>
      </c>
      <c r="F1503" s="74">
        <v>15</v>
      </c>
      <c r="G1503" s="77"/>
      <c r="H1503" s="63" t="e">
        <f t="shared" si="377"/>
        <v>#VALUE!</v>
      </c>
      <c r="I1503" s="64">
        <f t="shared" ref="I1503:N1503" si="445">I1502</f>
        <v>1</v>
      </c>
      <c r="J1503" s="71" t="str">
        <f t="shared" si="445"/>
        <v>Lavandula</v>
      </c>
      <c r="K1503" s="71" t="str">
        <f t="shared" si="445"/>
        <v>stoechas</v>
      </c>
      <c r="L1503" s="66">
        <f t="shared" si="445"/>
        <v>2</v>
      </c>
      <c r="M1503" s="72">
        <f t="shared" si="445"/>
        <v>11</v>
      </c>
      <c r="N1503" s="66">
        <f t="shared" si="445"/>
        <v>0</v>
      </c>
      <c r="O1503" s="42"/>
      <c r="P1503" s="43" t="e">
        <f>TEXT(IF(#REF!=1,D1503,""),"00")</f>
        <v>#REF!</v>
      </c>
      <c r="Q1503" s="44">
        <v>35</v>
      </c>
      <c r="R1503" s="45">
        <v>30</v>
      </c>
      <c r="S1503" s="46" t="e">
        <f>IF(O1503=0,TEXT(TIME(P1503,Q1503,R1503)-TIME(D1503,E1503,RIGHT(F1503,2))+TIME(0,LEFT(#REF!,2),RIGHT(#REF!,2)),"mm:ss"),TEXT(TIME(P1503,Q1503,R1503)-TIME(D1503,E1503,RIGHT(F1503,2))+TIME(0,LEFT(#REF!,2),RIGHT(#REF!,2))-TIME(0,($G$10*O1503),0),"mm:ss"))</f>
        <v>#REF!</v>
      </c>
      <c r="T1503" s="47" t="s">
        <v>369</v>
      </c>
      <c r="U1503" s="43" t="e">
        <f>INDEX(VISITORS[INSECT ORDER], MATCH(T1503,VISITORS[NAME USED],0))</f>
        <v>#N/A</v>
      </c>
      <c r="V1503" s="43" t="e">
        <f t="shared" si="379"/>
        <v>#N/A</v>
      </c>
      <c r="W1503" s="48" t="e">
        <f>IF(SUM(AB1503,AD1503,AF1503,AH1503,AJ1503,AL1503)=#REF!,,"")</f>
        <v>#REF!</v>
      </c>
      <c r="X1503" s="49">
        <v>11</v>
      </c>
      <c r="Y1503" s="49"/>
      <c r="Z1503" s="49"/>
      <c r="AA1503" s="50" t="str">
        <f t="shared" si="380"/>
        <v/>
      </c>
      <c r="AB1503" s="51" t="str">
        <f>IF(AA1503=1,#REF!,"")</f>
        <v/>
      </c>
      <c r="AC1503" s="50"/>
      <c r="AD1503" s="51" t="str">
        <f>IF(AC1503=1,#REF!,"")</f>
        <v/>
      </c>
      <c r="AE1503" s="50"/>
      <c r="AF1503" s="51" t="str">
        <f>IF(AE1503=1,#REF!,"")</f>
        <v/>
      </c>
      <c r="AG1503" s="50"/>
      <c r="AH1503" s="51" t="str">
        <f>IF(AG1503=1,#REF!,"")</f>
        <v/>
      </c>
      <c r="AI1503" s="50"/>
      <c r="AJ1503" s="51" t="str">
        <f>IF(AI1503=1,#REF!,"")</f>
        <v/>
      </c>
      <c r="AK1503" s="50"/>
      <c r="AL1503" s="51" t="str">
        <f>IF(AK1503=1,#REF!,"")</f>
        <v/>
      </c>
      <c r="AM1503" s="52"/>
      <c r="AN1503" s="53"/>
      <c r="AO1503" s="53"/>
      <c r="AP1503" s="54"/>
      <c r="AQ1503" s="55" t="e">
        <f>IF(#REF!=1,0,"")</f>
        <v>#REF!</v>
      </c>
      <c r="AR1503" s="56" t="e">
        <f t="shared" si="381"/>
        <v>#REF!</v>
      </c>
      <c r="AS1503" s="55" t="e">
        <f>IF(#REF!=1,0,"")</f>
        <v>#REF!</v>
      </c>
      <c r="AT1503" s="56" t="e">
        <f t="shared" si="382"/>
        <v>#REF!</v>
      </c>
    </row>
    <row r="1504" spans="1:46" s="3" customFormat="1" x14ac:dyDescent="0.25">
      <c r="A1504" s="67">
        <f t="shared" si="439"/>
        <v>2022</v>
      </c>
      <c r="B1504" s="67" t="str">
        <f t="shared" si="430"/>
        <v>May</v>
      </c>
      <c r="C1504" s="68">
        <f t="shared" si="376"/>
        <v>25</v>
      </c>
      <c r="D1504" s="69">
        <f t="shared" si="431"/>
        <v>9</v>
      </c>
      <c r="E1504" s="60">
        <f t="shared" si="421"/>
        <v>36</v>
      </c>
      <c r="F1504" s="74"/>
      <c r="G1504" s="77"/>
      <c r="H1504" s="63" t="e">
        <f t="shared" si="377"/>
        <v>#VALUE!</v>
      </c>
      <c r="I1504" s="64">
        <f t="shared" ref="I1504:N1504" si="446">I1503</f>
        <v>1</v>
      </c>
      <c r="J1504" s="71" t="str">
        <f t="shared" si="446"/>
        <v>Lavandula</v>
      </c>
      <c r="K1504" s="71" t="str">
        <f t="shared" si="446"/>
        <v>stoechas</v>
      </c>
      <c r="L1504" s="72">
        <f t="shared" si="446"/>
        <v>2</v>
      </c>
      <c r="M1504" s="66">
        <f t="shared" si="446"/>
        <v>11</v>
      </c>
      <c r="N1504" s="66">
        <f t="shared" si="446"/>
        <v>0</v>
      </c>
      <c r="O1504" s="42"/>
      <c r="P1504" s="43" t="e">
        <f>TEXT(IF(#REF!=1,D1504,""),"00")</f>
        <v>#REF!</v>
      </c>
      <c r="Q1504" s="44"/>
      <c r="R1504" s="45"/>
      <c r="S1504" s="46" t="e">
        <f>IF(O1504=0,TEXT(TIME(P1504,Q1504,R1504)-TIME(D1504,E1504,RIGHT(F1504,2))+TIME(0,LEFT(#REF!,2),RIGHT(#REF!,2)),"mm:ss"),TEXT(TIME(P1504,Q1504,R1504)-TIME(D1504,E1504,RIGHT(F1504,2))+TIME(0,LEFT(#REF!,2),RIGHT(#REF!,2))-TIME(0,($G$10*O1504),0),"mm:ss"))</f>
        <v>#REF!</v>
      </c>
      <c r="T1504" s="47"/>
      <c r="U1504" s="43" t="e">
        <f>INDEX(VISITORS[INSECT ORDER], MATCH(T1504,VISITORS[NAME USED],0))</f>
        <v>#N/A</v>
      </c>
      <c r="V1504" s="43" t="e">
        <f t="shared" si="379"/>
        <v>#N/A</v>
      </c>
      <c r="W1504" s="48" t="e">
        <f>IF(SUM(AB1504,AD1504,AF1504,AH1504,AJ1504,AL1504)=#REF!,,"")</f>
        <v>#REF!</v>
      </c>
      <c r="X1504" s="49" t="e">
        <f>IF(#REF!=1,1,"")</f>
        <v>#REF!</v>
      </c>
      <c r="Y1504" s="49"/>
      <c r="Z1504" s="49"/>
      <c r="AA1504" s="50" t="str">
        <f t="shared" si="380"/>
        <v/>
      </c>
      <c r="AB1504" s="51" t="str">
        <f>IF(AA1504=1,#REF!,"")</f>
        <v/>
      </c>
      <c r="AC1504" s="50"/>
      <c r="AD1504" s="51" t="str">
        <f>IF(AC1504=1,#REF!,"")</f>
        <v/>
      </c>
      <c r="AE1504" s="50"/>
      <c r="AF1504" s="51" t="str">
        <f>IF(AE1504=1,#REF!,"")</f>
        <v/>
      </c>
      <c r="AG1504" s="50"/>
      <c r="AH1504" s="51" t="str">
        <f>IF(AG1504=1,#REF!,"")</f>
        <v/>
      </c>
      <c r="AI1504" s="50"/>
      <c r="AJ1504" s="51" t="str">
        <f>IF(AI1504=1,#REF!,"")</f>
        <v/>
      </c>
      <c r="AK1504" s="50"/>
      <c r="AL1504" s="51" t="str">
        <f>IF(AK1504=1,#REF!,"")</f>
        <v/>
      </c>
      <c r="AM1504" s="52"/>
      <c r="AN1504" s="53"/>
      <c r="AO1504" s="53"/>
      <c r="AP1504" s="54"/>
      <c r="AQ1504" s="55" t="e">
        <f>IF(#REF!=1,0,"")</f>
        <v>#REF!</v>
      </c>
      <c r="AR1504" s="56" t="e">
        <f t="shared" si="381"/>
        <v>#REF!</v>
      </c>
      <c r="AS1504" s="55" t="e">
        <f>IF(#REF!=1,0,"")</f>
        <v>#REF!</v>
      </c>
      <c r="AT1504" s="56" t="e">
        <f t="shared" si="382"/>
        <v>#REF!</v>
      </c>
    </row>
    <row r="1505" spans="1:46" s="3" customFormat="1" x14ac:dyDescent="0.25">
      <c r="A1505" s="67">
        <f t="shared" si="439"/>
        <v>2022</v>
      </c>
      <c r="B1505" s="67" t="str">
        <f t="shared" si="430"/>
        <v>May</v>
      </c>
      <c r="C1505" s="68">
        <f t="shared" si="376"/>
        <v>25</v>
      </c>
      <c r="D1505" s="69">
        <f t="shared" si="431"/>
        <v>9</v>
      </c>
      <c r="E1505" s="70">
        <f t="shared" si="421"/>
        <v>37</v>
      </c>
      <c r="F1505" s="74"/>
      <c r="G1505" s="77"/>
      <c r="H1505" s="63" t="e">
        <f t="shared" si="377"/>
        <v>#VALUE!</v>
      </c>
      <c r="I1505" s="64">
        <f t="shared" ref="I1505:N1505" si="447">I1504</f>
        <v>1</v>
      </c>
      <c r="J1505" s="71" t="str">
        <f t="shared" si="447"/>
        <v>Lavandula</v>
      </c>
      <c r="K1505" s="71" t="str">
        <f t="shared" si="447"/>
        <v>stoechas</v>
      </c>
      <c r="L1505" s="72">
        <f t="shared" si="447"/>
        <v>2</v>
      </c>
      <c r="M1505" s="72">
        <f t="shared" si="447"/>
        <v>11</v>
      </c>
      <c r="N1505" s="66">
        <f t="shared" si="447"/>
        <v>0</v>
      </c>
      <c r="O1505" s="42"/>
      <c r="P1505" s="43" t="e">
        <f>TEXT(IF(#REF!=1,D1505,""),"00")</f>
        <v>#REF!</v>
      </c>
      <c r="Q1505" s="44"/>
      <c r="R1505" s="45"/>
      <c r="S1505" s="46" t="e">
        <f>IF(O1505=0,TEXT(TIME(P1505,Q1505,R1505)-TIME(D1505,E1505,RIGHT(F1505,2))+TIME(0,LEFT(#REF!,2),RIGHT(#REF!,2)),"mm:ss"),TEXT(TIME(P1505,Q1505,R1505)-TIME(D1505,E1505,RIGHT(F1505,2))+TIME(0,LEFT(#REF!,2),RIGHT(#REF!,2))-TIME(0,($G$10*O1505),0),"mm:ss"))</f>
        <v>#REF!</v>
      </c>
      <c r="T1505" s="47"/>
      <c r="U1505" s="43" t="e">
        <f>INDEX(VISITORS[INSECT ORDER], MATCH(T1505,VISITORS[NAME USED],0))</f>
        <v>#N/A</v>
      </c>
      <c r="V1505" s="43" t="e">
        <f t="shared" si="379"/>
        <v>#N/A</v>
      </c>
      <c r="W1505" s="48" t="e">
        <f>IF(SUM(AB1505,AD1505,AF1505,AH1505,AJ1505,AL1505)=#REF!,,"")</f>
        <v>#REF!</v>
      </c>
      <c r="X1505" s="49" t="e">
        <f>IF(#REF!=1,1,"")</f>
        <v>#REF!</v>
      </c>
      <c r="Y1505" s="49"/>
      <c r="Z1505" s="49"/>
      <c r="AA1505" s="50" t="str">
        <f t="shared" si="380"/>
        <v/>
      </c>
      <c r="AB1505" s="51" t="str">
        <f>IF(AA1505=1,#REF!,"")</f>
        <v/>
      </c>
      <c r="AC1505" s="50"/>
      <c r="AD1505" s="51" t="str">
        <f>IF(AC1505=1,#REF!,"")</f>
        <v/>
      </c>
      <c r="AE1505" s="50"/>
      <c r="AF1505" s="51" t="str">
        <f>IF(AE1505=1,#REF!,"")</f>
        <v/>
      </c>
      <c r="AG1505" s="50"/>
      <c r="AH1505" s="51" t="str">
        <f>IF(AG1505=1,#REF!,"")</f>
        <v/>
      </c>
      <c r="AI1505" s="50"/>
      <c r="AJ1505" s="51" t="str">
        <f>IF(AI1505=1,#REF!,"")</f>
        <v/>
      </c>
      <c r="AK1505" s="50"/>
      <c r="AL1505" s="51" t="str">
        <f>IF(AK1505=1,#REF!,"")</f>
        <v/>
      </c>
      <c r="AM1505" s="52"/>
      <c r="AN1505" s="53"/>
      <c r="AO1505" s="53"/>
      <c r="AP1505" s="54"/>
      <c r="AQ1505" s="55" t="e">
        <f>IF(#REF!=1,0,"")</f>
        <v>#REF!</v>
      </c>
      <c r="AR1505" s="56" t="e">
        <f t="shared" si="381"/>
        <v>#REF!</v>
      </c>
      <c r="AS1505" s="55" t="e">
        <f>IF(#REF!=1,0,"")</f>
        <v>#REF!</v>
      </c>
      <c r="AT1505" s="56" t="e">
        <f t="shared" si="382"/>
        <v>#REF!</v>
      </c>
    </row>
    <row r="1506" spans="1:46" s="3" customFormat="1" x14ac:dyDescent="0.25">
      <c r="A1506" s="67">
        <f t="shared" si="439"/>
        <v>2022</v>
      </c>
      <c r="B1506" s="67" t="str">
        <f t="shared" si="430"/>
        <v>May</v>
      </c>
      <c r="C1506" s="68">
        <f t="shared" si="376"/>
        <v>25</v>
      </c>
      <c r="D1506" s="69">
        <f t="shared" si="431"/>
        <v>9</v>
      </c>
      <c r="E1506" s="70">
        <f t="shared" si="421"/>
        <v>38</v>
      </c>
      <c r="F1506" s="74"/>
      <c r="G1506" s="77"/>
      <c r="H1506" s="63" t="e">
        <f t="shared" si="377"/>
        <v>#VALUE!</v>
      </c>
      <c r="I1506" s="64">
        <f t="shared" ref="I1506:N1506" si="448">I1505</f>
        <v>1</v>
      </c>
      <c r="J1506" s="71" t="str">
        <f t="shared" si="448"/>
        <v>Lavandula</v>
      </c>
      <c r="K1506" s="71" t="str">
        <f t="shared" si="448"/>
        <v>stoechas</v>
      </c>
      <c r="L1506" s="72">
        <f t="shared" si="448"/>
        <v>2</v>
      </c>
      <c r="M1506" s="72">
        <f t="shared" si="448"/>
        <v>11</v>
      </c>
      <c r="N1506" s="66">
        <f t="shared" si="448"/>
        <v>0</v>
      </c>
      <c r="O1506" s="42"/>
      <c r="P1506" s="43" t="e">
        <f>TEXT(IF(#REF!=1,D1506,""),"00")</f>
        <v>#REF!</v>
      </c>
      <c r="Q1506" s="44"/>
      <c r="R1506" s="45"/>
      <c r="S1506" s="46" t="e">
        <f>IF(O1506=0,TEXT(TIME(P1506,Q1506,R1506)-TIME(D1506,E1506,RIGHT(F1506,2))+TIME(0,LEFT(#REF!,2),RIGHT(#REF!,2)),"mm:ss"),TEXT(TIME(P1506,Q1506,R1506)-TIME(D1506,E1506,RIGHT(F1506,2))+TIME(0,LEFT(#REF!,2),RIGHT(#REF!,2))-TIME(0,($G$10*O1506),0),"mm:ss"))</f>
        <v>#REF!</v>
      </c>
      <c r="T1506" s="47"/>
      <c r="U1506" s="43" t="e">
        <f>INDEX(VISITORS[INSECT ORDER], MATCH(T1506,VISITORS[NAME USED],0))</f>
        <v>#N/A</v>
      </c>
      <c r="V1506" s="43" t="e">
        <f t="shared" si="379"/>
        <v>#N/A</v>
      </c>
      <c r="W1506" s="48" t="e">
        <f>IF(SUM(AB1506,AD1506,AF1506,AH1506,AJ1506,AL1506)=#REF!,,"")</f>
        <v>#REF!</v>
      </c>
      <c r="X1506" s="49" t="e">
        <f>IF(#REF!=1,1,"")</f>
        <v>#REF!</v>
      </c>
      <c r="Y1506" s="49"/>
      <c r="Z1506" s="49"/>
      <c r="AA1506" s="50" t="str">
        <f t="shared" si="380"/>
        <v/>
      </c>
      <c r="AB1506" s="51" t="str">
        <f>IF(AA1506=1,#REF!,"")</f>
        <v/>
      </c>
      <c r="AC1506" s="50"/>
      <c r="AD1506" s="51" t="str">
        <f>IF(AC1506=1,#REF!,"")</f>
        <v/>
      </c>
      <c r="AE1506" s="50"/>
      <c r="AF1506" s="51" t="str">
        <f>IF(AE1506=1,#REF!,"")</f>
        <v/>
      </c>
      <c r="AG1506" s="50"/>
      <c r="AH1506" s="51" t="str">
        <f>IF(AG1506=1,#REF!,"")</f>
        <v/>
      </c>
      <c r="AI1506" s="50"/>
      <c r="AJ1506" s="51" t="str">
        <f>IF(AI1506=1,#REF!,"")</f>
        <v/>
      </c>
      <c r="AK1506" s="50"/>
      <c r="AL1506" s="51" t="str">
        <f>IF(AK1506=1,#REF!,"")</f>
        <v/>
      </c>
      <c r="AM1506" s="52"/>
      <c r="AN1506" s="53"/>
      <c r="AO1506" s="53"/>
      <c r="AP1506" s="54"/>
      <c r="AQ1506" s="55" t="e">
        <f>IF(#REF!=1,0,"")</f>
        <v>#REF!</v>
      </c>
      <c r="AR1506" s="56" t="e">
        <f t="shared" si="381"/>
        <v>#REF!</v>
      </c>
      <c r="AS1506" s="55" t="e">
        <f>IF(#REF!=1,0,"")</f>
        <v>#REF!</v>
      </c>
      <c r="AT1506" s="56" t="e">
        <f t="shared" si="382"/>
        <v>#REF!</v>
      </c>
    </row>
    <row r="1507" spans="1:46" s="3" customFormat="1" ht="15.75" thickBot="1" x14ac:dyDescent="0.3">
      <c r="A1507" s="80">
        <f t="shared" si="439"/>
        <v>2022</v>
      </c>
      <c r="B1507" s="80" t="str">
        <f t="shared" si="430"/>
        <v>May</v>
      </c>
      <c r="C1507" s="81">
        <f t="shared" si="376"/>
        <v>25</v>
      </c>
      <c r="D1507" s="82">
        <f t="shared" si="431"/>
        <v>9</v>
      </c>
      <c r="E1507" s="70">
        <f t="shared" si="421"/>
        <v>39</v>
      </c>
      <c r="F1507" s="83"/>
      <c r="G1507" s="84"/>
      <c r="H1507" s="63" t="e">
        <f t="shared" si="377"/>
        <v>#VALUE!</v>
      </c>
      <c r="I1507" s="85">
        <f t="shared" ref="I1507:N1507" si="449">I1506</f>
        <v>1</v>
      </c>
      <c r="J1507" s="86" t="str">
        <f t="shared" si="449"/>
        <v>Lavandula</v>
      </c>
      <c r="K1507" s="86" t="str">
        <f t="shared" si="449"/>
        <v>stoechas</v>
      </c>
      <c r="L1507" s="72">
        <f t="shared" si="449"/>
        <v>2</v>
      </c>
      <c r="M1507" s="72">
        <f t="shared" si="449"/>
        <v>11</v>
      </c>
      <c r="N1507" s="87">
        <f t="shared" si="449"/>
        <v>0</v>
      </c>
      <c r="O1507" s="88"/>
      <c r="P1507" s="89" t="e">
        <f>TEXT(IF(#REF!=1,D1507,""),"00")</f>
        <v>#REF!</v>
      </c>
      <c r="Q1507" s="90"/>
      <c r="R1507" s="91"/>
      <c r="S1507" s="92" t="e">
        <f>IF(O1507=0,TEXT(TIME(P1507,Q1507,R1507)-TIME(D1507,E1507,RIGHT(F1507,2))+TIME(0,LEFT(#REF!,2),RIGHT(#REF!,2)),"mm:ss"),TEXT(TIME(P1507,Q1507,R1507)-TIME(D1507,E1507,RIGHT(F1507,2))+TIME(0,LEFT(#REF!,2),RIGHT(#REF!,2))-TIME(0,($G$10*O1507),0),"mm:ss"))</f>
        <v>#REF!</v>
      </c>
      <c r="T1507" s="93"/>
      <c r="U1507" s="43" t="e">
        <f>INDEX(VISITORS[INSECT ORDER], MATCH(T1507,VISITORS[NAME USED],0))</f>
        <v>#N/A</v>
      </c>
      <c r="V1507" s="89" t="e">
        <f t="shared" si="379"/>
        <v>#N/A</v>
      </c>
      <c r="W1507" s="48" t="e">
        <f>IF(SUM(AB1507,AD1507,AF1507,AH1507,AJ1507,AL1507)=#REF!,,"")</f>
        <v>#REF!</v>
      </c>
      <c r="X1507" s="94" t="e">
        <f>IF(#REF!=1,1,"")</f>
        <v>#REF!</v>
      </c>
      <c r="Y1507" s="94"/>
      <c r="Z1507" s="94"/>
      <c r="AA1507" s="95" t="str">
        <f t="shared" si="380"/>
        <v/>
      </c>
      <c r="AB1507" s="96" t="str">
        <f>IF(AA1507=1,#REF!,"")</f>
        <v/>
      </c>
      <c r="AC1507" s="95"/>
      <c r="AD1507" s="96" t="str">
        <f>IF(AC1507=1,#REF!,"")</f>
        <v/>
      </c>
      <c r="AE1507" s="95"/>
      <c r="AF1507" s="96" t="str">
        <f>IF(AE1507=1,#REF!,"")</f>
        <v/>
      </c>
      <c r="AG1507" s="95"/>
      <c r="AH1507" s="96" t="str">
        <f>IF(AG1507=1,#REF!,"")</f>
        <v/>
      </c>
      <c r="AI1507" s="95"/>
      <c r="AJ1507" s="96" t="str">
        <f>IF(AI1507=1,#REF!,"")</f>
        <v/>
      </c>
      <c r="AK1507" s="95"/>
      <c r="AL1507" s="96" t="str">
        <f>IF(AK1507=1,#REF!,"")</f>
        <v/>
      </c>
      <c r="AM1507" s="97"/>
      <c r="AN1507" s="98"/>
      <c r="AO1507" s="98"/>
      <c r="AP1507" s="99"/>
      <c r="AQ1507" s="100" t="e">
        <f>IF(#REF!=1,0,"")</f>
        <v>#REF!</v>
      </c>
      <c r="AR1507" s="101" t="e">
        <f t="shared" si="381"/>
        <v>#REF!</v>
      </c>
      <c r="AS1507" s="100" t="e">
        <f>IF(#REF!=1,0,"")</f>
        <v>#REF!</v>
      </c>
      <c r="AT1507" s="101" t="e">
        <f t="shared" si="382"/>
        <v>#REF!</v>
      </c>
    </row>
    <row r="1508" spans="1:46" s="3" customFormat="1" x14ac:dyDescent="0.25">
      <c r="A1508" s="67">
        <f t="shared" si="439"/>
        <v>2022</v>
      </c>
      <c r="B1508" s="67" t="str">
        <f t="shared" si="430"/>
        <v>May</v>
      </c>
      <c r="C1508" s="68">
        <f t="shared" si="376"/>
        <v>25</v>
      </c>
      <c r="D1508" s="69">
        <f t="shared" si="431"/>
        <v>9</v>
      </c>
      <c r="E1508" s="60">
        <f t="shared" si="421"/>
        <v>40</v>
      </c>
      <c r="F1508" s="74"/>
      <c r="G1508" s="77"/>
      <c r="H1508" s="63" t="e">
        <f t="shared" si="377"/>
        <v>#VALUE!</v>
      </c>
      <c r="I1508" s="64">
        <f t="shared" ref="I1508:N1508" si="450">I1507</f>
        <v>1</v>
      </c>
      <c r="J1508" s="71" t="str">
        <f t="shared" si="450"/>
        <v>Lavandula</v>
      </c>
      <c r="K1508" s="71" t="str">
        <f t="shared" si="450"/>
        <v>stoechas</v>
      </c>
      <c r="L1508" s="72">
        <f t="shared" si="450"/>
        <v>2</v>
      </c>
      <c r="M1508" s="66">
        <f t="shared" si="450"/>
        <v>11</v>
      </c>
      <c r="N1508" s="66">
        <f t="shared" si="450"/>
        <v>0</v>
      </c>
      <c r="O1508" s="42"/>
      <c r="P1508" s="43" t="e">
        <f>TEXT(IF(#REF!=1,D1508,""),"00")</f>
        <v>#REF!</v>
      </c>
      <c r="Q1508" s="44"/>
      <c r="R1508" s="45"/>
      <c r="S1508" s="46" t="e">
        <f>IF(O1508=0,TEXT(TIME(P1508,Q1508,R1508)-TIME(D1508,E1508,RIGHT(F1508,2))+TIME(0,LEFT(#REF!,2),RIGHT(#REF!,2)),"mm:ss"),TEXT(TIME(P1508,Q1508,R1508)-TIME(D1508,E1508,RIGHT(F1508,2))+TIME(0,LEFT(#REF!,2),RIGHT(#REF!,2))-TIME(0,($G$10*O1508),0),"mm:ss"))</f>
        <v>#REF!</v>
      </c>
      <c r="T1508" s="47"/>
      <c r="U1508" s="43" t="e">
        <f>INDEX(VISITORS[INSECT ORDER], MATCH(T1508,VISITORS[NAME USED],0))</f>
        <v>#N/A</v>
      </c>
      <c r="V1508" s="43" t="e">
        <f t="shared" si="379"/>
        <v>#N/A</v>
      </c>
      <c r="W1508" s="48" t="e">
        <f>IF(SUM(AB1508,AD1508,AF1508,AH1508,AJ1508,AL1508)=#REF!,,"")</f>
        <v>#REF!</v>
      </c>
      <c r="X1508" s="49" t="e">
        <f>IF(#REF!=1,1,"")</f>
        <v>#REF!</v>
      </c>
      <c r="Y1508" s="49"/>
      <c r="Z1508" s="49"/>
      <c r="AA1508" s="50" t="str">
        <f t="shared" si="380"/>
        <v/>
      </c>
      <c r="AB1508" s="51" t="str">
        <f>IF(AA1508=1,#REF!,"")</f>
        <v/>
      </c>
      <c r="AC1508" s="50"/>
      <c r="AD1508" s="51" t="str">
        <f>IF(AC1508=1,#REF!,"")</f>
        <v/>
      </c>
      <c r="AE1508" s="50"/>
      <c r="AF1508" s="51" t="str">
        <f>IF(AE1508=1,#REF!,"")</f>
        <v/>
      </c>
      <c r="AG1508" s="50"/>
      <c r="AH1508" s="51" t="str">
        <f>IF(AG1508=1,#REF!,"")</f>
        <v/>
      </c>
      <c r="AI1508" s="50"/>
      <c r="AJ1508" s="51" t="str">
        <f>IF(AI1508=1,#REF!,"")</f>
        <v/>
      </c>
      <c r="AK1508" s="50"/>
      <c r="AL1508" s="51" t="str">
        <f>IF(AK1508=1,#REF!,"")</f>
        <v/>
      </c>
      <c r="AM1508" s="52"/>
      <c r="AN1508" s="53"/>
      <c r="AO1508" s="53"/>
      <c r="AP1508" s="54"/>
      <c r="AQ1508" s="55" t="e">
        <f>IF(#REF!=1,0,"")</f>
        <v>#REF!</v>
      </c>
      <c r="AR1508" s="56" t="e">
        <f t="shared" si="381"/>
        <v>#REF!</v>
      </c>
      <c r="AS1508" s="55" t="e">
        <f>IF(#REF!=1,0,"")</f>
        <v>#REF!</v>
      </c>
      <c r="AT1508" s="56" t="e">
        <f t="shared" si="382"/>
        <v>#REF!</v>
      </c>
    </row>
    <row r="1509" spans="1:46" s="3" customFormat="1" x14ac:dyDescent="0.25">
      <c r="A1509" s="67">
        <f>A1508</f>
        <v>2022</v>
      </c>
      <c r="B1509" s="67" t="str">
        <f>IF(C1508-C1509&gt;0, TEXT(DATE(2016,(MONTH(DATEVALUE(B1508&amp;"1"))+1),1),"mmm"), B1508)</f>
        <v>May</v>
      </c>
      <c r="C1509" s="68">
        <f t="shared" si="376"/>
        <v>25</v>
      </c>
      <c r="D1509" s="69">
        <f>IF(IF(E1508=59,D1508+1,D1508)=24,0,IF(E1508=59,D1508+1,D1508))</f>
        <v>9</v>
      </c>
      <c r="E1509" s="70">
        <f t="shared" si="421"/>
        <v>41</v>
      </c>
      <c r="F1509" s="74"/>
      <c r="G1509" s="77"/>
      <c r="H1509" s="63" t="e">
        <f t="shared" si="377"/>
        <v>#VALUE!</v>
      </c>
      <c r="I1509" s="64">
        <f t="shared" ref="I1509" si="451">I1508</f>
        <v>1</v>
      </c>
      <c r="J1509" s="71" t="str">
        <f>J1508</f>
        <v>Lavandula</v>
      </c>
      <c r="K1509" s="71" t="str">
        <f>K1508</f>
        <v>stoechas</v>
      </c>
      <c r="L1509" s="72">
        <f t="shared" ref="L1509:M1509" si="452">L1508</f>
        <v>2</v>
      </c>
      <c r="M1509" s="72">
        <f t="shared" si="452"/>
        <v>11</v>
      </c>
      <c r="N1509" s="66">
        <f>N1508</f>
        <v>0</v>
      </c>
      <c r="O1509" s="42"/>
      <c r="P1509" s="43" t="e">
        <f>TEXT(IF(#REF!=1,D1509,""),"00")</f>
        <v>#REF!</v>
      </c>
      <c r="Q1509" s="44"/>
      <c r="R1509" s="45"/>
      <c r="S1509" s="46" t="e">
        <f>IF(O1509=0,TEXT(TIME(P1509,Q1509,R1509)-TIME(D1509,E1509,RIGHT(F1509,2))+TIME(0,LEFT(#REF!,2),RIGHT(#REF!,2)),"mm:ss"),TEXT(TIME(P1509,Q1509,R1509)-TIME(D1509,E1509,RIGHT(F1509,2))+TIME(0,LEFT(#REF!,2),RIGHT(#REF!,2))-TIME(0,($G$10*O1509),0),"mm:ss"))</f>
        <v>#REF!</v>
      </c>
      <c r="T1509" s="47"/>
      <c r="U1509" s="43" t="e">
        <f>INDEX(VISITORS[INSECT ORDER], MATCH(T1509,VISITORS[NAME USED],0))</f>
        <v>#N/A</v>
      </c>
      <c r="V1509" s="43" t="e">
        <f t="shared" si="379"/>
        <v>#N/A</v>
      </c>
      <c r="W1509" s="48" t="e">
        <f>IF(SUM(AB1509,AD1509,AF1509,AH1509,AJ1509,AL1509)=#REF!,,"")</f>
        <v>#REF!</v>
      </c>
      <c r="X1509" s="49" t="e">
        <f>IF(#REF!=1,1,"")</f>
        <v>#REF!</v>
      </c>
      <c r="Y1509" s="49"/>
      <c r="Z1509" s="49"/>
      <c r="AA1509" s="50" t="str">
        <f t="shared" si="380"/>
        <v/>
      </c>
      <c r="AB1509" s="51" t="str">
        <f>IF(AA1509=1,#REF!,"")</f>
        <v/>
      </c>
      <c r="AC1509" s="50"/>
      <c r="AD1509" s="51" t="str">
        <f>IF(AC1509=1,#REF!,"")</f>
        <v/>
      </c>
      <c r="AE1509" s="50"/>
      <c r="AF1509" s="51" t="str">
        <f>IF(AE1509=1,#REF!,"")</f>
        <v/>
      </c>
      <c r="AG1509" s="50"/>
      <c r="AH1509" s="51" t="str">
        <f>IF(AG1509=1,#REF!,"")</f>
        <v/>
      </c>
      <c r="AI1509" s="50"/>
      <c r="AJ1509" s="51" t="str">
        <f>IF(AI1509=1,#REF!,"")</f>
        <v/>
      </c>
      <c r="AK1509" s="50"/>
      <c r="AL1509" s="51" t="str">
        <f>IF(AK1509=1,#REF!,"")</f>
        <v/>
      </c>
      <c r="AM1509" s="52"/>
      <c r="AN1509" s="53"/>
      <c r="AO1509" s="53"/>
      <c r="AP1509" s="54"/>
      <c r="AQ1509" s="55" t="e">
        <f>IF(#REF!=1,0,"")</f>
        <v>#REF!</v>
      </c>
      <c r="AR1509" s="56" t="e">
        <f t="shared" si="381"/>
        <v>#REF!</v>
      </c>
      <c r="AS1509" s="55" t="e">
        <f>IF(#REF!=1,0,"")</f>
        <v>#REF!</v>
      </c>
      <c r="AT1509" s="56" t="e">
        <f t="shared" si="382"/>
        <v>#REF!</v>
      </c>
    </row>
    <row r="1510" spans="1:46" s="3" customFormat="1" x14ac:dyDescent="0.25">
      <c r="A1510" s="67">
        <f t="shared" ref="A1510:A1527" si="453">A1509</f>
        <v>2022</v>
      </c>
      <c r="B1510" s="67" t="str">
        <f t="shared" ref="B1510:B1527" si="454">IF(C1509-C1510&gt;0, TEXT(DATE(2016,(MONTH(DATEVALUE(B1509&amp;"1"))+1),1),"mmm"), B1509)</f>
        <v>May</v>
      </c>
      <c r="C1510" s="68">
        <f t="shared" si="376"/>
        <v>25</v>
      </c>
      <c r="D1510" s="69">
        <f t="shared" ref="D1510:D1527" si="455">IF(IF(E1509=59,D1509+1,D1509)=24,0,IF(E1509=59,D1509+1,D1509))</f>
        <v>9</v>
      </c>
      <c r="E1510" s="70">
        <f t="shared" si="421"/>
        <v>42</v>
      </c>
      <c r="F1510" s="74"/>
      <c r="G1510" s="77"/>
      <c r="H1510" s="63" t="e">
        <f t="shared" si="377"/>
        <v>#VALUE!</v>
      </c>
      <c r="I1510" s="64">
        <f t="shared" ref="I1510:N1510" si="456">I1509</f>
        <v>1</v>
      </c>
      <c r="J1510" s="71" t="str">
        <f t="shared" si="456"/>
        <v>Lavandula</v>
      </c>
      <c r="K1510" s="71" t="str">
        <f t="shared" si="456"/>
        <v>stoechas</v>
      </c>
      <c r="L1510" s="66">
        <f t="shared" si="456"/>
        <v>2</v>
      </c>
      <c r="M1510" s="72">
        <f t="shared" si="456"/>
        <v>11</v>
      </c>
      <c r="N1510" s="66">
        <f t="shared" si="456"/>
        <v>0</v>
      </c>
      <c r="O1510" s="42"/>
      <c r="P1510" s="43" t="e">
        <f>TEXT(IF(#REF!=1,D1510,""),"00")</f>
        <v>#REF!</v>
      </c>
      <c r="Q1510" s="44"/>
      <c r="R1510" s="45"/>
      <c r="S1510" s="46" t="e">
        <f>IF(O1510=0,TEXT(TIME(P1510,Q1510,R1510)-TIME(D1510,E1510,RIGHT(F1510,2))+TIME(0,LEFT(#REF!,2),RIGHT(#REF!,2)),"mm:ss"),TEXT(TIME(P1510,Q1510,R1510)-TIME(D1510,E1510,RIGHT(F1510,2))+TIME(0,LEFT(#REF!,2),RIGHT(#REF!,2))-TIME(0,($G$10*O1510),0),"mm:ss"))</f>
        <v>#REF!</v>
      </c>
      <c r="T1510" s="47"/>
      <c r="U1510" s="43" t="e">
        <f>INDEX(VISITORS[INSECT ORDER], MATCH(T1510,VISITORS[NAME USED],0))</f>
        <v>#N/A</v>
      </c>
      <c r="V1510" s="43" t="e">
        <f t="shared" si="379"/>
        <v>#N/A</v>
      </c>
      <c r="W1510" s="48" t="e">
        <f>IF(SUM(AB1510,AD1510,AF1510,AH1510,AJ1510,AL1510)=#REF!,,"")</f>
        <v>#REF!</v>
      </c>
      <c r="X1510" s="49" t="e">
        <f>IF(#REF!=1,1,"")</f>
        <v>#REF!</v>
      </c>
      <c r="Y1510" s="49"/>
      <c r="Z1510" s="49"/>
      <c r="AA1510" s="50" t="str">
        <f t="shared" si="380"/>
        <v/>
      </c>
      <c r="AB1510" s="51" t="str">
        <f>IF(AA1510=1,#REF!,"")</f>
        <v/>
      </c>
      <c r="AC1510" s="50"/>
      <c r="AD1510" s="51" t="str">
        <f>IF(AC1510=1,#REF!,"")</f>
        <v/>
      </c>
      <c r="AE1510" s="50"/>
      <c r="AF1510" s="51" t="str">
        <f>IF(AE1510=1,#REF!,"")</f>
        <v/>
      </c>
      <c r="AG1510" s="50"/>
      <c r="AH1510" s="51" t="str">
        <f>IF(AG1510=1,#REF!,"")</f>
        <v/>
      </c>
      <c r="AI1510" s="50"/>
      <c r="AJ1510" s="51" t="str">
        <f>IF(AI1510=1,#REF!,"")</f>
        <v/>
      </c>
      <c r="AK1510" s="50"/>
      <c r="AL1510" s="51" t="str">
        <f>IF(AK1510=1,#REF!,"")</f>
        <v/>
      </c>
      <c r="AM1510" s="52"/>
      <c r="AN1510" s="53"/>
      <c r="AO1510" s="53"/>
      <c r="AP1510" s="54"/>
      <c r="AQ1510" s="55" t="e">
        <f>IF(#REF!=1,0,"")</f>
        <v>#REF!</v>
      </c>
      <c r="AR1510" s="56" t="e">
        <f t="shared" si="381"/>
        <v>#REF!</v>
      </c>
      <c r="AS1510" s="55" t="e">
        <f>IF(#REF!=1,0,"")</f>
        <v>#REF!</v>
      </c>
      <c r="AT1510" s="56" t="e">
        <f t="shared" si="382"/>
        <v>#REF!</v>
      </c>
    </row>
    <row r="1511" spans="1:46" s="3" customFormat="1" x14ac:dyDescent="0.25">
      <c r="A1511" s="67">
        <f t="shared" si="453"/>
        <v>2022</v>
      </c>
      <c r="B1511" s="67" t="str">
        <f t="shared" si="454"/>
        <v>May</v>
      </c>
      <c r="C1511" s="68">
        <f t="shared" si="376"/>
        <v>25</v>
      </c>
      <c r="D1511" s="69">
        <f t="shared" si="455"/>
        <v>9</v>
      </c>
      <c r="E1511" s="70">
        <f t="shared" si="421"/>
        <v>43</v>
      </c>
      <c r="F1511" s="74"/>
      <c r="G1511" s="77"/>
      <c r="H1511" s="63" t="e">
        <f t="shared" si="377"/>
        <v>#VALUE!</v>
      </c>
      <c r="I1511" s="64">
        <f t="shared" ref="I1511:N1511" si="457">I1510</f>
        <v>1</v>
      </c>
      <c r="J1511" s="71" t="str">
        <f t="shared" si="457"/>
        <v>Lavandula</v>
      </c>
      <c r="K1511" s="71" t="str">
        <f t="shared" si="457"/>
        <v>stoechas</v>
      </c>
      <c r="L1511" s="72">
        <f t="shared" si="457"/>
        <v>2</v>
      </c>
      <c r="M1511" s="72">
        <f t="shared" si="457"/>
        <v>11</v>
      </c>
      <c r="N1511" s="66">
        <f t="shared" si="457"/>
        <v>0</v>
      </c>
      <c r="O1511" s="42"/>
      <c r="P1511" s="43" t="e">
        <f>TEXT(IF(#REF!=1,D1511,""),"00")</f>
        <v>#REF!</v>
      </c>
      <c r="Q1511" s="44"/>
      <c r="R1511" s="45"/>
      <c r="S1511" s="46" t="e">
        <f>IF(O1511=0,TEXT(TIME(P1511,Q1511,R1511)-TIME(D1511,E1511,RIGHT(F1511,2))+TIME(0,LEFT(#REF!,2),RIGHT(#REF!,2)),"mm:ss"),TEXT(TIME(P1511,Q1511,R1511)-TIME(D1511,E1511,RIGHT(F1511,2))+TIME(0,LEFT(#REF!,2),RIGHT(#REF!,2))-TIME(0,($G$10*O1511),0),"mm:ss"))</f>
        <v>#REF!</v>
      </c>
      <c r="T1511" s="47"/>
      <c r="U1511" s="43" t="e">
        <f>INDEX(VISITORS[INSECT ORDER], MATCH(T1511,VISITORS[NAME USED],0))</f>
        <v>#N/A</v>
      </c>
      <c r="V1511" s="43" t="e">
        <f t="shared" si="379"/>
        <v>#N/A</v>
      </c>
      <c r="W1511" s="48" t="e">
        <f>IF(SUM(AB1511,AD1511,AF1511,AH1511,AJ1511,AL1511)=#REF!,,"")</f>
        <v>#REF!</v>
      </c>
      <c r="X1511" s="49" t="e">
        <f>IF(#REF!=1,1,"")</f>
        <v>#REF!</v>
      </c>
      <c r="Y1511" s="49"/>
      <c r="Z1511" s="49"/>
      <c r="AA1511" s="50" t="str">
        <f t="shared" si="380"/>
        <v/>
      </c>
      <c r="AB1511" s="51" t="str">
        <f>IF(AA1511=1,#REF!,"")</f>
        <v/>
      </c>
      <c r="AC1511" s="50"/>
      <c r="AD1511" s="51" t="str">
        <f>IF(AC1511=1,#REF!,"")</f>
        <v/>
      </c>
      <c r="AE1511" s="50"/>
      <c r="AF1511" s="51" t="str">
        <f>IF(AE1511=1,#REF!,"")</f>
        <v/>
      </c>
      <c r="AG1511" s="50"/>
      <c r="AH1511" s="51" t="str">
        <f>IF(AG1511=1,#REF!,"")</f>
        <v/>
      </c>
      <c r="AI1511" s="50"/>
      <c r="AJ1511" s="51" t="str">
        <f>IF(AI1511=1,#REF!,"")</f>
        <v/>
      </c>
      <c r="AK1511" s="50"/>
      <c r="AL1511" s="51" t="str">
        <f>IF(AK1511=1,#REF!,"")</f>
        <v/>
      </c>
      <c r="AM1511" s="52"/>
      <c r="AN1511" s="53"/>
      <c r="AO1511" s="53"/>
      <c r="AP1511" s="54"/>
      <c r="AQ1511" s="55" t="e">
        <f>IF(#REF!=1,0,"")</f>
        <v>#REF!</v>
      </c>
      <c r="AR1511" s="56" t="e">
        <f t="shared" si="381"/>
        <v>#REF!</v>
      </c>
      <c r="AS1511" s="55" t="e">
        <f>IF(#REF!=1,0,"")</f>
        <v>#REF!</v>
      </c>
      <c r="AT1511" s="56" t="e">
        <f t="shared" si="382"/>
        <v>#REF!</v>
      </c>
    </row>
    <row r="1512" spans="1:46" s="3" customFormat="1" x14ac:dyDescent="0.25">
      <c r="A1512" s="67">
        <f t="shared" si="453"/>
        <v>2022</v>
      </c>
      <c r="B1512" s="67" t="str">
        <f t="shared" si="454"/>
        <v>May</v>
      </c>
      <c r="C1512" s="68">
        <f t="shared" si="376"/>
        <v>25</v>
      </c>
      <c r="D1512" s="69">
        <f t="shared" si="455"/>
        <v>9</v>
      </c>
      <c r="E1512" s="70">
        <f t="shared" si="421"/>
        <v>44</v>
      </c>
      <c r="F1512" s="74"/>
      <c r="G1512" s="77"/>
      <c r="H1512" s="63" t="e">
        <f t="shared" si="377"/>
        <v>#VALUE!</v>
      </c>
      <c r="I1512" s="64">
        <f t="shared" ref="I1512:N1512" si="458">I1511</f>
        <v>1</v>
      </c>
      <c r="J1512" s="71" t="str">
        <f t="shared" si="458"/>
        <v>Lavandula</v>
      </c>
      <c r="K1512" s="71" t="str">
        <f t="shared" si="458"/>
        <v>stoechas</v>
      </c>
      <c r="L1512" s="72">
        <f t="shared" si="458"/>
        <v>2</v>
      </c>
      <c r="M1512" s="72">
        <f t="shared" si="458"/>
        <v>11</v>
      </c>
      <c r="N1512" s="66">
        <f t="shared" si="458"/>
        <v>0</v>
      </c>
      <c r="O1512" s="42"/>
      <c r="P1512" s="43" t="e">
        <f>TEXT(IF(#REF!=1,D1512,""),"00")</f>
        <v>#REF!</v>
      </c>
      <c r="Q1512" s="44"/>
      <c r="R1512" s="45"/>
      <c r="S1512" s="46" t="e">
        <f>IF(O1512=0,TEXT(TIME(P1512,Q1512,R1512)-TIME(D1512,E1512,RIGHT(F1512,2))+TIME(0,LEFT(#REF!,2),RIGHT(#REF!,2)),"mm:ss"),TEXT(TIME(P1512,Q1512,R1512)-TIME(D1512,E1512,RIGHT(F1512,2))+TIME(0,LEFT(#REF!,2),RIGHT(#REF!,2))-TIME(0,($G$10*O1512),0),"mm:ss"))</f>
        <v>#REF!</v>
      </c>
      <c r="T1512" s="47"/>
      <c r="U1512" s="43" t="e">
        <f>INDEX(VISITORS[INSECT ORDER], MATCH(T1512,VISITORS[NAME USED],0))</f>
        <v>#N/A</v>
      </c>
      <c r="V1512" s="43" t="e">
        <f t="shared" si="379"/>
        <v>#N/A</v>
      </c>
      <c r="W1512" s="48" t="e">
        <f>IF(SUM(AB1512,AD1512,AF1512,AH1512,AJ1512,AL1512)=#REF!,,"")</f>
        <v>#REF!</v>
      </c>
      <c r="X1512" s="49" t="e">
        <f>IF(#REF!=1,1,"")</f>
        <v>#REF!</v>
      </c>
      <c r="Y1512" s="49"/>
      <c r="Z1512" s="49"/>
      <c r="AA1512" s="50" t="str">
        <f t="shared" si="380"/>
        <v/>
      </c>
      <c r="AB1512" s="51" t="str">
        <f>IF(AA1512=1,#REF!,"")</f>
        <v/>
      </c>
      <c r="AC1512" s="50"/>
      <c r="AD1512" s="51" t="str">
        <f>IF(AC1512=1,#REF!,"")</f>
        <v/>
      </c>
      <c r="AE1512" s="50"/>
      <c r="AF1512" s="51" t="str">
        <f>IF(AE1512=1,#REF!,"")</f>
        <v/>
      </c>
      <c r="AG1512" s="50"/>
      <c r="AH1512" s="51" t="str">
        <f>IF(AG1512=1,#REF!,"")</f>
        <v/>
      </c>
      <c r="AI1512" s="50"/>
      <c r="AJ1512" s="51" t="str">
        <f>IF(AI1512=1,#REF!,"")</f>
        <v/>
      </c>
      <c r="AK1512" s="50"/>
      <c r="AL1512" s="51" t="str">
        <f>IF(AK1512=1,#REF!,"")</f>
        <v/>
      </c>
      <c r="AM1512" s="52"/>
      <c r="AN1512" s="53"/>
      <c r="AO1512" s="53"/>
      <c r="AP1512" s="54"/>
      <c r="AQ1512" s="55" t="e">
        <f>IF(#REF!=1,0,"")</f>
        <v>#REF!</v>
      </c>
      <c r="AR1512" s="56" t="e">
        <f t="shared" si="381"/>
        <v>#REF!</v>
      </c>
      <c r="AS1512" s="55" t="e">
        <f>IF(#REF!=1,0,"")</f>
        <v>#REF!</v>
      </c>
      <c r="AT1512" s="56" t="e">
        <f t="shared" si="382"/>
        <v>#REF!</v>
      </c>
    </row>
    <row r="1513" spans="1:46" s="3" customFormat="1" x14ac:dyDescent="0.25">
      <c r="A1513" s="67">
        <f t="shared" si="453"/>
        <v>2022</v>
      </c>
      <c r="B1513" s="67" t="str">
        <f t="shared" si="454"/>
        <v>May</v>
      </c>
      <c r="C1513" s="68">
        <f t="shared" si="376"/>
        <v>25</v>
      </c>
      <c r="D1513" s="69">
        <f t="shared" si="455"/>
        <v>9</v>
      </c>
      <c r="E1513" s="60">
        <f t="shared" si="421"/>
        <v>45</v>
      </c>
      <c r="F1513" s="74"/>
      <c r="G1513" s="77"/>
      <c r="H1513" s="63" t="e">
        <f t="shared" si="377"/>
        <v>#VALUE!</v>
      </c>
      <c r="I1513" s="64">
        <f t="shared" ref="I1513:N1513" si="459">I1512</f>
        <v>1</v>
      </c>
      <c r="J1513" s="71" t="str">
        <f t="shared" si="459"/>
        <v>Lavandula</v>
      </c>
      <c r="K1513" s="71" t="str">
        <f t="shared" si="459"/>
        <v>stoechas</v>
      </c>
      <c r="L1513" s="72">
        <f t="shared" si="459"/>
        <v>2</v>
      </c>
      <c r="M1513" s="66">
        <f t="shared" si="459"/>
        <v>11</v>
      </c>
      <c r="N1513" s="66">
        <f t="shared" si="459"/>
        <v>0</v>
      </c>
      <c r="O1513" s="42"/>
      <c r="P1513" s="43" t="e">
        <f>TEXT(IF(#REF!=1,D1513,""),"00")</f>
        <v>#REF!</v>
      </c>
      <c r="Q1513" s="44"/>
      <c r="R1513" s="45"/>
      <c r="S1513" s="46" t="e">
        <f>IF(O1513=0,TEXT(TIME(P1513,Q1513,R1513)-TIME(D1513,E1513,RIGHT(F1513,2))+TIME(0,LEFT(#REF!,2),RIGHT(#REF!,2)),"mm:ss"),TEXT(TIME(P1513,Q1513,R1513)-TIME(D1513,E1513,RIGHT(F1513,2))+TIME(0,LEFT(#REF!,2),RIGHT(#REF!,2))-TIME(0,($G$10*O1513),0),"mm:ss"))</f>
        <v>#REF!</v>
      </c>
      <c r="T1513" s="47"/>
      <c r="U1513" s="43" t="e">
        <f>INDEX(VISITORS[INSECT ORDER], MATCH(T1513,VISITORS[NAME USED],0))</f>
        <v>#N/A</v>
      </c>
      <c r="V1513" s="43" t="e">
        <f t="shared" si="379"/>
        <v>#N/A</v>
      </c>
      <c r="W1513" s="48" t="e">
        <f>IF(SUM(AB1513,AD1513,AF1513,AH1513,AJ1513,AL1513)=#REF!,,"")</f>
        <v>#REF!</v>
      </c>
      <c r="X1513" s="49" t="e">
        <f>IF(#REF!=1,1,"")</f>
        <v>#REF!</v>
      </c>
      <c r="Y1513" s="49"/>
      <c r="Z1513" s="49"/>
      <c r="AA1513" s="50" t="str">
        <f t="shared" si="380"/>
        <v/>
      </c>
      <c r="AB1513" s="51" t="str">
        <f>IF(AA1513=1,#REF!,"")</f>
        <v/>
      </c>
      <c r="AC1513" s="50"/>
      <c r="AD1513" s="51" t="str">
        <f>IF(AC1513=1,#REF!,"")</f>
        <v/>
      </c>
      <c r="AE1513" s="50"/>
      <c r="AF1513" s="51" t="str">
        <f>IF(AE1513=1,#REF!,"")</f>
        <v/>
      </c>
      <c r="AG1513" s="50"/>
      <c r="AH1513" s="51" t="str">
        <f>IF(AG1513=1,#REF!,"")</f>
        <v/>
      </c>
      <c r="AI1513" s="50"/>
      <c r="AJ1513" s="51" t="str">
        <f>IF(AI1513=1,#REF!,"")</f>
        <v/>
      </c>
      <c r="AK1513" s="50"/>
      <c r="AL1513" s="51" t="str">
        <f>IF(AK1513=1,#REF!,"")</f>
        <v/>
      </c>
      <c r="AM1513" s="52"/>
      <c r="AN1513" s="53"/>
      <c r="AO1513" s="53"/>
      <c r="AP1513" s="54"/>
      <c r="AQ1513" s="55" t="e">
        <f>IF(#REF!=1,0,"")</f>
        <v>#REF!</v>
      </c>
      <c r="AR1513" s="56" t="e">
        <f t="shared" si="381"/>
        <v>#REF!</v>
      </c>
      <c r="AS1513" s="55" t="e">
        <f>IF(#REF!=1,0,"")</f>
        <v>#REF!</v>
      </c>
      <c r="AT1513" s="56" t="e">
        <f t="shared" si="382"/>
        <v>#REF!</v>
      </c>
    </row>
    <row r="1514" spans="1:46" s="3" customFormat="1" x14ac:dyDescent="0.25">
      <c r="A1514" s="67">
        <f t="shared" si="453"/>
        <v>2022</v>
      </c>
      <c r="B1514" s="67" t="str">
        <f t="shared" si="454"/>
        <v>May</v>
      </c>
      <c r="C1514" s="68">
        <f t="shared" si="376"/>
        <v>25</v>
      </c>
      <c r="D1514" s="69">
        <f t="shared" si="455"/>
        <v>9</v>
      </c>
      <c r="E1514" s="70">
        <f t="shared" si="421"/>
        <v>46</v>
      </c>
      <c r="F1514" s="74"/>
      <c r="G1514" s="77"/>
      <c r="H1514" s="63" t="e">
        <f t="shared" si="377"/>
        <v>#VALUE!</v>
      </c>
      <c r="I1514" s="64">
        <f t="shared" ref="I1514:N1514" si="460">I1513</f>
        <v>1</v>
      </c>
      <c r="J1514" s="71" t="str">
        <f t="shared" si="460"/>
        <v>Lavandula</v>
      </c>
      <c r="K1514" s="71" t="str">
        <f t="shared" si="460"/>
        <v>stoechas</v>
      </c>
      <c r="L1514" s="72">
        <f t="shared" si="460"/>
        <v>2</v>
      </c>
      <c r="M1514" s="72">
        <f t="shared" si="460"/>
        <v>11</v>
      </c>
      <c r="N1514" s="66">
        <f t="shared" si="460"/>
        <v>0</v>
      </c>
      <c r="O1514" s="42"/>
      <c r="P1514" s="43" t="e">
        <f>TEXT(IF(#REF!=1,D1514,""),"00")</f>
        <v>#REF!</v>
      </c>
      <c r="Q1514" s="44"/>
      <c r="R1514" s="45"/>
      <c r="S1514" s="46" t="e">
        <f>IF(O1514=0,TEXT(TIME(P1514,Q1514,R1514)-TIME(D1514,E1514,RIGHT(F1514,2))+TIME(0,LEFT(#REF!,2),RIGHT(#REF!,2)),"mm:ss"),TEXT(TIME(P1514,Q1514,R1514)-TIME(D1514,E1514,RIGHT(F1514,2))+TIME(0,LEFT(#REF!,2),RIGHT(#REF!,2))-TIME(0,($G$10*O1514),0),"mm:ss"))</f>
        <v>#REF!</v>
      </c>
      <c r="T1514" s="47"/>
      <c r="U1514" s="43" t="e">
        <f>INDEX(VISITORS[INSECT ORDER], MATCH(T1514,VISITORS[NAME USED],0))</f>
        <v>#N/A</v>
      </c>
      <c r="V1514" s="43" t="e">
        <f t="shared" si="379"/>
        <v>#N/A</v>
      </c>
      <c r="W1514" s="48" t="e">
        <f>IF(SUM(AB1514,AD1514,AF1514,AH1514,AJ1514,AL1514)=#REF!,,"")</f>
        <v>#REF!</v>
      </c>
      <c r="X1514" s="49" t="e">
        <f>IF(#REF!=1,1,"")</f>
        <v>#REF!</v>
      </c>
      <c r="Y1514" s="49"/>
      <c r="Z1514" s="49"/>
      <c r="AA1514" s="50" t="str">
        <f t="shared" si="380"/>
        <v/>
      </c>
      <c r="AB1514" s="51" t="str">
        <f>IF(AA1514=1,#REF!,"")</f>
        <v/>
      </c>
      <c r="AC1514" s="50"/>
      <c r="AD1514" s="51" t="str">
        <f>IF(AC1514=1,#REF!,"")</f>
        <v/>
      </c>
      <c r="AE1514" s="50"/>
      <c r="AF1514" s="51" t="str">
        <f>IF(AE1514=1,#REF!,"")</f>
        <v/>
      </c>
      <c r="AG1514" s="50"/>
      <c r="AH1514" s="51" t="str">
        <f>IF(AG1514=1,#REF!,"")</f>
        <v/>
      </c>
      <c r="AI1514" s="50"/>
      <c r="AJ1514" s="51" t="str">
        <f>IF(AI1514=1,#REF!,"")</f>
        <v/>
      </c>
      <c r="AK1514" s="50"/>
      <c r="AL1514" s="51" t="str">
        <f>IF(AK1514=1,#REF!,"")</f>
        <v/>
      </c>
      <c r="AM1514" s="52"/>
      <c r="AN1514" s="53"/>
      <c r="AO1514" s="53"/>
      <c r="AP1514" s="54"/>
      <c r="AQ1514" s="55" t="e">
        <f>IF(#REF!=1,0,"")</f>
        <v>#REF!</v>
      </c>
      <c r="AR1514" s="56" t="e">
        <f t="shared" si="381"/>
        <v>#REF!</v>
      </c>
      <c r="AS1514" s="55" t="e">
        <f>IF(#REF!=1,0,"")</f>
        <v>#REF!</v>
      </c>
      <c r="AT1514" s="56" t="e">
        <f t="shared" si="382"/>
        <v>#REF!</v>
      </c>
    </row>
    <row r="1515" spans="1:46" s="3" customFormat="1" x14ac:dyDescent="0.25">
      <c r="A1515" s="67">
        <f t="shared" si="453"/>
        <v>2022</v>
      </c>
      <c r="B1515" s="67" t="str">
        <f t="shared" si="454"/>
        <v>May</v>
      </c>
      <c r="C1515" s="68">
        <f t="shared" ref="C1515:C1530" si="461">IF(AND(D1515=0, E1515=0), IF(TEXT(C1514,"dd")=TEXT(EOMONTH(DATE(A1514,MONTH(DATEVALUE(B1514&amp;"1")),C1514),0), "dd"), 1, C1514+1), C1514)</f>
        <v>25</v>
      </c>
      <c r="D1515" s="69">
        <f t="shared" si="455"/>
        <v>9</v>
      </c>
      <c r="E1515" s="70">
        <f t="shared" si="421"/>
        <v>47</v>
      </c>
      <c r="F1515" s="74"/>
      <c r="G1515" s="77"/>
      <c r="H1515" s="63" t="e">
        <f t="shared" ref="H1515:H1530" si="462">IF(AND(OR(E1514=$G$3,E1514=$G$4,E1514=$G$5,E1514=$G$6,E1514=$G$7,E1514=$G$8),E1514&lt;&gt;RIGHT(H1514,2)),CONCATENATE(LEFT(J1515,3),LEFT(K1515,3),L1515,"_",A1515,TEXT(MONTH(DATEVALUE(B1515&amp;"1")),"00"),TEXT(C1515,"00"),"_",TEXT(D1515,"00"),"_",TEXT(E1514,"00")),IF(AND(OR(E1515=$G$3,E1515=$G$4,E1515=$G$5,E1515=$G$6,E1515=$G$7,E1515=$G$8),OR(F1515="",F1515&gt;$G$9-1)),CONCATENATE(LEFT(J1515,3),LEFT(K1515,3),L1515,"_",A1515,TEXT(MONTH(DATEVALUE(B1515&amp;"1")),"00"),TEXT(C1515,"00"),"_",TEXT(D1515,"00"),"_",TEXT(E1515,"00")),H1514))</f>
        <v>#VALUE!</v>
      </c>
      <c r="I1515" s="64">
        <f t="shared" ref="I1515:N1515" si="463">I1514</f>
        <v>1</v>
      </c>
      <c r="J1515" s="71" t="str">
        <f t="shared" si="463"/>
        <v>Lavandula</v>
      </c>
      <c r="K1515" s="71" t="str">
        <f t="shared" si="463"/>
        <v>stoechas</v>
      </c>
      <c r="L1515" s="72">
        <f t="shared" si="463"/>
        <v>2</v>
      </c>
      <c r="M1515" s="72">
        <f t="shared" si="463"/>
        <v>11</v>
      </c>
      <c r="N1515" s="66">
        <f t="shared" si="463"/>
        <v>0</v>
      </c>
      <c r="O1515" s="42"/>
      <c r="P1515" s="43" t="e">
        <f>TEXT(IF(#REF!=1,D1515,""),"00")</f>
        <v>#REF!</v>
      </c>
      <c r="Q1515" s="44"/>
      <c r="R1515" s="45"/>
      <c r="S1515" s="46" t="e">
        <f>IF(O1515=0,TEXT(TIME(P1515,Q1515,R1515)-TIME(D1515,E1515,RIGHT(F1515,2))+TIME(0,LEFT(#REF!,2),RIGHT(#REF!,2)),"mm:ss"),TEXT(TIME(P1515,Q1515,R1515)-TIME(D1515,E1515,RIGHT(F1515,2))+TIME(0,LEFT(#REF!,2),RIGHT(#REF!,2))-TIME(0,($G$10*O1515),0),"mm:ss"))</f>
        <v>#REF!</v>
      </c>
      <c r="T1515" s="47"/>
      <c r="U1515" s="43" t="e">
        <f>INDEX(VISITORS[INSECT ORDER], MATCH(T1515,VISITORS[NAME USED],0))</f>
        <v>#N/A</v>
      </c>
      <c r="V1515" s="43" t="e">
        <f t="shared" ref="V1515:V1530" si="464">IF(U1515&lt;&gt;0,"NA","")</f>
        <v>#N/A</v>
      </c>
      <c r="W1515" s="48" t="e">
        <f>IF(SUM(AB1515,AD1515,AF1515,AH1515,AJ1515,AL1515)=#REF!,,"")</f>
        <v>#REF!</v>
      </c>
      <c r="X1515" s="49" t="e">
        <f>IF(#REF!=1,1,"")</f>
        <v>#REF!</v>
      </c>
      <c r="Y1515" s="49"/>
      <c r="Z1515" s="49"/>
      <c r="AA1515" s="50" t="str">
        <f t="shared" ref="AA1515:AA1530" si="465">IF(OR(T1515="Something small"),1,"")</f>
        <v/>
      </c>
      <c r="AB1515" s="51" t="str">
        <f>IF(AA1515=1,#REF!,"")</f>
        <v/>
      </c>
      <c r="AC1515" s="50"/>
      <c r="AD1515" s="51" t="str">
        <f>IF(AC1515=1,#REF!,"")</f>
        <v/>
      </c>
      <c r="AE1515" s="50"/>
      <c r="AF1515" s="51" t="str">
        <f>IF(AE1515=1,#REF!,"")</f>
        <v/>
      </c>
      <c r="AG1515" s="50"/>
      <c r="AH1515" s="51" t="str">
        <f>IF(AG1515=1,#REF!,"")</f>
        <v/>
      </c>
      <c r="AI1515" s="50"/>
      <c r="AJ1515" s="51" t="str">
        <f>IF(AI1515=1,#REF!,"")</f>
        <v/>
      </c>
      <c r="AK1515" s="50"/>
      <c r="AL1515" s="51" t="str">
        <f>IF(AK1515=1,#REF!,"")</f>
        <v/>
      </c>
      <c r="AM1515" s="52"/>
      <c r="AN1515" s="53"/>
      <c r="AO1515" s="53"/>
      <c r="AP1515" s="54"/>
      <c r="AQ1515" s="55" t="e">
        <f>IF(#REF!=1,0,"")</f>
        <v>#REF!</v>
      </c>
      <c r="AR1515" s="56" t="e">
        <f t="shared" ref="AR1515:AR1530" si="466">IF(AQ1515=1,X1515,"")</f>
        <v>#REF!</v>
      </c>
      <c r="AS1515" s="55" t="e">
        <f>IF(#REF!=1,0,"")</f>
        <v>#REF!</v>
      </c>
      <c r="AT1515" s="56" t="e">
        <f t="shared" ref="AT1515:AT1530" si="467">IF(AS1515=1,X1515,"")</f>
        <v>#REF!</v>
      </c>
    </row>
    <row r="1516" spans="1:46" s="3" customFormat="1" x14ac:dyDescent="0.25">
      <c r="A1516" s="67">
        <f t="shared" si="453"/>
        <v>2022</v>
      </c>
      <c r="B1516" s="67" t="str">
        <f t="shared" si="454"/>
        <v>May</v>
      </c>
      <c r="C1516" s="68">
        <f t="shared" si="461"/>
        <v>25</v>
      </c>
      <c r="D1516" s="69">
        <f t="shared" si="455"/>
        <v>9</v>
      </c>
      <c r="E1516" s="70">
        <f t="shared" si="421"/>
        <v>48</v>
      </c>
      <c r="F1516" s="74">
        <v>2</v>
      </c>
      <c r="G1516" s="77"/>
      <c r="H1516" s="63" t="e">
        <f t="shared" si="462"/>
        <v>#VALUE!</v>
      </c>
      <c r="I1516" s="64">
        <f t="shared" ref="I1516:N1516" si="468">I1515</f>
        <v>1</v>
      </c>
      <c r="J1516" s="71" t="str">
        <f t="shared" si="468"/>
        <v>Lavandula</v>
      </c>
      <c r="K1516" s="71" t="str">
        <f t="shared" si="468"/>
        <v>stoechas</v>
      </c>
      <c r="L1516" s="66">
        <f t="shared" si="468"/>
        <v>2</v>
      </c>
      <c r="M1516" s="72">
        <f t="shared" si="468"/>
        <v>11</v>
      </c>
      <c r="N1516" s="66">
        <f t="shared" si="468"/>
        <v>0</v>
      </c>
      <c r="O1516" s="42"/>
      <c r="P1516" s="43" t="e">
        <f>TEXT(IF(#REF!=1,D1516,""),"00")</f>
        <v>#REF!</v>
      </c>
      <c r="Q1516" s="44">
        <v>48</v>
      </c>
      <c r="R1516" s="45">
        <v>5</v>
      </c>
      <c r="S1516" s="46" t="e">
        <f>IF(O1516=0,TEXT(TIME(P1516,Q1516,R1516)-TIME(D1516,E1516,RIGHT(F1516,2))+TIME(0,LEFT(#REF!,2),RIGHT(#REF!,2)),"mm:ss"),TEXT(TIME(P1516,Q1516,R1516)-TIME(D1516,E1516,RIGHT(F1516,2))+TIME(0,LEFT(#REF!,2),RIGHT(#REF!,2))-TIME(0,($G$10*O1516),0),"mm:ss"))</f>
        <v>#REF!</v>
      </c>
      <c r="T1516" s="47" t="s">
        <v>369</v>
      </c>
      <c r="U1516" s="43" t="e">
        <f>INDEX(VISITORS[INSECT ORDER], MATCH(T1516,VISITORS[NAME USED],0))</f>
        <v>#N/A</v>
      </c>
      <c r="V1516" s="43" t="e">
        <f t="shared" si="464"/>
        <v>#N/A</v>
      </c>
      <c r="W1516" s="48" t="e">
        <f>IF(SUM(AB1516,AD1516,AF1516,AH1516,AJ1516,AL1516)=#REF!,,"")</f>
        <v>#REF!</v>
      </c>
      <c r="X1516" s="49">
        <v>5</v>
      </c>
      <c r="Y1516" s="49"/>
      <c r="Z1516" s="49"/>
      <c r="AA1516" s="50" t="str">
        <f t="shared" si="465"/>
        <v/>
      </c>
      <c r="AB1516" s="51" t="str">
        <f>IF(AA1516=1,#REF!,"")</f>
        <v/>
      </c>
      <c r="AC1516" s="50"/>
      <c r="AD1516" s="51" t="str">
        <f>IF(AC1516=1,#REF!,"")</f>
        <v/>
      </c>
      <c r="AE1516" s="50"/>
      <c r="AF1516" s="51" t="str">
        <f>IF(AE1516=1,#REF!,"")</f>
        <v/>
      </c>
      <c r="AG1516" s="50"/>
      <c r="AH1516" s="51" t="str">
        <f>IF(AG1516=1,#REF!,"")</f>
        <v/>
      </c>
      <c r="AI1516" s="50"/>
      <c r="AJ1516" s="51" t="str">
        <f>IF(AI1516=1,#REF!,"")</f>
        <v/>
      </c>
      <c r="AK1516" s="50"/>
      <c r="AL1516" s="51" t="str">
        <f>IF(AK1516=1,#REF!,"")</f>
        <v/>
      </c>
      <c r="AM1516" s="52"/>
      <c r="AN1516" s="53"/>
      <c r="AO1516" s="53"/>
      <c r="AP1516" s="54"/>
      <c r="AQ1516" s="55" t="e">
        <f>IF(#REF!=1,0,"")</f>
        <v>#REF!</v>
      </c>
      <c r="AR1516" s="56" t="e">
        <f t="shared" si="466"/>
        <v>#REF!</v>
      </c>
      <c r="AS1516" s="55" t="e">
        <f>IF(#REF!=1,0,"")</f>
        <v>#REF!</v>
      </c>
      <c r="AT1516" s="56" t="e">
        <f t="shared" si="467"/>
        <v>#REF!</v>
      </c>
    </row>
    <row r="1517" spans="1:46" s="3" customFormat="1" x14ac:dyDescent="0.25">
      <c r="A1517" s="67">
        <f t="shared" si="453"/>
        <v>2022</v>
      </c>
      <c r="B1517" s="67" t="str">
        <f t="shared" si="454"/>
        <v>May</v>
      </c>
      <c r="C1517" s="68">
        <f t="shared" si="461"/>
        <v>25</v>
      </c>
      <c r="D1517" s="69">
        <f t="shared" si="455"/>
        <v>9</v>
      </c>
      <c r="E1517" s="70">
        <f t="shared" si="421"/>
        <v>49</v>
      </c>
      <c r="F1517" s="74"/>
      <c r="G1517" s="77"/>
      <c r="H1517" s="63" t="e">
        <f t="shared" si="462"/>
        <v>#VALUE!</v>
      </c>
      <c r="I1517" s="64">
        <f t="shared" ref="I1517:N1517" si="469">I1516</f>
        <v>1</v>
      </c>
      <c r="J1517" s="71" t="str">
        <f t="shared" si="469"/>
        <v>Lavandula</v>
      </c>
      <c r="K1517" s="71" t="str">
        <f t="shared" si="469"/>
        <v>stoechas</v>
      </c>
      <c r="L1517" s="72">
        <f t="shared" si="469"/>
        <v>2</v>
      </c>
      <c r="M1517" s="72">
        <f t="shared" si="469"/>
        <v>11</v>
      </c>
      <c r="N1517" s="66">
        <f t="shared" si="469"/>
        <v>0</v>
      </c>
      <c r="O1517" s="42"/>
      <c r="P1517" s="43" t="e">
        <f>TEXT(IF(#REF!=1,D1517,""),"00")</f>
        <v>#REF!</v>
      </c>
      <c r="Q1517" s="44"/>
      <c r="R1517" s="45"/>
      <c r="S1517" s="46" t="e">
        <f>IF(O1517=0,TEXT(TIME(P1517,Q1517,R1517)-TIME(D1517,E1517,RIGHT(F1517,2))+TIME(0,LEFT(#REF!,2),RIGHT(#REF!,2)),"mm:ss"),TEXT(TIME(P1517,Q1517,R1517)-TIME(D1517,E1517,RIGHT(F1517,2))+TIME(0,LEFT(#REF!,2),RIGHT(#REF!,2))-TIME(0,($G$10*O1517),0),"mm:ss"))</f>
        <v>#REF!</v>
      </c>
      <c r="T1517" s="47"/>
      <c r="U1517" s="43" t="e">
        <f>INDEX(VISITORS[INSECT ORDER], MATCH(T1517,VISITORS[NAME USED],0))</f>
        <v>#N/A</v>
      </c>
      <c r="V1517" s="43" t="e">
        <f t="shared" si="464"/>
        <v>#N/A</v>
      </c>
      <c r="W1517" s="48" t="e">
        <f>IF(SUM(AB1517,AD1517,AF1517,AH1517,AJ1517,AL1517)=#REF!,,"")</f>
        <v>#REF!</v>
      </c>
      <c r="X1517" s="49" t="e">
        <f>IF(#REF!=1,1,"")</f>
        <v>#REF!</v>
      </c>
      <c r="Y1517" s="49"/>
      <c r="Z1517" s="49"/>
      <c r="AA1517" s="50" t="str">
        <f t="shared" si="465"/>
        <v/>
      </c>
      <c r="AB1517" s="51" t="str">
        <f>IF(AA1517=1,#REF!,"")</f>
        <v/>
      </c>
      <c r="AC1517" s="50"/>
      <c r="AD1517" s="51" t="str">
        <f>IF(AC1517=1,#REF!,"")</f>
        <v/>
      </c>
      <c r="AE1517" s="50"/>
      <c r="AF1517" s="51" t="str">
        <f>IF(AE1517=1,#REF!,"")</f>
        <v/>
      </c>
      <c r="AG1517" s="50"/>
      <c r="AH1517" s="51" t="str">
        <f>IF(AG1517=1,#REF!,"")</f>
        <v/>
      </c>
      <c r="AI1517" s="50"/>
      <c r="AJ1517" s="51" t="str">
        <f>IF(AI1517=1,#REF!,"")</f>
        <v/>
      </c>
      <c r="AK1517" s="50"/>
      <c r="AL1517" s="51" t="str">
        <f>IF(AK1517=1,#REF!,"")</f>
        <v/>
      </c>
      <c r="AM1517" s="52"/>
      <c r="AN1517" s="53"/>
      <c r="AO1517" s="53"/>
      <c r="AP1517" s="54"/>
      <c r="AQ1517" s="55" t="e">
        <f>IF(#REF!=1,0,"")</f>
        <v>#REF!</v>
      </c>
      <c r="AR1517" s="56" t="e">
        <f t="shared" si="466"/>
        <v>#REF!</v>
      </c>
      <c r="AS1517" s="55" t="e">
        <f>IF(#REF!=1,0,"")</f>
        <v>#REF!</v>
      </c>
      <c r="AT1517" s="56" t="e">
        <f t="shared" si="467"/>
        <v>#REF!</v>
      </c>
    </row>
    <row r="1518" spans="1:46" s="3" customFormat="1" x14ac:dyDescent="0.25">
      <c r="A1518" s="67">
        <f t="shared" si="453"/>
        <v>2022</v>
      </c>
      <c r="B1518" s="67" t="str">
        <f t="shared" si="454"/>
        <v>May</v>
      </c>
      <c r="C1518" s="68">
        <f t="shared" si="461"/>
        <v>25</v>
      </c>
      <c r="D1518" s="69">
        <f t="shared" si="455"/>
        <v>9</v>
      </c>
      <c r="E1518" s="60">
        <f t="shared" si="421"/>
        <v>50</v>
      </c>
      <c r="F1518" s="74"/>
      <c r="G1518" s="77"/>
      <c r="H1518" s="63" t="e">
        <f t="shared" si="462"/>
        <v>#VALUE!</v>
      </c>
      <c r="I1518" s="64">
        <f t="shared" ref="I1518:N1518" si="470">I1517</f>
        <v>1</v>
      </c>
      <c r="J1518" s="71" t="str">
        <f t="shared" si="470"/>
        <v>Lavandula</v>
      </c>
      <c r="K1518" s="71" t="str">
        <f t="shared" si="470"/>
        <v>stoechas</v>
      </c>
      <c r="L1518" s="72">
        <f t="shared" si="470"/>
        <v>2</v>
      </c>
      <c r="M1518" s="66">
        <f t="shared" si="470"/>
        <v>11</v>
      </c>
      <c r="N1518" s="66">
        <f t="shared" si="470"/>
        <v>0</v>
      </c>
      <c r="O1518" s="42"/>
      <c r="P1518" s="43" t="e">
        <f>TEXT(IF(#REF!=1,D1518,""),"00")</f>
        <v>#REF!</v>
      </c>
      <c r="Q1518" s="44"/>
      <c r="R1518" s="45"/>
      <c r="S1518" s="46" t="e">
        <f>IF(O1518=0,TEXT(TIME(P1518,Q1518,R1518)-TIME(D1518,E1518,RIGHT(F1518,2))+TIME(0,LEFT(#REF!,2),RIGHT(#REF!,2)),"mm:ss"),TEXT(TIME(P1518,Q1518,R1518)-TIME(D1518,E1518,RIGHT(F1518,2))+TIME(0,LEFT(#REF!,2),RIGHT(#REF!,2))-TIME(0,($G$10*O1518),0),"mm:ss"))</f>
        <v>#REF!</v>
      </c>
      <c r="T1518" s="47"/>
      <c r="U1518" s="43" t="e">
        <f>INDEX(VISITORS[INSECT ORDER], MATCH(T1518,VISITORS[NAME USED],0))</f>
        <v>#N/A</v>
      </c>
      <c r="V1518" s="43" t="e">
        <f t="shared" si="464"/>
        <v>#N/A</v>
      </c>
      <c r="W1518" s="48" t="e">
        <f>IF(SUM(AB1518,AD1518,AF1518,AH1518,AJ1518,AL1518)=#REF!,,"")</f>
        <v>#REF!</v>
      </c>
      <c r="X1518" s="49" t="e">
        <f>IF(#REF!=1,1,"")</f>
        <v>#REF!</v>
      </c>
      <c r="Y1518" s="49"/>
      <c r="Z1518" s="49"/>
      <c r="AA1518" s="50" t="str">
        <f t="shared" si="465"/>
        <v/>
      </c>
      <c r="AB1518" s="51" t="str">
        <f>IF(AA1518=1,#REF!,"")</f>
        <v/>
      </c>
      <c r="AC1518" s="50"/>
      <c r="AD1518" s="51" t="str">
        <f>IF(AC1518=1,#REF!,"")</f>
        <v/>
      </c>
      <c r="AE1518" s="50"/>
      <c r="AF1518" s="51" t="str">
        <f>IF(AE1518=1,#REF!,"")</f>
        <v/>
      </c>
      <c r="AG1518" s="50"/>
      <c r="AH1518" s="51" t="str">
        <f>IF(AG1518=1,#REF!,"")</f>
        <v/>
      </c>
      <c r="AI1518" s="50"/>
      <c r="AJ1518" s="51" t="str">
        <f>IF(AI1518=1,#REF!,"")</f>
        <v/>
      </c>
      <c r="AK1518" s="50"/>
      <c r="AL1518" s="51" t="str">
        <f>IF(AK1518=1,#REF!,"")</f>
        <v/>
      </c>
      <c r="AM1518" s="52"/>
      <c r="AN1518" s="53"/>
      <c r="AO1518" s="53"/>
      <c r="AP1518" s="54"/>
      <c r="AQ1518" s="55" t="e">
        <f>IF(#REF!=1,0,"")</f>
        <v>#REF!</v>
      </c>
      <c r="AR1518" s="56" t="e">
        <f t="shared" si="466"/>
        <v>#REF!</v>
      </c>
      <c r="AS1518" s="55" t="e">
        <f>IF(#REF!=1,0,"")</f>
        <v>#REF!</v>
      </c>
      <c r="AT1518" s="56" t="e">
        <f t="shared" si="467"/>
        <v>#REF!</v>
      </c>
    </row>
    <row r="1519" spans="1:46" s="3" customFormat="1" x14ac:dyDescent="0.25">
      <c r="A1519" s="67">
        <f t="shared" si="453"/>
        <v>2022</v>
      </c>
      <c r="B1519" s="67" t="str">
        <f t="shared" si="454"/>
        <v>May</v>
      </c>
      <c r="C1519" s="68">
        <f t="shared" si="461"/>
        <v>25</v>
      </c>
      <c r="D1519" s="69">
        <f t="shared" si="455"/>
        <v>9</v>
      </c>
      <c r="E1519" s="70">
        <f t="shared" si="421"/>
        <v>51</v>
      </c>
      <c r="F1519" s="74"/>
      <c r="G1519" s="77"/>
      <c r="H1519" s="63" t="e">
        <f t="shared" si="462"/>
        <v>#VALUE!</v>
      </c>
      <c r="I1519" s="64">
        <f t="shared" ref="I1519:N1519" si="471">I1518</f>
        <v>1</v>
      </c>
      <c r="J1519" s="71" t="str">
        <f t="shared" si="471"/>
        <v>Lavandula</v>
      </c>
      <c r="K1519" s="71" t="str">
        <f t="shared" si="471"/>
        <v>stoechas</v>
      </c>
      <c r="L1519" s="72">
        <f t="shared" si="471"/>
        <v>2</v>
      </c>
      <c r="M1519" s="72">
        <f t="shared" si="471"/>
        <v>11</v>
      </c>
      <c r="N1519" s="66">
        <f t="shared" si="471"/>
        <v>0</v>
      </c>
      <c r="O1519" s="42"/>
      <c r="P1519" s="43" t="e">
        <f>TEXT(IF(#REF!=1,D1519,""),"00")</f>
        <v>#REF!</v>
      </c>
      <c r="Q1519" s="44"/>
      <c r="R1519" s="45"/>
      <c r="S1519" s="46" t="e">
        <f>IF(O1519=0,TEXT(TIME(P1519,Q1519,R1519)-TIME(D1519,E1519,RIGHT(F1519,2))+TIME(0,LEFT(#REF!,2),RIGHT(#REF!,2)),"mm:ss"),TEXT(TIME(P1519,Q1519,R1519)-TIME(D1519,E1519,RIGHT(F1519,2))+TIME(0,LEFT(#REF!,2),RIGHT(#REF!,2))-TIME(0,($G$10*O1519),0),"mm:ss"))</f>
        <v>#REF!</v>
      </c>
      <c r="T1519" s="47"/>
      <c r="U1519" s="43" t="e">
        <f>INDEX(VISITORS[INSECT ORDER], MATCH(T1519,VISITORS[NAME USED],0))</f>
        <v>#N/A</v>
      </c>
      <c r="V1519" s="43" t="e">
        <f t="shared" si="464"/>
        <v>#N/A</v>
      </c>
      <c r="W1519" s="48" t="e">
        <f>IF(SUM(AB1519,AD1519,AF1519,AH1519,AJ1519,AL1519)=#REF!,,"")</f>
        <v>#REF!</v>
      </c>
      <c r="X1519" s="49" t="e">
        <f>IF(#REF!=1,1,"")</f>
        <v>#REF!</v>
      </c>
      <c r="Y1519" s="49"/>
      <c r="Z1519" s="49"/>
      <c r="AA1519" s="50" t="str">
        <f t="shared" si="465"/>
        <v/>
      </c>
      <c r="AB1519" s="51" t="str">
        <f>IF(AA1519=1,#REF!,"")</f>
        <v/>
      </c>
      <c r="AC1519" s="50"/>
      <c r="AD1519" s="51" t="str">
        <f>IF(AC1519=1,#REF!,"")</f>
        <v/>
      </c>
      <c r="AE1519" s="50"/>
      <c r="AF1519" s="51" t="str">
        <f>IF(AE1519=1,#REF!,"")</f>
        <v/>
      </c>
      <c r="AG1519" s="50"/>
      <c r="AH1519" s="51" t="str">
        <f>IF(AG1519=1,#REF!,"")</f>
        <v/>
      </c>
      <c r="AI1519" s="50"/>
      <c r="AJ1519" s="51" t="str">
        <f>IF(AI1519=1,#REF!,"")</f>
        <v/>
      </c>
      <c r="AK1519" s="50"/>
      <c r="AL1519" s="51" t="str">
        <f>IF(AK1519=1,#REF!,"")</f>
        <v/>
      </c>
      <c r="AM1519" s="52"/>
      <c r="AN1519" s="53"/>
      <c r="AO1519" s="53"/>
      <c r="AP1519" s="54"/>
      <c r="AQ1519" s="55" t="e">
        <f>IF(#REF!=1,0,"")</f>
        <v>#REF!</v>
      </c>
      <c r="AR1519" s="56" t="e">
        <f t="shared" si="466"/>
        <v>#REF!</v>
      </c>
      <c r="AS1519" s="55" t="e">
        <f>IF(#REF!=1,0,"")</f>
        <v>#REF!</v>
      </c>
      <c r="AT1519" s="56" t="e">
        <f t="shared" si="467"/>
        <v>#REF!</v>
      </c>
    </row>
    <row r="1520" spans="1:46" s="3" customFormat="1" x14ac:dyDescent="0.25">
      <c r="A1520" s="67">
        <f t="shared" si="453"/>
        <v>2022</v>
      </c>
      <c r="B1520" s="67" t="str">
        <f t="shared" si="454"/>
        <v>May</v>
      </c>
      <c r="C1520" s="68">
        <f t="shared" si="461"/>
        <v>25</v>
      </c>
      <c r="D1520" s="69">
        <f t="shared" si="455"/>
        <v>9</v>
      </c>
      <c r="E1520" s="70">
        <f t="shared" si="421"/>
        <v>52</v>
      </c>
      <c r="F1520" s="74"/>
      <c r="G1520" s="77"/>
      <c r="H1520" s="63" t="e">
        <f>IF(AND(OR(E1519=$G$3,E1519=$G$4,E1519=$G$5,E1519=$G$6,E1519=$G$7,E1519=$G$8),E1519&lt;&gt;RIGHT(H1519,2)),CONCATENATE(LEFT(J1520,3),LEFT(K1520,3),L1520,"_",A1520,TEXT(MONTH(DATEVALUE(B1520&amp;"1")),"00"),TEXT(C1520,"00"),"_",TEXT(D1520,"00"),"_",TEXT(E1519,"00")),IF(AND(OR(E1520=$G$3,E1520=$G$4,E1520=$G$5,E1520=$G$6,E1520=$G$7,E1520=$G$8),OR(F1520="",F1520&gt;$G$9-1)),CONCATENATE(LEFT(J1520,3),LEFT(K1520,3),L1520,"_",A1520,TEXT(MONTH(DATEVALUE(B1520&amp;"1")),"00"),TEXT(C1520,"00"),"_",TEXT(D1520,"00"),"_",TEXT(E1520,"00")),H1519))</f>
        <v>#VALUE!</v>
      </c>
      <c r="I1520" s="64">
        <f t="shared" ref="I1520:N1520" si="472">I1519</f>
        <v>1</v>
      </c>
      <c r="J1520" s="71" t="str">
        <f t="shared" si="472"/>
        <v>Lavandula</v>
      </c>
      <c r="K1520" s="71" t="str">
        <f t="shared" si="472"/>
        <v>stoechas</v>
      </c>
      <c r="L1520" s="72">
        <f t="shared" si="472"/>
        <v>2</v>
      </c>
      <c r="M1520" s="72">
        <f t="shared" si="472"/>
        <v>11</v>
      </c>
      <c r="N1520" s="66">
        <f t="shared" si="472"/>
        <v>0</v>
      </c>
      <c r="O1520" s="42"/>
      <c r="P1520" s="43" t="e">
        <f>TEXT(IF(#REF!=1,D1520,""),"00")</f>
        <v>#REF!</v>
      </c>
      <c r="Q1520" s="44"/>
      <c r="R1520" s="45"/>
      <c r="S1520" s="46" t="e">
        <f>IF(O1520=0,TEXT(TIME(P1520,Q1520,R1520)-TIME(D1520,E1520,RIGHT(F1520,2))+TIME(0,LEFT(#REF!,2),RIGHT(#REF!,2)),"mm:ss"),TEXT(TIME(P1520,Q1520,R1520)-TIME(D1520,E1520,RIGHT(F1520,2))+TIME(0,LEFT(#REF!,2),RIGHT(#REF!,2))-TIME(0,($G$10*O1520),0),"mm:ss"))</f>
        <v>#REF!</v>
      </c>
      <c r="T1520" s="47"/>
      <c r="U1520" s="43" t="e">
        <f>INDEX(VISITORS[INSECT ORDER], MATCH(T1520,VISITORS[NAME USED],0))</f>
        <v>#N/A</v>
      </c>
      <c r="V1520" s="43" t="e">
        <f t="shared" si="464"/>
        <v>#N/A</v>
      </c>
      <c r="W1520" s="48" t="e">
        <f>IF(SUM(AB1520,AD1520,AF1520,AH1520,AJ1520,AL1520)=#REF!,,"")</f>
        <v>#REF!</v>
      </c>
      <c r="X1520" s="49" t="e">
        <f>IF(#REF!=1,1,"")</f>
        <v>#REF!</v>
      </c>
      <c r="Y1520" s="49"/>
      <c r="Z1520" s="49"/>
      <c r="AA1520" s="50" t="str">
        <f t="shared" si="465"/>
        <v/>
      </c>
      <c r="AB1520" s="51" t="str">
        <f>IF(AA1520=1,#REF!,"")</f>
        <v/>
      </c>
      <c r="AC1520" s="50"/>
      <c r="AD1520" s="51" t="str">
        <f>IF(AC1520=1,#REF!,"")</f>
        <v/>
      </c>
      <c r="AE1520" s="50"/>
      <c r="AF1520" s="51" t="str">
        <f>IF(AE1520=1,#REF!,"")</f>
        <v/>
      </c>
      <c r="AG1520" s="50"/>
      <c r="AH1520" s="51" t="str">
        <f>IF(AG1520=1,#REF!,"")</f>
        <v/>
      </c>
      <c r="AI1520" s="50"/>
      <c r="AJ1520" s="51" t="str">
        <f>IF(AI1520=1,#REF!,"")</f>
        <v/>
      </c>
      <c r="AK1520" s="50"/>
      <c r="AL1520" s="51" t="str">
        <f>IF(AK1520=1,#REF!,"")</f>
        <v/>
      </c>
      <c r="AM1520" s="52"/>
      <c r="AN1520" s="53"/>
      <c r="AO1520" s="53"/>
      <c r="AP1520" s="54"/>
      <c r="AQ1520" s="55" t="e">
        <f>IF(#REF!=1,0,"")</f>
        <v>#REF!</v>
      </c>
      <c r="AR1520" s="56" t="e">
        <f t="shared" si="466"/>
        <v>#REF!</v>
      </c>
      <c r="AS1520" s="55" t="e">
        <f>IF(#REF!=1,0,"")</f>
        <v>#REF!</v>
      </c>
      <c r="AT1520" s="56" t="e">
        <f t="shared" si="467"/>
        <v>#REF!</v>
      </c>
    </row>
    <row r="1521" spans="1:46" s="3" customFormat="1" x14ac:dyDescent="0.25">
      <c r="A1521" s="67">
        <f t="shared" si="453"/>
        <v>2022</v>
      </c>
      <c r="B1521" s="67" t="str">
        <f t="shared" si="454"/>
        <v>May</v>
      </c>
      <c r="C1521" s="68">
        <f t="shared" si="461"/>
        <v>25</v>
      </c>
      <c r="D1521" s="69">
        <f t="shared" si="455"/>
        <v>9</v>
      </c>
      <c r="E1521" s="70">
        <f t="shared" si="421"/>
        <v>53</v>
      </c>
      <c r="F1521" s="74">
        <v>44</v>
      </c>
      <c r="G1521" s="77"/>
      <c r="H1521" s="63" t="e">
        <f>IF(AND(OR(E1520=$G$3,E1520=$G$4,E1520=$G$5,E1520=$G$6,E1520=$G$7,E1520=$G$8),E1520&lt;&gt;RIGHT(H1520,2)),CONCATENATE(LEFT(J1521,3),LEFT(K1521,3),L1521,"_",A1521,TEXT(MONTH(DATEVALUE(B1521&amp;"1")),"00"),TEXT(C1521,"00"),"_",TEXT(D1521,"00"),"_",TEXT(E1520,"00")),IF(AND(OR(E1521=$G$3,E1521=$G$4,E1521=$G$5,E1521=$G$6,E1521=$G$7,E1521=$G$8),OR(F1521="",F1521&gt;$G$9-1)),CONCATENATE(LEFT(J1521,3),LEFT(K1521,3),L1521,"_",A1521,TEXT(MONTH(DATEVALUE(B1521&amp;"1")),"00"),TEXT(C1521,"00"),"_",TEXT(D1521,"00"),"_",TEXT(E1521,"00")),H1520))</f>
        <v>#VALUE!</v>
      </c>
      <c r="I1521" s="64">
        <f t="shared" ref="I1521:N1521" si="473">I1520</f>
        <v>1</v>
      </c>
      <c r="J1521" s="71" t="str">
        <f t="shared" si="473"/>
        <v>Lavandula</v>
      </c>
      <c r="K1521" s="71" t="str">
        <f t="shared" si="473"/>
        <v>stoechas</v>
      </c>
      <c r="L1521" s="72">
        <f t="shared" si="473"/>
        <v>2</v>
      </c>
      <c r="M1521" s="72">
        <f t="shared" si="473"/>
        <v>11</v>
      </c>
      <c r="N1521" s="66">
        <f t="shared" si="473"/>
        <v>0</v>
      </c>
      <c r="O1521" s="42"/>
      <c r="P1521" s="43">
        <v>10</v>
      </c>
      <c r="Q1521" s="44">
        <v>2</v>
      </c>
      <c r="R1521" s="45">
        <v>0</v>
      </c>
      <c r="S1521" s="46" t="e">
        <f>IF(O1521=0,TEXT(TIME(P1521,Q1521,R1521)-TIME(D1521,E1521,RIGHT(F1521,2))+TIME(0,LEFT(#REF!,2),RIGHT(#REF!,2)),"mm:ss"),TEXT(TIME(P1521,Q1521,R1521)-TIME(D1521,E1521,RIGHT(F1521,2))+TIME(0,LEFT(#REF!,2),RIGHT(#REF!,2))-TIME(0,($G$10*O1521),0),"mm:ss"))</f>
        <v>#REF!</v>
      </c>
      <c r="T1521" s="47" t="s">
        <v>370</v>
      </c>
      <c r="U1521" s="43" t="e">
        <f>INDEX(VISITORS[INSECT ORDER], MATCH(T1521,VISITORS[NAME USED],0))</f>
        <v>#N/A</v>
      </c>
      <c r="V1521" s="43" t="e">
        <f t="shared" si="464"/>
        <v>#N/A</v>
      </c>
      <c r="W1521" s="48" t="e">
        <f>IF(SUM(AB1521,AD1521,AF1521,AH1521,AJ1521,AL1521)=#REF!,,"")</f>
        <v>#REF!</v>
      </c>
      <c r="X1521" s="49" t="e">
        <f>IF(#REF!=1,1,"")</f>
        <v>#REF!</v>
      </c>
      <c r="Y1521" s="49"/>
      <c r="Z1521" s="49"/>
      <c r="AA1521" s="50" t="str">
        <f t="shared" si="465"/>
        <v/>
      </c>
      <c r="AB1521" s="51" t="str">
        <f>IF(AA1521=1,#REF!,"")</f>
        <v/>
      </c>
      <c r="AC1521" s="50"/>
      <c r="AD1521" s="51" t="str">
        <f>IF(AC1521=1,#REF!,"")</f>
        <v/>
      </c>
      <c r="AE1521" s="50"/>
      <c r="AF1521" s="51" t="str">
        <f>IF(AE1521=1,#REF!,"")</f>
        <v/>
      </c>
      <c r="AG1521" s="50"/>
      <c r="AH1521" s="51" t="str">
        <f>IF(AG1521=1,#REF!,"")</f>
        <v/>
      </c>
      <c r="AI1521" s="50"/>
      <c r="AJ1521" s="51" t="str">
        <f>IF(AI1521=1,#REF!,"")</f>
        <v/>
      </c>
      <c r="AK1521" s="50"/>
      <c r="AL1521" s="51" t="str">
        <f>IF(AK1521=1,#REF!,"")</f>
        <v/>
      </c>
      <c r="AM1521" s="52"/>
      <c r="AN1521" s="53"/>
      <c r="AO1521" s="53"/>
      <c r="AP1521" s="54"/>
      <c r="AQ1521" s="55" t="e">
        <f>IF(#REF!=1,0,"")</f>
        <v>#REF!</v>
      </c>
      <c r="AR1521" s="56" t="e">
        <f t="shared" si="466"/>
        <v>#REF!</v>
      </c>
      <c r="AS1521" s="55" t="e">
        <f>IF(#REF!=1,0,"")</f>
        <v>#REF!</v>
      </c>
      <c r="AT1521" s="56" t="e">
        <f t="shared" si="467"/>
        <v>#REF!</v>
      </c>
    </row>
    <row r="1522" spans="1:46" s="3" customFormat="1" x14ac:dyDescent="0.25">
      <c r="A1522" s="67">
        <f t="shared" si="453"/>
        <v>2022</v>
      </c>
      <c r="B1522" s="67" t="str">
        <f t="shared" si="454"/>
        <v>May</v>
      </c>
      <c r="C1522" s="68">
        <f t="shared" si="461"/>
        <v>25</v>
      </c>
      <c r="D1522" s="69">
        <f t="shared" si="455"/>
        <v>9</v>
      </c>
      <c r="E1522" s="70">
        <f t="shared" si="421"/>
        <v>54</v>
      </c>
      <c r="F1522" s="74"/>
      <c r="G1522" s="77"/>
      <c r="H1522" s="63" t="e">
        <f t="shared" si="462"/>
        <v>#VALUE!</v>
      </c>
      <c r="I1522" s="64">
        <f t="shared" ref="I1522:N1522" si="474">I1521</f>
        <v>1</v>
      </c>
      <c r="J1522" s="71" t="str">
        <f t="shared" si="474"/>
        <v>Lavandula</v>
      </c>
      <c r="K1522" s="71" t="str">
        <f t="shared" si="474"/>
        <v>stoechas</v>
      </c>
      <c r="L1522" s="66">
        <f t="shared" si="474"/>
        <v>2</v>
      </c>
      <c r="M1522" s="72">
        <f t="shared" si="474"/>
        <v>11</v>
      </c>
      <c r="N1522" s="66">
        <f t="shared" si="474"/>
        <v>0</v>
      </c>
      <c r="O1522" s="42"/>
      <c r="P1522" s="43" t="e">
        <f>TEXT(IF(#REF!=1,D1522,""),"00")</f>
        <v>#REF!</v>
      </c>
      <c r="Q1522" s="44"/>
      <c r="R1522" s="45"/>
      <c r="S1522" s="46" t="e">
        <f>IF(O1522=0,TEXT(TIME(P1522,Q1522,R1522)-TIME(D1522,E1522,RIGHT(F1522,2))+TIME(0,LEFT(#REF!,2),RIGHT(#REF!,2)),"mm:ss"),TEXT(TIME(P1522,Q1522,R1522)-TIME(D1522,E1522,RIGHT(F1522,2))+TIME(0,LEFT(#REF!,2),RIGHT(#REF!,2))-TIME(0,($G$10*O1522),0),"mm:ss"))</f>
        <v>#REF!</v>
      </c>
      <c r="T1522" s="47"/>
      <c r="U1522" s="43" t="e">
        <f>INDEX(VISITORS[INSECT ORDER], MATCH(T1522,VISITORS[NAME USED],0))</f>
        <v>#N/A</v>
      </c>
      <c r="V1522" s="43" t="e">
        <f t="shared" si="464"/>
        <v>#N/A</v>
      </c>
      <c r="W1522" s="48" t="e">
        <f>IF(SUM(AB1522,AD1522,AF1522,AH1522,AJ1522,AL1522)=#REF!,,"")</f>
        <v>#REF!</v>
      </c>
      <c r="X1522" s="49" t="e">
        <f>IF(#REF!=1,1,"")</f>
        <v>#REF!</v>
      </c>
      <c r="Y1522" s="49"/>
      <c r="Z1522" s="49"/>
      <c r="AA1522" s="50" t="str">
        <f t="shared" si="465"/>
        <v/>
      </c>
      <c r="AB1522" s="51" t="str">
        <f>IF(AA1522=1,#REF!,"")</f>
        <v/>
      </c>
      <c r="AC1522" s="50"/>
      <c r="AD1522" s="51" t="str">
        <f>IF(AC1522=1,#REF!,"")</f>
        <v/>
      </c>
      <c r="AE1522" s="50"/>
      <c r="AF1522" s="51" t="str">
        <f>IF(AE1522=1,#REF!,"")</f>
        <v/>
      </c>
      <c r="AG1522" s="50"/>
      <c r="AH1522" s="51" t="str">
        <f>IF(AG1522=1,#REF!,"")</f>
        <v/>
      </c>
      <c r="AI1522" s="50"/>
      <c r="AJ1522" s="51" t="str">
        <f>IF(AI1522=1,#REF!,"")</f>
        <v/>
      </c>
      <c r="AK1522" s="50"/>
      <c r="AL1522" s="51" t="str">
        <f>IF(AK1522=1,#REF!,"")</f>
        <v/>
      </c>
      <c r="AM1522" s="52"/>
      <c r="AN1522" s="53"/>
      <c r="AO1522" s="53"/>
      <c r="AP1522" s="54"/>
      <c r="AQ1522" s="55" t="e">
        <f>IF(#REF!=1,0,"")</f>
        <v>#REF!</v>
      </c>
      <c r="AR1522" s="56" t="e">
        <f t="shared" si="466"/>
        <v>#REF!</v>
      </c>
      <c r="AS1522" s="55" t="e">
        <f>IF(#REF!=1,0,"")</f>
        <v>#REF!</v>
      </c>
      <c r="AT1522" s="56" t="e">
        <f t="shared" si="467"/>
        <v>#REF!</v>
      </c>
    </row>
    <row r="1523" spans="1:46" s="3" customFormat="1" x14ac:dyDescent="0.25">
      <c r="A1523" s="67">
        <f t="shared" si="453"/>
        <v>2022</v>
      </c>
      <c r="B1523" s="67" t="str">
        <f t="shared" si="454"/>
        <v>May</v>
      </c>
      <c r="C1523" s="68">
        <f t="shared" si="461"/>
        <v>25</v>
      </c>
      <c r="D1523" s="69">
        <f t="shared" si="455"/>
        <v>9</v>
      </c>
      <c r="E1523" s="60">
        <f t="shared" si="421"/>
        <v>55</v>
      </c>
      <c r="F1523" s="74"/>
      <c r="G1523" s="77"/>
      <c r="H1523" s="63" t="e">
        <f t="shared" si="462"/>
        <v>#VALUE!</v>
      </c>
      <c r="I1523" s="64">
        <f t="shared" ref="I1523:N1523" si="475">I1522</f>
        <v>1</v>
      </c>
      <c r="J1523" s="71" t="str">
        <f t="shared" si="475"/>
        <v>Lavandula</v>
      </c>
      <c r="K1523" s="71" t="str">
        <f t="shared" si="475"/>
        <v>stoechas</v>
      </c>
      <c r="L1523" s="72">
        <f t="shared" si="475"/>
        <v>2</v>
      </c>
      <c r="M1523" s="66">
        <f t="shared" si="475"/>
        <v>11</v>
      </c>
      <c r="N1523" s="66">
        <f t="shared" si="475"/>
        <v>0</v>
      </c>
      <c r="O1523" s="42"/>
      <c r="P1523" s="43" t="e">
        <f>TEXT(IF(#REF!=1,D1523,""),"00")</f>
        <v>#REF!</v>
      </c>
      <c r="Q1523" s="44"/>
      <c r="R1523" s="45"/>
      <c r="S1523" s="46" t="e">
        <f>IF(O1523=0,TEXT(TIME(P1523,Q1523,R1523)-TIME(D1523,E1523,RIGHT(F1523,2))+TIME(0,LEFT(#REF!,2),RIGHT(#REF!,2)),"mm:ss"),TEXT(TIME(P1523,Q1523,R1523)-TIME(D1523,E1523,RIGHT(F1523,2))+TIME(0,LEFT(#REF!,2),RIGHT(#REF!,2))-TIME(0,($G$10*O1523),0),"mm:ss"))</f>
        <v>#REF!</v>
      </c>
      <c r="T1523" s="47"/>
      <c r="U1523" s="43" t="e">
        <f>INDEX(VISITORS[INSECT ORDER], MATCH(T1523,VISITORS[NAME USED],0))</f>
        <v>#N/A</v>
      </c>
      <c r="V1523" s="43" t="e">
        <f t="shared" si="464"/>
        <v>#N/A</v>
      </c>
      <c r="W1523" s="48" t="e">
        <f>IF(SUM(AB1523,AD1523,AF1523,AH1523,AJ1523,AL1523)=#REF!,,"")</f>
        <v>#REF!</v>
      </c>
      <c r="X1523" s="49" t="e">
        <f>IF(#REF!=1,1,"")</f>
        <v>#REF!</v>
      </c>
      <c r="Y1523" s="49"/>
      <c r="Z1523" s="49"/>
      <c r="AA1523" s="50" t="str">
        <f t="shared" si="465"/>
        <v/>
      </c>
      <c r="AB1523" s="51" t="str">
        <f>IF(AA1523=1,#REF!,"")</f>
        <v/>
      </c>
      <c r="AC1523" s="50"/>
      <c r="AD1523" s="51" t="str">
        <f>IF(AC1523=1,#REF!,"")</f>
        <v/>
      </c>
      <c r="AE1523" s="50"/>
      <c r="AF1523" s="51" t="str">
        <f>IF(AE1523=1,#REF!,"")</f>
        <v/>
      </c>
      <c r="AG1523" s="50"/>
      <c r="AH1523" s="51" t="str">
        <f>IF(AG1523=1,#REF!,"")</f>
        <v/>
      </c>
      <c r="AI1523" s="50"/>
      <c r="AJ1523" s="51" t="str">
        <f>IF(AI1523=1,#REF!,"")</f>
        <v/>
      </c>
      <c r="AK1523" s="50"/>
      <c r="AL1523" s="51" t="str">
        <f>IF(AK1523=1,#REF!,"")</f>
        <v/>
      </c>
      <c r="AM1523" s="52"/>
      <c r="AN1523" s="53"/>
      <c r="AO1523" s="53"/>
      <c r="AP1523" s="54"/>
      <c r="AQ1523" s="55" t="e">
        <f>IF(#REF!=1,0,"")</f>
        <v>#REF!</v>
      </c>
      <c r="AR1523" s="56" t="e">
        <f t="shared" si="466"/>
        <v>#REF!</v>
      </c>
      <c r="AS1523" s="55" t="e">
        <f>IF(#REF!=1,0,"")</f>
        <v>#REF!</v>
      </c>
      <c r="AT1523" s="56" t="e">
        <f t="shared" si="467"/>
        <v>#REF!</v>
      </c>
    </row>
    <row r="1524" spans="1:46" s="3" customFormat="1" x14ac:dyDescent="0.25">
      <c r="A1524" s="67">
        <f t="shared" si="453"/>
        <v>2022</v>
      </c>
      <c r="B1524" s="67" t="str">
        <f t="shared" si="454"/>
        <v>May</v>
      </c>
      <c r="C1524" s="68">
        <f t="shared" si="461"/>
        <v>25</v>
      </c>
      <c r="D1524" s="69">
        <f t="shared" si="455"/>
        <v>9</v>
      </c>
      <c r="E1524" s="70">
        <f t="shared" si="421"/>
        <v>56</v>
      </c>
      <c r="F1524" s="74"/>
      <c r="G1524" s="77"/>
      <c r="H1524" s="63" t="e">
        <f t="shared" si="462"/>
        <v>#VALUE!</v>
      </c>
      <c r="I1524" s="64">
        <f t="shared" ref="I1524:N1524" si="476">I1523</f>
        <v>1</v>
      </c>
      <c r="J1524" s="71" t="str">
        <f t="shared" si="476"/>
        <v>Lavandula</v>
      </c>
      <c r="K1524" s="71" t="str">
        <f t="shared" si="476"/>
        <v>stoechas</v>
      </c>
      <c r="L1524" s="72">
        <f t="shared" si="476"/>
        <v>2</v>
      </c>
      <c r="M1524" s="72">
        <f t="shared" si="476"/>
        <v>11</v>
      </c>
      <c r="N1524" s="66">
        <f t="shared" si="476"/>
        <v>0</v>
      </c>
      <c r="O1524" s="42"/>
      <c r="P1524" s="43" t="e">
        <f>TEXT(IF(#REF!=1,D1524,""),"00")</f>
        <v>#REF!</v>
      </c>
      <c r="Q1524" s="44"/>
      <c r="R1524" s="45"/>
      <c r="S1524" s="46" t="e">
        <f>IF(O1524=0,TEXT(TIME(P1524,Q1524,R1524)-TIME(D1524,E1524,RIGHT(F1524,2))+TIME(0,LEFT(#REF!,2),RIGHT(#REF!,2)),"mm:ss"),TEXT(TIME(P1524,Q1524,R1524)-TIME(D1524,E1524,RIGHT(F1524,2))+TIME(0,LEFT(#REF!,2),RIGHT(#REF!,2))-TIME(0,($G$10*O1524),0),"mm:ss"))</f>
        <v>#REF!</v>
      </c>
      <c r="T1524" s="47"/>
      <c r="U1524" s="43" t="e">
        <f>INDEX(VISITORS[INSECT ORDER], MATCH(T1524,VISITORS[NAME USED],0))</f>
        <v>#N/A</v>
      </c>
      <c r="V1524" s="43" t="e">
        <f t="shared" si="464"/>
        <v>#N/A</v>
      </c>
      <c r="W1524" s="48" t="e">
        <f>IF(SUM(AB1524,AD1524,AF1524,AH1524,AJ1524,AL1524)=#REF!,,"")</f>
        <v>#REF!</v>
      </c>
      <c r="X1524" s="49" t="e">
        <f>IF(#REF!=1,1,"")</f>
        <v>#REF!</v>
      </c>
      <c r="Y1524" s="49"/>
      <c r="Z1524" s="49"/>
      <c r="AA1524" s="50" t="str">
        <f t="shared" si="465"/>
        <v/>
      </c>
      <c r="AB1524" s="51" t="str">
        <f>IF(AA1524=1,#REF!,"")</f>
        <v/>
      </c>
      <c r="AC1524" s="50"/>
      <c r="AD1524" s="51" t="str">
        <f>IF(AC1524=1,#REF!,"")</f>
        <v/>
      </c>
      <c r="AE1524" s="50"/>
      <c r="AF1524" s="51" t="str">
        <f>IF(AE1524=1,#REF!,"")</f>
        <v/>
      </c>
      <c r="AG1524" s="50"/>
      <c r="AH1524" s="51" t="str">
        <f>IF(AG1524=1,#REF!,"")</f>
        <v/>
      </c>
      <c r="AI1524" s="50"/>
      <c r="AJ1524" s="51" t="str">
        <f>IF(AI1524=1,#REF!,"")</f>
        <v/>
      </c>
      <c r="AK1524" s="50"/>
      <c r="AL1524" s="51" t="str">
        <f>IF(AK1524=1,#REF!,"")</f>
        <v/>
      </c>
      <c r="AM1524" s="52"/>
      <c r="AN1524" s="53"/>
      <c r="AO1524" s="53"/>
      <c r="AP1524" s="54"/>
      <c r="AQ1524" s="55" t="e">
        <f>IF(#REF!=1,0,"")</f>
        <v>#REF!</v>
      </c>
      <c r="AR1524" s="56" t="e">
        <f t="shared" si="466"/>
        <v>#REF!</v>
      </c>
      <c r="AS1524" s="55" t="e">
        <f>IF(#REF!=1,0,"")</f>
        <v>#REF!</v>
      </c>
      <c r="AT1524" s="56" t="e">
        <f t="shared" si="467"/>
        <v>#REF!</v>
      </c>
    </row>
    <row r="1525" spans="1:46" s="3" customFormat="1" x14ac:dyDescent="0.25">
      <c r="A1525" s="67">
        <f t="shared" si="453"/>
        <v>2022</v>
      </c>
      <c r="B1525" s="67" t="str">
        <f t="shared" si="454"/>
        <v>May</v>
      </c>
      <c r="C1525" s="68">
        <f t="shared" si="461"/>
        <v>25</v>
      </c>
      <c r="D1525" s="69">
        <f t="shared" si="455"/>
        <v>9</v>
      </c>
      <c r="E1525" s="70">
        <f t="shared" si="421"/>
        <v>57</v>
      </c>
      <c r="F1525" s="74"/>
      <c r="G1525" s="77"/>
      <c r="H1525" s="63" t="e">
        <f t="shared" si="462"/>
        <v>#VALUE!</v>
      </c>
      <c r="I1525" s="64">
        <f t="shared" ref="I1525:N1525" si="477">I1524</f>
        <v>1</v>
      </c>
      <c r="J1525" s="71" t="str">
        <f t="shared" si="477"/>
        <v>Lavandula</v>
      </c>
      <c r="K1525" s="71" t="str">
        <f t="shared" si="477"/>
        <v>stoechas</v>
      </c>
      <c r="L1525" s="72">
        <f t="shared" si="477"/>
        <v>2</v>
      </c>
      <c r="M1525" s="72">
        <f t="shared" si="477"/>
        <v>11</v>
      </c>
      <c r="N1525" s="66">
        <f t="shared" si="477"/>
        <v>0</v>
      </c>
      <c r="O1525" s="42"/>
      <c r="P1525" s="43" t="e">
        <f>TEXT(IF(#REF!=1,D1525,""),"00")</f>
        <v>#REF!</v>
      </c>
      <c r="Q1525" s="44"/>
      <c r="R1525" s="45"/>
      <c r="S1525" s="46" t="e">
        <f>IF(O1525=0,TEXT(TIME(P1525,Q1525,R1525)-TIME(D1525,E1525,RIGHT(F1525,2))+TIME(0,LEFT(#REF!,2),RIGHT(#REF!,2)),"mm:ss"),TEXT(TIME(P1525,Q1525,R1525)-TIME(D1525,E1525,RIGHT(F1525,2))+TIME(0,LEFT(#REF!,2),RIGHT(#REF!,2))-TIME(0,($G$10*O1525),0),"mm:ss"))</f>
        <v>#REF!</v>
      </c>
      <c r="T1525" s="47"/>
      <c r="U1525" s="43" t="e">
        <f>INDEX(VISITORS[INSECT ORDER], MATCH(T1525,VISITORS[NAME USED],0))</f>
        <v>#N/A</v>
      </c>
      <c r="V1525" s="43" t="e">
        <f t="shared" si="464"/>
        <v>#N/A</v>
      </c>
      <c r="W1525" s="48" t="e">
        <f>IF(SUM(AB1525,AD1525,AF1525,AH1525,AJ1525,AL1525)=#REF!,,"")</f>
        <v>#REF!</v>
      </c>
      <c r="X1525" s="49" t="e">
        <f>IF(#REF!=1,1,"")</f>
        <v>#REF!</v>
      </c>
      <c r="Y1525" s="49"/>
      <c r="Z1525" s="49"/>
      <c r="AA1525" s="50" t="str">
        <f t="shared" si="465"/>
        <v/>
      </c>
      <c r="AB1525" s="51" t="str">
        <f>IF(AA1525=1,#REF!,"")</f>
        <v/>
      </c>
      <c r="AC1525" s="50"/>
      <c r="AD1525" s="51" t="str">
        <f>IF(AC1525=1,#REF!,"")</f>
        <v/>
      </c>
      <c r="AE1525" s="50"/>
      <c r="AF1525" s="51" t="str">
        <f>IF(AE1525=1,#REF!,"")</f>
        <v/>
      </c>
      <c r="AG1525" s="50"/>
      <c r="AH1525" s="51" t="str">
        <f>IF(AG1525=1,#REF!,"")</f>
        <v/>
      </c>
      <c r="AI1525" s="50"/>
      <c r="AJ1525" s="51" t="str">
        <f>IF(AI1525=1,#REF!,"")</f>
        <v/>
      </c>
      <c r="AK1525" s="50"/>
      <c r="AL1525" s="51" t="str">
        <f>IF(AK1525=1,#REF!,"")</f>
        <v/>
      </c>
      <c r="AM1525" s="52"/>
      <c r="AN1525" s="53"/>
      <c r="AO1525" s="53"/>
      <c r="AP1525" s="54"/>
      <c r="AQ1525" s="55" t="e">
        <f>IF(#REF!=1,0,"")</f>
        <v>#REF!</v>
      </c>
      <c r="AR1525" s="56" t="e">
        <f t="shared" si="466"/>
        <v>#REF!</v>
      </c>
      <c r="AS1525" s="55" t="e">
        <f>IF(#REF!=1,0,"")</f>
        <v>#REF!</v>
      </c>
      <c r="AT1525" s="56" t="e">
        <f t="shared" si="467"/>
        <v>#REF!</v>
      </c>
    </row>
    <row r="1526" spans="1:46" s="3" customFormat="1" ht="15.75" thickBot="1" x14ac:dyDescent="0.3">
      <c r="A1526" s="80">
        <f t="shared" si="453"/>
        <v>2022</v>
      </c>
      <c r="B1526" s="80" t="str">
        <f t="shared" si="454"/>
        <v>May</v>
      </c>
      <c r="C1526" s="81">
        <f t="shared" si="461"/>
        <v>25</v>
      </c>
      <c r="D1526" s="82">
        <f t="shared" si="455"/>
        <v>9</v>
      </c>
      <c r="E1526" s="70">
        <f t="shared" si="421"/>
        <v>58</v>
      </c>
      <c r="F1526" s="83"/>
      <c r="G1526" s="84"/>
      <c r="H1526" s="63" t="e">
        <f t="shared" si="462"/>
        <v>#VALUE!</v>
      </c>
      <c r="I1526" s="85">
        <f t="shared" ref="I1526:N1526" si="478">I1525</f>
        <v>1</v>
      </c>
      <c r="J1526" s="86" t="str">
        <f t="shared" si="478"/>
        <v>Lavandula</v>
      </c>
      <c r="K1526" s="86" t="str">
        <f t="shared" si="478"/>
        <v>stoechas</v>
      </c>
      <c r="L1526" s="72">
        <f t="shared" si="478"/>
        <v>2</v>
      </c>
      <c r="M1526" s="72">
        <f t="shared" si="478"/>
        <v>11</v>
      </c>
      <c r="N1526" s="87">
        <f t="shared" si="478"/>
        <v>0</v>
      </c>
      <c r="O1526" s="88"/>
      <c r="P1526" s="89" t="e">
        <f>TEXT(IF(#REF!=1,D1526,""),"00")</f>
        <v>#REF!</v>
      </c>
      <c r="Q1526" s="90"/>
      <c r="R1526" s="91"/>
      <c r="S1526" s="92" t="e">
        <f>IF(O1526=0,TEXT(TIME(P1526,Q1526,R1526)-TIME(D1526,E1526,RIGHT(F1526,2))+TIME(0,LEFT(#REF!,2),RIGHT(#REF!,2)),"mm:ss"),TEXT(TIME(P1526,Q1526,R1526)-TIME(D1526,E1526,RIGHT(F1526,2))+TIME(0,LEFT(#REF!,2),RIGHT(#REF!,2))-TIME(0,($G$10*O1526),0),"mm:ss"))</f>
        <v>#REF!</v>
      </c>
      <c r="T1526" s="93"/>
      <c r="U1526" s="43" t="e">
        <f>INDEX(VISITORS[INSECT ORDER], MATCH(T1526,VISITORS[NAME USED],0))</f>
        <v>#N/A</v>
      </c>
      <c r="V1526" s="89" t="e">
        <f t="shared" si="464"/>
        <v>#N/A</v>
      </c>
      <c r="W1526" s="48" t="e">
        <f>IF(SUM(AB1526,AD1526,AF1526,AH1526,AJ1526,AL1526)=#REF!,,"")</f>
        <v>#REF!</v>
      </c>
      <c r="X1526" s="94" t="e">
        <f>IF(#REF!=1,1,"")</f>
        <v>#REF!</v>
      </c>
      <c r="Y1526" s="94"/>
      <c r="Z1526" s="94"/>
      <c r="AA1526" s="95" t="str">
        <f t="shared" si="465"/>
        <v/>
      </c>
      <c r="AB1526" s="96" t="str">
        <f>IF(AA1526=1,#REF!,"")</f>
        <v/>
      </c>
      <c r="AC1526" s="95"/>
      <c r="AD1526" s="96" t="str">
        <f>IF(AC1526=1,#REF!,"")</f>
        <v/>
      </c>
      <c r="AE1526" s="95"/>
      <c r="AF1526" s="96" t="str">
        <f>IF(AE1526=1,#REF!,"")</f>
        <v/>
      </c>
      <c r="AG1526" s="95"/>
      <c r="AH1526" s="96" t="str">
        <f>IF(AG1526=1,#REF!,"")</f>
        <v/>
      </c>
      <c r="AI1526" s="95"/>
      <c r="AJ1526" s="96" t="str">
        <f>IF(AI1526=1,#REF!,"")</f>
        <v/>
      </c>
      <c r="AK1526" s="95"/>
      <c r="AL1526" s="96" t="str">
        <f>IF(AK1526=1,#REF!,"")</f>
        <v/>
      </c>
      <c r="AM1526" s="97"/>
      <c r="AN1526" s="98"/>
      <c r="AO1526" s="98"/>
      <c r="AP1526" s="99"/>
      <c r="AQ1526" s="100" t="e">
        <f>IF(#REF!=1,0,"")</f>
        <v>#REF!</v>
      </c>
      <c r="AR1526" s="101" t="e">
        <f t="shared" si="466"/>
        <v>#REF!</v>
      </c>
      <c r="AS1526" s="100" t="e">
        <f>IF(#REF!=1,0,"")</f>
        <v>#REF!</v>
      </c>
      <c r="AT1526" s="101" t="e">
        <f t="shared" si="467"/>
        <v>#REF!</v>
      </c>
    </row>
    <row r="1527" spans="1:46" s="3" customFormat="1" x14ac:dyDescent="0.25">
      <c r="A1527" s="67">
        <f t="shared" si="453"/>
        <v>2022</v>
      </c>
      <c r="B1527" s="67" t="str">
        <f t="shared" si="454"/>
        <v>May</v>
      </c>
      <c r="C1527" s="68">
        <f t="shared" si="461"/>
        <v>25</v>
      </c>
      <c r="D1527" s="69">
        <f t="shared" si="455"/>
        <v>9</v>
      </c>
      <c r="E1527" s="60">
        <f t="shared" si="421"/>
        <v>59</v>
      </c>
      <c r="F1527" s="74"/>
      <c r="G1527" s="77"/>
      <c r="H1527" s="63" t="e">
        <f t="shared" si="462"/>
        <v>#VALUE!</v>
      </c>
      <c r="I1527" s="64">
        <f t="shared" ref="I1527:N1527" si="479">I1526</f>
        <v>1</v>
      </c>
      <c r="J1527" s="71" t="str">
        <f t="shared" si="479"/>
        <v>Lavandula</v>
      </c>
      <c r="K1527" s="71" t="str">
        <f t="shared" si="479"/>
        <v>stoechas</v>
      </c>
      <c r="L1527" s="72">
        <f t="shared" si="479"/>
        <v>2</v>
      </c>
      <c r="M1527" s="66">
        <f t="shared" si="479"/>
        <v>11</v>
      </c>
      <c r="N1527" s="66">
        <f t="shared" si="479"/>
        <v>0</v>
      </c>
      <c r="O1527" s="42"/>
      <c r="P1527" s="43" t="e">
        <f>TEXT(IF(#REF!=1,D1527,""),"00")</f>
        <v>#REF!</v>
      </c>
      <c r="Q1527" s="44"/>
      <c r="R1527" s="45"/>
      <c r="S1527" s="46" t="e">
        <f>IF(O1527=0,TEXT(TIME(P1527,Q1527,R1527)-TIME(D1527,E1527,RIGHT(F1527,2))+TIME(0,LEFT(#REF!,2),RIGHT(#REF!,2)),"mm:ss"),TEXT(TIME(P1527,Q1527,R1527)-TIME(D1527,E1527,RIGHT(F1527,2))+TIME(0,LEFT(#REF!,2),RIGHT(#REF!,2))-TIME(0,($G$10*O1527),0),"mm:ss"))</f>
        <v>#REF!</v>
      </c>
      <c r="T1527" s="47"/>
      <c r="U1527" s="43" t="e">
        <f>INDEX(VISITORS[INSECT ORDER], MATCH(T1527,VISITORS[NAME USED],0))</f>
        <v>#N/A</v>
      </c>
      <c r="V1527" s="43" t="e">
        <f t="shared" si="464"/>
        <v>#N/A</v>
      </c>
      <c r="W1527" s="48" t="e">
        <f>IF(SUM(AB1527,AD1527,AF1527,AH1527,AJ1527,AL1527)=#REF!,,"")</f>
        <v>#REF!</v>
      </c>
      <c r="X1527" s="49" t="e">
        <f>IF(#REF!=1,1,"")</f>
        <v>#REF!</v>
      </c>
      <c r="Y1527" s="49"/>
      <c r="Z1527" s="49"/>
      <c r="AA1527" s="50" t="str">
        <f t="shared" si="465"/>
        <v/>
      </c>
      <c r="AB1527" s="51" t="str">
        <f>IF(AA1527=1,#REF!,"")</f>
        <v/>
      </c>
      <c r="AC1527" s="50"/>
      <c r="AD1527" s="51" t="str">
        <f>IF(AC1527=1,#REF!,"")</f>
        <v/>
      </c>
      <c r="AE1527" s="50"/>
      <c r="AF1527" s="51" t="str">
        <f>IF(AE1527=1,#REF!,"")</f>
        <v/>
      </c>
      <c r="AG1527" s="50"/>
      <c r="AH1527" s="51" t="str">
        <f>IF(AG1527=1,#REF!,"")</f>
        <v/>
      </c>
      <c r="AI1527" s="50"/>
      <c r="AJ1527" s="51" t="str">
        <f>IF(AI1527=1,#REF!,"")</f>
        <v/>
      </c>
      <c r="AK1527" s="50"/>
      <c r="AL1527" s="51" t="str">
        <f>IF(AK1527=1,#REF!,"")</f>
        <v/>
      </c>
      <c r="AM1527" s="52"/>
      <c r="AN1527" s="53"/>
      <c r="AO1527" s="53"/>
      <c r="AP1527" s="54"/>
      <c r="AQ1527" s="55" t="e">
        <f>IF(#REF!=1,0,"")</f>
        <v>#REF!</v>
      </c>
      <c r="AR1527" s="56" t="e">
        <f t="shared" si="466"/>
        <v>#REF!</v>
      </c>
      <c r="AS1527" s="55" t="e">
        <f>IF(#REF!=1,0,"")</f>
        <v>#REF!</v>
      </c>
      <c r="AT1527" s="56" t="e">
        <f t="shared" si="467"/>
        <v>#REF!</v>
      </c>
    </row>
    <row r="1528" spans="1:46" s="3" customFormat="1" x14ac:dyDescent="0.25">
      <c r="A1528" s="67">
        <f>A1527</f>
        <v>2022</v>
      </c>
      <c r="B1528" s="67" t="str">
        <f>IF(C1527-C1528&gt;0, TEXT(DATE(2016,(MONTH(DATEVALUE(B1527&amp;"1"))+1),1),"mmm"), B1527)</f>
        <v>May</v>
      </c>
      <c r="C1528" s="68">
        <f t="shared" si="461"/>
        <v>25</v>
      </c>
      <c r="D1528" s="69">
        <f>IF(IF(E1527=59,D1527+1,D1527)=24,0,IF(E1527=59,D1527+1,D1527))</f>
        <v>10</v>
      </c>
      <c r="E1528" s="70">
        <f t="shared" si="421"/>
        <v>0</v>
      </c>
      <c r="F1528" s="74"/>
      <c r="G1528" s="77"/>
      <c r="H1528" s="63" t="e">
        <f t="shared" si="462"/>
        <v>#VALUE!</v>
      </c>
      <c r="I1528" s="64">
        <f t="shared" ref="I1528" si="480">I1527</f>
        <v>1</v>
      </c>
      <c r="J1528" s="71" t="str">
        <f>J1527</f>
        <v>Lavandula</v>
      </c>
      <c r="K1528" s="71" t="str">
        <f>K1527</f>
        <v>stoechas</v>
      </c>
      <c r="L1528" s="72">
        <f t="shared" ref="L1528:M1528" si="481">L1527</f>
        <v>2</v>
      </c>
      <c r="M1528" s="72">
        <f t="shared" si="481"/>
        <v>11</v>
      </c>
      <c r="N1528" s="66">
        <f>N1527</f>
        <v>0</v>
      </c>
      <c r="O1528" s="42"/>
      <c r="P1528" s="43" t="e">
        <f>TEXT(IF(#REF!=1,D1528,""),"00")</f>
        <v>#REF!</v>
      </c>
      <c r="Q1528" s="44"/>
      <c r="R1528" s="45"/>
      <c r="S1528" s="46" t="e">
        <f>IF(O1528=0,TEXT(TIME(P1528,Q1528,R1528)-TIME(D1528,E1528,RIGHT(F1528,2))+TIME(0,LEFT(#REF!,2),RIGHT(#REF!,2)),"mm:ss"),TEXT(TIME(P1528,Q1528,R1528)-TIME(D1528,E1528,RIGHT(F1528,2))+TIME(0,LEFT(#REF!,2),RIGHT(#REF!,2))-TIME(0,($G$10*O1528),0),"mm:ss"))</f>
        <v>#REF!</v>
      </c>
      <c r="T1528" s="47"/>
      <c r="U1528" s="43" t="e">
        <f>INDEX(VISITORS[INSECT ORDER], MATCH(T1528,VISITORS[NAME USED],0))</f>
        <v>#N/A</v>
      </c>
      <c r="V1528" s="43" t="e">
        <f t="shared" si="464"/>
        <v>#N/A</v>
      </c>
      <c r="W1528" s="48" t="e">
        <f>IF(SUM(AB1528,AD1528,AF1528,AH1528,AJ1528,AL1528)=#REF!,,"")</f>
        <v>#REF!</v>
      </c>
      <c r="X1528" s="49" t="e">
        <f>IF(#REF!=1,1,"")</f>
        <v>#REF!</v>
      </c>
      <c r="Y1528" s="49"/>
      <c r="Z1528" s="49"/>
      <c r="AA1528" s="50" t="str">
        <f t="shared" si="465"/>
        <v/>
      </c>
      <c r="AB1528" s="51" t="str">
        <f>IF(AA1528=1,#REF!,"")</f>
        <v/>
      </c>
      <c r="AC1528" s="50"/>
      <c r="AD1528" s="51" t="str">
        <f>IF(AC1528=1,#REF!,"")</f>
        <v/>
      </c>
      <c r="AE1528" s="50"/>
      <c r="AF1528" s="51" t="str">
        <f>IF(AE1528=1,#REF!,"")</f>
        <v/>
      </c>
      <c r="AG1528" s="50"/>
      <c r="AH1528" s="51" t="str">
        <f>IF(AG1528=1,#REF!,"")</f>
        <v/>
      </c>
      <c r="AI1528" s="50"/>
      <c r="AJ1528" s="51" t="str">
        <f>IF(AI1528=1,#REF!,"")</f>
        <v/>
      </c>
      <c r="AK1528" s="50"/>
      <c r="AL1528" s="51" t="str">
        <f>IF(AK1528=1,#REF!,"")</f>
        <v/>
      </c>
      <c r="AM1528" s="52"/>
      <c r="AN1528" s="53"/>
      <c r="AO1528" s="53"/>
      <c r="AP1528" s="54"/>
      <c r="AQ1528" s="55" t="e">
        <f>IF(#REF!=1,0,"")</f>
        <v>#REF!</v>
      </c>
      <c r="AR1528" s="56" t="e">
        <f t="shared" si="466"/>
        <v>#REF!</v>
      </c>
      <c r="AS1528" s="55" t="e">
        <f>IF(#REF!=1,0,"")</f>
        <v>#REF!</v>
      </c>
      <c r="AT1528" s="56" t="e">
        <f t="shared" si="467"/>
        <v>#REF!</v>
      </c>
    </row>
    <row r="1529" spans="1:46" s="3" customFormat="1" x14ac:dyDescent="0.25">
      <c r="A1529" s="67">
        <f t="shared" ref="A1529:A1530" si="482">A1528</f>
        <v>2022</v>
      </c>
      <c r="B1529" s="67" t="str">
        <f t="shared" ref="B1529:B1530" si="483">IF(C1528-C1529&gt;0, TEXT(DATE(2016,(MONTH(DATEVALUE(B1528&amp;"1"))+1),1),"mmm"), B1528)</f>
        <v>May</v>
      </c>
      <c r="C1529" s="68">
        <f t="shared" si="461"/>
        <v>25</v>
      </c>
      <c r="D1529" s="69">
        <f t="shared" ref="D1529:D1530" si="484">IF(IF(E1528=59,D1528+1,D1528)=24,0,IF(E1528=59,D1528+1,D1528))</f>
        <v>10</v>
      </c>
      <c r="E1529" s="70">
        <f t="shared" si="421"/>
        <v>1</v>
      </c>
      <c r="F1529" s="74"/>
      <c r="G1529" s="77"/>
      <c r="H1529" s="63" t="e">
        <f t="shared" si="462"/>
        <v>#VALUE!</v>
      </c>
      <c r="I1529" s="64">
        <f t="shared" ref="I1529:N1529" si="485">I1528</f>
        <v>1</v>
      </c>
      <c r="J1529" s="71" t="str">
        <f t="shared" si="485"/>
        <v>Lavandula</v>
      </c>
      <c r="K1529" s="71" t="str">
        <f t="shared" si="485"/>
        <v>stoechas</v>
      </c>
      <c r="L1529" s="66">
        <f t="shared" si="485"/>
        <v>2</v>
      </c>
      <c r="M1529" s="72">
        <f t="shared" si="485"/>
        <v>11</v>
      </c>
      <c r="N1529" s="66">
        <f t="shared" si="485"/>
        <v>0</v>
      </c>
      <c r="O1529" s="42"/>
      <c r="P1529" s="43" t="e">
        <f>TEXT(IF(#REF!=1,D1529,""),"00")</f>
        <v>#REF!</v>
      </c>
      <c r="Q1529" s="44"/>
      <c r="R1529" s="45"/>
      <c r="S1529" s="46" t="e">
        <f>IF(O1529=0,TEXT(TIME(P1529,Q1529,R1529)-TIME(D1529,E1529,RIGHT(F1529,2))+TIME(0,LEFT(#REF!,2),RIGHT(#REF!,2)),"mm:ss"),TEXT(TIME(P1529,Q1529,R1529)-TIME(D1529,E1529,RIGHT(F1529,2))+TIME(0,LEFT(#REF!,2),RIGHT(#REF!,2))-TIME(0,($G$10*O1529),0),"mm:ss"))</f>
        <v>#REF!</v>
      </c>
      <c r="T1529" s="47"/>
      <c r="U1529" s="43" t="e">
        <f>INDEX(VISITORS[INSECT ORDER], MATCH(T1529,VISITORS[NAME USED],0))</f>
        <v>#N/A</v>
      </c>
      <c r="V1529" s="43" t="e">
        <f t="shared" si="464"/>
        <v>#N/A</v>
      </c>
      <c r="W1529" s="48" t="e">
        <f>IF(SUM(AB1529,AD1529,AF1529,AH1529,AJ1529,AL1529)=#REF!,,"")</f>
        <v>#REF!</v>
      </c>
      <c r="X1529" s="49" t="e">
        <f>IF(#REF!=1,1,"")</f>
        <v>#REF!</v>
      </c>
      <c r="Y1529" s="49"/>
      <c r="Z1529" s="49"/>
      <c r="AA1529" s="50" t="str">
        <f t="shared" si="465"/>
        <v/>
      </c>
      <c r="AB1529" s="51" t="str">
        <f>IF(AA1529=1,#REF!,"")</f>
        <v/>
      </c>
      <c r="AC1529" s="50"/>
      <c r="AD1529" s="51" t="str">
        <f>IF(AC1529=1,#REF!,"")</f>
        <v/>
      </c>
      <c r="AE1529" s="50"/>
      <c r="AF1529" s="51" t="str">
        <f>IF(AE1529=1,#REF!,"")</f>
        <v/>
      </c>
      <c r="AG1529" s="50"/>
      <c r="AH1529" s="51" t="str">
        <f>IF(AG1529=1,#REF!,"")</f>
        <v/>
      </c>
      <c r="AI1529" s="50"/>
      <c r="AJ1529" s="51" t="str">
        <f>IF(AI1529=1,#REF!,"")</f>
        <v/>
      </c>
      <c r="AK1529" s="50"/>
      <c r="AL1529" s="51" t="str">
        <f>IF(AK1529=1,#REF!,"")</f>
        <v/>
      </c>
      <c r="AM1529" s="52"/>
      <c r="AN1529" s="53"/>
      <c r="AO1529" s="53"/>
      <c r="AP1529" s="54"/>
      <c r="AQ1529" s="55" t="e">
        <f>IF(#REF!=1,0,"")</f>
        <v>#REF!</v>
      </c>
      <c r="AR1529" s="56" t="e">
        <f t="shared" si="466"/>
        <v>#REF!</v>
      </c>
      <c r="AS1529" s="55" t="e">
        <f>IF(#REF!=1,0,"")</f>
        <v>#REF!</v>
      </c>
      <c r="AT1529" s="56" t="e">
        <f t="shared" si="467"/>
        <v>#REF!</v>
      </c>
    </row>
    <row r="1530" spans="1:46" s="3" customFormat="1" x14ac:dyDescent="0.25">
      <c r="A1530" s="67">
        <f t="shared" si="482"/>
        <v>2022</v>
      </c>
      <c r="B1530" s="67" t="str">
        <f t="shared" si="483"/>
        <v>May</v>
      </c>
      <c r="C1530" s="68">
        <f t="shared" si="461"/>
        <v>25</v>
      </c>
      <c r="D1530" s="69">
        <f t="shared" si="484"/>
        <v>10</v>
      </c>
      <c r="E1530" s="70">
        <f t="shared" si="421"/>
        <v>2</v>
      </c>
      <c r="F1530" s="74"/>
      <c r="G1530" s="77"/>
      <c r="H1530" s="63" t="e">
        <f t="shared" si="462"/>
        <v>#VALUE!</v>
      </c>
      <c r="I1530" s="64">
        <f t="shared" ref="I1530:N1530" si="486">I1529</f>
        <v>1</v>
      </c>
      <c r="J1530" s="71" t="str">
        <f t="shared" si="486"/>
        <v>Lavandula</v>
      </c>
      <c r="K1530" s="71" t="str">
        <f t="shared" si="486"/>
        <v>stoechas</v>
      </c>
      <c r="L1530" s="72">
        <f t="shared" si="486"/>
        <v>2</v>
      </c>
      <c r="M1530" s="72">
        <f t="shared" si="486"/>
        <v>11</v>
      </c>
      <c r="N1530" s="66">
        <f t="shared" si="486"/>
        <v>0</v>
      </c>
      <c r="O1530" s="42"/>
      <c r="P1530" s="43" t="e">
        <f>TEXT(IF(#REF!=1,D1530,""),"00")</f>
        <v>#REF!</v>
      </c>
      <c r="Q1530" s="44"/>
      <c r="R1530" s="45"/>
      <c r="S1530" s="46" t="e">
        <f>IF(O1530=0,TEXT(TIME(P1530,Q1530,R1530)-TIME(D1530,E1530,RIGHT(F1530,2))+TIME(0,LEFT(#REF!,2),RIGHT(#REF!,2)),"mm:ss"),TEXT(TIME(P1530,Q1530,R1530)-TIME(D1530,E1530,RIGHT(F1530,2))+TIME(0,LEFT(#REF!,2),RIGHT(#REF!,2))-TIME(0,($G$10*O1530),0),"mm:ss"))</f>
        <v>#REF!</v>
      </c>
      <c r="T1530" s="47"/>
      <c r="U1530" s="43" t="e">
        <f>INDEX(VISITORS[INSECT ORDER], MATCH(T1530,VISITORS[NAME USED],0))</f>
        <v>#N/A</v>
      </c>
      <c r="V1530" s="43" t="e">
        <f t="shared" si="464"/>
        <v>#N/A</v>
      </c>
      <c r="W1530" s="48" t="e">
        <f>IF(SUM(AB1530,AD1530,AF1530,AH1530,AJ1530,AL1530)=#REF!,,"")</f>
        <v>#REF!</v>
      </c>
      <c r="X1530" s="49" t="e">
        <f>IF(#REF!=1,1,"")</f>
        <v>#REF!</v>
      </c>
      <c r="Y1530" s="49"/>
      <c r="Z1530" s="49"/>
      <c r="AA1530" s="50" t="str">
        <f t="shared" si="465"/>
        <v/>
      </c>
      <c r="AB1530" s="51" t="str">
        <f>IF(AA1530=1,#REF!,"")</f>
        <v/>
      </c>
      <c r="AC1530" s="50"/>
      <c r="AD1530" s="51" t="str">
        <f>IF(AC1530=1,#REF!,"")</f>
        <v/>
      </c>
      <c r="AE1530" s="50"/>
      <c r="AF1530" s="51" t="str">
        <f>IF(AE1530=1,#REF!,"")</f>
        <v/>
      </c>
      <c r="AG1530" s="50"/>
      <c r="AH1530" s="51" t="str">
        <f>IF(AG1530=1,#REF!,"")</f>
        <v/>
      </c>
      <c r="AI1530" s="50"/>
      <c r="AJ1530" s="51" t="str">
        <f>IF(AI1530=1,#REF!,"")</f>
        <v/>
      </c>
      <c r="AK1530" s="50"/>
      <c r="AL1530" s="51" t="str">
        <f>IF(AK1530=1,#REF!,"")</f>
        <v/>
      </c>
      <c r="AM1530" s="52"/>
      <c r="AN1530" s="53"/>
      <c r="AO1530" s="53"/>
      <c r="AP1530" s="54"/>
      <c r="AQ1530" s="55" t="e">
        <f>IF(#REF!=1,0,"")</f>
        <v>#REF!</v>
      </c>
      <c r="AR1530" s="56" t="e">
        <f t="shared" si="466"/>
        <v>#REF!</v>
      </c>
      <c r="AS1530" s="55" t="e">
        <f>IF(#REF!=1,0,"")</f>
        <v>#REF!</v>
      </c>
      <c r="AT1530" s="56" t="e">
        <f t="shared" si="467"/>
        <v>#REF!</v>
      </c>
    </row>
    <row r="1531" spans="1:46" x14ac:dyDescent="0.25">
      <c r="T1531">
        <f>COUNTA(T3:T1530)</f>
        <v>69</v>
      </c>
    </row>
  </sheetData>
  <sheetProtection formatCells="0" formatColumns="0" formatRows="0" sort="0" autoFilter="0"/>
  <protectedRanges>
    <protectedRange sqref="T3 V3" name="Visitor ID_1"/>
    <protectedRange sqref="S3:S1530" name="Time of Departure_1"/>
    <protectedRange sqref="V4:V1048576 T4:T1048576" name="Visitor ID"/>
    <protectedRange sqref="M1:N1048576" name="Number of observed flowers"/>
    <protectedRange sqref="I1:I1048576" name="Video present"/>
    <protectedRange sqref="F1:F1048576" name="Seconds"/>
    <protectedRange sqref="A3:F3" name="Initial time"/>
    <protectedRange sqref="J3:N3" name="Plant ID"/>
    <protectedRange sqref="G3:G9" name="File splitter"/>
    <protectedRange sqref="X1:AP1048576" name="Visitor behaviour_1"/>
    <protectedRange sqref="S1531:S1048576" name="Time of Departure"/>
    <protectedRange sqref="U3:U1048576" name="Visitor ID_2"/>
    <protectedRange sqref="AQ1:AR1 AT1:AT105 AQ2:AS105 AQ106:AT1048576" name="Visitor behaviour_1_1"/>
  </protectedRanges>
  <autoFilter ref="A2:AT1531" xr:uid="{00000000-0009-0000-0000-000000000000}">
    <filterColumn colId="12" showButton="0"/>
    <filterColumn colId="15" showButton="0"/>
    <filterColumn colId="16" showButton="0"/>
    <filterColumn colId="23" showButton="0"/>
  </autoFilter>
  <dataConsolidate/>
  <mergeCells count="9">
    <mergeCell ref="M2:N2"/>
    <mergeCell ref="P2:R2"/>
    <mergeCell ref="X2:Y2"/>
    <mergeCell ref="AQ1:AT1"/>
    <mergeCell ref="A1:F1"/>
    <mergeCell ref="H1:I1"/>
    <mergeCell ref="J1:N1"/>
    <mergeCell ref="P1:V1"/>
    <mergeCell ref="X1:AO1"/>
  </mergeCells>
  <conditionalFormatting sqref="A1 G1:J1 O1:O2 A2:M2 AE2:AP105 S106:AP1530 AQ1527:XFD1530">
    <cfRule type="beginsWith" dxfId="14" priority="69" operator="beginsWith" text="NA">
      <formula>LEFT(A1,LEN("NA"))="NA"</formula>
    </cfRule>
  </conditionalFormatting>
  <conditionalFormatting sqref="A3:O105">
    <cfRule type="beginsWith" dxfId="13" priority="68" operator="beginsWith" text="NA">
      <formula>LEFT(A3,LEN("NA"))="NA"</formula>
    </cfRule>
  </conditionalFormatting>
  <conditionalFormatting sqref="F3:F99993">
    <cfRule type="cellIs" dxfId="12" priority="60" operator="greaterThan">
      <formula>60</formula>
    </cfRule>
  </conditionalFormatting>
  <conditionalFormatting sqref="I1:I1530 W3:W1530">
    <cfRule type="containsBlanks" dxfId="11" priority="70">
      <formula>LEN(TRIM(I1))=0</formula>
    </cfRule>
  </conditionalFormatting>
  <conditionalFormatting sqref="S2:S1530 U106:V1048576 U1:U105 V4:V105">
    <cfRule type="containsErrors" dxfId="7" priority="72">
      <formula>ISERROR(S1)</formula>
    </cfRule>
  </conditionalFormatting>
  <conditionalFormatting sqref="V1:V3">
    <cfRule type="containsErrors" dxfId="6" priority="57">
      <formula>ISERROR(V1)</formula>
    </cfRule>
  </conditionalFormatting>
  <conditionalFormatting sqref="V2 X1:Z1 X2">
    <cfRule type="beginsWith" dxfId="5" priority="67" operator="beginsWith" text="NA">
      <formula>LEFT(V1,LEN("NA"))="NA"</formula>
    </cfRule>
  </conditionalFormatting>
  <conditionalFormatting sqref="V3:AD105 S2:U105">
    <cfRule type="beginsWith" dxfId="4" priority="58" operator="beginsWith" text="NA">
      <formula>LEFT(S2,LEN("NA"))="NA"</formula>
    </cfRule>
  </conditionalFormatting>
  <conditionalFormatting sqref="AA2:AD2">
    <cfRule type="beginsWith" dxfId="3" priority="41" operator="beginsWith" text="NA">
      <formula>LEFT(AA2,LEN("NA"))="NA"</formula>
    </cfRule>
  </conditionalFormatting>
  <conditionalFormatting sqref="AP1:AQ1">
    <cfRule type="beginsWith" dxfId="2" priority="31" operator="beginsWith" text="NA">
      <formula>LEFT(AP1,LEN("NA"))="NA"</formula>
    </cfRule>
  </conditionalFormatting>
  <conditionalFormatting sqref="AQ2:AT1526">
    <cfRule type="beginsWith" dxfId="1" priority="7" operator="beginsWith" text="NA">
      <formula>LEFT(AQ2,LEN("NA"))="NA"</formula>
    </cfRule>
  </conditionalFormatting>
  <conditionalFormatting sqref="AU1:XFD1526 A106:O1530">
    <cfRule type="beginsWith" dxfId="0" priority="12" operator="beginsWith" text="NA">
      <formula>LEFT(A1,LEN("NA"))="NA"</formula>
    </cfRule>
  </conditionalFormatting>
  <dataValidations count="1">
    <dataValidation type="whole" operator="equal" allowBlank="1" showInputMessage="1" showErrorMessage="1" sqref="I3:I1530" xr:uid="{00000000-0002-0000-0000-000000000000}">
      <formula1>1</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79998168889431442"/>
  </sheetPr>
  <dimension ref="A1:G13"/>
  <sheetViews>
    <sheetView workbookViewId="0">
      <selection activeCell="A3" sqref="A3"/>
    </sheetView>
  </sheetViews>
  <sheetFormatPr defaultColWidth="9.140625" defaultRowHeight="15" x14ac:dyDescent="0.25"/>
  <cols>
    <col min="1" max="1" width="15.5703125" style="105" customWidth="1"/>
    <col min="2" max="2" width="16.85546875" style="105" customWidth="1"/>
    <col min="3" max="3" width="30.85546875" style="3" customWidth="1"/>
    <col min="4" max="4" width="23.42578125" style="3" customWidth="1"/>
    <col min="5" max="5" width="18.42578125" style="3" customWidth="1"/>
    <col min="6" max="6" width="14.85546875" style="3" customWidth="1"/>
    <col min="7" max="7" width="31.140625" style="108" customWidth="1"/>
    <col min="8" max="16384" width="9.140625" style="4"/>
  </cols>
  <sheetData>
    <row r="1" spans="1:7" s="3" customFormat="1" ht="15.75" thickBot="1" x14ac:dyDescent="0.3">
      <c r="A1" s="1" t="s">
        <v>0</v>
      </c>
      <c r="B1" s="1" t="s">
        <v>1</v>
      </c>
      <c r="C1" s="1" t="s">
        <v>2</v>
      </c>
      <c r="D1" s="1" t="s">
        <v>3</v>
      </c>
      <c r="E1" s="2" t="s">
        <v>4</v>
      </c>
      <c r="F1" s="2" t="s">
        <v>5</v>
      </c>
      <c r="G1" s="106" t="s">
        <v>6</v>
      </c>
    </row>
    <row r="2" spans="1:7" ht="90" customHeight="1" x14ac:dyDescent="0.25">
      <c r="A2" s="105" t="s">
        <v>7</v>
      </c>
      <c r="B2" s="105" t="s">
        <v>8</v>
      </c>
      <c r="G2" s="107" t="s">
        <v>9</v>
      </c>
    </row>
    <row r="3" spans="1:7" ht="90" customHeight="1" x14ac:dyDescent="0.25"/>
    <row r="4" spans="1:7" ht="90" customHeight="1" x14ac:dyDescent="0.25"/>
    <row r="5" spans="1:7" ht="89.25" customHeight="1" x14ac:dyDescent="0.25">
      <c r="B5" s="4"/>
      <c r="C5" s="105"/>
      <c r="D5" s="4"/>
      <c r="E5" s="4"/>
      <c r="F5" s="111"/>
      <c r="G5" s="112"/>
    </row>
    <row r="6" spans="1:7" ht="89.25" customHeight="1" x14ac:dyDescent="0.25">
      <c r="B6" s="4"/>
      <c r="C6" s="105"/>
      <c r="D6" s="4"/>
      <c r="E6" s="4"/>
      <c r="F6" s="111"/>
      <c r="G6" s="112"/>
    </row>
    <row r="7" spans="1:7" ht="90" customHeight="1" x14ac:dyDescent="0.25"/>
    <row r="8" spans="1:7" ht="90" customHeight="1" x14ac:dyDescent="0.25"/>
    <row r="9" spans="1:7" ht="90" customHeight="1" x14ac:dyDescent="0.25"/>
    <row r="10" spans="1:7" ht="90" customHeight="1" x14ac:dyDescent="0.25"/>
    <row r="11" spans="1:7" ht="90" customHeight="1" x14ac:dyDescent="0.25"/>
    <row r="12" spans="1:7" ht="90" customHeight="1" x14ac:dyDescent="0.25"/>
    <row r="13" spans="1:7" ht="90" customHeight="1" x14ac:dyDescent="0.25"/>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2"/>
  <sheetViews>
    <sheetView topLeftCell="A20" workbookViewId="0">
      <selection activeCell="E9" sqref="E9"/>
    </sheetView>
  </sheetViews>
  <sheetFormatPr defaultRowHeight="15" x14ac:dyDescent="0.25"/>
  <cols>
    <col min="1" max="1" width="10.140625" customWidth="1"/>
    <col min="2" max="3" width="18.85546875" customWidth="1"/>
    <col min="4" max="4" width="16" customWidth="1"/>
  </cols>
  <sheetData>
    <row r="1" spans="1:4" ht="15.75" thickBot="1" x14ac:dyDescent="0.3">
      <c r="A1" s="113" t="s">
        <v>364</v>
      </c>
      <c r="B1" s="115" t="s">
        <v>50</v>
      </c>
      <c r="C1" s="115" t="s">
        <v>362</v>
      </c>
      <c r="D1" s="115" t="s">
        <v>363</v>
      </c>
    </row>
    <row r="2" spans="1:4" ht="16.149999999999999" customHeight="1" thickBot="1" x14ac:dyDescent="0.3">
      <c r="A2" s="114" t="s">
        <v>52</v>
      </c>
      <c r="B2" s="116" t="s">
        <v>53</v>
      </c>
      <c r="C2" s="116" t="s">
        <v>54</v>
      </c>
      <c r="D2" s="116" t="s">
        <v>55</v>
      </c>
    </row>
    <row r="3" spans="1:4" ht="16.149999999999999" customHeight="1" thickBot="1" x14ac:dyDescent="0.3">
      <c r="A3" s="114" t="s">
        <v>56</v>
      </c>
      <c r="B3" s="116" t="s">
        <v>57</v>
      </c>
      <c r="C3" s="116" t="s">
        <v>58</v>
      </c>
      <c r="D3" s="116" t="s">
        <v>59</v>
      </c>
    </row>
    <row r="4" spans="1:4" ht="16.149999999999999" customHeight="1" thickBot="1" x14ac:dyDescent="0.3">
      <c r="A4" s="114" t="s">
        <v>60</v>
      </c>
      <c r="B4" s="116" t="s">
        <v>61</v>
      </c>
      <c r="C4" s="116" t="s">
        <v>62</v>
      </c>
      <c r="D4" s="116" t="s">
        <v>63</v>
      </c>
    </row>
    <row r="5" spans="1:4" ht="16.149999999999999" customHeight="1" thickBot="1" x14ac:dyDescent="0.3">
      <c r="A5" s="114" t="s">
        <v>64</v>
      </c>
      <c r="B5" s="116" t="s">
        <v>65</v>
      </c>
      <c r="C5" s="116" t="s">
        <v>66</v>
      </c>
      <c r="D5" s="116" t="s">
        <v>67</v>
      </c>
    </row>
    <row r="6" spans="1:4" ht="16.149999999999999" customHeight="1" thickBot="1" x14ac:dyDescent="0.3">
      <c r="A6" s="114" t="s">
        <v>68</v>
      </c>
      <c r="B6" s="116" t="s">
        <v>69</v>
      </c>
      <c r="C6" s="116" t="s">
        <v>70</v>
      </c>
      <c r="D6" s="116" t="s">
        <v>71</v>
      </c>
    </row>
    <row r="7" spans="1:4" ht="16.149999999999999" customHeight="1" thickBot="1" x14ac:dyDescent="0.3">
      <c r="A7" s="114" t="s">
        <v>72</v>
      </c>
      <c r="B7" s="116" t="s">
        <v>73</v>
      </c>
      <c r="C7" s="116" t="s">
        <v>54</v>
      </c>
      <c r="D7" s="116" t="s">
        <v>74</v>
      </c>
    </row>
    <row r="8" spans="1:4" ht="16.149999999999999" customHeight="1" thickBot="1" x14ac:dyDescent="0.3">
      <c r="A8" s="114" t="s">
        <v>75</v>
      </c>
      <c r="B8" s="116" t="s">
        <v>76</v>
      </c>
      <c r="C8" s="116" t="s">
        <v>77</v>
      </c>
      <c r="D8" s="116" t="s">
        <v>78</v>
      </c>
    </row>
    <row r="9" spans="1:4" ht="16.149999999999999" customHeight="1" thickBot="1" x14ac:dyDescent="0.3">
      <c r="A9" s="114" t="s">
        <v>79</v>
      </c>
      <c r="B9" s="116" t="s">
        <v>80</v>
      </c>
      <c r="C9" s="116" t="s">
        <v>81</v>
      </c>
      <c r="D9" s="116" t="s">
        <v>71</v>
      </c>
    </row>
    <row r="10" spans="1:4" ht="16.149999999999999" customHeight="1" thickBot="1" x14ac:dyDescent="0.3">
      <c r="A10" s="114" t="s">
        <v>82</v>
      </c>
      <c r="B10" s="116" t="s">
        <v>83</v>
      </c>
      <c r="C10" s="116" t="s">
        <v>84</v>
      </c>
      <c r="D10" s="116" t="s">
        <v>71</v>
      </c>
    </row>
    <row r="11" spans="1:4" ht="16.149999999999999" customHeight="1" thickBot="1" x14ac:dyDescent="0.3">
      <c r="A11" s="114" t="s">
        <v>85</v>
      </c>
      <c r="B11" s="116" t="s">
        <v>86</v>
      </c>
      <c r="C11" s="116" t="s">
        <v>87</v>
      </c>
      <c r="D11" s="116" t="s">
        <v>88</v>
      </c>
    </row>
    <row r="12" spans="1:4" ht="16.149999999999999" customHeight="1" thickBot="1" x14ac:dyDescent="0.3">
      <c r="A12" s="114" t="s">
        <v>89</v>
      </c>
      <c r="B12" s="116" t="s">
        <v>90</v>
      </c>
      <c r="C12" s="116" t="s">
        <v>91</v>
      </c>
      <c r="D12" s="116" t="s">
        <v>92</v>
      </c>
    </row>
    <row r="13" spans="1:4" ht="16.149999999999999" customHeight="1" thickBot="1" x14ac:dyDescent="0.3">
      <c r="A13" s="114" t="s">
        <v>93</v>
      </c>
      <c r="B13" s="116" t="s">
        <v>94</v>
      </c>
      <c r="C13" s="116" t="s">
        <v>95</v>
      </c>
      <c r="D13" s="116" t="s">
        <v>78</v>
      </c>
    </row>
    <row r="14" spans="1:4" ht="16.149999999999999" customHeight="1" thickBot="1" x14ac:dyDescent="0.3">
      <c r="A14" s="114" t="s">
        <v>96</v>
      </c>
      <c r="B14" s="116" t="s">
        <v>97</v>
      </c>
      <c r="C14" s="116" t="s">
        <v>98</v>
      </c>
      <c r="D14" s="116" t="s">
        <v>99</v>
      </c>
    </row>
    <row r="15" spans="1:4" ht="16.149999999999999" customHeight="1" thickBot="1" x14ac:dyDescent="0.3">
      <c r="A15" s="114" t="s">
        <v>100</v>
      </c>
      <c r="B15" s="116" t="s">
        <v>101</v>
      </c>
      <c r="C15" s="116" t="s">
        <v>102</v>
      </c>
      <c r="D15" s="116" t="s">
        <v>103</v>
      </c>
    </row>
    <row r="16" spans="1:4" ht="16.149999999999999" customHeight="1" thickBot="1" x14ac:dyDescent="0.3">
      <c r="A16" s="114" t="s">
        <v>104</v>
      </c>
      <c r="B16" s="116" t="s">
        <v>101</v>
      </c>
      <c r="C16" s="116" t="s">
        <v>105</v>
      </c>
      <c r="D16" s="116" t="s">
        <v>103</v>
      </c>
    </row>
    <row r="17" spans="1:4" ht="16.149999999999999" customHeight="1" thickBot="1" x14ac:dyDescent="0.3">
      <c r="A17" s="114" t="s">
        <v>106</v>
      </c>
      <c r="B17" s="116" t="s">
        <v>107</v>
      </c>
      <c r="C17" s="116" t="s">
        <v>108</v>
      </c>
      <c r="D17" s="116" t="s">
        <v>71</v>
      </c>
    </row>
    <row r="18" spans="1:4" ht="16.149999999999999" customHeight="1" thickBot="1" x14ac:dyDescent="0.3">
      <c r="A18" s="114" t="s">
        <v>109</v>
      </c>
      <c r="B18" s="116" t="s">
        <v>110</v>
      </c>
      <c r="C18" s="116" t="s">
        <v>111</v>
      </c>
      <c r="D18" s="116" t="s">
        <v>63</v>
      </c>
    </row>
    <row r="19" spans="1:4" ht="16.149999999999999" customHeight="1" thickBot="1" x14ac:dyDescent="0.3">
      <c r="A19" s="114" t="s">
        <v>112</v>
      </c>
      <c r="B19" s="116" t="s">
        <v>113</v>
      </c>
      <c r="C19" s="116" t="s">
        <v>114</v>
      </c>
      <c r="D19" s="116" t="s">
        <v>115</v>
      </c>
    </row>
    <row r="20" spans="1:4" ht="16.149999999999999" customHeight="1" thickBot="1" x14ac:dyDescent="0.3">
      <c r="A20" s="114" t="s">
        <v>116</v>
      </c>
      <c r="B20" s="116" t="s">
        <v>117</v>
      </c>
      <c r="C20" s="116" t="s">
        <v>118</v>
      </c>
      <c r="D20" s="116" t="s">
        <v>88</v>
      </c>
    </row>
    <row r="21" spans="1:4" ht="16.149999999999999" customHeight="1" thickBot="1" x14ac:dyDescent="0.3">
      <c r="A21" s="114" t="s">
        <v>119</v>
      </c>
      <c r="B21" s="116" t="s">
        <v>117</v>
      </c>
      <c r="C21" s="116" t="s">
        <v>120</v>
      </c>
      <c r="D21" s="116" t="s">
        <v>88</v>
      </c>
    </row>
    <row r="22" spans="1:4" ht="16.149999999999999" customHeight="1" thickBot="1" x14ac:dyDescent="0.3">
      <c r="A22" s="114" t="s">
        <v>121</v>
      </c>
      <c r="B22" s="116" t="s">
        <v>117</v>
      </c>
      <c r="C22" s="116" t="s">
        <v>122</v>
      </c>
      <c r="D22" s="116" t="s">
        <v>88</v>
      </c>
    </row>
    <row r="23" spans="1:4" ht="16.149999999999999" customHeight="1" thickBot="1" x14ac:dyDescent="0.3">
      <c r="A23" s="114" t="s">
        <v>123</v>
      </c>
      <c r="B23" s="116" t="s">
        <v>117</v>
      </c>
      <c r="C23" s="116" t="s">
        <v>124</v>
      </c>
      <c r="D23" s="116" t="s">
        <v>88</v>
      </c>
    </row>
    <row r="24" spans="1:4" ht="16.149999999999999" customHeight="1" thickBot="1" x14ac:dyDescent="0.3">
      <c r="A24" s="114" t="s">
        <v>125</v>
      </c>
      <c r="B24" s="116" t="s">
        <v>126</v>
      </c>
      <c r="C24" s="116" t="s">
        <v>54</v>
      </c>
      <c r="D24" s="116" t="s">
        <v>127</v>
      </c>
    </row>
    <row r="25" spans="1:4" ht="16.149999999999999" customHeight="1" thickBot="1" x14ac:dyDescent="0.3">
      <c r="A25" s="114" t="s">
        <v>128</v>
      </c>
      <c r="B25" s="116" t="s">
        <v>129</v>
      </c>
      <c r="C25" s="116" t="s">
        <v>130</v>
      </c>
      <c r="D25" s="116" t="s">
        <v>131</v>
      </c>
    </row>
    <row r="26" spans="1:4" ht="16.149999999999999" customHeight="1" thickBot="1" x14ac:dyDescent="0.3">
      <c r="A26" s="114" t="s">
        <v>132</v>
      </c>
      <c r="B26" s="116" t="s">
        <v>133</v>
      </c>
      <c r="C26" s="116" t="s">
        <v>134</v>
      </c>
      <c r="D26" s="116" t="s">
        <v>78</v>
      </c>
    </row>
    <row r="27" spans="1:4" ht="16.149999999999999" customHeight="1" thickBot="1" x14ac:dyDescent="0.3">
      <c r="A27" s="114" t="s">
        <v>135</v>
      </c>
      <c r="B27" s="116" t="s">
        <v>136</v>
      </c>
      <c r="C27" s="116" t="s">
        <v>137</v>
      </c>
      <c r="D27" s="116" t="s">
        <v>138</v>
      </c>
    </row>
    <row r="28" spans="1:4" ht="16.149999999999999" customHeight="1" thickBot="1" x14ac:dyDescent="0.3">
      <c r="A28" s="114" t="s">
        <v>139</v>
      </c>
      <c r="B28" s="116" t="s">
        <v>140</v>
      </c>
      <c r="C28" s="116" t="s">
        <v>141</v>
      </c>
      <c r="D28" s="116" t="s">
        <v>142</v>
      </c>
    </row>
    <row r="29" spans="1:4" ht="16.149999999999999" customHeight="1" thickBot="1" x14ac:dyDescent="0.3">
      <c r="A29" s="114" t="s">
        <v>143</v>
      </c>
      <c r="B29" s="116" t="s">
        <v>144</v>
      </c>
      <c r="C29" s="116" t="s">
        <v>145</v>
      </c>
      <c r="D29" s="116" t="s">
        <v>71</v>
      </c>
    </row>
    <row r="30" spans="1:4" ht="16.149999999999999" customHeight="1" thickBot="1" x14ac:dyDescent="0.3">
      <c r="A30" s="114" t="s">
        <v>146</v>
      </c>
      <c r="B30" s="116" t="s">
        <v>147</v>
      </c>
      <c r="C30" s="116" t="s">
        <v>148</v>
      </c>
      <c r="D30" s="116" t="s">
        <v>88</v>
      </c>
    </row>
    <row r="31" spans="1:4" ht="16.149999999999999" customHeight="1" thickBot="1" x14ac:dyDescent="0.3">
      <c r="A31" s="114" t="s">
        <v>149</v>
      </c>
      <c r="B31" s="116" t="s">
        <v>150</v>
      </c>
      <c r="C31" s="116" t="s">
        <v>151</v>
      </c>
      <c r="D31" s="116" t="s">
        <v>138</v>
      </c>
    </row>
    <row r="32" spans="1:4" ht="16.149999999999999" customHeight="1" thickBot="1" x14ac:dyDescent="0.3">
      <c r="A32" s="114" t="s">
        <v>152</v>
      </c>
      <c r="B32" s="116" t="s">
        <v>153</v>
      </c>
      <c r="C32" s="116" t="s">
        <v>154</v>
      </c>
      <c r="D32" s="116" t="s">
        <v>63</v>
      </c>
    </row>
    <row r="33" spans="1:4" ht="16.149999999999999" customHeight="1" thickBot="1" x14ac:dyDescent="0.3">
      <c r="A33" s="114" t="s">
        <v>155</v>
      </c>
      <c r="B33" s="116" t="s">
        <v>156</v>
      </c>
      <c r="C33" s="116" t="s">
        <v>157</v>
      </c>
      <c r="D33" s="116" t="s">
        <v>71</v>
      </c>
    </row>
    <row r="34" spans="1:4" ht="16.149999999999999" customHeight="1" thickBot="1" x14ac:dyDescent="0.3">
      <c r="A34" s="114" t="s">
        <v>158</v>
      </c>
      <c r="B34" s="116" t="s">
        <v>159</v>
      </c>
      <c r="C34" s="116" t="s">
        <v>160</v>
      </c>
      <c r="D34" s="116" t="s">
        <v>161</v>
      </c>
    </row>
    <row r="35" spans="1:4" ht="16.149999999999999" customHeight="1" thickBot="1" x14ac:dyDescent="0.3">
      <c r="A35" s="114" t="s">
        <v>162</v>
      </c>
      <c r="B35" s="116" t="s">
        <v>159</v>
      </c>
      <c r="C35" s="116" t="s">
        <v>163</v>
      </c>
      <c r="D35" s="116" t="s">
        <v>161</v>
      </c>
    </row>
    <row r="36" spans="1:4" ht="16.149999999999999" customHeight="1" thickBot="1" x14ac:dyDescent="0.3">
      <c r="A36" s="114" t="s">
        <v>164</v>
      </c>
      <c r="B36" s="116" t="s">
        <v>165</v>
      </c>
      <c r="C36" s="116" t="s">
        <v>166</v>
      </c>
      <c r="D36" s="116" t="s">
        <v>59</v>
      </c>
    </row>
    <row r="37" spans="1:4" ht="16.149999999999999" customHeight="1" thickBot="1" x14ac:dyDescent="0.3">
      <c r="A37" s="114" t="s">
        <v>167</v>
      </c>
      <c r="B37" s="116" t="s">
        <v>168</v>
      </c>
      <c r="C37" s="116" t="s">
        <v>169</v>
      </c>
      <c r="D37" s="116" t="s">
        <v>59</v>
      </c>
    </row>
    <row r="38" spans="1:4" ht="16.149999999999999" customHeight="1" thickBot="1" x14ac:dyDescent="0.3">
      <c r="A38" s="114" t="s">
        <v>170</v>
      </c>
      <c r="B38" s="116" t="s">
        <v>171</v>
      </c>
      <c r="C38" s="116" t="s">
        <v>172</v>
      </c>
      <c r="D38" s="116" t="s">
        <v>92</v>
      </c>
    </row>
    <row r="39" spans="1:4" ht="16.149999999999999" customHeight="1" thickBot="1" x14ac:dyDescent="0.3">
      <c r="A39" s="114" t="s">
        <v>173</v>
      </c>
      <c r="B39" s="116" t="s">
        <v>171</v>
      </c>
      <c r="C39" s="116" t="s">
        <v>174</v>
      </c>
      <c r="D39" s="116" t="s">
        <v>92</v>
      </c>
    </row>
    <row r="40" spans="1:4" ht="16.149999999999999" customHeight="1" thickBot="1" x14ac:dyDescent="0.3">
      <c r="A40" s="114" t="s">
        <v>175</v>
      </c>
      <c r="B40" s="116" t="s">
        <v>176</v>
      </c>
      <c r="C40" s="116" t="s">
        <v>177</v>
      </c>
      <c r="D40" s="116" t="s">
        <v>178</v>
      </c>
    </row>
    <row r="41" spans="1:4" ht="16.149999999999999" customHeight="1" thickBot="1" x14ac:dyDescent="0.3">
      <c r="A41" s="114" t="s">
        <v>179</v>
      </c>
      <c r="B41" s="116" t="s">
        <v>176</v>
      </c>
      <c r="C41" s="116" t="s">
        <v>180</v>
      </c>
      <c r="D41" s="116" t="s">
        <v>178</v>
      </c>
    </row>
    <row r="42" spans="1:4" ht="16.149999999999999" customHeight="1" thickBot="1" x14ac:dyDescent="0.3">
      <c r="A42" s="114" t="s">
        <v>181</v>
      </c>
      <c r="B42" s="116" t="s">
        <v>182</v>
      </c>
      <c r="C42" s="116" t="s">
        <v>183</v>
      </c>
      <c r="D42" s="116" t="s">
        <v>59</v>
      </c>
    </row>
    <row r="43" spans="1:4" ht="16.149999999999999" customHeight="1" thickBot="1" x14ac:dyDescent="0.3">
      <c r="A43" s="114" t="s">
        <v>184</v>
      </c>
      <c r="B43" s="116" t="s">
        <v>185</v>
      </c>
      <c r="C43" s="116" t="s">
        <v>186</v>
      </c>
      <c r="D43" s="116" t="s">
        <v>55</v>
      </c>
    </row>
    <row r="44" spans="1:4" ht="16.149999999999999" customHeight="1" thickBot="1" x14ac:dyDescent="0.3">
      <c r="A44" s="114" t="s">
        <v>187</v>
      </c>
      <c r="B44" s="116" t="s">
        <v>188</v>
      </c>
      <c r="C44" s="116" t="s">
        <v>189</v>
      </c>
      <c r="D44" s="116" t="s">
        <v>190</v>
      </c>
    </row>
    <row r="45" spans="1:4" ht="16.149999999999999" customHeight="1" thickBot="1" x14ac:dyDescent="0.3">
      <c r="A45" s="114" t="s">
        <v>191</v>
      </c>
      <c r="B45" s="116" t="s">
        <v>192</v>
      </c>
      <c r="C45" s="116" t="s">
        <v>193</v>
      </c>
      <c r="D45" s="116" t="s">
        <v>63</v>
      </c>
    </row>
    <row r="46" spans="1:4" ht="16.149999999999999" customHeight="1" thickBot="1" x14ac:dyDescent="0.3">
      <c r="A46" s="114" t="s">
        <v>194</v>
      </c>
      <c r="B46" s="116" t="s">
        <v>195</v>
      </c>
      <c r="C46" s="116" t="s">
        <v>196</v>
      </c>
      <c r="D46" s="116" t="s">
        <v>197</v>
      </c>
    </row>
    <row r="47" spans="1:4" ht="16.149999999999999" customHeight="1" thickBot="1" x14ac:dyDescent="0.3">
      <c r="A47" s="114" t="s">
        <v>198</v>
      </c>
      <c r="B47" s="116" t="s">
        <v>199</v>
      </c>
      <c r="C47" s="116" t="s">
        <v>54</v>
      </c>
      <c r="D47" s="116" t="s">
        <v>200</v>
      </c>
    </row>
    <row r="48" spans="1:4" ht="16.149999999999999" customHeight="1" thickBot="1" x14ac:dyDescent="0.3">
      <c r="A48" s="114" t="s">
        <v>201</v>
      </c>
      <c r="B48" s="116" t="s">
        <v>202</v>
      </c>
      <c r="C48" s="116" t="s">
        <v>203</v>
      </c>
      <c r="D48" s="116" t="s">
        <v>55</v>
      </c>
    </row>
    <row r="49" spans="1:4" ht="16.149999999999999" customHeight="1" thickBot="1" x14ac:dyDescent="0.3">
      <c r="A49" s="114" t="s">
        <v>204</v>
      </c>
      <c r="B49" s="116" t="s">
        <v>205</v>
      </c>
      <c r="C49" s="116" t="s">
        <v>206</v>
      </c>
      <c r="D49" s="116" t="s">
        <v>78</v>
      </c>
    </row>
    <row r="50" spans="1:4" ht="16.149999999999999" customHeight="1" thickBot="1" x14ac:dyDescent="0.3">
      <c r="A50" s="114" t="s">
        <v>207</v>
      </c>
      <c r="B50" s="116" t="s">
        <v>205</v>
      </c>
      <c r="C50" s="116" t="s">
        <v>208</v>
      </c>
      <c r="D50" s="116" t="s">
        <v>78</v>
      </c>
    </row>
    <row r="51" spans="1:4" ht="16.149999999999999" customHeight="1" thickBot="1" x14ac:dyDescent="0.3">
      <c r="A51" s="114" t="s">
        <v>209</v>
      </c>
      <c r="B51" s="116" t="s">
        <v>210</v>
      </c>
      <c r="C51" s="116" t="s">
        <v>211</v>
      </c>
      <c r="D51" s="116" t="s">
        <v>71</v>
      </c>
    </row>
    <row r="52" spans="1:4" ht="16.149999999999999" customHeight="1" thickBot="1" x14ac:dyDescent="0.3">
      <c r="A52" s="114" t="s">
        <v>212</v>
      </c>
      <c r="B52" s="116" t="s">
        <v>213</v>
      </c>
      <c r="C52" s="116" t="s">
        <v>172</v>
      </c>
      <c r="D52" s="116" t="s">
        <v>63</v>
      </c>
    </row>
    <row r="53" spans="1:4" ht="16.149999999999999" customHeight="1" thickBot="1" x14ac:dyDescent="0.3">
      <c r="A53" s="114" t="s">
        <v>214</v>
      </c>
      <c r="B53" s="116" t="s">
        <v>215</v>
      </c>
      <c r="C53" s="116" t="s">
        <v>216</v>
      </c>
      <c r="D53" s="116" t="s">
        <v>200</v>
      </c>
    </row>
    <row r="54" spans="1:4" ht="16.149999999999999" customHeight="1" thickBot="1" x14ac:dyDescent="0.3">
      <c r="A54" s="114" t="s">
        <v>217</v>
      </c>
      <c r="B54" s="116" t="s">
        <v>218</v>
      </c>
      <c r="C54" s="116" t="s">
        <v>219</v>
      </c>
      <c r="D54" s="116" t="s">
        <v>220</v>
      </c>
    </row>
    <row r="55" spans="1:4" ht="16.149999999999999" customHeight="1" thickBot="1" x14ac:dyDescent="0.3">
      <c r="A55" s="114" t="s">
        <v>221</v>
      </c>
      <c r="B55" s="116" t="s">
        <v>222</v>
      </c>
      <c r="C55" s="116" t="s">
        <v>223</v>
      </c>
      <c r="D55" s="116" t="s">
        <v>190</v>
      </c>
    </row>
    <row r="56" spans="1:4" ht="16.149999999999999" customHeight="1" thickBot="1" x14ac:dyDescent="0.3">
      <c r="A56" s="114" t="s">
        <v>224</v>
      </c>
      <c r="B56" s="116" t="s">
        <v>225</v>
      </c>
      <c r="C56" s="116" t="s">
        <v>226</v>
      </c>
      <c r="D56" s="116" t="s">
        <v>78</v>
      </c>
    </row>
    <row r="57" spans="1:4" ht="16.149999999999999" customHeight="1" thickBot="1" x14ac:dyDescent="0.3">
      <c r="A57" s="114" t="s">
        <v>227</v>
      </c>
      <c r="B57" s="116" t="s">
        <v>228</v>
      </c>
      <c r="C57" s="116" t="s">
        <v>229</v>
      </c>
      <c r="D57" s="116" t="s">
        <v>59</v>
      </c>
    </row>
    <row r="58" spans="1:4" ht="16.149999999999999" customHeight="1" thickBot="1" x14ac:dyDescent="0.3">
      <c r="A58" s="114" t="s">
        <v>230</v>
      </c>
      <c r="B58" s="116" t="s">
        <v>231</v>
      </c>
      <c r="C58" s="116" t="s">
        <v>232</v>
      </c>
      <c r="D58" s="116" t="s">
        <v>78</v>
      </c>
    </row>
    <row r="59" spans="1:4" ht="16.149999999999999" customHeight="1" thickBot="1" x14ac:dyDescent="0.3">
      <c r="A59" s="114" t="s">
        <v>233</v>
      </c>
      <c r="B59" s="116" t="s">
        <v>231</v>
      </c>
      <c r="C59" s="116" t="s">
        <v>234</v>
      </c>
      <c r="D59" s="116" t="s">
        <v>78</v>
      </c>
    </row>
    <row r="60" spans="1:4" ht="16.149999999999999" customHeight="1" thickBot="1" x14ac:dyDescent="0.3">
      <c r="A60" s="114" t="s">
        <v>235</v>
      </c>
      <c r="B60" s="116" t="s">
        <v>236</v>
      </c>
      <c r="C60" s="116" t="s">
        <v>237</v>
      </c>
      <c r="D60" s="116" t="s">
        <v>78</v>
      </c>
    </row>
    <row r="61" spans="1:4" ht="16.149999999999999" customHeight="1" thickBot="1" x14ac:dyDescent="0.3">
      <c r="A61" s="114" t="s">
        <v>238</v>
      </c>
      <c r="B61" s="116" t="s">
        <v>239</v>
      </c>
      <c r="C61" s="116" t="s">
        <v>180</v>
      </c>
      <c r="D61" s="116" t="s">
        <v>99</v>
      </c>
    </row>
    <row r="62" spans="1:4" ht="16.149999999999999" customHeight="1" thickBot="1" x14ac:dyDescent="0.3">
      <c r="A62" s="114" t="s">
        <v>240</v>
      </c>
      <c r="B62" s="116" t="s">
        <v>241</v>
      </c>
      <c r="C62" s="116" t="s">
        <v>54</v>
      </c>
      <c r="D62" s="116" t="s">
        <v>138</v>
      </c>
    </row>
    <row r="63" spans="1:4" ht="16.149999999999999" customHeight="1" thickBot="1" x14ac:dyDescent="0.3">
      <c r="A63" s="114" t="s">
        <v>242</v>
      </c>
      <c r="B63" s="116" t="s">
        <v>241</v>
      </c>
      <c r="C63" s="116" t="s">
        <v>243</v>
      </c>
      <c r="D63" s="116" t="s">
        <v>138</v>
      </c>
    </row>
    <row r="64" spans="1:4" ht="16.149999999999999" customHeight="1" thickBot="1" x14ac:dyDescent="0.3">
      <c r="A64" s="114" t="s">
        <v>244</v>
      </c>
      <c r="B64" s="116" t="s">
        <v>241</v>
      </c>
      <c r="C64" s="116" t="s">
        <v>245</v>
      </c>
      <c r="D64" s="116" t="s">
        <v>138</v>
      </c>
    </row>
    <row r="65" spans="1:4" ht="16.149999999999999" customHeight="1" thickBot="1" x14ac:dyDescent="0.3">
      <c r="A65" s="114" t="s">
        <v>246</v>
      </c>
      <c r="B65" s="116" t="s">
        <v>247</v>
      </c>
      <c r="C65" s="116" t="s">
        <v>248</v>
      </c>
      <c r="D65" s="116" t="s">
        <v>249</v>
      </c>
    </row>
    <row r="66" spans="1:4" ht="16.149999999999999" customHeight="1" thickBot="1" x14ac:dyDescent="0.3">
      <c r="A66" s="114" t="s">
        <v>250</v>
      </c>
      <c r="B66" s="116" t="s">
        <v>251</v>
      </c>
      <c r="C66" s="116" t="s">
        <v>252</v>
      </c>
      <c r="D66" s="116" t="s">
        <v>253</v>
      </c>
    </row>
    <row r="67" spans="1:4" ht="16.149999999999999" customHeight="1" thickBot="1" x14ac:dyDescent="0.3">
      <c r="A67" s="114" t="s">
        <v>254</v>
      </c>
      <c r="B67" s="116" t="s">
        <v>255</v>
      </c>
      <c r="C67" s="116" t="s">
        <v>252</v>
      </c>
      <c r="D67" s="116" t="s">
        <v>256</v>
      </c>
    </row>
    <row r="68" spans="1:4" ht="16.149999999999999" customHeight="1" thickBot="1" x14ac:dyDescent="0.3">
      <c r="A68" s="114" t="s">
        <v>257</v>
      </c>
      <c r="B68" s="116" t="s">
        <v>258</v>
      </c>
      <c r="C68" s="116" t="s">
        <v>259</v>
      </c>
      <c r="D68" s="116" t="s">
        <v>260</v>
      </c>
    </row>
    <row r="69" spans="1:4" ht="16.149999999999999" customHeight="1" thickBot="1" x14ac:dyDescent="0.3">
      <c r="A69" s="114" t="s">
        <v>261</v>
      </c>
      <c r="B69" s="116" t="s">
        <v>262</v>
      </c>
      <c r="C69" s="116" t="s">
        <v>263</v>
      </c>
      <c r="D69" s="116" t="s">
        <v>59</v>
      </c>
    </row>
    <row r="70" spans="1:4" ht="16.149999999999999" customHeight="1" thickBot="1" x14ac:dyDescent="0.3">
      <c r="A70" s="114" t="s">
        <v>264</v>
      </c>
      <c r="B70" s="116" t="s">
        <v>262</v>
      </c>
      <c r="C70" s="116" t="s">
        <v>265</v>
      </c>
      <c r="D70" s="116" t="s">
        <v>59</v>
      </c>
    </row>
    <row r="71" spans="1:4" ht="16.149999999999999" customHeight="1" thickBot="1" x14ac:dyDescent="0.3">
      <c r="A71" s="114" t="s">
        <v>266</v>
      </c>
      <c r="B71" s="116" t="s">
        <v>262</v>
      </c>
      <c r="C71" s="116" t="s">
        <v>248</v>
      </c>
      <c r="D71" s="116" t="s">
        <v>59</v>
      </c>
    </row>
    <row r="72" spans="1:4" ht="16.149999999999999" customHeight="1" thickBot="1" x14ac:dyDescent="0.3">
      <c r="A72" s="114" t="s">
        <v>267</v>
      </c>
      <c r="B72" s="116" t="s">
        <v>262</v>
      </c>
      <c r="C72" s="116" t="s">
        <v>268</v>
      </c>
      <c r="D72" s="116" t="s">
        <v>59</v>
      </c>
    </row>
    <row r="73" spans="1:4" ht="16.149999999999999" customHeight="1" thickBot="1" x14ac:dyDescent="0.3">
      <c r="A73" s="114" t="s">
        <v>269</v>
      </c>
      <c r="B73" s="116" t="s">
        <v>262</v>
      </c>
      <c r="C73" s="116" t="s">
        <v>270</v>
      </c>
      <c r="D73" s="116" t="s">
        <v>59</v>
      </c>
    </row>
    <row r="74" spans="1:4" ht="16.149999999999999" customHeight="1" thickBot="1" x14ac:dyDescent="0.3">
      <c r="A74" s="114" t="s">
        <v>271</v>
      </c>
      <c r="B74" s="116" t="s">
        <v>272</v>
      </c>
      <c r="C74" s="116" t="s">
        <v>273</v>
      </c>
      <c r="D74" s="116" t="s">
        <v>59</v>
      </c>
    </row>
    <row r="75" spans="1:4" ht="16.149999999999999" customHeight="1" thickBot="1" x14ac:dyDescent="0.3">
      <c r="A75" s="114" t="s">
        <v>274</v>
      </c>
      <c r="B75" s="116" t="s">
        <v>275</v>
      </c>
      <c r="C75" s="116" t="s">
        <v>276</v>
      </c>
      <c r="D75" s="116" t="s">
        <v>277</v>
      </c>
    </row>
    <row r="76" spans="1:4" ht="16.149999999999999" customHeight="1" thickBot="1" x14ac:dyDescent="0.3">
      <c r="A76" s="114" t="s">
        <v>278</v>
      </c>
      <c r="B76" s="116" t="s">
        <v>275</v>
      </c>
      <c r="C76" s="116" t="s">
        <v>105</v>
      </c>
      <c r="D76" s="116" t="s">
        <v>277</v>
      </c>
    </row>
    <row r="77" spans="1:4" ht="16.149999999999999" customHeight="1" thickBot="1" x14ac:dyDescent="0.3">
      <c r="A77" s="114" t="s">
        <v>279</v>
      </c>
      <c r="B77" s="116" t="s">
        <v>280</v>
      </c>
      <c r="C77" s="116" t="s">
        <v>281</v>
      </c>
      <c r="D77" s="116" t="s">
        <v>59</v>
      </c>
    </row>
    <row r="78" spans="1:4" ht="16.149999999999999" customHeight="1" thickBot="1" x14ac:dyDescent="0.3">
      <c r="A78" s="114" t="s">
        <v>282</v>
      </c>
      <c r="B78" s="116" t="s">
        <v>283</v>
      </c>
      <c r="C78" s="116" t="s">
        <v>284</v>
      </c>
      <c r="D78" s="116" t="s">
        <v>285</v>
      </c>
    </row>
    <row r="79" spans="1:4" ht="16.149999999999999" customHeight="1" thickBot="1" x14ac:dyDescent="0.3">
      <c r="A79" s="114" t="s">
        <v>286</v>
      </c>
      <c r="B79" s="116" t="s">
        <v>283</v>
      </c>
      <c r="C79" s="116" t="s">
        <v>287</v>
      </c>
      <c r="D79" s="116" t="s">
        <v>285</v>
      </c>
    </row>
    <row r="80" spans="1:4" ht="16.149999999999999" customHeight="1" thickBot="1" x14ac:dyDescent="0.3">
      <c r="A80" s="114" t="s">
        <v>288</v>
      </c>
      <c r="B80" s="116" t="s">
        <v>289</v>
      </c>
      <c r="C80" s="116" t="s">
        <v>193</v>
      </c>
      <c r="D80" s="116" t="s">
        <v>59</v>
      </c>
    </row>
    <row r="81" spans="1:4" ht="16.149999999999999" customHeight="1" thickBot="1" x14ac:dyDescent="0.3">
      <c r="A81" s="114" t="s">
        <v>290</v>
      </c>
      <c r="B81" s="116" t="s">
        <v>291</v>
      </c>
      <c r="C81" s="116" t="s">
        <v>292</v>
      </c>
      <c r="D81" s="116" t="s">
        <v>59</v>
      </c>
    </row>
    <row r="82" spans="1:4" ht="16.149999999999999" customHeight="1" thickBot="1" x14ac:dyDescent="0.3">
      <c r="A82" s="114" t="s">
        <v>293</v>
      </c>
      <c r="B82" s="116" t="s">
        <v>291</v>
      </c>
      <c r="C82" s="116" t="s">
        <v>193</v>
      </c>
      <c r="D82" s="116" t="s">
        <v>59</v>
      </c>
    </row>
    <row r="83" spans="1:4" ht="16.149999999999999" customHeight="1" thickBot="1" x14ac:dyDescent="0.3">
      <c r="A83" s="114" t="s">
        <v>294</v>
      </c>
      <c r="B83" s="116" t="s">
        <v>295</v>
      </c>
      <c r="C83" s="116" t="s">
        <v>206</v>
      </c>
      <c r="D83" s="116" t="s">
        <v>55</v>
      </c>
    </row>
    <row r="84" spans="1:4" ht="16.149999999999999" customHeight="1" thickBot="1" x14ac:dyDescent="0.3">
      <c r="A84" s="114" t="s">
        <v>296</v>
      </c>
      <c r="B84" s="116" t="s">
        <v>297</v>
      </c>
      <c r="C84" s="116" t="s">
        <v>276</v>
      </c>
      <c r="D84" s="116" t="s">
        <v>59</v>
      </c>
    </row>
    <row r="85" spans="1:4" ht="16.149999999999999" customHeight="1" thickBot="1" x14ac:dyDescent="0.3">
      <c r="A85" s="114" t="s">
        <v>298</v>
      </c>
      <c r="B85" s="116" t="s">
        <v>299</v>
      </c>
      <c r="C85" s="116" t="s">
        <v>98</v>
      </c>
      <c r="D85" s="116" t="s">
        <v>63</v>
      </c>
    </row>
    <row r="86" spans="1:4" ht="16.149999999999999" customHeight="1" thickBot="1" x14ac:dyDescent="0.3">
      <c r="A86" s="114" t="s">
        <v>300</v>
      </c>
      <c r="B86" s="116" t="s">
        <v>301</v>
      </c>
      <c r="C86" s="116" t="s">
        <v>302</v>
      </c>
      <c r="D86" s="116" t="s">
        <v>303</v>
      </c>
    </row>
    <row r="87" spans="1:4" ht="16.149999999999999" customHeight="1" thickBot="1" x14ac:dyDescent="0.3">
      <c r="A87" s="114" t="s">
        <v>304</v>
      </c>
      <c r="B87" s="116" t="s">
        <v>305</v>
      </c>
      <c r="C87" s="116" t="s">
        <v>252</v>
      </c>
      <c r="D87" s="116" t="s">
        <v>63</v>
      </c>
    </row>
    <row r="88" spans="1:4" ht="16.149999999999999" customHeight="1" thickBot="1" x14ac:dyDescent="0.3">
      <c r="A88" s="114" t="s">
        <v>306</v>
      </c>
      <c r="B88" s="116" t="s">
        <v>307</v>
      </c>
      <c r="C88" s="116" t="s">
        <v>308</v>
      </c>
      <c r="D88" s="116" t="s">
        <v>88</v>
      </c>
    </row>
    <row r="89" spans="1:4" ht="16.149999999999999" customHeight="1" thickBot="1" x14ac:dyDescent="0.3">
      <c r="A89" s="114" t="s">
        <v>309</v>
      </c>
      <c r="B89" s="116" t="s">
        <v>307</v>
      </c>
      <c r="C89" s="116" t="s">
        <v>252</v>
      </c>
      <c r="D89" s="116" t="s">
        <v>88</v>
      </c>
    </row>
    <row r="90" spans="1:4" ht="16.149999999999999" customHeight="1" thickBot="1" x14ac:dyDescent="0.3">
      <c r="A90" s="114" t="s">
        <v>310</v>
      </c>
      <c r="B90" s="116" t="s">
        <v>311</v>
      </c>
      <c r="C90" s="116" t="s">
        <v>312</v>
      </c>
      <c r="D90" s="116" t="s">
        <v>63</v>
      </c>
    </row>
    <row r="91" spans="1:4" ht="16.149999999999999" customHeight="1" thickBot="1" x14ac:dyDescent="0.3">
      <c r="A91" s="114" t="s">
        <v>313</v>
      </c>
      <c r="B91" s="116" t="s">
        <v>314</v>
      </c>
      <c r="C91" s="116" t="s">
        <v>315</v>
      </c>
      <c r="D91" s="116" t="s">
        <v>88</v>
      </c>
    </row>
    <row r="92" spans="1:4" ht="16.149999999999999" customHeight="1" thickBot="1" x14ac:dyDescent="0.3">
      <c r="A92" s="114" t="s">
        <v>316</v>
      </c>
      <c r="B92" s="116" t="s">
        <v>314</v>
      </c>
      <c r="C92" s="116" t="s">
        <v>317</v>
      </c>
      <c r="D92" s="116" t="s">
        <v>88</v>
      </c>
    </row>
    <row r="93" spans="1:4" ht="16.149999999999999" customHeight="1" thickBot="1" x14ac:dyDescent="0.3">
      <c r="A93" s="114" t="s">
        <v>318</v>
      </c>
      <c r="B93" s="116" t="s">
        <v>319</v>
      </c>
      <c r="C93" s="116" t="s">
        <v>320</v>
      </c>
      <c r="D93" s="116" t="s">
        <v>63</v>
      </c>
    </row>
    <row r="94" spans="1:4" ht="16.149999999999999" customHeight="1" thickBot="1" x14ac:dyDescent="0.3">
      <c r="A94" s="114" t="s">
        <v>321</v>
      </c>
      <c r="B94" s="116" t="s">
        <v>322</v>
      </c>
      <c r="C94" s="116" t="s">
        <v>118</v>
      </c>
      <c r="D94" s="116" t="s">
        <v>71</v>
      </c>
    </row>
    <row r="95" spans="1:4" ht="16.149999999999999" customHeight="1" thickBot="1" x14ac:dyDescent="0.3">
      <c r="A95" s="114" t="s">
        <v>323</v>
      </c>
      <c r="B95" s="116" t="s">
        <v>324</v>
      </c>
      <c r="C95" s="116" t="s">
        <v>211</v>
      </c>
      <c r="D95" s="116" t="s">
        <v>78</v>
      </c>
    </row>
    <row r="96" spans="1:4" ht="16.149999999999999" customHeight="1" thickBot="1" x14ac:dyDescent="0.3">
      <c r="A96" s="114" t="s">
        <v>325</v>
      </c>
      <c r="B96" s="116" t="s">
        <v>324</v>
      </c>
      <c r="C96" s="116" t="s">
        <v>326</v>
      </c>
      <c r="D96" s="116" t="s">
        <v>78</v>
      </c>
    </row>
    <row r="97" spans="1:4" ht="16.149999999999999" customHeight="1" thickBot="1" x14ac:dyDescent="0.3">
      <c r="A97" s="114" t="s">
        <v>327</v>
      </c>
      <c r="B97" s="116" t="s">
        <v>328</v>
      </c>
      <c r="C97" s="116" t="s">
        <v>329</v>
      </c>
      <c r="D97" s="116" t="s">
        <v>63</v>
      </c>
    </row>
    <row r="98" spans="1:4" ht="16.149999999999999" customHeight="1" thickBot="1" x14ac:dyDescent="0.3">
      <c r="A98" s="114" t="s">
        <v>330</v>
      </c>
      <c r="B98" s="116" t="s">
        <v>324</v>
      </c>
      <c r="C98" s="116" t="s">
        <v>331</v>
      </c>
      <c r="D98" s="116" t="s">
        <v>78</v>
      </c>
    </row>
    <row r="99" spans="1:4" ht="16.149999999999999" customHeight="1" thickBot="1" x14ac:dyDescent="0.3">
      <c r="A99" s="114" t="s">
        <v>332</v>
      </c>
      <c r="B99" s="116" t="s">
        <v>324</v>
      </c>
      <c r="C99" s="116" t="s">
        <v>333</v>
      </c>
      <c r="D99" s="116" t="s">
        <v>78</v>
      </c>
    </row>
    <row r="100" spans="1:4" ht="16.149999999999999" customHeight="1" thickBot="1" x14ac:dyDescent="0.3">
      <c r="A100" s="114" t="s">
        <v>334</v>
      </c>
      <c r="B100" s="116" t="s">
        <v>324</v>
      </c>
      <c r="C100" s="116" t="s">
        <v>335</v>
      </c>
      <c r="D100" s="116" t="s">
        <v>78</v>
      </c>
    </row>
    <row r="101" spans="1:4" ht="16.149999999999999" customHeight="1" thickBot="1" x14ac:dyDescent="0.3">
      <c r="A101" s="114" t="s">
        <v>336</v>
      </c>
      <c r="B101" s="116" t="s">
        <v>337</v>
      </c>
      <c r="C101" s="116" t="s">
        <v>338</v>
      </c>
      <c r="D101" s="116" t="s">
        <v>277</v>
      </c>
    </row>
    <row r="102" spans="1:4" ht="16.149999999999999" customHeight="1" thickBot="1" x14ac:dyDescent="0.3">
      <c r="A102" s="114" t="s">
        <v>339</v>
      </c>
      <c r="B102" s="116" t="s">
        <v>340</v>
      </c>
      <c r="C102" s="116" t="s">
        <v>54</v>
      </c>
      <c r="D102" s="116" t="s">
        <v>341</v>
      </c>
    </row>
    <row r="103" spans="1:4" ht="16.149999999999999" customHeight="1" thickBot="1" x14ac:dyDescent="0.3">
      <c r="A103" s="114" t="s">
        <v>342</v>
      </c>
      <c r="B103" s="116" t="s">
        <v>340</v>
      </c>
      <c r="C103" s="116" t="s">
        <v>343</v>
      </c>
      <c r="D103" s="116" t="s">
        <v>341</v>
      </c>
    </row>
    <row r="104" spans="1:4" ht="16.149999999999999" customHeight="1" thickBot="1" x14ac:dyDescent="0.3">
      <c r="A104" s="114" t="s">
        <v>344</v>
      </c>
      <c r="B104" s="116" t="s">
        <v>340</v>
      </c>
      <c r="C104" s="116" t="s">
        <v>345</v>
      </c>
      <c r="D104" s="116" t="s">
        <v>341</v>
      </c>
    </row>
    <row r="105" spans="1:4" ht="16.149999999999999" customHeight="1" thickBot="1" x14ac:dyDescent="0.3">
      <c r="A105" s="114" t="s">
        <v>346</v>
      </c>
      <c r="B105" s="116" t="s">
        <v>340</v>
      </c>
      <c r="C105" s="116" t="s">
        <v>347</v>
      </c>
      <c r="D105" s="116" t="s">
        <v>341</v>
      </c>
    </row>
    <row r="106" spans="1:4" ht="16.149999999999999" customHeight="1" thickBot="1" x14ac:dyDescent="0.3">
      <c r="A106" s="114" t="s">
        <v>348</v>
      </c>
      <c r="B106" s="116" t="s">
        <v>340</v>
      </c>
      <c r="C106" s="116" t="s">
        <v>87</v>
      </c>
      <c r="D106" s="116" t="s">
        <v>341</v>
      </c>
    </row>
    <row r="107" spans="1:4" ht="16.149999999999999" customHeight="1" thickBot="1" x14ac:dyDescent="0.3">
      <c r="A107" s="114" t="s">
        <v>349</v>
      </c>
      <c r="B107" s="116" t="s">
        <v>350</v>
      </c>
      <c r="C107" s="116" t="s">
        <v>54</v>
      </c>
      <c r="D107" s="116" t="s">
        <v>351</v>
      </c>
    </row>
    <row r="108" spans="1:4" ht="16.149999999999999" customHeight="1" thickBot="1" x14ac:dyDescent="0.3">
      <c r="A108" s="114" t="s">
        <v>352</v>
      </c>
      <c r="B108" s="116" t="s">
        <v>350</v>
      </c>
      <c r="C108" s="116" t="s">
        <v>353</v>
      </c>
      <c r="D108" s="116" t="s">
        <v>351</v>
      </c>
    </row>
    <row r="109" spans="1:4" ht="16.149999999999999" customHeight="1" thickBot="1" x14ac:dyDescent="0.3">
      <c r="A109" s="114" t="s">
        <v>354</v>
      </c>
      <c r="B109" s="116" t="s">
        <v>355</v>
      </c>
      <c r="C109" s="116" t="s">
        <v>356</v>
      </c>
      <c r="D109" s="116" t="s">
        <v>78</v>
      </c>
    </row>
    <row r="110" spans="1:4" ht="16.149999999999999" customHeight="1" thickBot="1" x14ac:dyDescent="0.3">
      <c r="A110" s="114" t="s">
        <v>357</v>
      </c>
      <c r="B110" s="116" t="s">
        <v>355</v>
      </c>
      <c r="C110" s="116" t="s">
        <v>358</v>
      </c>
      <c r="D110" s="116" t="s">
        <v>78</v>
      </c>
    </row>
    <row r="111" spans="1:4" ht="16.149999999999999" customHeight="1" thickBot="1" x14ac:dyDescent="0.3">
      <c r="A111" s="114" t="s">
        <v>359</v>
      </c>
      <c r="B111" s="116" t="s">
        <v>355</v>
      </c>
      <c r="C111" s="116" t="s">
        <v>84</v>
      </c>
      <c r="D111" s="116" t="s">
        <v>78</v>
      </c>
    </row>
    <row r="112" spans="1:4" ht="16.149999999999999" customHeight="1" thickBot="1" x14ac:dyDescent="0.3">
      <c r="A112" s="114" t="s">
        <v>360</v>
      </c>
      <c r="B112" s="117" t="s">
        <v>355</v>
      </c>
      <c r="C112" s="116" t="s">
        <v>361</v>
      </c>
      <c r="D112" s="118" t="s">
        <v>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CopyMe</vt:lpstr>
      <vt:lpstr>Morphospecies</vt:lpstr>
      <vt:lpstr>Plant species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Mertens</dc:creator>
  <cp:lastModifiedBy>Chlup Petr</cp:lastModifiedBy>
  <dcterms:created xsi:type="dcterms:W3CDTF">2017-03-24T13:29:19Z</dcterms:created>
  <dcterms:modified xsi:type="dcterms:W3CDTF">2024-06-30T11:00:11Z</dcterms:modified>
</cp:coreProperties>
</file>