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0490" windowHeight="7545"/>
  </bookViews>
  <sheets>
    <sheet name="Sheet3" sheetId="3" r:id="rId1"/>
  </sheets>
  <calcPr calcId="171027"/>
</workbook>
</file>

<file path=xl/calcChain.xml><?xml version="1.0" encoding="utf-8"?>
<calcChain xmlns="http://schemas.openxmlformats.org/spreadsheetml/2006/main">
  <c r="Q4" i="3" l="1"/>
  <c r="F7" i="3" l="1"/>
  <c r="C4" i="3"/>
  <c r="G5" i="3"/>
  <c r="F4" i="3"/>
  <c r="G4" i="3" s="1"/>
</calcChain>
</file>

<file path=xl/sharedStrings.xml><?xml version="1.0" encoding="utf-8"?>
<sst xmlns="http://schemas.openxmlformats.org/spreadsheetml/2006/main" count="18" uniqueCount="18">
  <si>
    <t>B_ac_max(T)</t>
  </si>
  <si>
    <t>B_dc_max(T)</t>
  </si>
  <si>
    <t>Inductor Design</t>
  </si>
  <si>
    <t>Number of Turns</t>
  </si>
  <si>
    <t>Current (A)</t>
  </si>
  <si>
    <t>Reluctance(A-t/Wb)</t>
  </si>
  <si>
    <t>Core Dimensions</t>
  </si>
  <si>
    <t>Ae(mm^2)</t>
  </si>
  <si>
    <t>Ve(mm^3)</t>
  </si>
  <si>
    <t>A (mm)</t>
  </si>
  <si>
    <t>B (mm)</t>
  </si>
  <si>
    <t>C (mm)</t>
  </si>
  <si>
    <t>Permeability</t>
  </si>
  <si>
    <t>u_0</t>
  </si>
  <si>
    <t>le(mm)</t>
  </si>
  <si>
    <t>Inductance(mH)</t>
  </si>
  <si>
    <t>Saturation Flux Density (mT)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</si>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</sst>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0</xdr:row>
      <xdr:rowOff>152400</xdr:rowOff>
    </xdr:from>
    <xdr:to>
      <xdr:col>31</xdr:col>
      <xdr:colOff>551699</xdr:colOff>
      <xdr:row>42</xdr:row>
      <xdr:rowOff>37114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8700" y="152400"/>
          <a:ext cx="6009524" cy="7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F14" sqref="F14"/>
    </sheetView>
  </sheetViews>
  <sheetFormatPr defaultRowHeight="15" x14ac:dyDescent="0.25"/>
  <cols>
    <col min="1" max="2" width="12.28515625" bestFit="1" customWidth="1"/>
    <col min="3" max="3" width="12.140625" bestFit="1" customWidth="1"/>
    <col min="4" max="4" width="16" bestFit="1" customWidth="1"/>
    <col min="5" max="5" width="10.85546875" bestFit="1" customWidth="1"/>
    <col min="6" max="6" width="19.140625" bestFit="1" customWidth="1"/>
    <col min="7" max="7" width="15.28515625" bestFit="1" customWidth="1"/>
    <col min="13" max="13" width="10.28515625" bestFit="1" customWidth="1"/>
    <col min="15" max="15" width="10.28515625" bestFit="1" customWidth="1"/>
    <col min="16" max="16" width="12.42578125" bestFit="1" customWidth="1"/>
    <col min="17" max="17" width="12" bestFit="1" customWidth="1"/>
    <col min="19" max="19" width="26.5703125" bestFit="1" customWidth="1"/>
    <col min="21" max="21" width="12.28515625" bestFit="1" customWidth="1"/>
    <col min="22" max="22" width="12.140625" bestFit="1" customWidth="1"/>
  </cols>
  <sheetData>
    <row r="1" spans="1:26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1" customFormat="1" x14ac:dyDescent="0.25">
      <c r="A2" s="3"/>
      <c r="B2" s="3"/>
      <c r="C2" s="3"/>
      <c r="D2" s="3"/>
      <c r="E2" s="3"/>
      <c r="F2" s="3"/>
      <c r="G2" s="3"/>
      <c r="H2" s="3"/>
      <c r="I2" s="3"/>
      <c r="J2" s="6" t="s">
        <v>6</v>
      </c>
      <c r="K2" s="6"/>
      <c r="L2" s="6"/>
      <c r="M2" s="6"/>
      <c r="N2" s="6"/>
      <c r="O2" s="6"/>
      <c r="P2" s="3"/>
      <c r="Q2" s="3"/>
    </row>
    <row r="3" spans="1:26" x14ac:dyDescent="0.25">
      <c r="A3" s="3"/>
      <c r="C3" s="2" t="s">
        <v>17</v>
      </c>
      <c r="D3" s="2" t="s">
        <v>3</v>
      </c>
      <c r="E3" s="2" t="s">
        <v>4</v>
      </c>
      <c r="F3" s="2" t="s">
        <v>5</v>
      </c>
      <c r="G3" s="2" t="s">
        <v>15</v>
      </c>
      <c r="H3" s="3"/>
      <c r="I3" s="3"/>
      <c r="J3" s="2" t="s">
        <v>9</v>
      </c>
      <c r="K3" s="2" t="s">
        <v>10</v>
      </c>
      <c r="L3" s="2" t="s">
        <v>11</v>
      </c>
      <c r="M3" s="5" t="s">
        <v>7</v>
      </c>
      <c r="N3" s="2" t="s">
        <v>14</v>
      </c>
      <c r="O3" s="2" t="s">
        <v>8</v>
      </c>
      <c r="P3" s="2" t="s">
        <v>12</v>
      </c>
      <c r="Q3" s="2" t="s">
        <v>13</v>
      </c>
      <c r="S3" s="2" t="s">
        <v>16</v>
      </c>
    </row>
    <row r="4" spans="1:26" x14ac:dyDescent="0.25">
      <c r="A4" s="3"/>
      <c r="B4" s="3"/>
      <c r="C4" s="3">
        <f>((P4*Q4*D4*E4)/N4)/10^-3</f>
        <v>0.41518845642155855</v>
      </c>
      <c r="D4" s="3">
        <v>25</v>
      </c>
      <c r="E4" s="3">
        <v>0.1</v>
      </c>
      <c r="F4" s="3">
        <f>(N4*10^-3)/(P4*Q4*M4*10^-6)</f>
        <v>439515.47544842149</v>
      </c>
      <c r="G4" s="3">
        <f>((D4*D4)/F4)/10^-3</f>
        <v>1.422020463243838</v>
      </c>
      <c r="H4" s="3"/>
      <c r="I4" s="3"/>
      <c r="J4" s="3">
        <v>9.5299999999999994</v>
      </c>
      <c r="K4" s="3">
        <v>5.59</v>
      </c>
      <c r="L4" s="3">
        <v>7.11</v>
      </c>
      <c r="M4" s="3">
        <v>13.7</v>
      </c>
      <c r="N4" s="3">
        <v>22.7</v>
      </c>
      <c r="O4" s="3">
        <v>310</v>
      </c>
      <c r="P4" s="3">
        <v>3000</v>
      </c>
      <c r="Q4" s="3">
        <f>4*PI()*10^(-7)</f>
        <v>1.2566370614359173E-6</v>
      </c>
      <c r="S4" s="3">
        <v>470</v>
      </c>
    </row>
    <row r="5" spans="1:26" x14ac:dyDescent="0.25">
      <c r="A5" s="3"/>
      <c r="B5" s="3"/>
      <c r="C5" s="3"/>
      <c r="D5" s="3"/>
      <c r="E5" s="3"/>
      <c r="F5" s="3"/>
      <c r="G5" s="3">
        <f>((P4*Q4*D4*D4*M4*10^-6)/(N4*10^-3))/10^-3</f>
        <v>1.422020463243838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6" x14ac:dyDescent="0.25">
      <c r="A7" s="3"/>
      <c r="B7" s="3"/>
      <c r="C7" s="3"/>
      <c r="D7" s="3"/>
      <c r="E7" s="3"/>
      <c r="F7" s="3">
        <f>1/((1/((N4*10^-3)/(P4*Q4*M4*10^-6)))+(1/(((N4-1)*10^-3)/(P4*Q4*M4*10^-6)))+(1/(((N4+1)*10^-3)/(P4*Q4*M4*10^-6))))</f>
        <v>146315.49183320842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U8" s="4" t="s">
        <v>1</v>
      </c>
      <c r="V8" s="4" t="s">
        <v>0</v>
      </c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2">
    <mergeCell ref="A1:Z1"/>
    <mergeCell ref="J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2018-03-21T20:17:49Z</dcterms:modified>
</cp:coreProperties>
</file>