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M24" i="1"/>
  <c r="M25" i="1"/>
  <c r="M26" i="1"/>
  <c r="M27" i="1"/>
  <c r="M28" i="1"/>
  <c r="M29" i="1"/>
  <c r="L24" i="1"/>
  <c r="L25" i="1"/>
  <c r="L26" i="1"/>
  <c r="L27" i="1"/>
  <c r="L28" i="1"/>
  <c r="L29" i="1"/>
  <c r="K24" i="1"/>
  <c r="K25" i="1"/>
  <c r="K26" i="1"/>
  <c r="K27" i="1"/>
  <c r="K28" i="1"/>
  <c r="K29" i="1"/>
  <c r="K23" i="1"/>
  <c r="L23" i="1"/>
  <c r="M23" i="1"/>
  <c r="N23" i="1"/>
  <c r="J24" i="1"/>
  <c r="J25" i="1"/>
  <c r="J26" i="1"/>
  <c r="J27" i="1"/>
  <c r="J28" i="1"/>
  <c r="J29" i="1"/>
  <c r="J23" i="1"/>
  <c r="I24" i="1"/>
  <c r="I25" i="1"/>
  <c r="I26" i="1"/>
  <c r="I27" i="1"/>
  <c r="I28" i="1"/>
  <c r="I29" i="1"/>
  <c r="I23" i="1"/>
  <c r="H29" i="1"/>
  <c r="H28" i="1"/>
  <c r="H27" i="1"/>
  <c r="H26" i="1"/>
  <c r="H25" i="1"/>
  <c r="H24" i="1"/>
  <c r="H23" i="1"/>
  <c r="N14" i="1"/>
  <c r="O14" i="1"/>
  <c r="P14" i="1"/>
  <c r="Q14" i="1"/>
  <c r="M14" i="1"/>
  <c r="I11" i="1"/>
  <c r="J11" i="1"/>
  <c r="J12" i="1"/>
  <c r="J13" i="1"/>
  <c r="J14" i="1"/>
  <c r="J15" i="1"/>
  <c r="J16" i="1"/>
  <c r="J17" i="1"/>
  <c r="I12" i="1"/>
  <c r="I13" i="1"/>
  <c r="I14" i="1"/>
  <c r="I15" i="1"/>
  <c r="I16" i="1"/>
  <c r="I17" i="1"/>
  <c r="H12" i="1"/>
  <c r="H13" i="1"/>
  <c r="H14" i="1"/>
  <c r="H15" i="1"/>
  <c r="H16" i="1"/>
  <c r="H17" i="1"/>
  <c r="H11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<sst xmlns="http://schemas.openxmlformats.org/spreadsheetml/2006/main" count="33" uniqueCount="31">
  <si>
    <t>For example, the exciting current of a typical power transformer is about 1 to 2 percent of full-load current. Electric Machinery by Fitzgerald page 68</t>
  </si>
  <si>
    <t>Perm. Of iron core</t>
  </si>
  <si>
    <t>V1</t>
  </si>
  <si>
    <t>V2</t>
  </si>
  <si>
    <t>S</t>
  </si>
  <si>
    <t>I</t>
  </si>
  <si>
    <t>Take 5% (2% de çok az geldi yha)</t>
  </si>
  <si>
    <t>Imgn</t>
  </si>
  <si>
    <t>Xmgn</t>
  </si>
  <si>
    <t>Lmgn</t>
  </si>
  <si>
    <t>Turns Ratio</t>
  </si>
  <si>
    <t>Sec. Turns</t>
  </si>
  <si>
    <t>Pri. Turns</t>
  </si>
  <si>
    <t>J</t>
  </si>
  <si>
    <t>Winding Area (mm2)</t>
  </si>
  <si>
    <t>a (mm)</t>
  </si>
  <si>
    <t>N2.a =</t>
  </si>
  <si>
    <t>Stack=</t>
  </si>
  <si>
    <t>L=N2.a2.perm.STACK/12a (ind. Formülü)</t>
  </si>
  <si>
    <t>N2</t>
  </si>
  <si>
    <t>a(1)</t>
  </si>
  <si>
    <t>a(2)</t>
  </si>
  <si>
    <t>a(3)</t>
  </si>
  <si>
    <t>a(4)</t>
  </si>
  <si>
    <t>a(5)</t>
  </si>
  <si>
    <t>SOLUTION:</t>
  </si>
  <si>
    <t>a=0.7 m</t>
  </si>
  <si>
    <t>Core is as shown on figure</t>
  </si>
  <si>
    <t>Resulting Lm= 78 H which results in less than 5% magnetization current</t>
  </si>
  <si>
    <t>Required winding easily fits the window area</t>
  </si>
  <si>
    <t>Npri=517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</si>
</sst>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14</xdr:row>
      <xdr:rowOff>100853</xdr:rowOff>
    </xdr:from>
    <xdr:to>
      <xdr:col>4</xdr:col>
      <xdr:colOff>481853</xdr:colOff>
      <xdr:row>34</xdr:row>
      <xdr:rowOff>26146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8" y="2812677"/>
          <a:ext cx="2801470" cy="3735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tabSelected="1" topLeftCell="A2" zoomScale="85" zoomScaleNormal="85" workbookViewId="0">
      <selection activeCell="S31" sqref="S31"/>
    </sheetView>
  </sheetViews>
  <sheetFormatPr defaultRowHeight="15" x14ac:dyDescent="0.25"/>
  <cols>
    <col min="2" max="2" width="17.42578125" bestFit="1" customWidth="1"/>
    <col min="7" max="8" width="10.42578125" customWidth="1"/>
    <col min="9" max="9" width="19.5703125" bestFit="1" customWidth="1"/>
    <col min="12" max="12" width="12.7109375" customWidth="1"/>
  </cols>
  <sheetData>
    <row r="2" spans="1:17" ht="18.75" x14ac:dyDescent="0.3">
      <c r="A2" s="1" t="s">
        <v>0</v>
      </c>
    </row>
    <row r="4" spans="1:17" x14ac:dyDescent="0.25">
      <c r="B4" t="s">
        <v>1</v>
      </c>
      <c r="C4">
        <v>1.256E-3</v>
      </c>
      <c r="O4" t="s">
        <v>6</v>
      </c>
    </row>
    <row r="5" spans="1:17" x14ac:dyDescent="0.25">
      <c r="B5" t="s">
        <v>2</v>
      </c>
      <c r="C5">
        <v>34500</v>
      </c>
    </row>
    <row r="6" spans="1:17" x14ac:dyDescent="0.25">
      <c r="B6" t="s">
        <v>3</v>
      </c>
      <c r="C6">
        <v>400</v>
      </c>
    </row>
    <row r="7" spans="1:17" x14ac:dyDescent="0.25">
      <c r="B7" t="s">
        <v>4</v>
      </c>
      <c r="C7">
        <v>1000000</v>
      </c>
    </row>
    <row r="8" spans="1:17" x14ac:dyDescent="0.25">
      <c r="B8" t="s">
        <v>5</v>
      </c>
      <c r="C8">
        <f>C7/C5</f>
        <v>28.985507246376812</v>
      </c>
    </row>
    <row r="9" spans="1:17" x14ac:dyDescent="0.25">
      <c r="B9" t="s">
        <v>7</v>
      </c>
      <c r="C9">
        <f>C8*0.05</f>
        <v>1.4492753623188408</v>
      </c>
    </row>
    <row r="10" spans="1:17" x14ac:dyDescent="0.25">
      <c r="B10" t="s">
        <v>8</v>
      </c>
      <c r="C10">
        <f>C5/C9</f>
        <v>23804.999999999996</v>
      </c>
      <c r="G10" t="s">
        <v>11</v>
      </c>
      <c r="H10" t="s">
        <v>12</v>
      </c>
      <c r="I10" t="s">
        <v>14</v>
      </c>
      <c r="J10" t="s">
        <v>15</v>
      </c>
      <c r="L10" s="2" t="s">
        <v>18</v>
      </c>
      <c r="M10" s="2"/>
      <c r="N10" s="2"/>
      <c r="O10" s="2"/>
    </row>
    <row r="11" spans="1:17" x14ac:dyDescent="0.25">
      <c r="B11" t="s">
        <v>9</v>
      </c>
      <c r="C11">
        <f>C10/314</f>
        <v>75.812101910828019</v>
      </c>
      <c r="G11">
        <v>1</v>
      </c>
      <c r="H11">
        <f>G11*$C$12</f>
        <v>86.25</v>
      </c>
      <c r="I11">
        <f>H11*$C$8/$C$13/0.6</f>
        <v>1388.8888888888889</v>
      </c>
      <c r="J11">
        <f>SQRT(I11/2)</f>
        <v>26.352313834736496</v>
      </c>
    </row>
    <row r="12" spans="1:17" x14ac:dyDescent="0.25">
      <c r="B12" t="s">
        <v>10</v>
      </c>
      <c r="C12">
        <f>C5/C6</f>
        <v>86.25</v>
      </c>
      <c r="G12">
        <v>2</v>
      </c>
      <c r="H12">
        <f t="shared" ref="H12:H17" si="0">G12*$C$12</f>
        <v>172.5</v>
      </c>
      <c r="I12">
        <f t="shared" ref="I12:I17" si="1">H12*$C$8/$C$13/0.6</f>
        <v>2777.7777777777778</v>
      </c>
      <c r="J12">
        <f t="shared" ref="J12:J17" si="2">SQRT(I12/2)</f>
        <v>37.267799624996492</v>
      </c>
    </row>
    <row r="13" spans="1:17" x14ac:dyDescent="0.25">
      <c r="B13" t="s">
        <v>13</v>
      </c>
      <c r="C13">
        <v>3</v>
      </c>
      <c r="G13">
        <v>3</v>
      </c>
      <c r="H13">
        <f t="shared" si="0"/>
        <v>258.75</v>
      </c>
      <c r="I13">
        <f t="shared" si="1"/>
        <v>4166.666666666667</v>
      </c>
      <c r="J13">
        <f t="shared" si="2"/>
        <v>45.643546458763844</v>
      </c>
      <c r="L13" t="s">
        <v>17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17" x14ac:dyDescent="0.25">
      <c r="G14">
        <v>4</v>
      </c>
      <c r="H14">
        <f t="shared" si="0"/>
        <v>345</v>
      </c>
      <c r="I14">
        <f t="shared" si="1"/>
        <v>5555.5555555555557</v>
      </c>
      <c r="J14">
        <f t="shared" si="2"/>
        <v>52.704627669472991</v>
      </c>
      <c r="L14" t="s">
        <v>16</v>
      </c>
      <c r="M14">
        <f>($C$11*12)/($C$4*M13)</f>
        <v>724319.44500791107</v>
      </c>
      <c r="N14">
        <f t="shared" ref="N14:Q14" si="3">($C$11*12)/($C$4*N13)</f>
        <v>362159.72250395553</v>
      </c>
      <c r="O14">
        <f t="shared" si="3"/>
        <v>241439.81500263704</v>
      </c>
      <c r="P14">
        <f t="shared" si="3"/>
        <v>181079.86125197777</v>
      </c>
      <c r="Q14">
        <f t="shared" si="3"/>
        <v>144863.88900158223</v>
      </c>
    </row>
    <row r="15" spans="1:17" x14ac:dyDescent="0.25">
      <c r="G15">
        <v>5</v>
      </c>
      <c r="H15">
        <f t="shared" si="0"/>
        <v>431.25</v>
      </c>
      <c r="I15">
        <f t="shared" si="1"/>
        <v>6944.4444444444453</v>
      </c>
      <c r="J15">
        <f t="shared" si="2"/>
        <v>58.925565098878963</v>
      </c>
    </row>
    <row r="16" spans="1:17" x14ac:dyDescent="0.25">
      <c r="G16">
        <v>6</v>
      </c>
      <c r="H16">
        <f t="shared" si="0"/>
        <v>517.5</v>
      </c>
      <c r="I16">
        <f t="shared" si="1"/>
        <v>8333.3333333333339</v>
      </c>
      <c r="J16">
        <f t="shared" si="2"/>
        <v>64.54972243679029</v>
      </c>
    </row>
    <row r="17" spans="7:18" x14ac:dyDescent="0.25">
      <c r="G17">
        <v>7</v>
      </c>
      <c r="H17">
        <f t="shared" si="0"/>
        <v>603.75</v>
      </c>
      <c r="I17">
        <f t="shared" si="1"/>
        <v>9722.2222222222226</v>
      </c>
      <c r="J17">
        <f t="shared" si="2"/>
        <v>69.721668877839633</v>
      </c>
      <c r="L17" s="3"/>
      <c r="M17" s="3"/>
      <c r="N17" s="3"/>
      <c r="O17" s="3"/>
    </row>
    <row r="21" spans="7:18" x14ac:dyDescent="0.25">
      <c r="Q21" t="s">
        <v>25</v>
      </c>
    </row>
    <row r="22" spans="7:18" x14ac:dyDescent="0.25">
      <c r="G22" t="s">
        <v>11</v>
      </c>
      <c r="H22" t="s">
        <v>12</v>
      </c>
      <c r="I22" t="s">
        <v>19</v>
      </c>
      <c r="J22" t="s">
        <v>20</v>
      </c>
      <c r="K22" t="s">
        <v>21</v>
      </c>
      <c r="L22" t="s">
        <v>22</v>
      </c>
      <c r="M22" t="s">
        <v>23</v>
      </c>
      <c r="N22" t="s">
        <v>24</v>
      </c>
    </row>
    <row r="23" spans="7:18" x14ac:dyDescent="0.25">
      <c r="G23">
        <v>1</v>
      </c>
      <c r="H23">
        <f>G23*$C$12</f>
        <v>86.25</v>
      </c>
      <c r="I23">
        <f>H23*H23</f>
        <v>7439.0625</v>
      </c>
      <c r="J23">
        <f>$M$14/I23</f>
        <v>97.367033145360864</v>
      </c>
      <c r="K23">
        <f>$N$14/I23</f>
        <v>48.683516572680432</v>
      </c>
      <c r="L23">
        <f>$O$14/I23</f>
        <v>32.455677715120288</v>
      </c>
      <c r="M23">
        <f>$P$14/I23</f>
        <v>24.341758286340216</v>
      </c>
      <c r="N23">
        <f>$Q$14/I23</f>
        <v>19.473406629072176</v>
      </c>
      <c r="Q23" t="s">
        <v>26</v>
      </c>
      <c r="R23" t="s">
        <v>30</v>
      </c>
    </row>
    <row r="24" spans="7:18" x14ac:dyDescent="0.25">
      <c r="G24">
        <v>2</v>
      </c>
      <c r="H24">
        <f t="shared" ref="H24:H29" si="4">G24*$C$12</f>
        <v>172.5</v>
      </c>
      <c r="I24">
        <f t="shared" ref="I24:I29" si="5">H24*H24</f>
        <v>29756.25</v>
      </c>
      <c r="J24">
        <f t="shared" ref="J24:J29" si="6">$M$14/I24</f>
        <v>24.341758286340216</v>
      </c>
      <c r="K24">
        <f t="shared" ref="K24:K29" si="7">$N$14/I24</f>
        <v>12.170879143170108</v>
      </c>
      <c r="L24">
        <f t="shared" ref="L24:L29" si="8">$O$14/I24</f>
        <v>8.113919428780072</v>
      </c>
      <c r="M24">
        <f t="shared" ref="M24:M29" si="9">$P$14/I24</f>
        <v>6.085439571585054</v>
      </c>
      <c r="N24">
        <f t="shared" ref="N24:N29" si="10">$Q$14/I24</f>
        <v>4.8683516572680441</v>
      </c>
      <c r="Q24" t="s">
        <v>27</v>
      </c>
    </row>
    <row r="25" spans="7:18" x14ac:dyDescent="0.25">
      <c r="G25">
        <v>3</v>
      </c>
      <c r="H25">
        <f t="shared" si="4"/>
        <v>258.75</v>
      </c>
      <c r="I25">
        <f t="shared" si="5"/>
        <v>66951.5625</v>
      </c>
      <c r="J25">
        <f t="shared" si="6"/>
        <v>10.81855923837343</v>
      </c>
      <c r="K25">
        <f t="shared" si="7"/>
        <v>5.409279619186715</v>
      </c>
      <c r="L25">
        <f t="shared" si="8"/>
        <v>3.6061864127911436</v>
      </c>
      <c r="M25">
        <f t="shared" si="9"/>
        <v>2.7046398095933575</v>
      </c>
      <c r="N25">
        <f t="shared" si="10"/>
        <v>2.1637118476746862</v>
      </c>
      <c r="Q25" t="s">
        <v>28</v>
      </c>
    </row>
    <row r="26" spans="7:18" x14ac:dyDescent="0.25">
      <c r="G26">
        <v>4</v>
      </c>
      <c r="H26">
        <f t="shared" si="4"/>
        <v>345</v>
      </c>
      <c r="I26">
        <f t="shared" si="5"/>
        <v>119025</v>
      </c>
      <c r="J26">
        <f t="shared" si="6"/>
        <v>6.085439571585054</v>
      </c>
      <c r="K26">
        <f t="shared" si="7"/>
        <v>3.042719785792527</v>
      </c>
      <c r="L26">
        <f t="shared" si="8"/>
        <v>2.028479857195018</v>
      </c>
      <c r="M26">
        <f t="shared" si="9"/>
        <v>1.5213598928962635</v>
      </c>
      <c r="N26">
        <f t="shared" si="10"/>
        <v>1.217087914317011</v>
      </c>
      <c r="Q26" t="s">
        <v>29</v>
      </c>
    </row>
    <row r="27" spans="7:18" x14ac:dyDescent="0.25">
      <c r="G27">
        <v>5</v>
      </c>
      <c r="H27">
        <f t="shared" si="4"/>
        <v>431.25</v>
      </c>
      <c r="I27">
        <f t="shared" si="5"/>
        <v>185976.5625</v>
      </c>
      <c r="J27">
        <f t="shared" si="6"/>
        <v>3.8946813258144348</v>
      </c>
      <c r="K27">
        <f t="shared" si="7"/>
        <v>1.9473406629072174</v>
      </c>
      <c r="L27">
        <f t="shared" si="8"/>
        <v>1.2982271086048116</v>
      </c>
      <c r="M27">
        <f t="shared" si="9"/>
        <v>0.97367033145360871</v>
      </c>
      <c r="N27">
        <f t="shared" si="10"/>
        <v>0.77893626516288694</v>
      </c>
    </row>
    <row r="28" spans="7:18" x14ac:dyDescent="0.25">
      <c r="G28">
        <v>6</v>
      </c>
      <c r="H28">
        <f t="shared" si="4"/>
        <v>517.5</v>
      </c>
      <c r="I28">
        <f t="shared" si="5"/>
        <v>267806.25</v>
      </c>
      <c r="J28">
        <f t="shared" si="6"/>
        <v>2.7046398095933575</v>
      </c>
      <c r="K28">
        <f t="shared" si="7"/>
        <v>1.3523199047966787</v>
      </c>
      <c r="L28">
        <f t="shared" si="8"/>
        <v>0.9015466031977859</v>
      </c>
      <c r="M28" s="4">
        <f t="shared" si="9"/>
        <v>0.67615995239833937</v>
      </c>
      <c r="N28">
        <f t="shared" si="10"/>
        <v>0.54092796191867154</v>
      </c>
    </row>
    <row r="29" spans="7:18" x14ac:dyDescent="0.25">
      <c r="G29">
        <v>7</v>
      </c>
      <c r="H29">
        <f t="shared" si="4"/>
        <v>603.75</v>
      </c>
      <c r="I29">
        <f t="shared" si="5"/>
        <v>364514.0625</v>
      </c>
      <c r="J29">
        <f t="shared" si="6"/>
        <v>1.9870823090889973</v>
      </c>
      <c r="K29">
        <f t="shared" si="7"/>
        <v>0.99354115454449865</v>
      </c>
      <c r="L29">
        <f t="shared" si="8"/>
        <v>0.66236076969633251</v>
      </c>
      <c r="M29">
        <f t="shared" si="9"/>
        <v>0.49677057727224933</v>
      </c>
      <c r="N29">
        <f t="shared" si="10"/>
        <v>0.39741646181779949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2017-11-16T21:40:38Z</dcterms:modified>
</cp:coreProperties>
</file>