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u/Documents/"/>
    </mc:Choice>
  </mc:AlternateContent>
  <xr:revisionPtr revIDLastSave="0" documentId="13_ncr:1_{F04B0691-2B8F-5842-8D64-F73ACDB57384}" xr6:coauthVersionLast="47" xr6:coauthVersionMax="47" xr10:uidLastSave="{00000000-0000-0000-0000-000000000000}"/>
  <bookViews>
    <workbookView xWindow="14540" yWindow="500" windowWidth="15420" windowHeight="16300" xr2:uid="{FCBABBA8-5B18-E34F-A988-D10C8BF6F70D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K4" i="2"/>
  <c r="L4" i="2"/>
  <c r="M4" i="2"/>
  <c r="N4" i="2"/>
  <c r="K16" i="2" s="1"/>
  <c r="J5" i="2"/>
  <c r="N17" i="2" s="1"/>
  <c r="K5" i="2"/>
  <c r="L5" i="2"/>
  <c r="M5" i="2"/>
  <c r="N5" i="2"/>
  <c r="J6" i="2"/>
  <c r="K6" i="2"/>
  <c r="L6" i="2"/>
  <c r="O18" i="2" s="1"/>
  <c r="M6" i="2"/>
  <c r="M18" i="2" s="1"/>
  <c r="N6" i="2"/>
  <c r="J7" i="2"/>
  <c r="K7" i="2"/>
  <c r="L7" i="2"/>
  <c r="M7" i="2"/>
  <c r="N7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O10" i="2"/>
  <c r="B21" i="2"/>
  <c r="B20" i="2"/>
  <c r="K19" i="2"/>
  <c r="N16" i="2"/>
  <c r="O4" i="2"/>
  <c r="O5" i="2"/>
  <c r="O6" i="2"/>
  <c r="O7" i="2"/>
  <c r="O12" i="2"/>
  <c r="O13" i="2"/>
  <c r="O11" i="2"/>
  <c r="J19" i="2"/>
  <c r="B29" i="2"/>
  <c r="B38" i="2"/>
  <c r="C38" i="2"/>
  <c r="N19" i="2"/>
  <c r="G39" i="2"/>
  <c r="F39" i="2"/>
  <c r="E39" i="2"/>
  <c r="D39" i="2"/>
  <c r="C39" i="2"/>
  <c r="B39" i="2"/>
  <c r="G38" i="2"/>
  <c r="F38" i="2"/>
  <c r="E38" i="2"/>
  <c r="D38" i="2"/>
  <c r="M19" i="2"/>
  <c r="G30" i="2"/>
  <c r="F30" i="2"/>
  <c r="E30" i="2"/>
  <c r="D30" i="2"/>
  <c r="C30" i="2"/>
  <c r="B30" i="2"/>
  <c r="G29" i="2"/>
  <c r="F29" i="2"/>
  <c r="E29" i="2"/>
  <c r="D29" i="2"/>
  <c r="C29" i="2"/>
  <c r="L18" i="2"/>
  <c r="G21" i="2"/>
  <c r="F21" i="2"/>
  <c r="E21" i="2"/>
  <c r="D21" i="2"/>
  <c r="C21" i="2"/>
  <c r="G20" i="2"/>
  <c r="F20" i="2"/>
  <c r="E20" i="2"/>
  <c r="D20" i="2"/>
  <c r="C20" i="2"/>
  <c r="G12" i="2"/>
  <c r="F12" i="2"/>
  <c r="E12" i="2"/>
  <c r="D12" i="2"/>
  <c r="C12" i="2"/>
  <c r="B12" i="2"/>
  <c r="G11" i="2"/>
  <c r="F11" i="2"/>
  <c r="E11" i="2"/>
  <c r="D11" i="2"/>
  <c r="C11" i="2"/>
  <c r="B11" i="2"/>
  <c r="J17" i="2" l="1"/>
  <c r="J16" i="2"/>
  <c r="O16" i="2"/>
  <c r="O20" i="2" s="1"/>
  <c r="K18" i="2"/>
  <c r="K17" i="2"/>
  <c r="N18" i="2"/>
  <c r="N20" i="2" s="1"/>
  <c r="O17" i="2"/>
  <c r="M17" i="2"/>
  <c r="O19" i="2"/>
  <c r="L19" i="2"/>
  <c r="J18" i="2"/>
  <c r="J20" i="2" s="1"/>
  <c r="M16" i="2"/>
  <c r="M20" i="2" s="1"/>
  <c r="L16" i="2"/>
  <c r="L17" i="2"/>
  <c r="K20" i="2" l="1"/>
  <c r="L20" i="2"/>
  <c r="M22" i="2"/>
  <c r="N22" i="2"/>
  <c r="J22" i="2"/>
  <c r="K22" i="2"/>
  <c r="O22" i="2"/>
  <c r="L22" i="2"/>
</calcChain>
</file>

<file path=xl/sharedStrings.xml><?xml version="1.0" encoding="utf-8"?>
<sst xmlns="http://schemas.openxmlformats.org/spreadsheetml/2006/main" count="52" uniqueCount="25">
  <si>
    <t>WAL</t>
    <phoneticPr fontId="1" type="noConversion"/>
  </si>
  <si>
    <t>Mem</t>
    <phoneticPr fontId="1" type="noConversion"/>
  </si>
  <si>
    <t>Com</t>
    <phoneticPr fontId="1" type="noConversion"/>
  </si>
  <si>
    <t>SST</t>
    <phoneticPr fontId="1" type="noConversion"/>
  </si>
  <si>
    <t>Bloom</t>
    <phoneticPr fontId="1" type="noConversion"/>
  </si>
  <si>
    <t>Cache</t>
    <phoneticPr fontId="1" type="noConversion"/>
  </si>
  <si>
    <t>WAL/Manifest</t>
    <phoneticPr fontId="1" type="noConversion"/>
  </si>
  <si>
    <t>Memtable</t>
    <phoneticPr fontId="1" type="noConversion"/>
  </si>
  <si>
    <t>Compaction</t>
    <phoneticPr fontId="1" type="noConversion"/>
  </si>
  <si>
    <t>SSTable</t>
    <phoneticPr fontId="1" type="noConversion"/>
  </si>
  <si>
    <t>Bloom Filter</t>
    <phoneticPr fontId="1" type="noConversion"/>
  </si>
  <si>
    <t>LOAD A</t>
    <phoneticPr fontId="1" type="noConversion"/>
  </si>
  <si>
    <t>RUN A</t>
    <phoneticPr fontId="1" type="noConversion"/>
  </si>
  <si>
    <t>RUN B</t>
    <phoneticPr fontId="1" type="noConversion"/>
  </si>
  <si>
    <t>RUN D</t>
    <phoneticPr fontId="1" type="noConversion"/>
  </si>
  <si>
    <t>Load A</t>
    <phoneticPr fontId="1" type="noConversion"/>
  </si>
  <si>
    <t>Run A</t>
    <phoneticPr fontId="1" type="noConversion"/>
  </si>
  <si>
    <t>Run B</t>
    <phoneticPr fontId="1" type="noConversion"/>
  </si>
  <si>
    <t>Run D</t>
    <phoneticPr fontId="1" type="noConversion"/>
  </si>
  <si>
    <t>Average Rank</t>
    <phoneticPr fontId="1" type="noConversion"/>
  </si>
  <si>
    <t>Total Rank</t>
    <phoneticPr fontId="1" type="noConversion"/>
  </si>
  <si>
    <t>avg.throughput</t>
    <phoneticPr fontId="1" type="noConversion"/>
  </si>
  <si>
    <t>std.throughput</t>
    <phoneticPr fontId="1" type="noConversion"/>
  </si>
  <si>
    <t>`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</si>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</sst>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(2)'!$I$4</c:f>
              <c:strCache>
                <c:ptCount val="1"/>
                <c:pt idx="0">
                  <c:v>Load 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(2)'!$J$10:$O$10</c:f>
                <c:numCache>
                  <c:formatCode>General</c:formatCode>
                  <c:ptCount val="6"/>
                  <c:pt idx="0">
                    <c:v>587.00905188932222</c:v>
                  </c:pt>
                  <c:pt idx="1">
                    <c:v>533.61505507247591</c:v>
                  </c:pt>
                  <c:pt idx="2">
                    <c:v>350.36074694520204</c:v>
                  </c:pt>
                  <c:pt idx="3">
                    <c:v>384.51504521930121</c:v>
                  </c:pt>
                  <c:pt idx="4">
                    <c:v>7239.4945933400613</c:v>
                  </c:pt>
                  <c:pt idx="5">
                    <c:v>669.92400837706919</c:v>
                  </c:pt>
                </c:numCache>
              </c:numRef>
            </c:plus>
            <c:minus>
              <c:numRef>
                <c:f>'Sheet1 (2)'!$J$10:$O$10</c:f>
                <c:numCache>
                  <c:formatCode>General</c:formatCode>
                  <c:ptCount val="6"/>
                  <c:pt idx="0">
                    <c:v>587.00905188932222</c:v>
                  </c:pt>
                  <c:pt idx="1">
                    <c:v>533.61505507247591</c:v>
                  </c:pt>
                  <c:pt idx="2">
                    <c:v>350.36074694520204</c:v>
                  </c:pt>
                  <c:pt idx="3">
                    <c:v>384.51504521930121</c:v>
                  </c:pt>
                  <c:pt idx="4">
                    <c:v>7239.4945933400613</c:v>
                  </c:pt>
                  <c:pt idx="5">
                    <c:v>669.92400837706919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'Sheet1 (2)'!$J$3:$O$3</c:f>
              <c:strCache>
                <c:ptCount val="6"/>
                <c:pt idx="0">
                  <c:v>WAL/Manifest</c:v>
                </c:pt>
                <c:pt idx="1">
                  <c:v>Memtable</c:v>
                </c:pt>
                <c:pt idx="2">
                  <c:v>Compaction</c:v>
                </c:pt>
                <c:pt idx="3">
                  <c:v>SSTable</c:v>
                </c:pt>
                <c:pt idx="4">
                  <c:v>Bloom Filter</c:v>
                </c:pt>
                <c:pt idx="5">
                  <c:v>Cache</c:v>
                </c:pt>
              </c:strCache>
            </c:strRef>
          </c:cat>
          <c:val>
            <c:numRef>
              <c:f>'Sheet1 (2)'!$J$4:$O$4</c:f>
              <c:numCache>
                <c:formatCode>0</c:formatCode>
                <c:ptCount val="6"/>
                <c:pt idx="0">
                  <c:v>71065.08</c:v>
                </c:pt>
                <c:pt idx="1">
                  <c:v>34799.919999999998</c:v>
                </c:pt>
                <c:pt idx="2">
                  <c:v>23335.74</c:v>
                </c:pt>
                <c:pt idx="3">
                  <c:v>57733.599999999999</c:v>
                </c:pt>
                <c:pt idx="4">
                  <c:v>71972.08</c:v>
                </c:pt>
                <c:pt idx="5">
                  <c:v>35521.72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1-814F-92EB-8C607A36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211615"/>
        <c:axId val="1376093920"/>
      </c:barChart>
      <c:catAx>
        <c:axId val="7762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6093920"/>
        <c:crosses val="autoZero"/>
        <c:auto val="1"/>
        <c:lblAlgn val="ctr"/>
        <c:lblOffset val="100"/>
        <c:noMultiLvlLbl val="0"/>
      </c:catAx>
      <c:valAx>
        <c:axId val="13760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</a:rPr>
                  <a:t>Throughput (ops/sec) </a:t>
                </a:r>
                <a:r>
                  <a:rPr lang="en-US" altLang="ko-KR" sz="1000" b="0" i="0" u="none" strike="noStrike" baseline="0"/>
                  <a:t>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1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(2)'!$I$5</c:f>
              <c:strCache>
                <c:ptCount val="1"/>
                <c:pt idx="0">
                  <c:v>Run 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(2)'!$J$11:$O$11</c:f>
                <c:numCache>
                  <c:formatCode>General</c:formatCode>
                  <c:ptCount val="6"/>
                  <c:pt idx="0">
                    <c:v>2071.7819769464159</c:v>
                  </c:pt>
                  <c:pt idx="1">
                    <c:v>923.92204054238323</c:v>
                  </c:pt>
                  <c:pt idx="2">
                    <c:v>714.67120761927981</c:v>
                  </c:pt>
                  <c:pt idx="3">
                    <c:v>395.28719053366694</c:v>
                  </c:pt>
                  <c:pt idx="4">
                    <c:v>5636.3843390066995</c:v>
                  </c:pt>
                  <c:pt idx="5">
                    <c:v>662.86917638399916</c:v>
                  </c:pt>
                </c:numCache>
              </c:numRef>
            </c:plus>
            <c:minus>
              <c:numRef>
                <c:f>'Sheet1 (2)'!$J$11:$O$11</c:f>
                <c:numCache>
                  <c:formatCode>General</c:formatCode>
                  <c:ptCount val="6"/>
                  <c:pt idx="0">
                    <c:v>2071.7819769464159</c:v>
                  </c:pt>
                  <c:pt idx="1">
                    <c:v>923.92204054238323</c:v>
                  </c:pt>
                  <c:pt idx="2">
                    <c:v>714.67120761927981</c:v>
                  </c:pt>
                  <c:pt idx="3">
                    <c:v>395.28719053366694</c:v>
                  </c:pt>
                  <c:pt idx="4">
                    <c:v>5636.3843390066995</c:v>
                  </c:pt>
                  <c:pt idx="5">
                    <c:v>662.86917638399916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'Sheet1 (2)'!$J$5:$O$5</c:f>
              <c:numCache>
                <c:formatCode>0</c:formatCode>
                <c:ptCount val="6"/>
                <c:pt idx="0">
                  <c:v>73928.2</c:v>
                </c:pt>
                <c:pt idx="1">
                  <c:v>58609.780000000006</c:v>
                </c:pt>
                <c:pt idx="2">
                  <c:v>40784.300000000003</c:v>
                </c:pt>
                <c:pt idx="3">
                  <c:v>63752.759999999995</c:v>
                </c:pt>
                <c:pt idx="4">
                  <c:v>72253.48</c:v>
                </c:pt>
                <c:pt idx="5">
                  <c:v>47829.8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'Sheet1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31F-6E4B-9A19-2C3E7A9F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507344"/>
        <c:axId val="1337704880"/>
      </c:barChart>
      <c:catAx>
        <c:axId val="13375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704880"/>
        <c:crosses val="autoZero"/>
        <c:auto val="1"/>
        <c:lblAlgn val="ctr"/>
        <c:lblOffset val="100"/>
        <c:noMultiLvlLbl val="0"/>
      </c:catAx>
      <c:valAx>
        <c:axId val="13377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</a:rPr>
                  <a:t>Throughput (ops/sec) 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5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(2)'!$I$6</c:f>
              <c:strCache>
                <c:ptCount val="1"/>
                <c:pt idx="0">
                  <c:v>Run 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(2)'!$J$12:$O$12</c:f>
                <c:numCache>
                  <c:formatCode>General</c:formatCode>
                  <c:ptCount val="6"/>
                  <c:pt idx="0">
                    <c:v>2698.360854296549</c:v>
                  </c:pt>
                  <c:pt idx="1">
                    <c:v>615.62269288907794</c:v>
                  </c:pt>
                  <c:pt idx="2">
                    <c:v>2036.5016081506051</c:v>
                  </c:pt>
                  <c:pt idx="3">
                    <c:v>3152.3284251486234</c:v>
                  </c:pt>
                  <c:pt idx="4">
                    <c:v>3992.1518883930253</c:v>
                  </c:pt>
                  <c:pt idx="5">
                    <c:v>1488.8925414548896</c:v>
                  </c:pt>
                </c:numCache>
              </c:numRef>
            </c:plus>
            <c:minus>
              <c:numRef>
                <c:f>'Sheet1 (2)'!$J$12:$O$12</c:f>
                <c:numCache>
                  <c:formatCode>General</c:formatCode>
                  <c:ptCount val="6"/>
                  <c:pt idx="0">
                    <c:v>2698.360854296549</c:v>
                  </c:pt>
                  <c:pt idx="1">
                    <c:v>615.62269288907794</c:v>
                  </c:pt>
                  <c:pt idx="2">
                    <c:v>2036.5016081506051</c:v>
                  </c:pt>
                  <c:pt idx="3">
                    <c:v>3152.3284251486234</c:v>
                  </c:pt>
                  <c:pt idx="4">
                    <c:v>3992.1518883930253</c:v>
                  </c:pt>
                  <c:pt idx="5">
                    <c:v>1488.8925414548896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'Sheet1 (2)'!$J$23:$O$23</c:f>
              <c:numCache>
                <c:formatCode>General</c:formatCode>
                <c:ptCount val="6"/>
              </c:numCache>
            </c:numRef>
          </c:cat>
          <c:val>
            <c:numRef>
              <c:f>'Sheet1 (2)'!$J$6:$O$6</c:f>
              <c:numCache>
                <c:formatCode>0</c:formatCode>
                <c:ptCount val="6"/>
                <c:pt idx="0">
                  <c:v>131709.4</c:v>
                </c:pt>
                <c:pt idx="1">
                  <c:v>130013.6</c:v>
                </c:pt>
                <c:pt idx="2">
                  <c:v>114509.4</c:v>
                </c:pt>
                <c:pt idx="3">
                  <c:v>147205</c:v>
                </c:pt>
                <c:pt idx="4">
                  <c:v>136454.79999999999</c:v>
                </c:pt>
                <c:pt idx="5">
                  <c:v>125638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E842-AD4B-BEAC3A93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051744"/>
        <c:axId val="1350981184"/>
      </c:barChart>
      <c:catAx>
        <c:axId val="1351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981184"/>
        <c:crosses val="autoZero"/>
        <c:auto val="1"/>
        <c:lblAlgn val="ctr"/>
        <c:lblOffset val="100"/>
        <c:noMultiLvlLbl val="0"/>
      </c:catAx>
      <c:valAx>
        <c:axId val="13509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baseline="0">
                    <a:effectLst/>
                  </a:rPr>
                  <a:t>Throughput (ops/sec)</a:t>
                </a:r>
                <a:r>
                  <a:rPr lang="en-US" altLang="ko-KR" sz="1000" b="0" i="0" u="none" strike="noStrike" baseline="0"/>
                  <a:t>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(2)'!$I$7</c:f>
              <c:strCache>
                <c:ptCount val="1"/>
                <c:pt idx="0">
                  <c:v>Run 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(2)'!$J$13:$O$13</c:f>
                <c:numCache>
                  <c:formatCode>General</c:formatCode>
                  <c:ptCount val="6"/>
                  <c:pt idx="0">
                    <c:v>1611.9316983048629</c:v>
                  </c:pt>
                  <c:pt idx="1">
                    <c:v>1537.7560599783048</c:v>
                  </c:pt>
                  <c:pt idx="2">
                    <c:v>1532.3591941839222</c:v>
                  </c:pt>
                  <c:pt idx="3">
                    <c:v>1612.2317761413833</c:v>
                  </c:pt>
                  <c:pt idx="4">
                    <c:v>2781.08642440324</c:v>
                  </c:pt>
                  <c:pt idx="5">
                    <c:v>1381.5646202765906</c:v>
                  </c:pt>
                </c:numCache>
              </c:numRef>
            </c:plus>
            <c:minus>
              <c:numRef>
                <c:f>'Sheet1 (2)'!$J$13:$O$13</c:f>
                <c:numCache>
                  <c:formatCode>General</c:formatCode>
                  <c:ptCount val="6"/>
                  <c:pt idx="0">
                    <c:v>1611.9316983048629</c:v>
                  </c:pt>
                  <c:pt idx="1">
                    <c:v>1537.7560599783048</c:v>
                  </c:pt>
                  <c:pt idx="2">
                    <c:v>1532.3591941839222</c:v>
                  </c:pt>
                  <c:pt idx="3">
                    <c:v>1612.2317761413833</c:v>
                  </c:pt>
                  <c:pt idx="4">
                    <c:v>2781.08642440324</c:v>
                  </c:pt>
                  <c:pt idx="5">
                    <c:v>1381.5646202765906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'Sheet1 (2)'!$J$32:$O$32</c:f>
              <c:numCache>
                <c:formatCode>General</c:formatCode>
                <c:ptCount val="6"/>
              </c:numCache>
            </c:numRef>
          </c:cat>
          <c:val>
            <c:numRef>
              <c:f>'Sheet1 (2)'!$J$7:$O$7</c:f>
              <c:numCache>
                <c:formatCode>0</c:formatCode>
                <c:ptCount val="6"/>
                <c:pt idx="0">
                  <c:v>191938.6</c:v>
                </c:pt>
                <c:pt idx="1">
                  <c:v>200841.2</c:v>
                </c:pt>
                <c:pt idx="2">
                  <c:v>177167.8</c:v>
                </c:pt>
                <c:pt idx="3">
                  <c:v>207546.4</c:v>
                </c:pt>
                <c:pt idx="4">
                  <c:v>194345.8</c:v>
                </c:pt>
                <c:pt idx="5">
                  <c:v>193820.4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D-CA4D-8DAB-12CF5C79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345456"/>
        <c:axId val="1360857264"/>
      </c:barChart>
      <c:catAx>
        <c:axId val="13513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0857264"/>
        <c:crosses val="autoZero"/>
        <c:auto val="1"/>
        <c:lblAlgn val="ctr"/>
        <c:lblOffset val="100"/>
        <c:noMultiLvlLbl val="0"/>
      </c:catAx>
      <c:valAx>
        <c:axId val="13608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맑은 고딕" panose="020B0503020000020004" pitchFamily="34" charset="-127"/>
                  </a:rPr>
                  <a:t>Throughput (ops/sec) </a:t>
                </a:r>
                <a:r>
                  <a:rPr lang="en-US" altLang="ko-KR" sz="1000" b="0" i="0" u="none" strike="noStrike" baseline="0"/>
                  <a:t> 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3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YCSB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(2)'!$J$3</c:f>
              <c:strCache>
                <c:ptCount val="1"/>
                <c:pt idx="0">
                  <c:v>WAL/Manifest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(2)'!$I$4:$I$7</c:f>
              <c:strCache>
                <c:ptCount val="4"/>
                <c:pt idx="0">
                  <c:v>Load A</c:v>
                </c:pt>
                <c:pt idx="1">
                  <c:v>Run A</c:v>
                </c:pt>
                <c:pt idx="2">
                  <c:v>Run B</c:v>
                </c:pt>
                <c:pt idx="3">
                  <c:v>Run D</c:v>
                </c:pt>
              </c:strCache>
            </c:strRef>
          </c:cat>
          <c:val>
            <c:numRef>
              <c:f>'Sheet1 (2)'!$J$4:$J$7</c:f>
              <c:numCache>
                <c:formatCode>0</c:formatCode>
                <c:ptCount val="4"/>
                <c:pt idx="0">
                  <c:v>71065.08</c:v>
                </c:pt>
                <c:pt idx="1">
                  <c:v>73928.2</c:v>
                </c:pt>
                <c:pt idx="2">
                  <c:v>131709.4</c:v>
                </c:pt>
                <c:pt idx="3">
                  <c:v>191938.6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3-FE4F-AEC6-771AA38A662D}"/>
            </c:ext>
          </c:extLst>
        </c:ser>
        <c:ser>
          <c:idx val="1"/>
          <c:order val="1"/>
          <c:tx>
            <c:strRef>
              <c:f>'Sheet1 (2)'!$K$3</c:f>
              <c:strCache>
                <c:ptCount val="1"/>
                <c:pt idx="0">
                  <c:v>Memtable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(2)'!$I$4:$I$7</c:f>
              <c:strCache>
                <c:ptCount val="4"/>
                <c:pt idx="0">
                  <c:v>Load A</c:v>
                </c:pt>
                <c:pt idx="1">
                  <c:v>Run A</c:v>
                </c:pt>
                <c:pt idx="2">
                  <c:v>Run B</c:v>
                </c:pt>
                <c:pt idx="3">
                  <c:v>Run D</c:v>
                </c:pt>
              </c:strCache>
            </c:strRef>
          </c:cat>
          <c:val>
            <c:numRef>
              <c:f>'Sheet1 (2)'!$K$4:$K$7</c:f>
              <c:numCache>
                <c:formatCode>0</c:formatCode>
                <c:ptCount val="4"/>
                <c:pt idx="0">
                  <c:v>34799.919999999998</c:v>
                </c:pt>
                <c:pt idx="1">
                  <c:v>58609.780000000006</c:v>
                </c:pt>
                <c:pt idx="2">
                  <c:v>130013.6</c:v>
                </c:pt>
                <c:pt idx="3">
                  <c:v>200841.2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3-FE4F-AEC6-771AA38A662D}"/>
            </c:ext>
          </c:extLst>
        </c:ser>
        <c:ser>
          <c:idx val="2"/>
          <c:order val="2"/>
          <c:tx>
            <c:strRef>
              <c:f>'Sheet1 (2)'!$L$3</c:f>
              <c:strCache>
                <c:ptCount val="1"/>
                <c:pt idx="0">
                  <c:v>Compaction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(2)'!$I$4:$I$7</c:f>
              <c:strCache>
                <c:ptCount val="4"/>
                <c:pt idx="0">
                  <c:v>Load A</c:v>
                </c:pt>
                <c:pt idx="1">
                  <c:v>Run A</c:v>
                </c:pt>
                <c:pt idx="2">
                  <c:v>Run B</c:v>
                </c:pt>
                <c:pt idx="3">
                  <c:v>Run D</c:v>
                </c:pt>
              </c:strCache>
            </c:strRef>
          </c:cat>
          <c:val>
            <c:numRef>
              <c:f>'Sheet1 (2)'!$L$4:$L$7</c:f>
              <c:numCache>
                <c:formatCode>0</c:formatCode>
                <c:ptCount val="4"/>
                <c:pt idx="0">
                  <c:v>23335.74</c:v>
                </c:pt>
                <c:pt idx="1">
                  <c:v>40784.300000000003</c:v>
                </c:pt>
                <c:pt idx="2">
                  <c:v>114509.4</c:v>
                </c:pt>
                <c:pt idx="3">
                  <c:v>177167.8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3-FE4F-AEC6-771AA38A662D}"/>
            </c:ext>
          </c:extLst>
        </c:ser>
        <c:ser>
          <c:idx val="3"/>
          <c:order val="3"/>
          <c:tx>
            <c:strRef>
              <c:f>'Sheet1 (2)'!$M$3</c:f>
              <c:strCache>
                <c:ptCount val="1"/>
                <c:pt idx="0">
                  <c:v>SSTable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(2)'!$I$4:$I$7</c:f>
              <c:strCache>
                <c:ptCount val="4"/>
                <c:pt idx="0">
                  <c:v>Load A</c:v>
                </c:pt>
                <c:pt idx="1">
                  <c:v>Run A</c:v>
                </c:pt>
                <c:pt idx="2">
                  <c:v>Run B</c:v>
                </c:pt>
                <c:pt idx="3">
                  <c:v>Run D</c:v>
                </c:pt>
              </c:strCache>
            </c:strRef>
          </c:cat>
          <c:val>
            <c:numRef>
              <c:f>'Sheet1 (2)'!$M$4:$M$7</c:f>
              <c:numCache>
                <c:formatCode>0</c:formatCode>
                <c:ptCount val="4"/>
                <c:pt idx="0">
                  <c:v>57733.599999999999</c:v>
                </c:pt>
                <c:pt idx="1">
                  <c:v>63752.759999999995</c:v>
                </c:pt>
                <c:pt idx="2">
                  <c:v>147205</c:v>
                </c:pt>
                <c:pt idx="3">
                  <c:v>207546.4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3-FE4F-AEC6-771AA38A662D}"/>
            </c:ext>
          </c:extLst>
        </c:ser>
        <c:ser>
          <c:idx val="4"/>
          <c:order val="4"/>
          <c:tx>
            <c:strRef>
              <c:f>'Sheet1 (2)'!$N$3</c:f>
              <c:strCache>
                <c:ptCount val="1"/>
                <c:pt idx="0">
                  <c:v>Bloom Filter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(2)'!$I$4:$I$7</c:f>
              <c:strCache>
                <c:ptCount val="4"/>
                <c:pt idx="0">
                  <c:v>Load A</c:v>
                </c:pt>
                <c:pt idx="1">
                  <c:v>Run A</c:v>
                </c:pt>
                <c:pt idx="2">
                  <c:v>Run B</c:v>
                </c:pt>
                <c:pt idx="3">
                  <c:v>Run D</c:v>
                </c:pt>
              </c:strCache>
            </c:strRef>
          </c:cat>
          <c:val>
            <c:numRef>
              <c:f>'Sheet1 (2)'!$N$4:$N$7</c:f>
              <c:numCache>
                <c:formatCode>0</c:formatCode>
                <c:ptCount val="4"/>
                <c:pt idx="0">
                  <c:v>71972.08</c:v>
                </c:pt>
                <c:pt idx="1">
                  <c:v>72253.48</c:v>
                </c:pt>
                <c:pt idx="2">
                  <c:v>136454.79999999999</c:v>
                </c:pt>
                <c:pt idx="3">
                  <c:v>194345.8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3-FE4F-AEC6-771AA38A662D}"/>
            </c:ext>
          </c:extLst>
        </c:ser>
        <c:ser>
          <c:idx val="5"/>
          <c:order val="5"/>
          <c:tx>
            <c:strRef>
              <c:f>'Sheet1 (2)'!$O$3</c:f>
              <c:strCache>
                <c:ptCount val="1"/>
                <c:pt idx="0">
                  <c:v>Cache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(2)'!$I$4:$I$7</c:f>
              <c:strCache>
                <c:ptCount val="4"/>
                <c:pt idx="0">
                  <c:v>Load A</c:v>
                </c:pt>
                <c:pt idx="1">
                  <c:v>Run A</c:v>
                </c:pt>
                <c:pt idx="2">
                  <c:v>Run B</c:v>
                </c:pt>
                <c:pt idx="3">
                  <c:v>Run D</c:v>
                </c:pt>
              </c:strCache>
            </c:strRef>
          </c:cat>
          <c:val>
            <c:numRef>
              <c:f>'Sheet1 (2)'!$O$4:$O$7</c:f>
              <c:numCache>
                <c:formatCode>0</c:formatCode>
                <c:ptCount val="4"/>
                <c:pt idx="0">
                  <c:v>35521.72</c:v>
                </c:pt>
                <c:pt idx="1">
                  <c:v>47829.8</c:v>
                </c:pt>
                <c:pt idx="2">
                  <c:v>125638</c:v>
                </c:pt>
                <c:pt idx="3">
                  <c:v>193820.4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43-FE4F-AEC6-771AA38A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705680"/>
        <c:axId val="1383063168"/>
      </c:barChart>
      <c:catAx>
        <c:axId val="16907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063168"/>
        <c:crosses val="autoZero"/>
        <c:auto val="1"/>
        <c:lblAlgn val="ctr"/>
        <c:lblOffset val="100"/>
        <c:noMultiLvlLbl val="0"/>
      </c:catAx>
      <c:valAx>
        <c:axId val="1383063168"/>
        <c:scaling>
          <c:orientation val="minMax"/>
          <c:max val="2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  <a:r>
                  <a:rPr lang="en-US" altLang="ko-KR" baseline="0"/>
                  <a:t> (ops/sec)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07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922717</xdr:colOff>
      <xdr:row>2</xdr:row>
      <xdr:rowOff>117559</xdr:rowOff>
    </xdr:from>
    <xdr:to>
      <xdr:col>20</xdr:col>
      <xdr:colOff>718168</xdr:colOff>
      <xdr:row>14</xdr:row>
      <xdr:rowOff>163414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C77F0D-6A61-CF4A-A289-13EF7EEBE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394486</xdr:colOff>
      <xdr:row>2</xdr:row>
      <xdr:rowOff>184992</xdr:rowOff>
    </xdr:from>
    <xdr:to>
      <xdr:col>26</xdr:col>
      <xdr:colOff>189938</xdr:colOff>
      <xdr:row>15</xdr:row>
      <xdr:rowOff>6069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F2F8D30-C434-9045-B6C8-CA318EA5D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900239</xdr:colOff>
      <xdr:row>16</xdr:row>
      <xdr:rowOff>5168</xdr:rowOff>
    </xdr:from>
    <xdr:to>
      <xdr:col>20</xdr:col>
      <xdr:colOff>695690</xdr:colOff>
      <xdr:row>28</xdr:row>
      <xdr:rowOff>51023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C41B579-01F7-0249-A21D-9AAAAE5F8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259619</xdr:colOff>
      <xdr:row>15</xdr:row>
      <xdr:rowOff>140037</xdr:rowOff>
    </xdr:from>
    <xdr:to>
      <xdr:col>26</xdr:col>
      <xdr:colOff>55071</xdr:colOff>
      <xdr:row>27</xdr:row>
      <xdr:rowOff>185891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0E88E84-FEEC-CF44-A10D-76C7169D7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193166</xdr:colOff>
      <xdr:row>25</xdr:row>
      <xdr:rowOff>69456</xdr:rowOff>
    </xdr:from>
    <xdr:to>
      <xdr:col>14</xdr:col>
      <xdr:colOff>203827</xdr:colOff>
      <xdr:row>40</xdr:row>
      <xdr:rowOff>31358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2323EC7-243E-D443-9D62-8A92D43CA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6A02-0C0B-0046-8A46-6A1C4F16FB29}">
  <dimension ref="A3:O39"/>
  <sheetViews>
    <sheetView tabSelected="1" topLeftCell="A2" zoomScale="81" workbookViewId="0">
      <selection activeCell="D15" sqref="D15"/>
    </sheetView>
  </sheetViews>
  <sheetFormatPr baseColWidth="10" defaultRowHeight="18"/>
  <cols>
    <col min="2" max="2" width="12.5703125" bestFit="1" customWidth="1"/>
    <col min="9" max="9" width="13.140625" bestFit="1" customWidth="1"/>
  </cols>
  <sheetData>
    <row r="3" spans="1:15">
      <c r="I3" t="s">
        <v>21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5</v>
      </c>
    </row>
    <row r="4" spans="1:15">
      <c r="I4" t="s">
        <v>15</v>
      </c>
      <c r="J4" s="2">
        <f>AVERAGE(B6:B10)</f>
        <v>71065.08</v>
      </c>
      <c r="K4" s="2">
        <f>AVERAGE(C6:C10)</f>
        <v>34799.919999999998</v>
      </c>
      <c r="L4" s="2">
        <f>AVERAGE(D6:D10)</f>
        <v>23335.74</v>
      </c>
      <c r="M4" s="2">
        <f>AVERAGE(E6:E10)</f>
        <v>57733.599999999999</v>
      </c>
      <c r="N4" s="2">
        <f>AVERAGE(F6:F10)</f>
        <v>71972.08</v>
      </c>
      <c r="O4" s="2">
        <f>AVERAGE(G6:G10)</f>
        <v>35521.72</v>
      </c>
    </row>
    <row r="5" spans="1:15">
      <c r="A5" t="s">
        <v>11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5</v>
      </c>
      <c r="I5" t="s">
        <v>16</v>
      </c>
      <c r="J5" s="2">
        <f>AVERAGE(B15:B19)</f>
        <v>73928.2</v>
      </c>
      <c r="K5" s="2">
        <f>AVERAGE(C15:C19)</f>
        <v>58609.780000000006</v>
      </c>
      <c r="L5" s="2">
        <f>AVERAGE(D15:D19)</f>
        <v>40784.300000000003</v>
      </c>
      <c r="M5" s="2">
        <f>AVERAGE(E15:E19)</f>
        <v>63752.759999999995</v>
      </c>
      <c r="N5" s="2">
        <f>AVERAGE(F15:F19)</f>
        <v>72253.48</v>
      </c>
      <c r="O5" s="2">
        <f>AVERAGE(G15:G19)</f>
        <v>47829.8</v>
      </c>
    </row>
    <row r="6" spans="1:15">
      <c r="A6">
        <v>1</v>
      </c>
      <c r="B6">
        <v>70592.399999999994</v>
      </c>
      <c r="C6">
        <v>34528.6</v>
      </c>
      <c r="D6">
        <v>23643.8</v>
      </c>
      <c r="E6">
        <v>57593</v>
      </c>
      <c r="F6">
        <v>68837</v>
      </c>
      <c r="G6">
        <v>35898.300000000003</v>
      </c>
      <c r="I6" t="s">
        <v>17</v>
      </c>
      <c r="J6" s="2">
        <f>AVERAGE(B24:B28)</f>
        <v>131709.4</v>
      </c>
      <c r="K6" s="2">
        <f>AVERAGE(C24:C28)</f>
        <v>130013.6</v>
      </c>
      <c r="L6" s="2">
        <f>AVERAGE(D24:D28)</f>
        <v>114509.4</v>
      </c>
      <c r="M6" s="2">
        <f>AVERAGE(E24:E28)</f>
        <v>147205</v>
      </c>
      <c r="N6" s="2">
        <f>AVERAGE(F24:F28)</f>
        <v>136454.79999999999</v>
      </c>
      <c r="O6" s="2">
        <f>AVERAGE(G24:G28)</f>
        <v>125638</v>
      </c>
    </row>
    <row r="7" spans="1:15">
      <c r="A7">
        <v>2</v>
      </c>
      <c r="B7">
        <v>70888.5</v>
      </c>
      <c r="C7">
        <v>34956.300000000003</v>
      </c>
      <c r="D7">
        <v>23047.5</v>
      </c>
      <c r="E7">
        <v>58397.8</v>
      </c>
      <c r="F7">
        <v>68539</v>
      </c>
      <c r="G7">
        <v>34342.400000000001</v>
      </c>
      <c r="I7" t="s">
        <v>18</v>
      </c>
      <c r="J7" s="2">
        <f>AVERAGE(B33:B37)</f>
        <v>191938.6</v>
      </c>
      <c r="K7" s="2">
        <f>AVERAGE(C33:C37)</f>
        <v>200841.2</v>
      </c>
      <c r="L7" s="2">
        <f>AVERAGE(D33:D37)</f>
        <v>177167.8</v>
      </c>
      <c r="M7" s="2">
        <f>AVERAGE(E33:E37)</f>
        <v>207546.4</v>
      </c>
      <c r="N7" s="2">
        <f>AVERAGE(F33:F37)</f>
        <v>194345.8</v>
      </c>
      <c r="O7" s="2">
        <f>AVERAGE(G33:G37)</f>
        <v>193820.4</v>
      </c>
    </row>
    <row r="8" spans="1:15">
      <c r="A8">
        <v>3</v>
      </c>
      <c r="B8">
        <v>70771.3</v>
      </c>
      <c r="C8">
        <v>35665.800000000003</v>
      </c>
      <c r="D8">
        <v>23357.9</v>
      </c>
      <c r="E8">
        <v>57434</v>
      </c>
      <c r="F8">
        <v>68284.3</v>
      </c>
      <c r="G8">
        <v>35617.300000000003</v>
      </c>
    </row>
    <row r="9" spans="1:15">
      <c r="A9">
        <v>4</v>
      </c>
      <c r="B9">
        <v>72081</v>
      </c>
      <c r="C9">
        <v>34492.300000000003</v>
      </c>
      <c r="D9">
        <v>23709.5</v>
      </c>
      <c r="E9">
        <v>57710</v>
      </c>
      <c r="F9">
        <v>84905</v>
      </c>
      <c r="G9">
        <v>35916.6</v>
      </c>
      <c r="I9" t="s">
        <v>22</v>
      </c>
      <c r="J9" s="2"/>
      <c r="K9" s="2"/>
      <c r="L9" s="2"/>
      <c r="M9" s="2"/>
      <c r="N9" s="2"/>
      <c r="O9" s="2"/>
    </row>
    <row r="10" spans="1:15">
      <c r="A10">
        <v>5</v>
      </c>
      <c r="B10">
        <v>70992.2</v>
      </c>
      <c r="C10" s="1">
        <v>34356.6</v>
      </c>
      <c r="D10">
        <v>22920</v>
      </c>
      <c r="E10">
        <v>57533.2</v>
      </c>
      <c r="F10">
        <v>69295.100000000006</v>
      </c>
      <c r="G10">
        <v>35834</v>
      </c>
      <c r="I10" t="s">
        <v>15</v>
      </c>
      <c r="J10" s="2">
        <f>STDEV(B6:B10)</f>
        <v>587.00905188932222</v>
      </c>
      <c r="K10" s="2">
        <f>STDEV(C6:C10)</f>
        <v>533.61505507247591</v>
      </c>
      <c r="L10" s="2">
        <f>STDEV(D6:D10)</f>
        <v>350.36074694520204</v>
      </c>
      <c r="M10" s="2">
        <f>STDEV(E6:E10)</f>
        <v>384.51504521930121</v>
      </c>
      <c r="N10" s="2">
        <f>STDEV(F6:F10)</f>
        <v>7239.4945933400613</v>
      </c>
      <c r="O10" s="2">
        <f>STDEV(G6:G10)</f>
        <v>669.92400837706919</v>
      </c>
    </row>
    <row r="11" spans="1:15">
      <c r="B11">
        <f>AVERAGE(B6:B10)</f>
        <v>71065.08</v>
      </c>
      <c r="C11">
        <f>AVERAGE(C6:C10)</f>
        <v>34799.919999999998</v>
      </c>
      <c r="D11">
        <f t="shared" ref="D11:G11" si="0">AVERAGE(D6:D10)</f>
        <v>23335.74</v>
      </c>
      <c r="E11">
        <f t="shared" si="0"/>
        <v>57733.599999999999</v>
      </c>
      <c r="F11">
        <f t="shared" si="0"/>
        <v>71972.08</v>
      </c>
      <c r="G11">
        <f t="shared" si="0"/>
        <v>35521.72</v>
      </c>
      <c r="I11" t="s">
        <v>16</v>
      </c>
      <c r="J11" s="2">
        <f>STDEV(B15:B19)</f>
        <v>2071.7819769464159</v>
      </c>
      <c r="K11" s="2">
        <f>STDEV(C15:C19)</f>
        <v>923.92204054238323</v>
      </c>
      <c r="L11" s="2">
        <f>STDEV(D15:D19)</f>
        <v>714.67120761927981</v>
      </c>
      <c r="M11" s="2">
        <f>STDEV(E15:E19)</f>
        <v>395.28719053366694</v>
      </c>
      <c r="N11" s="2">
        <f>STDEV(F15:F19)</f>
        <v>5636.3843390066995</v>
      </c>
      <c r="O11" s="2">
        <f>STDEV(G15:G19)</f>
        <v>662.86917638399916</v>
      </c>
    </row>
    <row r="12" spans="1:15">
      <c r="B12">
        <f>STDEV(B6:B10)</f>
        <v>587.00905188932222</v>
      </c>
      <c r="C12">
        <f>STDEV(C6:C10)</f>
        <v>533.61505507247591</v>
      </c>
      <c r="D12">
        <f t="shared" ref="D12:G12" si="1">STDEV(D6:D10)</f>
        <v>350.36074694520204</v>
      </c>
      <c r="E12">
        <f t="shared" si="1"/>
        <v>384.51504521930121</v>
      </c>
      <c r="F12">
        <f t="shared" si="1"/>
        <v>7239.4945933400613</v>
      </c>
      <c r="G12">
        <f t="shared" si="1"/>
        <v>669.92400837706919</v>
      </c>
      <c r="I12" t="s">
        <v>17</v>
      </c>
      <c r="J12" s="2">
        <f>STDEV(B24:B28)</f>
        <v>2698.360854296549</v>
      </c>
      <c r="K12" s="2">
        <f>STDEV(C24:C28)</f>
        <v>615.62269288907794</v>
      </c>
      <c r="L12" s="2">
        <f>STDEV(D24:D28)</f>
        <v>2036.5016081506051</v>
      </c>
      <c r="M12" s="2">
        <f>STDEV(E24:E28)</f>
        <v>3152.3284251486234</v>
      </c>
      <c r="N12" s="2">
        <f>STDEV(F24:F28)</f>
        <v>3992.1518883930253</v>
      </c>
      <c r="O12" s="2">
        <f>STDEV(G24:G28)</f>
        <v>1488.8925414548896</v>
      </c>
    </row>
    <row r="13" spans="1:15">
      <c r="I13" t="s">
        <v>18</v>
      </c>
      <c r="J13" s="2">
        <f>STDEV(B33:B37)</f>
        <v>1611.9316983048629</v>
      </c>
      <c r="K13" s="2">
        <f>STDEV(C33:C37)</f>
        <v>1537.7560599783048</v>
      </c>
      <c r="L13" s="2">
        <f>STDEV(D33:D37)</f>
        <v>1532.3591941839222</v>
      </c>
      <c r="M13" s="2">
        <f>STDEV(E33:E37)</f>
        <v>1612.2317761413833</v>
      </c>
      <c r="N13" s="2">
        <f>STDEV(F33:F37)</f>
        <v>2781.08642440324</v>
      </c>
      <c r="O13" s="2">
        <f>STDEV(G33:G37)</f>
        <v>1381.5646202765906</v>
      </c>
    </row>
    <row r="14" spans="1:15">
      <c r="A14" t="s">
        <v>12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15">
      <c r="A15">
        <v>1</v>
      </c>
      <c r="B15">
        <v>74844.3</v>
      </c>
      <c r="C15">
        <v>58732.7</v>
      </c>
      <c r="D15">
        <v>41653.5</v>
      </c>
      <c r="E15">
        <v>63986.7</v>
      </c>
      <c r="F15">
        <v>75990</v>
      </c>
      <c r="G15">
        <v>48085.8</v>
      </c>
      <c r="I15" t="s">
        <v>24</v>
      </c>
    </row>
    <row r="16" spans="1:15">
      <c r="A16">
        <v>2</v>
      </c>
      <c r="B16">
        <v>74145.7</v>
      </c>
      <c r="C16">
        <v>57600.4</v>
      </c>
      <c r="D16">
        <v>40837.1</v>
      </c>
      <c r="E16">
        <v>63177.1</v>
      </c>
      <c r="F16">
        <v>75699.5</v>
      </c>
      <c r="G16">
        <v>47954.1</v>
      </c>
      <c r="I16" t="s">
        <v>15</v>
      </c>
      <c r="J16">
        <f>RANK(J4,$J4:$O4,0)</f>
        <v>2</v>
      </c>
      <c r="K16">
        <f>RANK(K4,$J4:$O4,0)</f>
        <v>5</v>
      </c>
      <c r="L16">
        <f>RANK(L4,$J4:$O4,0)</f>
        <v>6</v>
      </c>
      <c r="M16">
        <f>RANK(M4,$J4:$O4,0)</f>
        <v>3</v>
      </c>
      <c r="N16">
        <f>RANK(N4,$J4:$O4,0)</f>
        <v>1</v>
      </c>
      <c r="O16">
        <f>RANK(O4,$J4:$O4,0)</f>
        <v>4</v>
      </c>
    </row>
    <row r="17" spans="1:15">
      <c r="A17">
        <v>3</v>
      </c>
      <c r="B17">
        <v>73435.3</v>
      </c>
      <c r="C17">
        <v>58644.5</v>
      </c>
      <c r="D17">
        <v>39725</v>
      </c>
      <c r="E17">
        <v>63747.199999999997</v>
      </c>
      <c r="F17">
        <v>73462.8</v>
      </c>
      <c r="G17">
        <v>48283.8</v>
      </c>
      <c r="I17" t="s">
        <v>16</v>
      </c>
      <c r="J17">
        <f>RANK(J5,$J5:$O5,0)</f>
        <v>1</v>
      </c>
      <c r="K17">
        <f>RANK(K5,$J5:$O5,0)</f>
        <v>4</v>
      </c>
      <c r="L17">
        <f>RANK(L5,$J5:$O5,0)</f>
        <v>6</v>
      </c>
      <c r="M17">
        <f>RANK(M5,$J5:$O5,0)</f>
        <v>3</v>
      </c>
      <c r="N17">
        <f>RANK(N5,$J5:$O5,0)</f>
        <v>2</v>
      </c>
      <c r="O17">
        <f>RANK(O5,$J5:$O5,0)</f>
        <v>5</v>
      </c>
    </row>
    <row r="18" spans="1:15">
      <c r="A18">
        <v>4</v>
      </c>
      <c r="B18">
        <v>70794.100000000006</v>
      </c>
      <c r="C18">
        <v>58031.5</v>
      </c>
      <c r="D18">
        <v>41129.699999999997</v>
      </c>
      <c r="E18">
        <v>63627.6</v>
      </c>
      <c r="F18">
        <v>62375.8</v>
      </c>
      <c r="G18">
        <v>46663.5</v>
      </c>
      <c r="I18" t="s">
        <v>17</v>
      </c>
      <c r="J18">
        <f>RANK(J6,$J6:$O6,0)</f>
        <v>3</v>
      </c>
      <c r="K18">
        <f>RANK(K6,$J6:$O6,0)</f>
        <v>4</v>
      </c>
      <c r="L18">
        <f>RANK(L6,$J6:$O6,0)</f>
        <v>6</v>
      </c>
      <c r="M18">
        <f>RANK(M6,$J6:$O6,0)</f>
        <v>1</v>
      </c>
      <c r="N18">
        <f>RANK(N6,$J6:$O6,0)</f>
        <v>2</v>
      </c>
      <c r="O18">
        <f>RANK(O6,$J6:$O6,0)</f>
        <v>5</v>
      </c>
    </row>
    <row r="19" spans="1:15">
      <c r="A19">
        <v>5</v>
      </c>
      <c r="B19">
        <v>76421.600000000006</v>
      </c>
      <c r="C19">
        <v>60039.8</v>
      </c>
      <c r="D19">
        <v>40576.199999999997</v>
      </c>
      <c r="E19">
        <v>64225.2</v>
      </c>
      <c r="F19">
        <v>73739.3</v>
      </c>
      <c r="G19">
        <v>48161.8</v>
      </c>
      <c r="I19" t="s">
        <v>18</v>
      </c>
      <c r="J19">
        <f>RANK(J7,$J7:$O7,0)</f>
        <v>5</v>
      </c>
      <c r="K19">
        <f>RANK(K7,$J7:$O7,0)</f>
        <v>2</v>
      </c>
      <c r="L19">
        <f>RANK(L7,$J7:$O7,0)</f>
        <v>6</v>
      </c>
      <c r="M19">
        <f>RANK(M7,$J7:$O7,0)</f>
        <v>1</v>
      </c>
      <c r="N19">
        <f>RANK(N7,$J7:$O7,0)</f>
        <v>3</v>
      </c>
      <c r="O19">
        <f>RANK(O7,$J7:$O7,0)</f>
        <v>4</v>
      </c>
    </row>
    <row r="20" spans="1:15">
      <c r="B20">
        <f>AVERAGE(B6:B14)</f>
        <v>60996.784150269908</v>
      </c>
      <c r="C20">
        <f>AVERAGE(C15:C19)</f>
        <v>58609.780000000006</v>
      </c>
      <c r="D20">
        <f t="shared" ref="D20:G20" si="2">AVERAGE(D15:D19)</f>
        <v>40784.300000000003</v>
      </c>
      <c r="E20">
        <f t="shared" si="2"/>
        <v>63752.759999999995</v>
      </c>
      <c r="F20">
        <f>AVERAGE(F15:F19)</f>
        <v>72253.48</v>
      </c>
      <c r="G20">
        <f t="shared" si="2"/>
        <v>47829.8</v>
      </c>
      <c r="I20" t="s">
        <v>19</v>
      </c>
      <c r="J20">
        <f>AVERAGE(J16:J19)</f>
        <v>2.75</v>
      </c>
      <c r="K20">
        <f t="shared" ref="K20:O20" si="3">AVERAGE(K16:K19)</f>
        <v>3.75</v>
      </c>
      <c r="L20">
        <f t="shared" si="3"/>
        <v>6</v>
      </c>
      <c r="M20">
        <f t="shared" si="3"/>
        <v>2</v>
      </c>
      <c r="N20">
        <f t="shared" si="3"/>
        <v>2</v>
      </c>
      <c r="O20">
        <f t="shared" si="3"/>
        <v>4.5</v>
      </c>
    </row>
    <row r="21" spans="1:15">
      <c r="B21">
        <f>STDEV(B15:B19)</f>
        <v>2071.7819769464159</v>
      </c>
      <c r="C21">
        <f>STDEV(C15:C19)</f>
        <v>923.92204054238323</v>
      </c>
      <c r="D21">
        <f t="shared" ref="D21:G21" si="4">STDEV(D15:D19)</f>
        <v>714.67120761927981</v>
      </c>
      <c r="E21">
        <f t="shared" si="4"/>
        <v>395.28719053366694</v>
      </c>
      <c r="F21">
        <f>STDEV(F15:F19)</f>
        <v>5636.3843390066995</v>
      </c>
      <c r="G21">
        <f t="shared" si="4"/>
        <v>662.86917638399916</v>
      </c>
    </row>
    <row r="22" spans="1:15">
      <c r="I22" t="s">
        <v>20</v>
      </c>
      <c r="J22">
        <f>RANK(J20,$J$20:$O$20,1)</f>
        <v>3</v>
      </c>
      <c r="K22">
        <f>RANK(K20,$J$20:$O$20,1)</f>
        <v>4</v>
      </c>
      <c r="L22">
        <f>RANK(L20,$J$20:$O$20,1)</f>
        <v>6</v>
      </c>
      <c r="M22">
        <f>RANK(M20,$J$20:$O$20,1)</f>
        <v>1</v>
      </c>
      <c r="N22">
        <f>RANK(N20,$J$20:$O$20,1)</f>
        <v>1</v>
      </c>
      <c r="O22">
        <f>RANK(O20,$J$20:$O$20,1)</f>
        <v>5</v>
      </c>
    </row>
    <row r="23" spans="1:15">
      <c r="A23" t="s">
        <v>13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15">
      <c r="A24">
        <v>1</v>
      </c>
      <c r="B24">
        <v>130631</v>
      </c>
      <c r="C24">
        <v>130224</v>
      </c>
      <c r="D24">
        <v>117455</v>
      </c>
      <c r="E24">
        <v>152200</v>
      </c>
      <c r="F24">
        <v>142054</v>
      </c>
      <c r="G24">
        <v>124739</v>
      </c>
      <c r="K24" t="s">
        <v>23</v>
      </c>
    </row>
    <row r="25" spans="1:15">
      <c r="A25">
        <v>2</v>
      </c>
      <c r="B25">
        <v>132354</v>
      </c>
      <c r="C25">
        <v>130513</v>
      </c>
      <c r="D25">
        <v>112815</v>
      </c>
      <c r="E25">
        <v>147145</v>
      </c>
      <c r="F25">
        <v>138359</v>
      </c>
      <c r="G25">
        <v>126942</v>
      </c>
    </row>
    <row r="26" spans="1:15">
      <c r="A26">
        <v>3</v>
      </c>
      <c r="B26">
        <v>131975</v>
      </c>
      <c r="C26">
        <v>130327</v>
      </c>
      <c r="D26">
        <v>115821</v>
      </c>
      <c r="E26">
        <v>147610</v>
      </c>
      <c r="F26">
        <v>134812</v>
      </c>
      <c r="G26">
        <v>126233</v>
      </c>
    </row>
    <row r="27" spans="1:15">
      <c r="A27">
        <v>4</v>
      </c>
      <c r="B27">
        <v>128088</v>
      </c>
      <c r="C27">
        <v>128954</v>
      </c>
      <c r="D27">
        <v>113365</v>
      </c>
      <c r="E27">
        <v>144103</v>
      </c>
      <c r="F27">
        <v>131415</v>
      </c>
      <c r="G27">
        <v>123479</v>
      </c>
    </row>
    <row r="28" spans="1:15">
      <c r="A28">
        <v>5</v>
      </c>
      <c r="B28">
        <v>135499</v>
      </c>
      <c r="C28">
        <v>130050</v>
      </c>
      <c r="D28">
        <v>113091</v>
      </c>
      <c r="E28">
        <v>144967</v>
      </c>
      <c r="F28">
        <v>135634</v>
      </c>
      <c r="G28">
        <v>126797</v>
      </c>
    </row>
    <row r="29" spans="1:15">
      <c r="B29">
        <f>AVERAGE(B24:B28)</f>
        <v>131709.4</v>
      </c>
      <c r="C29">
        <f>AVERAGE(C24:C28)</f>
        <v>130013.6</v>
      </c>
      <c r="D29">
        <f t="shared" ref="D29:G29" si="5">AVERAGE(D24:D28)</f>
        <v>114509.4</v>
      </c>
      <c r="E29">
        <f t="shared" si="5"/>
        <v>147205</v>
      </c>
      <c r="F29">
        <f t="shared" si="5"/>
        <v>136454.79999999999</v>
      </c>
      <c r="G29">
        <f t="shared" si="5"/>
        <v>125638</v>
      </c>
    </row>
    <row r="30" spans="1:15">
      <c r="B30">
        <f>STDEV(B15:B19)</f>
        <v>2071.7819769464159</v>
      </c>
      <c r="C30">
        <f>STDEV(C24:C28)</f>
        <v>615.62269288907794</v>
      </c>
      <c r="D30">
        <f t="shared" ref="D30:G30" si="6">STDEV(D24:D28)</f>
        <v>2036.5016081506051</v>
      </c>
      <c r="E30">
        <f t="shared" si="6"/>
        <v>3152.3284251486234</v>
      </c>
      <c r="F30">
        <f t="shared" si="6"/>
        <v>3992.1518883930253</v>
      </c>
      <c r="G30">
        <f t="shared" si="6"/>
        <v>1488.8925414548896</v>
      </c>
    </row>
    <row r="32" spans="1:15">
      <c r="A32" t="s">
        <v>14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</row>
    <row r="33" spans="1:7">
      <c r="A33">
        <v>1</v>
      </c>
      <c r="B33">
        <v>189792</v>
      </c>
      <c r="C33">
        <v>200357</v>
      </c>
      <c r="D33">
        <v>176436</v>
      </c>
      <c r="E33">
        <v>207864</v>
      </c>
      <c r="F33">
        <v>198834</v>
      </c>
      <c r="G33">
        <v>194213</v>
      </c>
    </row>
    <row r="34" spans="1:7">
      <c r="A34">
        <v>2</v>
      </c>
      <c r="B34">
        <v>192710</v>
      </c>
      <c r="C34">
        <v>198466</v>
      </c>
      <c r="D34">
        <v>178193</v>
      </c>
      <c r="E34">
        <v>205124</v>
      </c>
      <c r="F34">
        <v>195055</v>
      </c>
      <c r="G34">
        <v>195257</v>
      </c>
    </row>
    <row r="35" spans="1:7">
      <c r="A35">
        <v>3</v>
      </c>
      <c r="B35">
        <v>190909</v>
      </c>
      <c r="C35">
        <v>201774</v>
      </c>
      <c r="D35">
        <v>174875</v>
      </c>
      <c r="E35">
        <v>206881</v>
      </c>
      <c r="F35">
        <v>193043</v>
      </c>
      <c r="G35">
        <v>192029</v>
      </c>
    </row>
    <row r="36" spans="1:7">
      <c r="A36">
        <v>4</v>
      </c>
      <c r="B36">
        <v>192354</v>
      </c>
      <c r="C36">
        <v>201150</v>
      </c>
      <c r="D36">
        <v>178692</v>
      </c>
      <c r="E36">
        <v>209204</v>
      </c>
      <c r="F36">
        <v>191688</v>
      </c>
      <c r="G36">
        <v>192751</v>
      </c>
    </row>
    <row r="37" spans="1:7">
      <c r="A37">
        <v>5</v>
      </c>
      <c r="B37">
        <v>193928</v>
      </c>
      <c r="C37">
        <v>202459</v>
      </c>
      <c r="D37">
        <v>177643</v>
      </c>
      <c r="E37">
        <v>208659</v>
      </c>
      <c r="F37">
        <v>193109</v>
      </c>
      <c r="G37">
        <v>194852</v>
      </c>
    </row>
    <row r="38" spans="1:7">
      <c r="B38">
        <f>AVERAGE(B33:B37)</f>
        <v>191938.6</v>
      </c>
      <c r="C38">
        <f>AVERAGE(C33:C37)</f>
        <v>200841.2</v>
      </c>
      <c r="D38">
        <f t="shared" ref="D38:G38" si="7">AVERAGE(D33:D37)</f>
        <v>177167.8</v>
      </c>
      <c r="E38">
        <f t="shared" si="7"/>
        <v>207546.4</v>
      </c>
      <c r="F38">
        <f>AVERAGE(F33:F37)</f>
        <v>194345.8</v>
      </c>
      <c r="G38">
        <f t="shared" si="7"/>
        <v>193820.4</v>
      </c>
    </row>
    <row r="39" spans="1:7">
      <c r="B39">
        <f>STDEV(B33:B37)</f>
        <v>1611.9316983048629</v>
      </c>
      <c r="C39">
        <f>STDEV(C33:C37)</f>
        <v>1537.7560599783048</v>
      </c>
      <c r="D39">
        <f t="shared" ref="D39:G39" si="8">STDEV(D33:D37)</f>
        <v>1532.3591941839222</v>
      </c>
      <c r="E39">
        <f t="shared" si="8"/>
        <v>1612.2317761413833</v>
      </c>
      <c r="F39">
        <f>STDEV(F33:F37)</f>
        <v>2781.08642440324</v>
      </c>
      <c r="G39">
        <f t="shared" si="8"/>
        <v>1381.5646202765906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최민국</dc:creator>
  <cp:lastModifiedBy>최민국</cp:lastModifiedBy>
  <dcterms:created xsi:type="dcterms:W3CDTF">2022-08-16T05:27:19Z</dcterms:created>
  <dcterms:modified xsi:type="dcterms:W3CDTF">2022-08-17T04:41:26Z</dcterms:modified>
</cp:coreProperties>
</file>