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Excel\2학기 엑셀\1006\"/>
    </mc:Choice>
  </mc:AlternateContent>
  <bookViews>
    <workbookView xWindow="0" yWindow="0" windowWidth="19200" windowHeight="11550" activeTab="1"/>
  </bookViews>
  <sheets>
    <sheet name="예제1~3" sheetId="1" r:id="rId1"/>
    <sheet name="예제4" sheetId="2" r:id="rId2"/>
  </sheets>
  <definedNames>
    <definedName name="가입일">예제4!$E$2:$E$5</definedName>
    <definedName name="발행번호">예제4!$E$10</definedName>
    <definedName name="상품명">'예제1~3'!$C$4:$C$10</definedName>
    <definedName name="상품명2">'예제1~3'!$O$3:$O$8</definedName>
    <definedName name="상품코드">'예제1~3'!$B$4:$B$10</definedName>
    <definedName name="상품코드2">'예제1~3'!$N$3:$N$9</definedName>
    <definedName name="성명">예제4!$B$2:$B$5</definedName>
    <definedName name="수량">'예제1~3'!$E$4:$E$10</definedName>
    <definedName name="주민번호">예제4!$C$2:$C$5</definedName>
    <definedName name="주소">예제4!$H$2:$H$5</definedName>
    <definedName name="지역">예제4!$G$2:$G$5</definedName>
    <definedName name="직업">예제4!$D$2:$D$5</definedName>
    <definedName name="탈퇴일">예제4!$F$2:$F$5</definedName>
    <definedName name="회원번호">예제4!$A$2:$A$5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C13" i="2"/>
  <c r="E12" i="2" s="1"/>
  <c r="C14" i="2"/>
  <c r="C12" i="2"/>
  <c r="C11" i="2"/>
  <c r="C10" i="2"/>
  <c r="C9" i="2"/>
  <c r="K9" i="1" l="1"/>
</calcChain>
</file>

<file path=xl/sharedStrings.xml><?xml version="1.0" encoding="utf-8"?>
<sst xmlns="http://schemas.openxmlformats.org/spreadsheetml/2006/main" count="84" uniqueCount="77">
  <si>
    <t>상품코드</t>
    <phoneticPr fontId="1" type="noConversion"/>
  </si>
  <si>
    <t>상품명</t>
    <phoneticPr fontId="1" type="noConversion"/>
  </si>
  <si>
    <t>단가</t>
    <phoneticPr fontId="1" type="noConversion"/>
  </si>
  <si>
    <t>수량</t>
    <phoneticPr fontId="1" type="noConversion"/>
  </si>
  <si>
    <t>할인율</t>
    <phoneticPr fontId="1" type="noConversion"/>
  </si>
  <si>
    <t>금액</t>
    <phoneticPr fontId="1" type="noConversion"/>
  </si>
  <si>
    <t>5월 8일</t>
    <phoneticPr fontId="1" type="noConversion"/>
  </si>
  <si>
    <t>5월 9일</t>
    <phoneticPr fontId="1" type="noConversion"/>
  </si>
  <si>
    <t>5월 18일</t>
    <phoneticPr fontId="1" type="noConversion"/>
  </si>
  <si>
    <t>M001</t>
    <phoneticPr fontId="1" type="noConversion"/>
  </si>
  <si>
    <t>D001</t>
    <phoneticPr fontId="1" type="noConversion"/>
  </si>
  <si>
    <t>C001</t>
    <phoneticPr fontId="1" type="noConversion"/>
  </si>
  <si>
    <t>P001</t>
    <phoneticPr fontId="1" type="noConversion"/>
  </si>
  <si>
    <t>5월 20일</t>
    <phoneticPr fontId="1" type="noConversion"/>
  </si>
  <si>
    <t>5월 21일</t>
    <phoneticPr fontId="1" type="noConversion"/>
  </si>
  <si>
    <t>5월 22일</t>
    <phoneticPr fontId="1" type="noConversion"/>
  </si>
  <si>
    <t>MP3</t>
    <phoneticPr fontId="1" type="noConversion"/>
  </si>
  <si>
    <t>전자사전</t>
    <phoneticPr fontId="1" type="noConversion"/>
  </si>
  <si>
    <t>Computer</t>
    <phoneticPr fontId="1" type="noConversion"/>
  </si>
  <si>
    <t>PDA</t>
  </si>
  <si>
    <t>PDA</t>
    <phoneticPr fontId="1" type="noConversion"/>
  </si>
  <si>
    <t>Notebook</t>
    <phoneticPr fontId="1" type="noConversion"/>
  </si>
  <si>
    <t>입고날짜</t>
    <phoneticPr fontId="1" type="noConversion"/>
  </si>
  <si>
    <t>상품 입고 내역서</t>
    <phoneticPr fontId="1" type="noConversion"/>
  </si>
  <si>
    <t>&lt;&lt;상품/수량별 입고 횟수&gt;&gt;</t>
    <phoneticPr fontId="1" type="noConversion"/>
  </si>
  <si>
    <t xml:space="preserve">                  개수
  상품명</t>
    <phoneticPr fontId="1" type="noConversion"/>
  </si>
  <si>
    <t>회원번호</t>
    <phoneticPr fontId="1" type="noConversion"/>
  </si>
  <si>
    <t>성명</t>
    <phoneticPr fontId="1" type="noConversion"/>
  </si>
  <si>
    <t>주민번호</t>
    <phoneticPr fontId="1" type="noConversion"/>
  </si>
  <si>
    <t>직업</t>
    <phoneticPr fontId="1" type="noConversion"/>
  </si>
  <si>
    <t>가입일</t>
    <phoneticPr fontId="1" type="noConversion"/>
  </si>
  <si>
    <t>탈퇴일</t>
    <phoneticPr fontId="1" type="noConversion"/>
  </si>
  <si>
    <t>지역</t>
    <phoneticPr fontId="1" type="noConversion"/>
  </si>
  <si>
    <t>주소</t>
    <phoneticPr fontId="1" type="noConversion"/>
  </si>
  <si>
    <t>K0001</t>
    <phoneticPr fontId="1" type="noConversion"/>
  </si>
  <si>
    <t>K0002</t>
    <phoneticPr fontId="1" type="noConversion"/>
  </si>
  <si>
    <t>K0003</t>
    <phoneticPr fontId="1" type="noConversion"/>
  </si>
  <si>
    <t>K0004</t>
    <phoneticPr fontId="1" type="noConversion"/>
  </si>
  <si>
    <t>정유진</t>
    <phoneticPr fontId="1" type="noConversion"/>
  </si>
  <si>
    <t>홍길동</t>
    <phoneticPr fontId="1" type="noConversion"/>
  </si>
  <si>
    <t>홍미라</t>
    <phoneticPr fontId="1" type="noConversion"/>
  </si>
  <si>
    <t>대장금</t>
    <phoneticPr fontId="1" type="noConversion"/>
  </si>
  <si>
    <t>650210-2******</t>
  </si>
  <si>
    <t>650210-2******</t>
    <phoneticPr fontId="1" type="noConversion"/>
  </si>
  <si>
    <t>700217-1******</t>
    <phoneticPr fontId="1" type="noConversion"/>
  </si>
  <si>
    <t>710213-2******</t>
    <phoneticPr fontId="1" type="noConversion"/>
  </si>
  <si>
    <t>651203-2******</t>
    <phoneticPr fontId="1" type="noConversion"/>
  </si>
  <si>
    <t>주부</t>
    <phoneticPr fontId="1" type="noConversion"/>
  </si>
  <si>
    <t>회사원</t>
    <phoneticPr fontId="1" type="noConversion"/>
  </si>
  <si>
    <t>교사</t>
    <phoneticPr fontId="1" type="noConversion"/>
  </si>
  <si>
    <t>부산시 부산진구 부전동</t>
    <phoneticPr fontId="1" type="noConversion"/>
  </si>
  <si>
    <t>부산시 동래구 장전동 100번지</t>
    <phoneticPr fontId="1" type="noConversion"/>
  </si>
  <si>
    <t>부산시 부산진구 전포동</t>
    <phoneticPr fontId="1" type="noConversion"/>
  </si>
  <si>
    <t>부산시 동래구 장저동</t>
    <phoneticPr fontId="1" type="noConversion"/>
  </si>
  <si>
    <t>회원증명서</t>
    <phoneticPr fontId="1" type="noConversion"/>
  </si>
  <si>
    <t>회원번호</t>
    <phoneticPr fontId="1" type="noConversion"/>
  </si>
  <si>
    <t>탈퇴구분</t>
    <phoneticPr fontId="1" type="noConversion"/>
  </si>
  <si>
    <t>성      명</t>
    <phoneticPr fontId="1" type="noConversion"/>
  </si>
  <si>
    <t>주      소</t>
    <phoneticPr fontId="1" type="noConversion"/>
  </si>
  <si>
    <t>주민등록번호</t>
    <phoneticPr fontId="1" type="noConversion"/>
  </si>
  <si>
    <t>클럽지역</t>
    <phoneticPr fontId="1" type="noConversion"/>
  </si>
  <si>
    <t>위의 사실을 증명합니다.</t>
    <phoneticPr fontId="1" type="noConversion"/>
  </si>
  <si>
    <t>우리 스포츠 클럽</t>
    <phoneticPr fontId="1" type="noConversion"/>
  </si>
  <si>
    <t>회원기간</t>
    <phoneticPr fontId="1" type="noConversion"/>
  </si>
  <si>
    <t>상품코드</t>
    <phoneticPr fontId="1" type="noConversion"/>
  </si>
  <si>
    <t>M001</t>
    <phoneticPr fontId="1" type="noConversion"/>
  </si>
  <si>
    <t>D001</t>
    <phoneticPr fontId="1" type="noConversion"/>
  </si>
  <si>
    <t>P001</t>
    <phoneticPr fontId="1" type="noConversion"/>
  </si>
  <si>
    <t>C001</t>
    <phoneticPr fontId="1" type="noConversion"/>
  </si>
  <si>
    <t>P002</t>
    <phoneticPr fontId="1" type="noConversion"/>
  </si>
  <si>
    <t>C002</t>
    <phoneticPr fontId="1" type="noConversion"/>
  </si>
  <si>
    <t>상품명</t>
    <phoneticPr fontId="1" type="noConversion"/>
  </si>
  <si>
    <t>MP3</t>
    <phoneticPr fontId="1" type="noConversion"/>
  </si>
  <si>
    <t>전자사전</t>
    <phoneticPr fontId="1" type="noConversion"/>
  </si>
  <si>
    <t>Computer</t>
    <phoneticPr fontId="1" type="noConversion"/>
  </si>
  <si>
    <t>PDA</t>
    <phoneticPr fontId="1" type="noConversion"/>
  </si>
  <si>
    <t>Notebook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</si>
</sst>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년&quot;\ mm&quot;월&quot;\ dd&quot;일&quot;&quot;까&quot;&quot;지&quot;"/>
    <numFmt numFmtId="177" formatCode="yyyy&quot;년&quot;\ mm&quot;월&quot;\ dd&quot;일&quot;&quot;부&quot;&quot;터&quot;&quot;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medium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6" fontId="0" fillId="0" borderId="29" xfId="0" applyNumberFormat="1" applyBorder="1" applyAlignment="1">
      <alignment horizontal="center" vertical="center"/>
    </xf>
    <xf numFmtId="176" fontId="0" fillId="0" borderId="30" xfId="0" applyNumberFormat="1" applyBorder="1" applyAlignment="1">
      <alignment horizontal="center" vertical="center"/>
    </xf>
    <xf numFmtId="177" fontId="0" fillId="0" borderId="29" xfId="0" applyNumberFormat="1" applyBorder="1" applyAlignment="1">
      <alignment horizontal="center" vertical="center"/>
    </xf>
    <xf numFmtId="177" fontId="0" fillId="0" borderId="3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P3" sqref="P3"/>
    </sheetView>
  </sheetViews>
  <sheetFormatPr defaultRowHeight="16.5" x14ac:dyDescent="0.3"/>
  <cols>
    <col min="7" max="7" width="10.5" bestFit="1" customWidth="1"/>
    <col min="9" max="9" width="9.5" customWidth="1"/>
    <col min="10" max="10" width="8.875" customWidth="1"/>
  </cols>
  <sheetData>
    <row r="1" spans="1:15" x14ac:dyDescent="0.3">
      <c r="A1" s="44" t="s">
        <v>23</v>
      </c>
      <c r="B1" s="44"/>
      <c r="C1" s="44"/>
      <c r="D1" s="44"/>
      <c r="E1" s="44"/>
      <c r="F1" s="44"/>
      <c r="G1" s="44"/>
    </row>
    <row r="2" spans="1:15" ht="17.25" thickBot="1" x14ac:dyDescent="0.35">
      <c r="A2" s="44"/>
      <c r="B2" s="44"/>
      <c r="C2" s="44"/>
      <c r="D2" s="44"/>
      <c r="E2" s="44"/>
      <c r="F2" s="44"/>
      <c r="G2" s="44"/>
    </row>
    <row r="3" spans="1:15" ht="17.25" thickBot="1" x14ac:dyDescent="0.35">
      <c r="A3" s="6" t="s">
        <v>22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8" t="s">
        <v>5</v>
      </c>
      <c r="N3" t="s">
        <v>64</v>
      </c>
      <c r="O3" t="s">
        <v>71</v>
      </c>
    </row>
    <row r="4" spans="1:15" x14ac:dyDescent="0.3">
      <c r="A4" s="9" t="s">
        <v>6</v>
      </c>
      <c r="B4" s="4" t="s">
        <v>9</v>
      </c>
      <c r="C4" s="4" t="s">
        <v>16</v>
      </c>
      <c r="D4" s="4">
        <v>235000</v>
      </c>
      <c r="E4" s="4">
        <v>100</v>
      </c>
      <c r="F4" s="5">
        <v>0.05</v>
      </c>
      <c r="G4" s="10">
        <v>22325000</v>
      </c>
      <c r="N4" t="s">
        <v>65</v>
      </c>
      <c r="O4" t="s">
        <v>72</v>
      </c>
    </row>
    <row r="5" spans="1:15" ht="17.25" thickBot="1" x14ac:dyDescent="0.35">
      <c r="A5" s="11" t="s">
        <v>7</v>
      </c>
      <c r="B5" s="2" t="s">
        <v>10</v>
      </c>
      <c r="C5" s="2" t="s">
        <v>17</v>
      </c>
      <c r="D5" s="2">
        <v>256000</v>
      </c>
      <c r="E5" s="2">
        <v>150</v>
      </c>
      <c r="F5" s="3">
        <v>0.05</v>
      </c>
      <c r="G5" s="12">
        <v>36480000</v>
      </c>
      <c r="N5" t="s">
        <v>67</v>
      </c>
      <c r="O5" t="s">
        <v>73</v>
      </c>
    </row>
    <row r="6" spans="1:15" ht="17.25" thickBot="1" x14ac:dyDescent="0.35">
      <c r="A6" s="11" t="s">
        <v>8</v>
      </c>
      <c r="B6" s="2" t="s">
        <v>11</v>
      </c>
      <c r="C6" s="2" t="s">
        <v>18</v>
      </c>
      <c r="D6" s="2">
        <v>985000</v>
      </c>
      <c r="E6" s="2">
        <v>20</v>
      </c>
      <c r="F6" s="2"/>
      <c r="G6" s="12">
        <v>19700000</v>
      </c>
      <c r="H6" s="17"/>
      <c r="I6" s="45" t="s">
        <v>24</v>
      </c>
      <c r="J6" s="46"/>
      <c r="K6" s="46"/>
      <c r="L6" s="47"/>
      <c r="N6" t="s">
        <v>69</v>
      </c>
      <c r="O6" t="s">
        <v>74</v>
      </c>
    </row>
    <row r="7" spans="1:15" x14ac:dyDescent="0.3">
      <c r="A7" s="11" t="s">
        <v>8</v>
      </c>
      <c r="B7" s="2" t="s">
        <v>10</v>
      </c>
      <c r="C7" s="2" t="s">
        <v>17</v>
      </c>
      <c r="D7" s="2">
        <v>256000</v>
      </c>
      <c r="E7" s="2">
        <v>30</v>
      </c>
      <c r="F7" s="2"/>
      <c r="G7" s="12">
        <v>7680000</v>
      </c>
      <c r="I7" s="48" t="s">
        <v>25</v>
      </c>
      <c r="J7" s="49"/>
      <c r="K7" s="52">
        <v>10</v>
      </c>
      <c r="L7" s="53"/>
      <c r="N7" t="s">
        <v>68</v>
      </c>
      <c r="O7" t="s">
        <v>75</v>
      </c>
    </row>
    <row r="8" spans="1:15" x14ac:dyDescent="0.3">
      <c r="A8" s="11" t="s">
        <v>13</v>
      </c>
      <c r="B8" s="2" t="s">
        <v>9</v>
      </c>
      <c r="C8" s="2" t="s">
        <v>16</v>
      </c>
      <c r="D8" s="2">
        <v>235000</v>
      </c>
      <c r="E8" s="2">
        <v>50</v>
      </c>
      <c r="F8" s="2"/>
      <c r="G8" s="12">
        <v>11750000</v>
      </c>
      <c r="I8" s="50"/>
      <c r="J8" s="51"/>
      <c r="K8" s="38"/>
      <c r="L8" s="39"/>
      <c r="N8" t="s">
        <v>70</v>
      </c>
      <c r="O8" t="s">
        <v>76</v>
      </c>
    </row>
    <row r="9" spans="1:15" x14ac:dyDescent="0.3">
      <c r="A9" s="11" t="s">
        <v>14</v>
      </c>
      <c r="B9" s="2" t="s">
        <v>12</v>
      </c>
      <c r="C9" s="2" t="s">
        <v>20</v>
      </c>
      <c r="D9" s="2">
        <v>350000</v>
      </c>
      <c r="E9" s="2">
        <v>10</v>
      </c>
      <c r="F9" s="2"/>
      <c r="G9" s="12">
        <v>3500000</v>
      </c>
      <c r="I9" s="42" t="s">
        <v>19</v>
      </c>
      <c r="J9" s="38"/>
      <c r="K9" s="38">
        <f>COUNTIFS(C4:C10,I9,E4:E10,"&gt;="&amp;K7)</f>
        <v>1</v>
      </c>
      <c r="L9" s="39"/>
      <c r="N9" t="s">
        <v>66</v>
      </c>
    </row>
    <row r="10" spans="1:15" ht="17.25" thickBot="1" x14ac:dyDescent="0.35">
      <c r="A10" s="13" t="s">
        <v>15</v>
      </c>
      <c r="B10" s="14" t="s">
        <v>11</v>
      </c>
      <c r="C10" s="14" t="s">
        <v>21</v>
      </c>
      <c r="D10" s="14">
        <v>1150000</v>
      </c>
      <c r="E10" s="14">
        <v>10</v>
      </c>
      <c r="F10" s="14"/>
      <c r="G10" s="15">
        <v>11500000</v>
      </c>
      <c r="I10" s="43"/>
      <c r="J10" s="40"/>
      <c r="K10" s="40"/>
      <c r="L10" s="41"/>
    </row>
  </sheetData>
  <mergeCells count="6">
    <mergeCell ref="K9:L10"/>
    <mergeCell ref="I9:J10"/>
    <mergeCell ref="A1:G2"/>
    <mergeCell ref="I6:L6"/>
    <mergeCell ref="I7:J8"/>
    <mergeCell ref="K7:L8"/>
  </mergeCells>
  <phoneticPr fontId="1" type="noConversion"/>
  <dataValidations count="4">
    <dataValidation type="list" allowBlank="1" showInputMessage="1" showErrorMessage="1" sqref="I9:J10">
      <formula1>상품명2</formula1>
    </dataValidation>
    <dataValidation type="list" allowBlank="1" showInputMessage="1" showErrorMessage="1" sqref="K7:L8">
      <formula1>수량</formula1>
    </dataValidation>
    <dataValidation type="list" allowBlank="1" showInputMessage="1" showErrorMessage="1" sqref="B4:B10">
      <formula1>상품코드2</formula1>
    </dataValidation>
    <dataValidation type="whole" operator="greaterThanOrEqual" allowBlank="1" showInputMessage="1" showErrorMessage="1" sqref="E4:E10">
      <formula1>0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H13" sqref="H13"/>
    </sheetView>
  </sheetViews>
  <sheetFormatPr defaultRowHeight="16.5" x14ac:dyDescent="0.3"/>
  <cols>
    <col min="1" max="1" width="10.25" customWidth="1"/>
    <col min="3" max="3" width="14.125" bestFit="1" customWidth="1"/>
    <col min="4" max="4" width="13.875" customWidth="1"/>
    <col min="5" max="5" width="15.625" customWidth="1"/>
    <col min="6" max="6" width="13.125" customWidth="1"/>
    <col min="8" max="8" width="28.875" bestFit="1" customWidth="1"/>
  </cols>
  <sheetData>
    <row r="1" spans="1:8" ht="17.25" thickBot="1" x14ac:dyDescent="0.35">
      <c r="A1" s="30" t="s">
        <v>26</v>
      </c>
      <c r="B1" s="31" t="s">
        <v>27</v>
      </c>
      <c r="C1" s="31" t="s">
        <v>28</v>
      </c>
      <c r="D1" s="31" t="s">
        <v>29</v>
      </c>
      <c r="E1" s="31" t="s">
        <v>30</v>
      </c>
      <c r="F1" s="31" t="s">
        <v>31</v>
      </c>
      <c r="G1" s="31" t="s">
        <v>32</v>
      </c>
      <c r="H1" s="32" t="s">
        <v>33</v>
      </c>
    </row>
    <row r="2" spans="1:8" x14ac:dyDescent="0.3">
      <c r="A2" s="16" t="s">
        <v>34</v>
      </c>
      <c r="B2" s="18" t="s">
        <v>38</v>
      </c>
      <c r="C2" s="18" t="s">
        <v>43</v>
      </c>
      <c r="D2" s="18" t="s">
        <v>47</v>
      </c>
      <c r="E2" s="23">
        <v>35064</v>
      </c>
      <c r="F2" s="23">
        <v>39020</v>
      </c>
      <c r="G2" s="18">
        <v>1</v>
      </c>
      <c r="H2" s="24" t="s">
        <v>50</v>
      </c>
    </row>
    <row r="3" spans="1:8" x14ac:dyDescent="0.3">
      <c r="A3" s="16" t="s">
        <v>35</v>
      </c>
      <c r="B3" s="18" t="s">
        <v>39</v>
      </c>
      <c r="C3" s="18" t="s">
        <v>44</v>
      </c>
      <c r="D3" s="18" t="s">
        <v>48</v>
      </c>
      <c r="E3" s="23">
        <v>36160</v>
      </c>
      <c r="F3" s="23">
        <v>38478</v>
      </c>
      <c r="G3" s="18">
        <v>2</v>
      </c>
      <c r="H3" s="24" t="s">
        <v>51</v>
      </c>
    </row>
    <row r="4" spans="1:8" x14ac:dyDescent="0.3">
      <c r="A4" s="16" t="s">
        <v>36</v>
      </c>
      <c r="B4" s="18" t="s">
        <v>40</v>
      </c>
      <c r="C4" s="18" t="s">
        <v>45</v>
      </c>
      <c r="D4" s="18" t="s">
        <v>49</v>
      </c>
      <c r="E4" s="23">
        <v>38868</v>
      </c>
      <c r="F4" s="18"/>
      <c r="G4" s="18">
        <v>3</v>
      </c>
      <c r="H4" s="24" t="s">
        <v>53</v>
      </c>
    </row>
    <row r="5" spans="1:8" ht="17.25" thickBot="1" x14ac:dyDescent="0.35">
      <c r="A5" s="25" t="s">
        <v>37</v>
      </c>
      <c r="B5" s="26" t="s">
        <v>41</v>
      </c>
      <c r="C5" s="26" t="s">
        <v>46</v>
      </c>
      <c r="D5" s="26" t="s">
        <v>47</v>
      </c>
      <c r="E5" s="27">
        <v>37437</v>
      </c>
      <c r="F5" s="27">
        <v>39020</v>
      </c>
      <c r="G5" s="26">
        <v>1</v>
      </c>
      <c r="H5" s="28" t="s">
        <v>52</v>
      </c>
    </row>
    <row r="7" spans="1:8" ht="17.25" thickBot="1" x14ac:dyDescent="0.35">
      <c r="A7" s="29"/>
    </row>
    <row r="8" spans="1:8" ht="24.75" thickBot="1" x14ac:dyDescent="0.35">
      <c r="A8" s="54" t="s">
        <v>54</v>
      </c>
      <c r="B8" s="55"/>
      <c r="C8" s="55"/>
      <c r="D8" s="56"/>
      <c r="E8" s="57"/>
      <c r="F8" s="36"/>
    </row>
    <row r="9" spans="1:8" ht="17.25" thickBot="1" x14ac:dyDescent="0.35">
      <c r="A9" s="61" t="s">
        <v>55</v>
      </c>
      <c r="B9" s="61"/>
      <c r="C9" s="20" t="str">
        <f>INDEX(회원번호,MATCH(발행번호,주민번호,0))</f>
        <v>K0001</v>
      </c>
      <c r="D9" s="33"/>
      <c r="E9" s="33"/>
      <c r="F9" s="33"/>
    </row>
    <row r="10" spans="1:8" x14ac:dyDescent="0.3">
      <c r="A10" s="62" t="s">
        <v>57</v>
      </c>
      <c r="B10" s="61"/>
      <c r="C10" s="19" t="str">
        <f>INDEX(성명,MATCH(발행번호,주민번호,0))</f>
        <v>정유진</v>
      </c>
      <c r="D10" s="34" t="s">
        <v>59</v>
      </c>
      <c r="E10" s="35" t="s">
        <v>42</v>
      </c>
    </row>
    <row r="11" spans="1:8" x14ac:dyDescent="0.3">
      <c r="A11" s="62" t="s">
        <v>58</v>
      </c>
      <c r="B11" s="61"/>
      <c r="C11" s="38" t="str">
        <f>INDEX(주소,MATCH(발행번호,주민번호,0))</f>
        <v>부산시 부산진구 부전동</v>
      </c>
      <c r="D11" s="38"/>
      <c r="E11" s="39"/>
      <c r="F11" s="33"/>
    </row>
    <row r="12" spans="1:8" x14ac:dyDescent="0.3">
      <c r="A12" s="62" t="s">
        <v>63</v>
      </c>
      <c r="B12" s="61"/>
      <c r="C12" s="67">
        <f>INDEX(가입일,MATCH(발행번호,주민번호,0))</f>
        <v>35064</v>
      </c>
      <c r="D12" s="68"/>
      <c r="E12" s="39" t="str">
        <f ca="1">"(" &amp; DATEDIF(C12,C13,"y")&amp;"년" &amp; DATEDIF(C12,C13,"ym")&amp;"개월)"</f>
        <v>(10년9개월)</v>
      </c>
      <c r="F12" s="33"/>
    </row>
    <row r="13" spans="1:8" x14ac:dyDescent="0.3">
      <c r="A13" s="62"/>
      <c r="B13" s="61"/>
      <c r="C13" s="65">
        <f ca="1">IF(INDEX(탈퇴일,MATCH(발행번호,주민번호,0))="",TODAY(),INDEX(탈퇴일,MATCH(발행번호,주민번호,0)))</f>
        <v>39020</v>
      </c>
      <c r="D13" s="66"/>
      <c r="E13" s="39"/>
      <c r="F13" s="33"/>
    </row>
    <row r="14" spans="1:8" ht="17.25" thickBot="1" x14ac:dyDescent="0.35">
      <c r="A14" s="63" t="s">
        <v>56</v>
      </c>
      <c r="B14" s="64"/>
      <c r="C14" s="21" t="str">
        <f>IF(INDEX(탈퇴일,MATCH(발행번호,주민번호,0))="","현재 회원임","회원 탈퇴")</f>
        <v>회원 탈퇴</v>
      </c>
      <c r="D14" s="37" t="s">
        <v>60</v>
      </c>
      <c r="E14" s="22" t="str">
        <f>CHOOSE(INDEX(지역,MATCH(발행번호,주민번호,0)),"해운대구","동래구","강서구","부산진구")</f>
        <v>해운대구</v>
      </c>
      <c r="F14" s="33"/>
    </row>
    <row r="15" spans="1:8" x14ac:dyDescent="0.3">
      <c r="C15" s="1"/>
      <c r="D15" s="1"/>
      <c r="E15" s="1"/>
    </row>
    <row r="16" spans="1:8" x14ac:dyDescent="0.3">
      <c r="A16" s="58" t="s">
        <v>61</v>
      </c>
      <c r="B16" s="58"/>
      <c r="C16" s="58"/>
      <c r="D16" s="58"/>
      <c r="E16" s="58"/>
    </row>
    <row r="17" spans="1:5" x14ac:dyDescent="0.3">
      <c r="A17" s="59">
        <v>40631</v>
      </c>
      <c r="B17" s="59"/>
      <c r="C17" s="59"/>
      <c r="D17" s="59"/>
      <c r="E17" s="59"/>
    </row>
    <row r="19" spans="1:5" ht="19.5" x14ac:dyDescent="0.3">
      <c r="A19" s="60" t="s">
        <v>62</v>
      </c>
      <c r="B19" s="60"/>
      <c r="C19" s="60"/>
      <c r="D19" s="60"/>
      <c r="E19" s="60"/>
    </row>
  </sheetData>
  <mergeCells count="13">
    <mergeCell ref="A8:E8"/>
    <mergeCell ref="A16:E16"/>
    <mergeCell ref="A17:E17"/>
    <mergeCell ref="A19:E19"/>
    <mergeCell ref="A9:B9"/>
    <mergeCell ref="A10:B10"/>
    <mergeCell ref="A11:B11"/>
    <mergeCell ref="A14:B14"/>
    <mergeCell ref="A12:B13"/>
    <mergeCell ref="E12:E13"/>
    <mergeCell ref="C11:E11"/>
    <mergeCell ref="C13:D13"/>
    <mergeCell ref="C12:D12"/>
  </mergeCells>
  <phoneticPr fontId="1" type="noConversion"/>
  <dataValidations count="1">
    <dataValidation type="list" allowBlank="1" showInputMessage="1" showErrorMessage="1" sqref="E10">
      <formula1>주민번호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14</vt:i4>
      </vt:variant>
    </vt:vector>
  </HeadingPairs>
  <TitlesOfParts>
    <vt:vector size="16" baseType="lpstr">
      <vt:lpstr>예제1~3</vt:lpstr>
      <vt:lpstr>예제4</vt:lpstr>
      <vt:lpstr>가입일</vt:lpstr>
      <vt:lpstr>발행번호</vt:lpstr>
      <vt:lpstr>상품명</vt:lpstr>
      <vt:lpstr>상품명2</vt:lpstr>
      <vt:lpstr>상품코드</vt:lpstr>
      <vt:lpstr>상품코드2</vt:lpstr>
      <vt:lpstr>성명</vt:lpstr>
      <vt:lpstr>수량</vt:lpstr>
      <vt:lpstr>주민번호</vt:lpstr>
      <vt:lpstr>주소</vt:lpstr>
      <vt:lpstr>지역</vt:lpstr>
      <vt:lpstr>직업</vt:lpstr>
      <vt:lpstr>탈퇴일</vt:lpstr>
      <vt:lpstr>회원번호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2015-10-06T00:46:10Z</dcterms:created>
  <dcterms:modified xsi:type="dcterms:W3CDTF">2015-10-06T03:05:17Z</dcterms:modified>
</cp:coreProperties>
</file>