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xcel\2학기 엑셀\1006\"/>
    </mc:Choice>
  </mc:AlternateContent>
  <bookViews>
    <workbookView xWindow="0" yWindow="0" windowWidth="19200" windowHeight="11550" activeTab="5"/>
  </bookViews>
  <sheets>
    <sheet name="P70-1" sheetId="1" r:id="rId1"/>
    <sheet name="P70-2" sheetId="2" r:id="rId2"/>
    <sheet name="P71" sheetId="3" r:id="rId3"/>
    <sheet name="Sheet4" sheetId="4" r:id="rId4"/>
    <sheet name="시나리오 요약" sheetId="6" r:id="rId5"/>
    <sheet name="P72" sheetId="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5" l="1"/>
  <c r="C17" i="5"/>
  <c r="D16" i="5"/>
  <c r="C16" i="5"/>
  <c r="D15" i="5"/>
  <c r="C15" i="5"/>
  <c r="D14" i="5"/>
  <c r="C14" i="5"/>
  <c r="D13" i="5"/>
  <c r="C13" i="5"/>
  <c r="D12" i="5"/>
  <c r="C12" i="5"/>
  <c r="E12" i="5" s="1"/>
  <c r="C8" i="5"/>
  <c r="G5" i="5" s="1"/>
  <c r="E13" i="5" l="1"/>
  <c r="E14" i="5" s="1"/>
  <c r="E15" i="5" s="1"/>
  <c r="E16" i="5" s="1"/>
  <c r="E17" i="5" s="1"/>
  <c r="E12" i="4"/>
  <c r="E13" i="4"/>
  <c r="C15" i="4"/>
  <c r="D15" i="4"/>
  <c r="B15" i="4"/>
  <c r="E14" i="4" s="1"/>
  <c r="E11" i="4"/>
  <c r="C7" i="4"/>
  <c r="D7" i="4"/>
  <c r="E7" i="4"/>
  <c r="B7" i="4"/>
  <c r="E4" i="4"/>
  <c r="E5" i="4"/>
  <c r="E6" i="4"/>
  <c r="E3" i="4"/>
  <c r="E15" i="4" l="1"/>
  <c r="C15" i="3"/>
  <c r="D15" i="3"/>
  <c r="B15" i="3"/>
  <c r="C7" i="3"/>
  <c r="D7" i="3"/>
  <c r="B7" i="3"/>
  <c r="C2" i="2"/>
  <c r="C4" i="2" s="1"/>
  <c r="D2" i="2"/>
  <c r="E2" i="2"/>
  <c r="F2" i="2"/>
  <c r="C3" i="2"/>
  <c r="D3" i="2"/>
  <c r="E3" i="2"/>
  <c r="F3" i="2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1" i="2"/>
  <c r="D11" i="2"/>
  <c r="E11" i="2"/>
  <c r="F11" i="2"/>
  <c r="C12" i="2"/>
  <c r="D12" i="2"/>
  <c r="E12" i="2"/>
  <c r="F12" i="2"/>
  <c r="C13" i="2"/>
  <c r="D13" i="2"/>
  <c r="E13" i="2"/>
  <c r="F13" i="2"/>
  <c r="C14" i="2"/>
  <c r="D14" i="2"/>
  <c r="E14" i="2"/>
  <c r="F14" i="2"/>
  <c r="C15" i="2"/>
  <c r="C16" i="2" s="1"/>
  <c r="D15" i="2"/>
  <c r="E15" i="2"/>
  <c r="F15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E17" i="1"/>
  <c r="D17" i="1"/>
  <c r="C17" i="1"/>
  <c r="B17" i="1"/>
  <c r="C8" i="1"/>
  <c r="D8" i="1"/>
  <c r="E8" i="1"/>
  <c r="B8" i="1"/>
</calcChain>
</file>

<file path=xl/sharedStrings.xml><?xml version="1.0" encoding="utf-8"?>
<sst xmlns="http://schemas.openxmlformats.org/spreadsheetml/2006/main" count="150" uniqueCount="74">
  <si>
    <t>1분기</t>
  </si>
  <si>
    <t>1분기</t>
    <phoneticPr fontId="1" type="noConversion"/>
  </si>
  <si>
    <t>3분기</t>
  </si>
  <si>
    <t>3분기</t>
    <phoneticPr fontId="1" type="noConversion"/>
  </si>
  <si>
    <t>4분기</t>
  </si>
  <si>
    <t>4분기</t>
    <phoneticPr fontId="1" type="noConversion"/>
  </si>
  <si>
    <t>2분기</t>
  </si>
  <si>
    <t>2분기</t>
    <phoneticPr fontId="1" type="noConversion"/>
  </si>
  <si>
    <t>명동점</t>
  </si>
  <si>
    <t>명동점</t>
    <phoneticPr fontId="1" type="noConversion"/>
  </si>
  <si>
    <t>서초점</t>
  </si>
  <si>
    <t>서초점</t>
    <phoneticPr fontId="1" type="noConversion"/>
  </si>
  <si>
    <t>분당점</t>
  </si>
  <si>
    <t>분당점</t>
    <phoneticPr fontId="1" type="noConversion"/>
  </si>
  <si>
    <t>구로점</t>
  </si>
  <si>
    <t>구로점</t>
    <phoneticPr fontId="1" type="noConversion"/>
  </si>
  <si>
    <t>교대점</t>
  </si>
  <si>
    <t>교대점</t>
    <phoneticPr fontId="1" type="noConversion"/>
  </si>
  <si>
    <t>합계</t>
  </si>
  <si>
    <t>합계</t>
    <phoneticPr fontId="1" type="noConversion"/>
  </si>
  <si>
    <t>2010격 가맹점 판매수량</t>
    <phoneticPr fontId="1" type="noConversion"/>
  </si>
  <si>
    <t>2009년 가맹점 판매수량</t>
    <phoneticPr fontId="1" type="noConversion"/>
  </si>
  <si>
    <t>2009~2010년 판매수량</t>
    <phoneticPr fontId="1" type="noConversion"/>
  </si>
  <si>
    <t>2009년</t>
    <phoneticPr fontId="1" type="noConversion"/>
  </si>
  <si>
    <t>2010년</t>
    <phoneticPr fontId="1" type="noConversion"/>
  </si>
  <si>
    <t>2009년 가맹점 판매 수량</t>
    <phoneticPr fontId="1" type="noConversion"/>
  </si>
  <si>
    <t>2010년 가맹점 판매 수량</t>
    <phoneticPr fontId="1" type="noConversion"/>
  </si>
  <si>
    <t>1분기</t>
    <phoneticPr fontId="1" type="noConversion"/>
  </si>
  <si>
    <t>2009~2010년 판매 수량</t>
    <phoneticPr fontId="1" type="noConversion"/>
  </si>
  <si>
    <t>&lt;&lt; 할부금 계산표 &gt;&gt;</t>
    <phoneticPr fontId="1" type="noConversion"/>
  </si>
  <si>
    <t>금액</t>
    <phoneticPr fontId="1" type="noConversion"/>
  </si>
  <si>
    <t>금리</t>
    <phoneticPr fontId="1" type="noConversion"/>
  </si>
  <si>
    <t>할부개월</t>
    <phoneticPr fontId="1" type="noConversion"/>
  </si>
  <si>
    <t>매월 상현액</t>
    <phoneticPr fontId="1" type="noConversion"/>
  </si>
  <si>
    <t>회자</t>
    <phoneticPr fontId="1" type="noConversion"/>
  </si>
  <si>
    <t>원금</t>
    <phoneticPr fontId="1" type="noConversion"/>
  </si>
  <si>
    <t>이자</t>
    <phoneticPr fontId="1" type="noConversion"/>
  </si>
  <si>
    <t>잔액</t>
    <phoneticPr fontId="1" type="noConversion"/>
  </si>
  <si>
    <t>$C$6</t>
  </si>
  <si>
    <t>$C$8</t>
  </si>
  <si>
    <t>$C$12</t>
  </si>
  <si>
    <t>$D$12</t>
  </si>
  <si>
    <t>$C$13</t>
  </si>
  <si>
    <t>$D$13</t>
  </si>
  <si>
    <t>$C$14</t>
  </si>
  <si>
    <t>$D$14</t>
  </si>
  <si>
    <t>$C$15</t>
  </si>
  <si>
    <t>$D$15</t>
  </si>
  <si>
    <t>$C$16</t>
  </si>
  <si>
    <t>$D$16</t>
  </si>
  <si>
    <t>$C$17</t>
  </si>
  <si>
    <t>$D$17</t>
  </si>
  <si>
    <t>금리인상</t>
  </si>
  <si>
    <t>만든 사람 212 날짜 2015-10-06</t>
  </si>
  <si>
    <t>금리인하</t>
  </si>
  <si>
    <t>시나리오 요약</t>
  </si>
  <si>
    <t>변경 셀:</t>
  </si>
  <si>
    <t>현재 값:</t>
  </si>
  <si>
    <t>결과 셀:</t>
  </si>
  <si>
    <t>참고: 현재 값 열은 시나리오 요약 보고서가 작성될 때의</t>
  </si>
  <si>
    <t>변경 셀 값을 나타냅니다. 각 시나리오의 변경 셀들은</t>
  </si>
  <si>
    <t>회색으로 표시됩니다.</t>
  </si>
  <si>
    <t>2009년 1월</t>
  </si>
  <si>
    <t>2009년 1월</t>
    <phoneticPr fontId="1" type="noConversion"/>
  </si>
  <si>
    <t>2009년 2월</t>
  </si>
  <si>
    <t>2009년 2월</t>
    <phoneticPr fontId="1" type="noConversion"/>
  </si>
  <si>
    <t>2009년 3월</t>
  </si>
  <si>
    <t>2009년 3월</t>
    <phoneticPr fontId="1" type="noConversion"/>
  </si>
  <si>
    <t>2010년 2월</t>
  </si>
  <si>
    <t>2010년 2월</t>
    <phoneticPr fontId="1" type="noConversion"/>
  </si>
  <si>
    <t>2010년 3월</t>
  </si>
  <si>
    <t>2010년 3월</t>
    <phoneticPr fontId="1" type="noConversion"/>
  </si>
  <si>
    <t>2010년 4월</t>
  </si>
  <si>
    <t>2010년 4월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</si>
</sst>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₩&quot;#,##0;[Red]\-&quot;₩&quot;#,##0"/>
    <numFmt numFmtId="42" formatCode="_-&quot;₩&quot;* #,##0_-;\-&quot;₩&quot;* #,##0_-;_-&quot;₩&quot;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indexed="9"/>
      <name val="맑은 고딕"/>
      <family val="2"/>
      <charset val="129"/>
      <scheme val="minor"/>
    </font>
    <font>
      <sz val="11"/>
      <color indexed="9"/>
      <name val="맑은 고딕"/>
      <family val="3"/>
      <charset val="129"/>
      <scheme val="minor"/>
    </font>
    <font>
      <sz val="11"/>
      <color indexed="8"/>
      <name val="맑은 고딕"/>
      <family val="2"/>
      <charset val="129"/>
      <scheme val="minor"/>
    </font>
    <font>
      <sz val="11"/>
      <color indexed="18"/>
      <name val="맑은 고딕"/>
      <family val="2"/>
      <charset val="129"/>
      <scheme val="minor"/>
    </font>
    <font>
      <sz val="11"/>
      <color indexed="1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2" fontId="0" fillId="0" borderId="2" xfId="0" applyNumberFormat="1" applyBorder="1">
      <alignment vertical="center"/>
    </xf>
    <xf numFmtId="0" fontId="2" fillId="0" borderId="3" xfId="0" applyFont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6" fontId="0" fillId="0" borderId="6" xfId="0" applyNumberForma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>
      <alignment vertical="center"/>
    </xf>
    <xf numFmtId="42" fontId="0" fillId="0" borderId="12" xfId="0" applyNumberFormat="1" applyBorder="1">
      <alignment vertical="center"/>
    </xf>
    <xf numFmtId="0" fontId="0" fillId="0" borderId="13" xfId="0" applyBorder="1" applyAlignment="1">
      <alignment horizontal="center" vertical="center"/>
    </xf>
    <xf numFmtId="6" fontId="0" fillId="0" borderId="14" xfId="0" applyNumberFormat="1" applyBorder="1">
      <alignment vertical="center"/>
    </xf>
    <xf numFmtId="42" fontId="0" fillId="0" borderId="15" xfId="0" applyNumberFormat="1" applyBorder="1">
      <alignment vertical="center"/>
    </xf>
    <xf numFmtId="0" fontId="0" fillId="0" borderId="16" xfId="0" applyBorder="1" applyAlignment="1">
      <alignment horizontal="center" vertical="center"/>
    </xf>
    <xf numFmtId="6" fontId="0" fillId="0" borderId="17" xfId="0" applyNumberFormat="1" applyBorder="1">
      <alignment vertical="center"/>
    </xf>
    <xf numFmtId="42" fontId="0" fillId="0" borderId="18" xfId="0" applyNumberFormat="1" applyBorder="1">
      <alignment vertical="center"/>
    </xf>
    <xf numFmtId="6" fontId="0" fillId="0" borderId="0" xfId="0" applyNumberFormat="1">
      <alignment vertical="center"/>
    </xf>
    <xf numFmtId="0" fontId="0" fillId="0" borderId="0" xfId="0" applyFill="1" applyBorder="1" applyAlignment="1">
      <alignment vertical="center"/>
    </xf>
    <xf numFmtId="10" fontId="0" fillId="0" borderId="0" xfId="0" applyNumberFormat="1" applyFill="1" applyBorder="1" applyAlignment="1">
      <alignment vertical="center"/>
    </xf>
    <xf numFmtId="6" fontId="0" fillId="0" borderId="0" xfId="0" applyNumberFormat="1" applyFill="1" applyBorder="1" applyAlignment="1">
      <alignment vertical="center"/>
    </xf>
    <xf numFmtId="6" fontId="0" fillId="0" borderId="20" xfId="0" applyNumberFormat="1" applyFill="1" applyBorder="1" applyAlignment="1">
      <alignment vertical="center"/>
    </xf>
    <xf numFmtId="0" fontId="5" fillId="3" borderId="21" xfId="0" applyFont="1" applyFill="1" applyBorder="1" applyAlignment="1">
      <alignment horizontal="left" vertical="center"/>
    </xf>
    <xf numFmtId="0" fontId="4" fillId="3" borderId="19" xfId="0" applyFont="1" applyFill="1" applyBorder="1" applyAlignment="1">
      <alignment horizontal="left" vertical="center"/>
    </xf>
    <xf numFmtId="0" fontId="5" fillId="3" borderId="19" xfId="0" applyFont="1" applyFill="1" applyBorder="1" applyAlignment="1">
      <alignment horizontal="left" vertical="center"/>
    </xf>
    <xf numFmtId="0" fontId="0" fillId="0" borderId="22" xfId="0" applyFill="1" applyBorder="1" applyAlignment="1">
      <alignment vertical="center"/>
    </xf>
    <xf numFmtId="0" fontId="6" fillId="4" borderId="0" xfId="0" applyFont="1" applyFill="1" applyBorder="1" applyAlignment="1">
      <alignment horizontal="left" vertical="center"/>
    </xf>
    <xf numFmtId="0" fontId="7" fillId="4" borderId="22" xfId="0" applyFont="1" applyFill="1" applyBorder="1" applyAlignment="1">
      <alignment horizontal="left" vertical="center"/>
    </xf>
    <xf numFmtId="0" fontId="8" fillId="4" borderId="22" xfId="0" applyFont="1" applyFill="1" applyBorder="1" applyAlignment="1">
      <alignment horizontal="left" vertical="center"/>
    </xf>
    <xf numFmtId="0" fontId="6" fillId="4" borderId="20" xfId="0" applyFont="1" applyFill="1" applyBorder="1" applyAlignment="1">
      <alignment horizontal="left" vertical="center"/>
    </xf>
    <xf numFmtId="0" fontId="4" fillId="3" borderId="19" xfId="0" applyFont="1" applyFill="1" applyBorder="1" applyAlignment="1">
      <alignment horizontal="right" vertical="center"/>
    </xf>
    <xf numFmtId="0" fontId="4" fillId="3" borderId="21" xfId="0" applyFont="1" applyFill="1" applyBorder="1" applyAlignment="1">
      <alignment horizontal="right" vertical="center"/>
    </xf>
    <xf numFmtId="10" fontId="0" fillId="5" borderId="0" xfId="0" applyNumberFormat="1" applyFill="1" applyBorder="1" applyAlignment="1">
      <alignment vertical="center"/>
    </xf>
    <xf numFmtId="0" fontId="9" fillId="0" borderId="0" xfId="0" applyFont="1" applyFill="1" applyBorder="1" applyAlignment="1">
      <alignment vertical="top" wrapText="1"/>
    </xf>
    <xf numFmtId="0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G11" sqref="G11"/>
    </sheetView>
  </sheetViews>
  <sheetFormatPr defaultRowHeight="16.5" x14ac:dyDescent="0.3"/>
  <sheetData>
    <row r="1" spans="1:11" x14ac:dyDescent="0.3">
      <c r="A1" s="39" t="s">
        <v>21</v>
      </c>
      <c r="B1" s="39"/>
      <c r="C1" s="39"/>
      <c r="D1" s="39"/>
      <c r="E1" s="39"/>
      <c r="G1" s="39" t="s">
        <v>22</v>
      </c>
      <c r="H1" s="39"/>
      <c r="I1" s="39"/>
      <c r="J1" s="39"/>
      <c r="K1" s="39"/>
    </row>
    <row r="2" spans="1:11" x14ac:dyDescent="0.3">
      <c r="A2" s="1"/>
      <c r="B2" s="1" t="s">
        <v>1</v>
      </c>
      <c r="C2" s="1" t="s">
        <v>7</v>
      </c>
      <c r="D2" s="1" t="s">
        <v>3</v>
      </c>
      <c r="E2" s="1" t="s">
        <v>5</v>
      </c>
      <c r="G2" s="1"/>
      <c r="H2" s="1" t="s">
        <v>0</v>
      </c>
      <c r="I2" s="1" t="s">
        <v>6</v>
      </c>
      <c r="J2" s="1" t="s">
        <v>2</v>
      </c>
      <c r="K2" s="1" t="s">
        <v>4</v>
      </c>
    </row>
    <row r="3" spans="1:11" x14ac:dyDescent="0.3">
      <c r="A3" s="1" t="s">
        <v>9</v>
      </c>
      <c r="B3" s="1">
        <v>13000</v>
      </c>
      <c r="C3" s="1">
        <v>3500</v>
      </c>
      <c r="D3" s="1">
        <v>4500</v>
      </c>
      <c r="E3" s="1">
        <v>3000</v>
      </c>
      <c r="G3" s="1" t="s">
        <v>8</v>
      </c>
      <c r="H3" s="1">
        <v>16400</v>
      </c>
      <c r="I3" s="1">
        <v>7200</v>
      </c>
      <c r="J3" s="1">
        <v>9500</v>
      </c>
      <c r="K3" s="1">
        <v>7000</v>
      </c>
    </row>
    <row r="4" spans="1:11" x14ac:dyDescent="0.3">
      <c r="A4" s="1" t="s">
        <v>11</v>
      </c>
      <c r="B4" s="1">
        <v>4000</v>
      </c>
      <c r="C4" s="1">
        <v>3000</v>
      </c>
      <c r="D4" s="1">
        <v>4600</v>
      </c>
      <c r="E4" s="1">
        <v>5000</v>
      </c>
      <c r="G4" s="1" t="s">
        <v>10</v>
      </c>
      <c r="H4" s="1">
        <v>6000</v>
      </c>
      <c r="I4" s="1">
        <v>3300</v>
      </c>
      <c r="J4" s="1">
        <v>9200</v>
      </c>
      <c r="K4" s="1">
        <v>10000</v>
      </c>
    </row>
    <row r="5" spans="1:11" x14ac:dyDescent="0.3">
      <c r="A5" s="1" t="s">
        <v>13</v>
      </c>
      <c r="B5" s="1">
        <v>5500</v>
      </c>
      <c r="C5" s="1">
        <v>7000</v>
      </c>
      <c r="D5" s="1">
        <v>7800</v>
      </c>
      <c r="E5" s="1">
        <v>4000</v>
      </c>
      <c r="G5" s="1" t="s">
        <v>12</v>
      </c>
      <c r="H5" s="1">
        <v>10500</v>
      </c>
      <c r="I5" s="1">
        <v>14000</v>
      </c>
      <c r="J5" s="1">
        <v>15600</v>
      </c>
      <c r="K5" s="1">
        <v>9000</v>
      </c>
    </row>
    <row r="6" spans="1:11" x14ac:dyDescent="0.3">
      <c r="A6" s="1" t="s">
        <v>15</v>
      </c>
      <c r="B6" s="1">
        <v>3500</v>
      </c>
      <c r="C6" s="1">
        <v>6000</v>
      </c>
      <c r="D6" s="1">
        <v>4000</v>
      </c>
      <c r="E6" s="1">
        <v>5000</v>
      </c>
      <c r="G6" s="1" t="s">
        <v>14</v>
      </c>
      <c r="H6" s="1">
        <v>7500</v>
      </c>
      <c r="I6" s="1">
        <v>10000</v>
      </c>
      <c r="J6" s="1">
        <v>8000</v>
      </c>
      <c r="K6" s="1">
        <v>10000</v>
      </c>
    </row>
    <row r="7" spans="1:11" x14ac:dyDescent="0.3">
      <c r="A7" s="1" t="s">
        <v>17</v>
      </c>
      <c r="B7" s="1">
        <v>4000</v>
      </c>
      <c r="C7" s="1">
        <v>2000</v>
      </c>
      <c r="D7" s="1">
        <v>6000</v>
      </c>
      <c r="E7" s="1">
        <v>7000</v>
      </c>
      <c r="G7" s="1" t="s">
        <v>16</v>
      </c>
      <c r="H7" s="1">
        <v>9000</v>
      </c>
      <c r="I7" s="1">
        <v>5000</v>
      </c>
      <c r="J7" s="1">
        <v>11000</v>
      </c>
      <c r="K7" s="1">
        <v>14000</v>
      </c>
    </row>
    <row r="8" spans="1:11" x14ac:dyDescent="0.3">
      <c r="A8" s="1" t="s">
        <v>19</v>
      </c>
      <c r="B8" s="1">
        <f>SUM(B3:B7)</f>
        <v>30000</v>
      </c>
      <c r="C8" s="1">
        <f t="shared" ref="C8:E8" si="0">SUM(C3:C7)</f>
        <v>21500</v>
      </c>
      <c r="D8" s="1">
        <f t="shared" si="0"/>
        <v>26900</v>
      </c>
      <c r="E8" s="1">
        <f t="shared" si="0"/>
        <v>24000</v>
      </c>
      <c r="G8" s="1" t="s">
        <v>18</v>
      </c>
      <c r="H8" s="1">
        <v>49400</v>
      </c>
      <c r="I8" s="1">
        <v>39500</v>
      </c>
      <c r="J8" s="1">
        <v>53300</v>
      </c>
      <c r="K8" s="1">
        <v>50000</v>
      </c>
    </row>
    <row r="9" spans="1:11" x14ac:dyDescent="0.3">
      <c r="A9" s="1"/>
      <c r="B9" s="1"/>
      <c r="C9" s="1"/>
      <c r="D9" s="1"/>
      <c r="E9" s="1"/>
    </row>
    <row r="10" spans="1:11" x14ac:dyDescent="0.3">
      <c r="A10" s="39" t="s">
        <v>20</v>
      </c>
      <c r="B10" s="39"/>
      <c r="C10" s="39"/>
      <c r="D10" s="39"/>
      <c r="E10" s="39"/>
    </row>
    <row r="11" spans="1:11" x14ac:dyDescent="0.3">
      <c r="A11" s="1"/>
      <c r="B11" s="1" t="s">
        <v>1</v>
      </c>
      <c r="C11" s="1" t="s">
        <v>7</v>
      </c>
      <c r="D11" s="1" t="s">
        <v>3</v>
      </c>
      <c r="E11" s="1" t="s">
        <v>5</v>
      </c>
    </row>
    <row r="12" spans="1:11" x14ac:dyDescent="0.3">
      <c r="A12" s="1" t="s">
        <v>9</v>
      </c>
      <c r="B12" s="1">
        <v>3400</v>
      </c>
      <c r="C12" s="1">
        <v>3700</v>
      </c>
      <c r="D12" s="1">
        <v>5000</v>
      </c>
      <c r="E12" s="1">
        <v>4000</v>
      </c>
    </row>
    <row r="13" spans="1:11" x14ac:dyDescent="0.3">
      <c r="A13" s="1" t="s">
        <v>11</v>
      </c>
      <c r="B13" s="1">
        <v>2000</v>
      </c>
      <c r="C13" s="1">
        <v>300</v>
      </c>
      <c r="D13" s="1">
        <v>4600</v>
      </c>
      <c r="E13" s="1">
        <v>5000</v>
      </c>
    </row>
    <row r="14" spans="1:11" x14ac:dyDescent="0.3">
      <c r="A14" s="1" t="s">
        <v>13</v>
      </c>
      <c r="B14" s="1">
        <v>5000</v>
      </c>
      <c r="C14" s="1">
        <v>7000</v>
      </c>
      <c r="D14" s="1">
        <v>7800</v>
      </c>
      <c r="E14" s="1">
        <v>5000</v>
      </c>
    </row>
    <row r="15" spans="1:11" x14ac:dyDescent="0.3">
      <c r="A15" s="1" t="s">
        <v>15</v>
      </c>
      <c r="B15" s="1">
        <v>4000</v>
      </c>
      <c r="C15" s="1">
        <v>4000</v>
      </c>
      <c r="D15" s="1">
        <v>4000</v>
      </c>
      <c r="E15" s="1">
        <v>5000</v>
      </c>
    </row>
    <row r="16" spans="1:11" x14ac:dyDescent="0.3">
      <c r="A16" s="1" t="s">
        <v>17</v>
      </c>
      <c r="B16" s="1">
        <v>5000</v>
      </c>
      <c r="C16" s="1">
        <v>3000</v>
      </c>
      <c r="D16" s="1">
        <v>5000</v>
      </c>
      <c r="E16" s="1">
        <v>7000</v>
      </c>
    </row>
    <row r="17" spans="1:5" x14ac:dyDescent="0.3">
      <c r="A17" s="1" t="s">
        <v>19</v>
      </c>
      <c r="B17" s="1">
        <f>SUM(B12:B16)</f>
        <v>19400</v>
      </c>
      <c r="C17" s="1">
        <f t="shared" ref="C17" si="1">SUM(C12:C16)</f>
        <v>18000</v>
      </c>
      <c r="D17" s="1">
        <f t="shared" ref="D17" si="2">SUM(D12:D16)</f>
        <v>26400</v>
      </c>
      <c r="E17" s="1">
        <f t="shared" ref="E17" si="3">SUM(E12:E16)</f>
        <v>26000</v>
      </c>
    </row>
  </sheetData>
  <dataConsolidate topLabels="1">
    <dataRefs count="2">
      <dataRef ref="A2:E8" sheet="P70-1"/>
      <dataRef ref="A11:E17" sheet="P70-1"/>
    </dataRefs>
  </dataConsolidate>
  <mergeCells count="3">
    <mergeCell ref="A1:E1"/>
    <mergeCell ref="A10:E10"/>
    <mergeCell ref="G1:K1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21" sqref="F21"/>
    </sheetView>
  </sheetViews>
  <sheetFormatPr defaultRowHeight="16.5" outlineLevelRow="1" x14ac:dyDescent="0.3"/>
  <cols>
    <col min="1" max="1" width="2.5" customWidth="1"/>
    <col min="2" max="2" width="6.5" customWidth="1"/>
  </cols>
  <sheetData>
    <row r="1" spans="1:6" x14ac:dyDescent="0.3">
      <c r="C1" t="s">
        <v>0</v>
      </c>
      <c r="D1" t="s">
        <v>6</v>
      </c>
      <c r="E1" t="s">
        <v>2</v>
      </c>
      <c r="F1" t="s">
        <v>4</v>
      </c>
    </row>
    <row r="2" spans="1:6" outlineLevel="1" x14ac:dyDescent="0.3">
      <c r="B2" t="s">
        <v>23</v>
      </c>
      <c r="C2">
        <f>'P70-1'!$B$3</f>
        <v>13000</v>
      </c>
      <c r="D2">
        <f>'P70-1'!$C$3</f>
        <v>3500</v>
      </c>
      <c r="E2">
        <f>'P70-1'!$D$3</f>
        <v>4500</v>
      </c>
      <c r="F2">
        <f>'P70-1'!$E$3</f>
        <v>3000</v>
      </c>
    </row>
    <row r="3" spans="1:6" outlineLevel="1" x14ac:dyDescent="0.3">
      <c r="B3" t="s">
        <v>24</v>
      </c>
      <c r="C3">
        <f>'P70-1'!$B$12</f>
        <v>3400</v>
      </c>
      <c r="D3">
        <f>'P70-1'!$C$12</f>
        <v>3700</v>
      </c>
      <c r="E3">
        <f>'P70-1'!$D$12</f>
        <v>5000</v>
      </c>
      <c r="F3">
        <f>'P70-1'!$E$12</f>
        <v>4000</v>
      </c>
    </row>
    <row r="4" spans="1:6" x14ac:dyDescent="0.3">
      <c r="A4" t="s">
        <v>8</v>
      </c>
      <c r="C4">
        <f>SUM(C2:C3)</f>
        <v>16400</v>
      </c>
      <c r="D4">
        <f>SUM(D2:D3)</f>
        <v>7200</v>
      </c>
      <c r="E4">
        <f>SUM(E2:E3)</f>
        <v>9500</v>
      </c>
      <c r="F4">
        <f>SUM(F2:F3)</f>
        <v>7000</v>
      </c>
    </row>
    <row r="5" spans="1:6" outlineLevel="1" x14ac:dyDescent="0.3">
      <c r="B5" t="s">
        <v>23</v>
      </c>
      <c r="C5">
        <f>'P70-1'!$B$4</f>
        <v>4000</v>
      </c>
      <c r="D5">
        <f>'P70-1'!$C$4</f>
        <v>3000</v>
      </c>
      <c r="E5">
        <f>'P70-1'!$D$4</f>
        <v>4600</v>
      </c>
      <c r="F5">
        <f>'P70-1'!$E$4</f>
        <v>5000</v>
      </c>
    </row>
    <row r="6" spans="1:6" outlineLevel="1" x14ac:dyDescent="0.3">
      <c r="B6" t="s">
        <v>24</v>
      </c>
      <c r="C6">
        <f>'P70-1'!$B$13</f>
        <v>2000</v>
      </c>
      <c r="D6">
        <f>'P70-1'!$C$13</f>
        <v>300</v>
      </c>
      <c r="E6">
        <f>'P70-1'!$D$13</f>
        <v>4600</v>
      </c>
      <c r="F6">
        <f>'P70-1'!$E$13</f>
        <v>5000</v>
      </c>
    </row>
    <row r="7" spans="1:6" x14ac:dyDescent="0.3">
      <c r="A7" t="s">
        <v>10</v>
      </c>
      <c r="C7">
        <f>SUM(C5:C6)</f>
        <v>6000</v>
      </c>
      <c r="D7">
        <f>SUM(D5:D6)</f>
        <v>3300</v>
      </c>
      <c r="E7">
        <f>SUM(E5:E6)</f>
        <v>9200</v>
      </c>
      <c r="F7">
        <f>SUM(F5:F6)</f>
        <v>10000</v>
      </c>
    </row>
    <row r="8" spans="1:6" outlineLevel="1" x14ac:dyDescent="0.3">
      <c r="B8" t="s">
        <v>23</v>
      </c>
      <c r="C8">
        <f>'P70-1'!$B$5</f>
        <v>5500</v>
      </c>
      <c r="D8">
        <f>'P70-1'!$C$5</f>
        <v>7000</v>
      </c>
      <c r="E8">
        <f>'P70-1'!$D$5</f>
        <v>7800</v>
      </c>
      <c r="F8">
        <f>'P70-1'!$E$5</f>
        <v>4000</v>
      </c>
    </row>
    <row r="9" spans="1:6" outlineLevel="1" x14ac:dyDescent="0.3">
      <c r="B9" t="s">
        <v>24</v>
      </c>
      <c r="C9">
        <f>'P70-1'!$B$14</f>
        <v>5000</v>
      </c>
      <c r="D9">
        <f>'P70-1'!$C$14</f>
        <v>7000</v>
      </c>
      <c r="E9">
        <f>'P70-1'!$D$14</f>
        <v>7800</v>
      </c>
      <c r="F9">
        <f>'P70-1'!$E$14</f>
        <v>5000</v>
      </c>
    </row>
    <row r="10" spans="1:6" x14ac:dyDescent="0.3">
      <c r="A10" t="s">
        <v>12</v>
      </c>
      <c r="C10">
        <f>SUM(C8:C9)</f>
        <v>10500</v>
      </c>
      <c r="D10">
        <f>SUM(D8:D9)</f>
        <v>14000</v>
      </c>
      <c r="E10">
        <f>SUM(E8:E9)</f>
        <v>15600</v>
      </c>
      <c r="F10">
        <f>SUM(F8:F9)</f>
        <v>9000</v>
      </c>
    </row>
    <row r="11" spans="1:6" outlineLevel="1" x14ac:dyDescent="0.3">
      <c r="B11" t="s">
        <v>23</v>
      </c>
      <c r="C11">
        <f>'P70-1'!$B$6</f>
        <v>3500</v>
      </c>
      <c r="D11">
        <f>'P70-1'!$C$6</f>
        <v>6000</v>
      </c>
      <c r="E11">
        <f>'P70-1'!$D$6</f>
        <v>4000</v>
      </c>
      <c r="F11">
        <f>'P70-1'!$E$6</f>
        <v>5000</v>
      </c>
    </row>
    <row r="12" spans="1:6" outlineLevel="1" x14ac:dyDescent="0.3">
      <c r="B12" t="s">
        <v>24</v>
      </c>
      <c r="C12">
        <f>'P70-1'!$B$15</f>
        <v>4000</v>
      </c>
      <c r="D12">
        <f>'P70-1'!$C$15</f>
        <v>4000</v>
      </c>
      <c r="E12">
        <f>'P70-1'!$D$15</f>
        <v>4000</v>
      </c>
      <c r="F12">
        <f>'P70-1'!$E$15</f>
        <v>5000</v>
      </c>
    </row>
    <row r="13" spans="1:6" x14ac:dyDescent="0.3">
      <c r="A13" t="s">
        <v>14</v>
      </c>
      <c r="C13">
        <f>SUM(C11:C12)</f>
        <v>7500</v>
      </c>
      <c r="D13">
        <f>SUM(D11:D12)</f>
        <v>10000</v>
      </c>
      <c r="E13">
        <f>SUM(E11:E12)</f>
        <v>8000</v>
      </c>
      <c r="F13">
        <f>SUM(F11:F12)</f>
        <v>10000</v>
      </c>
    </row>
    <row r="14" spans="1:6" outlineLevel="1" x14ac:dyDescent="0.3">
      <c r="B14" t="s">
        <v>23</v>
      </c>
      <c r="C14">
        <f>'P70-1'!$B$7</f>
        <v>4000</v>
      </c>
      <c r="D14">
        <f>'P70-1'!$C$7</f>
        <v>2000</v>
      </c>
      <c r="E14">
        <f>'P70-1'!$D$7</f>
        <v>6000</v>
      </c>
      <c r="F14">
        <f>'P70-1'!$E$7</f>
        <v>7000</v>
      </c>
    </row>
    <row r="15" spans="1:6" outlineLevel="1" x14ac:dyDescent="0.3">
      <c r="B15" t="s">
        <v>24</v>
      </c>
      <c r="C15">
        <f>'P70-1'!$B$16</f>
        <v>5000</v>
      </c>
      <c r="D15">
        <f>'P70-1'!$C$16</f>
        <v>3000</v>
      </c>
      <c r="E15">
        <f>'P70-1'!$D$16</f>
        <v>5000</v>
      </c>
      <c r="F15">
        <f>'P70-1'!$E$16</f>
        <v>7000</v>
      </c>
    </row>
    <row r="16" spans="1:6" x14ac:dyDescent="0.3">
      <c r="A16" t="s">
        <v>16</v>
      </c>
      <c r="C16">
        <f>SUM(C14:C15)</f>
        <v>9000</v>
      </c>
      <c r="D16">
        <f>SUM(D14:D15)</f>
        <v>5000</v>
      </c>
      <c r="E16">
        <f>SUM(E14:E15)</f>
        <v>11000</v>
      </c>
      <c r="F16">
        <f>SUM(F14:F15)</f>
        <v>14000</v>
      </c>
    </row>
    <row r="17" spans="1:6" outlineLevel="1" x14ac:dyDescent="0.3">
      <c r="B17" t="s">
        <v>23</v>
      </c>
      <c r="C17">
        <f>'P70-1'!$B$8</f>
        <v>30000</v>
      </c>
      <c r="D17">
        <f>'P70-1'!$C$8</f>
        <v>21500</v>
      </c>
      <c r="E17">
        <f>'P70-1'!$D$8</f>
        <v>26900</v>
      </c>
      <c r="F17">
        <f>'P70-1'!$E$8</f>
        <v>24000</v>
      </c>
    </row>
    <row r="18" spans="1:6" outlineLevel="1" x14ac:dyDescent="0.3">
      <c r="B18" t="s">
        <v>24</v>
      </c>
      <c r="C18">
        <f>'P70-1'!$B$17</f>
        <v>19400</v>
      </c>
      <c r="D18">
        <f>'P70-1'!$C$17</f>
        <v>18000</v>
      </c>
      <c r="E18">
        <f>'P70-1'!$D$17</f>
        <v>26400</v>
      </c>
      <c r="F18">
        <f>'P70-1'!$E$17</f>
        <v>26000</v>
      </c>
    </row>
    <row r="19" spans="1:6" x14ac:dyDescent="0.3">
      <c r="A19" t="s">
        <v>18</v>
      </c>
      <c r="C19">
        <f>SUM(C17:C18)</f>
        <v>49400</v>
      </c>
      <c r="D19">
        <f>SUM(D17:D18)</f>
        <v>39500</v>
      </c>
      <c r="E19">
        <f>SUM(E17:E18)</f>
        <v>53300</v>
      </c>
      <c r="F19">
        <f>SUM(F17:F18)</f>
        <v>50000</v>
      </c>
    </row>
  </sheetData>
  <dataConsolidate topLabels="1" link="1">
    <dataRefs count="2">
      <dataRef ref="A2:E8" sheet="P70-1"/>
      <dataRef ref="A11:E17" sheet="P70-1"/>
    </dataRefs>
  </dataConsolid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I14" sqref="I14"/>
    </sheetView>
  </sheetViews>
  <sheetFormatPr defaultRowHeight="16.5" x14ac:dyDescent="0.3"/>
  <sheetData>
    <row r="1" spans="1:11" x14ac:dyDescent="0.3">
      <c r="A1" s="39" t="s">
        <v>25</v>
      </c>
      <c r="B1" s="39"/>
      <c r="C1" s="39"/>
      <c r="D1" s="39"/>
      <c r="G1" s="39" t="s">
        <v>28</v>
      </c>
      <c r="H1" s="39"/>
      <c r="I1" s="39"/>
      <c r="J1" s="39"/>
    </row>
    <row r="2" spans="1:11" x14ac:dyDescent="0.3">
      <c r="B2" t="s">
        <v>1</v>
      </c>
      <c r="C2" t="s">
        <v>3</v>
      </c>
      <c r="D2" t="s">
        <v>5</v>
      </c>
      <c r="H2" t="s">
        <v>0</v>
      </c>
      <c r="I2" t="s">
        <v>2</v>
      </c>
      <c r="J2" t="s">
        <v>6</v>
      </c>
      <c r="K2" t="s">
        <v>4</v>
      </c>
    </row>
    <row r="3" spans="1:11" x14ac:dyDescent="0.3">
      <c r="A3" t="s">
        <v>9</v>
      </c>
      <c r="B3">
        <v>13000</v>
      </c>
      <c r="C3">
        <v>4500</v>
      </c>
      <c r="D3">
        <v>3000</v>
      </c>
      <c r="G3" t="s">
        <v>8</v>
      </c>
      <c r="H3">
        <v>16400</v>
      </c>
      <c r="I3">
        <v>4500</v>
      </c>
      <c r="J3">
        <v>3700</v>
      </c>
      <c r="K3">
        <v>7000</v>
      </c>
    </row>
    <row r="4" spans="1:11" x14ac:dyDescent="0.3">
      <c r="A4" t="s">
        <v>11</v>
      </c>
      <c r="B4">
        <v>4000</v>
      </c>
      <c r="C4">
        <v>5600</v>
      </c>
      <c r="D4">
        <v>5000</v>
      </c>
      <c r="G4" t="s">
        <v>10</v>
      </c>
      <c r="H4">
        <v>6000</v>
      </c>
      <c r="I4">
        <v>5600</v>
      </c>
      <c r="J4">
        <v>3000</v>
      </c>
      <c r="K4">
        <v>11000</v>
      </c>
    </row>
    <row r="5" spans="1:11" x14ac:dyDescent="0.3">
      <c r="A5" t="s">
        <v>15</v>
      </c>
      <c r="B5">
        <v>3500</v>
      </c>
      <c r="C5">
        <v>4000</v>
      </c>
      <c r="D5">
        <v>5000</v>
      </c>
      <c r="G5" t="s">
        <v>14</v>
      </c>
      <c r="H5">
        <v>8500</v>
      </c>
      <c r="I5">
        <v>4000</v>
      </c>
      <c r="J5">
        <v>7000</v>
      </c>
      <c r="K5">
        <v>10000</v>
      </c>
    </row>
    <row r="6" spans="1:11" x14ac:dyDescent="0.3">
      <c r="A6" t="s">
        <v>17</v>
      </c>
      <c r="B6">
        <v>4000</v>
      </c>
      <c r="C6">
        <v>6000</v>
      </c>
      <c r="D6">
        <v>7000</v>
      </c>
      <c r="G6" t="s">
        <v>16</v>
      </c>
      <c r="H6">
        <v>8000</v>
      </c>
      <c r="I6">
        <v>6000</v>
      </c>
      <c r="J6">
        <v>4000</v>
      </c>
      <c r="K6">
        <v>12000</v>
      </c>
    </row>
    <row r="7" spans="1:11" x14ac:dyDescent="0.3">
      <c r="A7" t="s">
        <v>19</v>
      </c>
      <c r="B7">
        <f>SUM(B3:B6)</f>
        <v>24500</v>
      </c>
      <c r="C7">
        <f t="shared" ref="C7:D7" si="0">SUM(C3:C6)</f>
        <v>20100</v>
      </c>
      <c r="D7">
        <f t="shared" si="0"/>
        <v>20000</v>
      </c>
      <c r="G7" t="s">
        <v>18</v>
      </c>
      <c r="H7">
        <v>38900</v>
      </c>
      <c r="I7">
        <v>20100</v>
      </c>
      <c r="J7">
        <v>17700</v>
      </c>
      <c r="K7">
        <v>40000</v>
      </c>
    </row>
    <row r="9" spans="1:11" x14ac:dyDescent="0.3">
      <c r="A9" s="39" t="s">
        <v>26</v>
      </c>
      <c r="B9" s="39"/>
      <c r="C9" s="39"/>
      <c r="D9" s="39"/>
    </row>
    <row r="10" spans="1:11" x14ac:dyDescent="0.3">
      <c r="B10" t="s">
        <v>27</v>
      </c>
      <c r="C10" t="s">
        <v>7</v>
      </c>
      <c r="D10" t="s">
        <v>5</v>
      </c>
    </row>
    <row r="11" spans="1:11" x14ac:dyDescent="0.3">
      <c r="A11" t="s">
        <v>9</v>
      </c>
      <c r="B11">
        <v>3400</v>
      </c>
      <c r="C11">
        <v>3700</v>
      </c>
      <c r="D11">
        <v>4000</v>
      </c>
    </row>
    <row r="12" spans="1:11" x14ac:dyDescent="0.3">
      <c r="A12" t="s">
        <v>11</v>
      </c>
      <c r="B12">
        <v>2000</v>
      </c>
      <c r="C12">
        <v>3000</v>
      </c>
      <c r="D12">
        <v>6000</v>
      </c>
    </row>
    <row r="13" spans="1:11" x14ac:dyDescent="0.3">
      <c r="A13" t="s">
        <v>15</v>
      </c>
      <c r="B13">
        <v>5000</v>
      </c>
      <c r="C13">
        <v>7000</v>
      </c>
      <c r="D13">
        <v>5000</v>
      </c>
    </row>
    <row r="14" spans="1:11" x14ac:dyDescent="0.3">
      <c r="A14" t="s">
        <v>17</v>
      </c>
      <c r="B14">
        <v>4000</v>
      </c>
      <c r="C14">
        <v>4000</v>
      </c>
      <c r="D14">
        <v>5000</v>
      </c>
    </row>
    <row r="15" spans="1:11" x14ac:dyDescent="0.3">
      <c r="A15" t="s">
        <v>19</v>
      </c>
      <c r="B15">
        <f>SUM(B11:B14)</f>
        <v>14400</v>
      </c>
      <c r="C15">
        <f t="shared" ref="C15:D15" si="1">SUM(C11:C14)</f>
        <v>17700</v>
      </c>
      <c r="D15">
        <f t="shared" si="1"/>
        <v>20000</v>
      </c>
    </row>
  </sheetData>
  <dataConsolidate topLabels="1">
    <dataRefs count="2">
      <dataRef ref="A2:D7" sheet="P71"/>
      <dataRef ref="A10:D15" sheet="P71"/>
    </dataRefs>
  </dataConsolidate>
  <mergeCells count="3">
    <mergeCell ref="G1:J1"/>
    <mergeCell ref="A1:D1"/>
    <mergeCell ref="A9:D9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J7" sqref="J7"/>
    </sheetView>
  </sheetViews>
  <sheetFormatPr defaultRowHeight="16.5" x14ac:dyDescent="0.3"/>
  <cols>
    <col min="2" max="7" width="11" bestFit="1" customWidth="1"/>
  </cols>
  <sheetData>
    <row r="1" spans="1:5" x14ac:dyDescent="0.3">
      <c r="A1" s="39" t="s">
        <v>25</v>
      </c>
      <c r="B1" s="39"/>
      <c r="C1" s="39"/>
      <c r="D1" s="39"/>
      <c r="E1" s="39"/>
    </row>
    <row r="2" spans="1:5" x14ac:dyDescent="0.3">
      <c r="A2" s="1"/>
      <c r="B2" s="1" t="s">
        <v>63</v>
      </c>
      <c r="C2" s="1" t="s">
        <v>65</v>
      </c>
      <c r="D2" s="1" t="s">
        <v>67</v>
      </c>
      <c r="E2" s="1" t="s">
        <v>19</v>
      </c>
    </row>
    <row r="3" spans="1:5" x14ac:dyDescent="0.3">
      <c r="A3" s="1" t="s">
        <v>9</v>
      </c>
      <c r="B3" s="1">
        <v>13000</v>
      </c>
      <c r="C3" s="1">
        <v>3500</v>
      </c>
      <c r="D3" s="1">
        <v>4500</v>
      </c>
      <c r="E3" s="1">
        <f>SUM(B3:D3)</f>
        <v>21000</v>
      </c>
    </row>
    <row r="4" spans="1:5" x14ac:dyDescent="0.3">
      <c r="A4" s="1" t="s">
        <v>11</v>
      </c>
      <c r="B4" s="1">
        <v>4000</v>
      </c>
      <c r="C4" s="1">
        <v>3000</v>
      </c>
      <c r="D4" s="1">
        <v>4600</v>
      </c>
      <c r="E4" s="1">
        <f t="shared" ref="E4:E6" si="0">SUM(B4:D4)</f>
        <v>11600</v>
      </c>
    </row>
    <row r="5" spans="1:5" x14ac:dyDescent="0.3">
      <c r="A5" s="1" t="s">
        <v>15</v>
      </c>
      <c r="B5" s="1">
        <v>3500</v>
      </c>
      <c r="C5" s="1">
        <v>6000</v>
      </c>
      <c r="D5" s="1">
        <v>4000</v>
      </c>
      <c r="E5" s="1">
        <f t="shared" si="0"/>
        <v>13500</v>
      </c>
    </row>
    <row r="6" spans="1:5" x14ac:dyDescent="0.3">
      <c r="A6" s="1" t="s">
        <v>17</v>
      </c>
      <c r="B6" s="1">
        <v>4000</v>
      </c>
      <c r="C6" s="1">
        <v>2000</v>
      </c>
      <c r="D6" s="1">
        <v>6000</v>
      </c>
      <c r="E6" s="1">
        <f t="shared" si="0"/>
        <v>12000</v>
      </c>
    </row>
    <row r="7" spans="1:5" x14ac:dyDescent="0.3">
      <c r="A7" s="1" t="s">
        <v>19</v>
      </c>
      <c r="B7" s="1">
        <f>SUM(B3:B6)</f>
        <v>24500</v>
      </c>
      <c r="C7" s="1">
        <f t="shared" ref="C7:E7" si="1">SUM(C3:C6)</f>
        <v>14500</v>
      </c>
      <c r="D7" s="1">
        <f t="shared" si="1"/>
        <v>19100</v>
      </c>
      <c r="E7" s="1">
        <f t="shared" si="1"/>
        <v>58100</v>
      </c>
    </row>
    <row r="8" spans="1:5" x14ac:dyDescent="0.3">
      <c r="A8" s="1"/>
      <c r="B8" s="1"/>
      <c r="C8" s="1"/>
      <c r="D8" s="1"/>
      <c r="E8" s="1"/>
    </row>
    <row r="9" spans="1:5" x14ac:dyDescent="0.3">
      <c r="A9" s="39" t="s">
        <v>26</v>
      </c>
      <c r="B9" s="39"/>
      <c r="C9" s="39"/>
      <c r="D9" s="39"/>
      <c r="E9" s="39"/>
    </row>
    <row r="10" spans="1:5" x14ac:dyDescent="0.3">
      <c r="A10" s="1"/>
      <c r="B10" s="1" t="s">
        <v>69</v>
      </c>
      <c r="C10" s="1" t="s">
        <v>71</v>
      </c>
      <c r="D10" s="1" t="s">
        <v>73</v>
      </c>
      <c r="E10" s="1" t="s">
        <v>19</v>
      </c>
    </row>
    <row r="11" spans="1:5" x14ac:dyDescent="0.3">
      <c r="A11" s="1" t="s">
        <v>9</v>
      </c>
      <c r="B11" s="1">
        <v>3400</v>
      </c>
      <c r="C11" s="1">
        <v>3700</v>
      </c>
      <c r="D11" s="1">
        <v>5000</v>
      </c>
      <c r="E11" s="1">
        <f>SUM(B11:D12)</f>
        <v>21700</v>
      </c>
    </row>
    <row r="12" spans="1:5" x14ac:dyDescent="0.3">
      <c r="A12" s="1" t="s">
        <v>11</v>
      </c>
      <c r="B12" s="1">
        <v>2000</v>
      </c>
      <c r="C12" s="1">
        <v>3000</v>
      </c>
      <c r="D12" s="1">
        <v>4600</v>
      </c>
      <c r="E12" s="1">
        <f t="shared" ref="E12:E15" si="2">SUM(B12:D13)</f>
        <v>29400</v>
      </c>
    </row>
    <row r="13" spans="1:5" x14ac:dyDescent="0.3">
      <c r="A13" s="1" t="s">
        <v>13</v>
      </c>
      <c r="B13" s="1">
        <v>5000</v>
      </c>
      <c r="C13" s="1">
        <v>7000</v>
      </c>
      <c r="D13" s="1">
        <v>7800</v>
      </c>
      <c r="E13" s="1">
        <f t="shared" si="2"/>
        <v>31800</v>
      </c>
    </row>
    <row r="14" spans="1:5" x14ac:dyDescent="0.3">
      <c r="A14" s="1" t="s">
        <v>15</v>
      </c>
      <c r="B14" s="1">
        <v>4000</v>
      </c>
      <c r="C14" s="1">
        <v>4000</v>
      </c>
      <c r="D14" s="1">
        <v>4000</v>
      </c>
      <c r="E14" s="1">
        <f t="shared" si="2"/>
        <v>65500</v>
      </c>
    </row>
    <row r="15" spans="1:5" x14ac:dyDescent="0.3">
      <c r="A15" s="1" t="s">
        <v>19</v>
      </c>
      <c r="B15" s="1">
        <f>SUM(B11:B14)</f>
        <v>14400</v>
      </c>
      <c r="C15" s="1">
        <f t="shared" ref="C15:D15" si="3">SUM(C11:C14)</f>
        <v>17700</v>
      </c>
      <c r="D15" s="1">
        <f t="shared" si="3"/>
        <v>21400</v>
      </c>
      <c r="E15" s="1">
        <f t="shared" si="2"/>
        <v>53500</v>
      </c>
    </row>
    <row r="19" spans="1:8" x14ac:dyDescent="0.3">
      <c r="B19" t="s">
        <v>62</v>
      </c>
      <c r="C19" t="s">
        <v>64</v>
      </c>
      <c r="D19" t="s">
        <v>66</v>
      </c>
      <c r="E19" t="s">
        <v>68</v>
      </c>
      <c r="F19" t="s">
        <v>70</v>
      </c>
      <c r="G19" t="s">
        <v>72</v>
      </c>
      <c r="H19" t="s">
        <v>18</v>
      </c>
    </row>
    <row r="20" spans="1:8" x14ac:dyDescent="0.3">
      <c r="A20" t="s">
        <v>8</v>
      </c>
      <c r="B20">
        <v>13000</v>
      </c>
      <c r="C20">
        <v>3500</v>
      </c>
      <c r="D20">
        <v>4500</v>
      </c>
      <c r="E20">
        <v>3400</v>
      </c>
      <c r="F20">
        <v>3700</v>
      </c>
      <c r="G20">
        <v>5000</v>
      </c>
      <c r="H20">
        <v>42700</v>
      </c>
    </row>
    <row r="21" spans="1:8" x14ac:dyDescent="0.3">
      <c r="A21" t="s">
        <v>10</v>
      </c>
      <c r="B21">
        <v>4000</v>
      </c>
      <c r="C21">
        <v>3000</v>
      </c>
      <c r="D21">
        <v>4600</v>
      </c>
      <c r="E21">
        <v>2000</v>
      </c>
      <c r="F21">
        <v>3000</v>
      </c>
      <c r="G21">
        <v>4600</v>
      </c>
      <c r="H21">
        <v>41000</v>
      </c>
    </row>
    <row r="22" spans="1:8" x14ac:dyDescent="0.3">
      <c r="A22" t="s">
        <v>12</v>
      </c>
      <c r="E22">
        <v>5000</v>
      </c>
      <c r="F22">
        <v>7000</v>
      </c>
      <c r="G22">
        <v>7800</v>
      </c>
      <c r="H22">
        <v>31800</v>
      </c>
    </row>
    <row r="23" spans="1:8" x14ac:dyDescent="0.3">
      <c r="A23" t="s">
        <v>14</v>
      </c>
      <c r="B23">
        <v>3500</v>
      </c>
      <c r="C23">
        <v>6000</v>
      </c>
      <c r="D23">
        <v>4000</v>
      </c>
      <c r="E23">
        <v>4000</v>
      </c>
      <c r="F23">
        <v>4000</v>
      </c>
      <c r="G23">
        <v>4000</v>
      </c>
      <c r="H23">
        <v>79000</v>
      </c>
    </row>
    <row r="24" spans="1:8" x14ac:dyDescent="0.3">
      <c r="A24" t="s">
        <v>16</v>
      </c>
      <c r="B24">
        <v>4000</v>
      </c>
      <c r="C24">
        <v>2000</v>
      </c>
      <c r="D24">
        <v>6000</v>
      </c>
      <c r="H24">
        <v>12000</v>
      </c>
    </row>
    <row r="25" spans="1:8" x14ac:dyDescent="0.3">
      <c r="A25" t="s">
        <v>18</v>
      </c>
      <c r="B25">
        <v>24500</v>
      </c>
      <c r="C25">
        <v>14500</v>
      </c>
      <c r="D25">
        <v>19100</v>
      </c>
      <c r="E25">
        <v>14400</v>
      </c>
      <c r="F25">
        <v>17700</v>
      </c>
      <c r="G25">
        <v>21400</v>
      </c>
      <c r="H25">
        <v>111600</v>
      </c>
    </row>
  </sheetData>
  <dataConsolidate topLabels="1">
    <dataRefs count="2">
      <dataRef ref="A2:E7" sheet="Sheet4"/>
      <dataRef ref="A10:E15" sheet="Sheet4"/>
    </dataRefs>
  </dataConsolidate>
  <mergeCells count="2">
    <mergeCell ref="A1:E1"/>
    <mergeCell ref="A9:E9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F23"/>
  <sheetViews>
    <sheetView showGridLines="0" workbookViewId="0"/>
  </sheetViews>
  <sheetFormatPr defaultRowHeight="16.5" outlineLevelRow="1" outlineLevelCol="1" x14ac:dyDescent="0.3"/>
  <cols>
    <col min="3" max="3" width="6.875" customWidth="1"/>
    <col min="4" max="6" width="10.625" bestFit="1" customWidth="1" outlineLevel="1"/>
  </cols>
  <sheetData>
    <row r="1" spans="2:6" ht="17.25" thickBot="1" x14ac:dyDescent="0.35"/>
    <row r="2" spans="2:6" x14ac:dyDescent="0.3">
      <c r="B2" s="27" t="s">
        <v>55</v>
      </c>
      <c r="C2" s="28"/>
      <c r="D2" s="34"/>
      <c r="E2" s="34"/>
      <c r="F2" s="34"/>
    </row>
    <row r="3" spans="2:6" collapsed="1" x14ac:dyDescent="0.3">
      <c r="B3" s="26"/>
      <c r="C3" s="26"/>
      <c r="D3" s="35" t="s">
        <v>57</v>
      </c>
      <c r="E3" s="35" t="s">
        <v>52</v>
      </c>
      <c r="F3" s="35" t="s">
        <v>54</v>
      </c>
    </row>
    <row r="4" spans="2:6" ht="40.5" hidden="1" outlineLevel="1" x14ac:dyDescent="0.3">
      <c r="B4" s="30"/>
      <c r="C4" s="30"/>
      <c r="D4" s="22"/>
      <c r="E4" s="37" t="s">
        <v>53</v>
      </c>
      <c r="F4" s="37" t="s">
        <v>53</v>
      </c>
    </row>
    <row r="5" spans="2:6" x14ac:dyDescent="0.3">
      <c r="B5" s="31" t="s">
        <v>56</v>
      </c>
      <c r="C5" s="32"/>
      <c r="D5" s="29"/>
      <c r="E5" s="29"/>
      <c r="F5" s="29"/>
    </row>
    <row r="6" spans="2:6" outlineLevel="1" x14ac:dyDescent="0.3">
      <c r="B6" s="30"/>
      <c r="C6" s="30" t="s">
        <v>38</v>
      </c>
      <c r="D6" s="23">
        <v>7.4999999999999997E-2</v>
      </c>
      <c r="E6" s="36">
        <v>0.08</v>
      </c>
      <c r="F6" s="36">
        <v>7.0000000000000007E-2</v>
      </c>
    </row>
    <row r="7" spans="2:6" x14ac:dyDescent="0.3">
      <c r="B7" s="31" t="s">
        <v>58</v>
      </c>
      <c r="C7" s="32"/>
      <c r="D7" s="29"/>
      <c r="E7" s="29"/>
      <c r="F7" s="29"/>
    </row>
    <row r="8" spans="2:6" outlineLevel="1" x14ac:dyDescent="0.3">
      <c r="B8" s="30"/>
      <c r="C8" s="30" t="s">
        <v>39</v>
      </c>
      <c r="D8" s="24">
        <v>1703314.2916850001</v>
      </c>
      <c r="E8" s="24">
        <v>1705770.8820960999</v>
      </c>
      <c r="F8" s="24">
        <v>1700859.37322638</v>
      </c>
    </row>
    <row r="9" spans="2:6" outlineLevel="1" x14ac:dyDescent="0.3">
      <c r="B9" s="30"/>
      <c r="C9" s="30" t="s">
        <v>40</v>
      </c>
      <c r="D9" s="24">
        <v>1640814.2916850001</v>
      </c>
      <c r="E9" s="24">
        <v>1639104.2154294299</v>
      </c>
      <c r="F9" s="24">
        <v>1642526.03989304</v>
      </c>
    </row>
    <row r="10" spans="2:6" outlineLevel="1" x14ac:dyDescent="0.3">
      <c r="B10" s="30"/>
      <c r="C10" s="30" t="s">
        <v>41</v>
      </c>
      <c r="D10" s="24">
        <v>62500</v>
      </c>
      <c r="E10" s="24">
        <v>66666.666666666701</v>
      </c>
      <c r="F10" s="24">
        <v>58333.333333333299</v>
      </c>
    </row>
    <row r="11" spans="2:6" outlineLevel="1" x14ac:dyDescent="0.3">
      <c r="B11" s="30"/>
      <c r="C11" s="30" t="s">
        <v>42</v>
      </c>
      <c r="D11" s="24">
        <v>1651069.3810080299</v>
      </c>
      <c r="E11" s="24">
        <v>1650031.57686563</v>
      </c>
      <c r="F11" s="24">
        <v>1652107.4417924201</v>
      </c>
    </row>
    <row r="12" spans="2:6" outlineLevel="1" x14ac:dyDescent="0.3">
      <c r="B12" s="30"/>
      <c r="C12" s="30" t="s">
        <v>43</v>
      </c>
      <c r="D12" s="24">
        <v>52244.910676968699</v>
      </c>
      <c r="E12" s="24">
        <v>55739.305230470403</v>
      </c>
      <c r="F12" s="24">
        <v>48751.931433957201</v>
      </c>
    </row>
    <row r="13" spans="2:6" outlineLevel="1" x14ac:dyDescent="0.3">
      <c r="B13" s="30"/>
      <c r="C13" s="30" t="s">
        <v>44</v>
      </c>
      <c r="D13" s="24">
        <v>1661388.5646393299</v>
      </c>
      <c r="E13" s="24">
        <v>1661031.7873780699</v>
      </c>
      <c r="F13" s="24">
        <v>1661744.7352028801</v>
      </c>
    </row>
    <row r="14" spans="2:6" outlineLevel="1" x14ac:dyDescent="0.3">
      <c r="B14" s="30"/>
      <c r="C14" s="30" t="s">
        <v>45</v>
      </c>
      <c r="D14" s="24">
        <v>41925.727045668602</v>
      </c>
      <c r="E14" s="24">
        <v>44739.094718032902</v>
      </c>
      <c r="F14" s="24">
        <v>39114.638023501502</v>
      </c>
    </row>
    <row r="15" spans="2:6" outlineLevel="1" x14ac:dyDescent="0.3">
      <c r="B15" s="30"/>
      <c r="C15" s="30" t="s">
        <v>46</v>
      </c>
      <c r="D15" s="24">
        <v>1671772.2431683301</v>
      </c>
      <c r="E15" s="24">
        <v>1672105.3326272501</v>
      </c>
      <c r="F15" s="24">
        <v>1671438.2461582299</v>
      </c>
    </row>
    <row r="16" spans="2:6" outlineLevel="1" x14ac:dyDescent="0.3">
      <c r="B16" s="30"/>
      <c r="C16" s="30" t="s">
        <v>47</v>
      </c>
      <c r="D16" s="24">
        <v>31542.048516672701</v>
      </c>
      <c r="E16" s="24">
        <v>33665.549468845798</v>
      </c>
      <c r="F16" s="24">
        <v>29421.127068151302</v>
      </c>
    </row>
    <row r="17" spans="2:6" outlineLevel="1" x14ac:dyDescent="0.3">
      <c r="B17" s="30"/>
      <c r="C17" s="30" t="s">
        <v>48</v>
      </c>
      <c r="D17" s="24">
        <v>1682220.8196881299</v>
      </c>
      <c r="E17" s="24">
        <v>1683252.7015114401</v>
      </c>
      <c r="F17" s="24">
        <v>1681188.30259415</v>
      </c>
    </row>
    <row r="18" spans="2:6" outlineLevel="1" x14ac:dyDescent="0.3">
      <c r="B18" s="30"/>
      <c r="C18" s="30" t="s">
        <v>49</v>
      </c>
      <c r="D18" s="24">
        <v>21093.4719968707</v>
      </c>
      <c r="E18" s="24">
        <v>22518.1805846641</v>
      </c>
      <c r="F18" s="24">
        <v>19671.070632228399</v>
      </c>
    </row>
    <row r="19" spans="2:6" outlineLevel="1" x14ac:dyDescent="0.3">
      <c r="B19" s="30"/>
      <c r="C19" s="30" t="s">
        <v>50</v>
      </c>
      <c r="D19" s="24">
        <v>1692734.6998111799</v>
      </c>
      <c r="E19" s="24">
        <v>1694474.38618818</v>
      </c>
      <c r="F19" s="24">
        <v>1690995.23435928</v>
      </c>
    </row>
    <row r="20" spans="2:6" ht="17.25" outlineLevel="1" thickBot="1" x14ac:dyDescent="0.35">
      <c r="B20" s="33"/>
      <c r="C20" s="33" t="s">
        <v>51</v>
      </c>
      <c r="D20" s="25">
        <v>10579.5918738199</v>
      </c>
      <c r="E20" s="25">
        <v>11296.4959079212</v>
      </c>
      <c r="F20" s="25">
        <v>9864.1388670958095</v>
      </c>
    </row>
    <row r="21" spans="2:6" x14ac:dyDescent="0.3">
      <c r="B21" t="s">
        <v>59</v>
      </c>
    </row>
    <row r="22" spans="2:6" x14ac:dyDescent="0.3">
      <c r="B22" t="s">
        <v>60</v>
      </c>
    </row>
    <row r="23" spans="2:6" x14ac:dyDescent="0.3">
      <c r="B23" t="s">
        <v>61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7"/>
  <sheetViews>
    <sheetView tabSelected="1" workbookViewId="0">
      <selection activeCell="L14" sqref="L14"/>
    </sheetView>
  </sheetViews>
  <sheetFormatPr defaultRowHeight="16.5" x14ac:dyDescent="0.3"/>
  <cols>
    <col min="2" max="2" width="11.875" bestFit="1" customWidth="1"/>
    <col min="3" max="3" width="13.5" bestFit="1" customWidth="1"/>
    <col min="5" max="5" width="13.5" bestFit="1" customWidth="1"/>
    <col min="7" max="8" width="10.625" bestFit="1" customWidth="1"/>
  </cols>
  <sheetData>
    <row r="2" spans="2:12" x14ac:dyDescent="0.3">
      <c r="B2" s="40" t="s">
        <v>29</v>
      </c>
      <c r="C2" s="40"/>
    </row>
    <row r="3" spans="2:12" x14ac:dyDescent="0.3">
      <c r="B3" s="40"/>
      <c r="C3" s="40"/>
    </row>
    <row r="4" spans="2:12" ht="17.25" thickBot="1" x14ac:dyDescent="0.35"/>
    <row r="5" spans="2:12" x14ac:dyDescent="0.3">
      <c r="B5" s="2" t="s">
        <v>30</v>
      </c>
      <c r="C5" s="3">
        <v>10000000</v>
      </c>
      <c r="G5" s="21">
        <f>C8</f>
        <v>1703314.2916850003</v>
      </c>
      <c r="H5" s="38">
        <v>12</v>
      </c>
      <c r="I5">
        <v>24</v>
      </c>
      <c r="J5">
        <v>36</v>
      </c>
      <c r="K5">
        <v>48</v>
      </c>
      <c r="L5">
        <v>60</v>
      </c>
    </row>
    <row r="6" spans="2:12" x14ac:dyDescent="0.3">
      <c r="B6" s="4" t="s">
        <v>31</v>
      </c>
      <c r="C6" s="5">
        <v>7.4999999999999997E-2</v>
      </c>
    </row>
    <row r="7" spans="2:12" x14ac:dyDescent="0.3">
      <c r="B7" s="4" t="s">
        <v>32</v>
      </c>
      <c r="C7" s="6">
        <v>6</v>
      </c>
    </row>
    <row r="8" spans="2:12" ht="17.25" thickBot="1" x14ac:dyDescent="0.35">
      <c r="B8" s="7" t="s">
        <v>33</v>
      </c>
      <c r="C8" s="8">
        <f>PMT(C6/12, C7, -C5, 0)</f>
        <v>1703314.2916850003</v>
      </c>
    </row>
    <row r="9" spans="2:12" ht="17.25" thickBot="1" x14ac:dyDescent="0.35"/>
    <row r="10" spans="2:12" ht="17.25" thickBot="1" x14ac:dyDescent="0.35">
      <c r="B10" s="9" t="s">
        <v>34</v>
      </c>
      <c r="C10" s="10" t="s">
        <v>35</v>
      </c>
      <c r="D10" s="10" t="s">
        <v>36</v>
      </c>
      <c r="E10" s="11" t="s">
        <v>37</v>
      </c>
    </row>
    <row r="11" spans="2:12" x14ac:dyDescent="0.3">
      <c r="B11" s="12">
        <v>0</v>
      </c>
      <c r="C11" s="13"/>
      <c r="D11" s="13"/>
      <c r="E11" s="14">
        <v>10000000</v>
      </c>
    </row>
    <row r="12" spans="2:12" x14ac:dyDescent="0.3">
      <c r="B12" s="15">
        <v>1</v>
      </c>
      <c r="C12" s="16">
        <f>PPMT($C$6/12,B12,$C$7,-$C$5,0)</f>
        <v>1640814.2916850003</v>
      </c>
      <c r="D12" s="16">
        <f>IPMT($C$6/12,B12,$C$7,-$C$5,0)</f>
        <v>62499.999999999993</v>
      </c>
      <c r="E12" s="17">
        <f>E11-C12</f>
        <v>8359185.7083149999</v>
      </c>
    </row>
    <row r="13" spans="2:12" x14ac:dyDescent="0.3">
      <c r="B13" s="15">
        <v>2</v>
      </c>
      <c r="C13" s="16">
        <f t="shared" ref="C13:C17" si="0">PPMT($C$6/12,B13,$C$7,-$C$5,0)</f>
        <v>1651069.3810080315</v>
      </c>
      <c r="D13" s="16">
        <f t="shared" ref="D13:D17" si="1">IPMT($C$6/12,B13,$C$7,-$C$5,0)</f>
        <v>52244.910676968742</v>
      </c>
      <c r="E13" s="17">
        <f t="shared" ref="E13:E17" si="2">E12-C13</f>
        <v>6708116.3273069682</v>
      </c>
    </row>
    <row r="14" spans="2:12" x14ac:dyDescent="0.3">
      <c r="B14" s="15">
        <v>3</v>
      </c>
      <c r="C14" s="16">
        <f t="shared" si="0"/>
        <v>1661388.5646393315</v>
      </c>
      <c r="D14" s="16">
        <f t="shared" si="1"/>
        <v>41925.727045668558</v>
      </c>
      <c r="E14" s="17">
        <f t="shared" si="2"/>
        <v>5046727.7626676364</v>
      </c>
    </row>
    <row r="15" spans="2:12" x14ac:dyDescent="0.3">
      <c r="B15" s="15">
        <v>4</v>
      </c>
      <c r="C15" s="16">
        <f t="shared" si="0"/>
        <v>1671772.2431683275</v>
      </c>
      <c r="D15" s="16">
        <f t="shared" si="1"/>
        <v>31542.04851667273</v>
      </c>
      <c r="E15" s="17">
        <f t="shared" si="2"/>
        <v>3374955.5194993089</v>
      </c>
    </row>
    <row r="16" spans="2:12" x14ac:dyDescent="0.3">
      <c r="B16" s="15">
        <v>5</v>
      </c>
      <c r="C16" s="16">
        <f t="shared" si="0"/>
        <v>1682220.8196881297</v>
      </c>
      <c r="D16" s="16">
        <f t="shared" si="1"/>
        <v>21093.471996870685</v>
      </c>
      <c r="E16" s="17">
        <f t="shared" si="2"/>
        <v>1692734.6998111792</v>
      </c>
    </row>
    <row r="17" spans="2:5" ht="17.25" thickBot="1" x14ac:dyDescent="0.35">
      <c r="B17" s="18">
        <v>6</v>
      </c>
      <c r="C17" s="19">
        <f t="shared" si="0"/>
        <v>1692734.6998111806</v>
      </c>
      <c r="D17" s="19">
        <f t="shared" si="1"/>
        <v>10579.591873819874</v>
      </c>
      <c r="E17" s="20">
        <f t="shared" si="2"/>
        <v>0</v>
      </c>
    </row>
  </sheetData>
  <scenarios current="0" show="0" sqref="C8 C12 D12 C13 D13 C14 D14 C15 D15 C16 D16 C17 D17">
    <scenario name="금리인상" locked="1" count="1" user="212" comment="만든 사람 212 날짜 2015-10-06">
      <inputCells r="C6" val="0.08" numFmtId="10"/>
    </scenario>
    <scenario name="금리인하" locked="1" count="1" user="212" comment="만든 사람 212 날짜 2015-10-06">
      <inputCells r="C6" val="0.07" numFmtId="10"/>
    </scenario>
  </scenarios>
  <mergeCells count="1">
    <mergeCell ref="B2:C3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P70-1</vt:lpstr>
      <vt:lpstr>P70-2</vt:lpstr>
      <vt:lpstr>P71</vt:lpstr>
      <vt:lpstr>Sheet4</vt:lpstr>
      <vt:lpstr>시나리오 요약</vt:lpstr>
      <vt:lpstr>P72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user</cp:lastModifiedBy>
  <dcterms:created xsi:type="dcterms:W3CDTF">2015-10-06T02:49:21Z</dcterms:created>
  <dcterms:modified xsi:type="dcterms:W3CDTF">2015-10-08T04:56:13Z</dcterms:modified>
</cp:coreProperties>
</file>