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O40" i="1" l="1"/>
  <c r="O31" i="1"/>
  <c r="K33" i="1" s="1"/>
  <c r="O22" i="1"/>
  <c r="K22" i="1" s="1"/>
  <c r="O13" i="1"/>
  <c r="K13" i="1" s="1"/>
  <c r="O4" i="1"/>
  <c r="K6" i="1" s="1"/>
  <c r="K7" i="1"/>
  <c r="G40" i="1"/>
  <c r="C42" i="1" s="1"/>
  <c r="G31" i="1"/>
  <c r="G22" i="1"/>
  <c r="G13" i="1"/>
  <c r="C13" i="1" s="1"/>
  <c r="G4" i="1"/>
  <c r="C33" i="1"/>
  <c r="C24" i="1"/>
  <c r="K43" i="1"/>
  <c r="K42" i="1"/>
  <c r="L40" i="1"/>
  <c r="L39" i="1"/>
  <c r="K39" i="1"/>
  <c r="K34" i="1"/>
  <c r="L31" i="1"/>
  <c r="L30" i="1"/>
  <c r="K30" i="1"/>
  <c r="K25" i="1"/>
  <c r="L22" i="1"/>
  <c r="L21" i="1"/>
  <c r="K21" i="1"/>
  <c r="K16" i="1"/>
  <c r="L13" i="1"/>
  <c r="L12" i="1"/>
  <c r="K12" i="1"/>
  <c r="L4" i="1"/>
  <c r="L3" i="1"/>
  <c r="K3" i="1"/>
  <c r="C43" i="1"/>
  <c r="D40" i="1"/>
  <c r="D39" i="1"/>
  <c r="C39" i="1"/>
  <c r="C34" i="1"/>
  <c r="D31" i="1"/>
  <c r="D30" i="1"/>
  <c r="C30" i="1"/>
  <c r="C25" i="1"/>
  <c r="D22" i="1"/>
  <c r="D21" i="1"/>
  <c r="C21" i="1"/>
  <c r="C16" i="1"/>
  <c r="D13" i="1"/>
  <c r="D12" i="1"/>
  <c r="C12" i="1"/>
  <c r="K31" i="1" l="1"/>
  <c r="C40" i="1"/>
  <c r="K35" i="1"/>
  <c r="K4" i="1"/>
  <c r="C31" i="1"/>
  <c r="C22" i="1"/>
  <c r="C35" i="1"/>
  <c r="K44" i="1"/>
  <c r="C44" i="1"/>
  <c r="K8" i="1"/>
  <c r="K15" i="1"/>
  <c r="K17" i="1" s="1"/>
  <c r="K24" i="1"/>
  <c r="K26" i="1" s="1"/>
  <c r="K40" i="1"/>
  <c r="C26" i="1"/>
  <c r="C15" i="1"/>
  <c r="C17" i="1" s="1"/>
  <c r="C4" i="1"/>
  <c r="D4" i="1"/>
  <c r="C7" i="1"/>
  <c r="D3" i="1"/>
  <c r="C3" i="1"/>
  <c r="C6" i="1" l="1"/>
  <c r="C8" i="1" s="1"/>
</calcChain>
</file>

<file path=xl/comments1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N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N3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  <comment ref="N4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no se ocupa para ninguna formula.</t>
        </r>
      </text>
    </comment>
  </commentList>
</comments>
</file>

<file path=xl/sharedStrings.xml><?xml version="1.0" encoding="utf-8"?>
<sst xmlns="http://schemas.openxmlformats.org/spreadsheetml/2006/main" count="131" uniqueCount="23">
  <si>
    <t>Classified Positive</t>
  </si>
  <si>
    <t>Classified Negative</t>
  </si>
  <si>
    <t>TP -&gt;</t>
  </si>
  <si>
    <t>Actual Positive</t>
  </si>
  <si>
    <t>FN -&gt;</t>
  </si>
  <si>
    <t>Actual Negative</t>
  </si>
  <si>
    <t>FP -&gt;</t>
  </si>
  <si>
    <t>TN -&gt;</t>
  </si>
  <si>
    <t>precision -&gt;</t>
  </si>
  <si>
    <t>recall -&gt;</t>
  </si>
  <si>
    <t>f-score -&gt;</t>
  </si>
  <si>
    <t>world</t>
  </si>
  <si>
    <t>useful</t>
  </si>
  <si>
    <t>split 01</t>
  </si>
  <si>
    <t>split 02</t>
  </si>
  <si>
    <t>split 03</t>
  </si>
  <si>
    <t>split 04</t>
  </si>
  <si>
    <t>split 05</t>
  </si>
  <si>
    <t>split 06</t>
  </si>
  <si>
    <t>split 07</t>
  </si>
  <si>
    <t>split 08</t>
  </si>
  <si>
    <t>split 09</t>
  </si>
  <si>
    <t>split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</si>
</sst>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6" fillId="2" borderId="0" xfId="1" applyFont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265612</xdr:colOff>
      <xdr:row>4</xdr:row>
      <xdr:rowOff>22859</xdr:rowOff>
    </xdr:from>
    <xdr:to>
      <xdr:col>23</xdr:col>
      <xdr:colOff>570412</xdr:colOff>
      <xdr:row>11</xdr:row>
      <xdr:rowOff>-1</xdr:rowOff>
    </xdr:to>
    <xdr:sp macro="" textlink="">
      <xdr:nvSpPr>
        <xdr:cNvPr id="2" name="1 CuadroTexto"/>
        <xdr:cNvSpPr txBox="1"/>
      </xdr:nvSpPr>
      <xdr:spPr>
        <a:xfrm>
          <a:off x="13186955" y="763088"/>
          <a:ext cx="4572000" cy="127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TP:</a:t>
          </a:r>
          <a:r>
            <a:rPr lang="es-MX" sz="1100"/>
            <a:t> clasificacion correcta de ejemplos positivos (True Positive)</a:t>
          </a:r>
        </a:p>
        <a:p>
          <a:r>
            <a:rPr lang="es-MX" sz="1100" b="1"/>
            <a:t>FN:</a:t>
          </a:r>
          <a:r>
            <a:rPr lang="es-MX" sz="1100"/>
            <a:t> clasificacion incorrecta de ejemplos positivos (False Negative)</a:t>
          </a:r>
        </a:p>
        <a:p>
          <a:r>
            <a:rPr lang="es-MX" sz="1100" b="1"/>
            <a:t>FP:</a:t>
          </a:r>
          <a:r>
            <a:rPr lang="es-MX" sz="1100"/>
            <a:t> clasificacion incorrecta de</a:t>
          </a:r>
          <a:r>
            <a:rPr lang="es-MX" sz="1100" baseline="0"/>
            <a:t> ejemplos negativos (False Positive)</a:t>
          </a:r>
          <a:endParaRPr lang="es-MX" sz="1100"/>
        </a:p>
        <a:p>
          <a:r>
            <a:rPr lang="es-MX" sz="1100" b="1"/>
            <a:t>TN: </a:t>
          </a:r>
          <a:r>
            <a:rPr lang="es-MX" sz="1100"/>
            <a:t>clasificacion correcta de ejemplos</a:t>
          </a:r>
          <a:r>
            <a:rPr lang="es-MX" sz="1100" baseline="0"/>
            <a:t> negativos (True Negative)</a:t>
          </a:r>
        </a:p>
        <a:p>
          <a:endParaRPr lang="es-MX" sz="1100" baseline="0"/>
        </a:p>
        <a:p>
          <a:r>
            <a:rPr lang="es-MX" sz="1100" b="1" baseline="0"/>
            <a:t>Nota: se toma una clase como positiva y todas las demas como negativas</a:t>
          </a:r>
          <a:endParaRPr lang="es-MX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4"/>
  <sheetViews>
    <sheetView tabSelected="1" topLeftCell="A17" zoomScaleNormal="100" workbookViewId="0">
      <selection activeCell="O41" sqref="O41"/>
    </sheetView>
  </sheetViews>
  <sheetFormatPr baseColWidth="10" defaultColWidth="8.88671875" defaultRowHeight="14.4" x14ac:dyDescent="0.3"/>
  <cols>
    <col min="1" max="1" width="10.88671875" customWidth="1"/>
    <col min="2" max="2" width="17.44140625" customWidth="1"/>
    <col min="3" max="3" width="20.6640625" customWidth="1"/>
    <col min="4" max="4" width="20.44140625" customWidth="1"/>
    <col min="5" max="5" width="3.44140625" customWidth="1"/>
    <col min="9" max="9" width="5.44140625" customWidth="1"/>
    <col min="10" max="10" width="14.88671875" customWidth="1"/>
    <col min="11" max="12" width="18.6640625" customWidth="1"/>
    <col min="13" max="13" width="4.21875" customWidth="1"/>
  </cols>
  <sheetData>
    <row r="1" spans="1:16" x14ac:dyDescent="0.3">
      <c r="A1" s="8" t="s">
        <v>11</v>
      </c>
      <c r="B1" s="2"/>
      <c r="I1" s="7"/>
    </row>
    <row r="2" spans="1:16" x14ac:dyDescent="0.3">
      <c r="B2" s="1" t="s">
        <v>13</v>
      </c>
      <c r="C2" s="3" t="s">
        <v>0</v>
      </c>
      <c r="D2" s="3" t="s">
        <v>1</v>
      </c>
      <c r="F2" s="1" t="s">
        <v>2</v>
      </c>
      <c r="G2" s="2">
        <v>2</v>
      </c>
      <c r="I2" s="7"/>
      <c r="J2" s="1" t="s">
        <v>18</v>
      </c>
      <c r="K2" s="3" t="s">
        <v>0</v>
      </c>
      <c r="L2" s="3" t="s">
        <v>1</v>
      </c>
      <c r="N2" s="1" t="s">
        <v>2</v>
      </c>
      <c r="O2" s="2">
        <v>0</v>
      </c>
    </row>
    <row r="3" spans="1:16" x14ac:dyDescent="0.3">
      <c r="B3" s="3" t="s">
        <v>3</v>
      </c>
      <c r="C3" s="2">
        <f>G2</f>
        <v>2</v>
      </c>
      <c r="D3" s="2">
        <f>G3</f>
        <v>0</v>
      </c>
      <c r="F3" s="1" t="s">
        <v>4</v>
      </c>
      <c r="G3" s="2">
        <v>0</v>
      </c>
      <c r="I3" s="7"/>
      <c r="J3" s="3" t="s">
        <v>3</v>
      </c>
      <c r="K3" s="2">
        <f>O2</f>
        <v>0</v>
      </c>
      <c r="L3" s="2">
        <f>O3</f>
        <v>0</v>
      </c>
      <c r="N3" s="1" t="s">
        <v>4</v>
      </c>
      <c r="O3" s="2">
        <v>0</v>
      </c>
    </row>
    <row r="4" spans="1:16" x14ac:dyDescent="0.3">
      <c r="B4" s="3" t="s">
        <v>5</v>
      </c>
      <c r="C4" s="2">
        <f>G4</f>
        <v>27</v>
      </c>
      <c r="D4" s="2">
        <f>G5</f>
        <v>0</v>
      </c>
      <c r="F4" s="1" t="s">
        <v>6</v>
      </c>
      <c r="G4" s="2">
        <f>11+5+11</f>
        <v>27</v>
      </c>
      <c r="I4" s="7"/>
      <c r="J4" s="3" t="s">
        <v>5</v>
      </c>
      <c r="K4" s="2">
        <f>O4</f>
        <v>33</v>
      </c>
      <c r="L4" s="2">
        <f>O5</f>
        <v>0</v>
      </c>
      <c r="N4" s="1" t="s">
        <v>6</v>
      </c>
      <c r="O4" s="2">
        <f>2+9+22</f>
        <v>33</v>
      </c>
    </row>
    <row r="5" spans="1:16" x14ac:dyDescent="0.3">
      <c r="F5" s="5" t="s">
        <v>7</v>
      </c>
      <c r="G5" s="6">
        <v>0</v>
      </c>
      <c r="H5" s="6" t="s">
        <v>12</v>
      </c>
      <c r="I5" s="7"/>
      <c r="N5" s="5" t="s">
        <v>7</v>
      </c>
      <c r="O5" s="6">
        <v>0</v>
      </c>
      <c r="P5" s="6" t="s">
        <v>12</v>
      </c>
    </row>
    <row r="6" spans="1:16" x14ac:dyDescent="0.3">
      <c r="B6" s="3" t="s">
        <v>8</v>
      </c>
      <c r="C6" s="2">
        <f>G2/(G2+G4)</f>
        <v>6.8965517241379309E-2</v>
      </c>
      <c r="D6" s="2"/>
      <c r="I6" s="7"/>
      <c r="J6" s="3" t="s">
        <v>8</v>
      </c>
      <c r="K6" s="2">
        <f>O2/(O2+O4)</f>
        <v>0</v>
      </c>
      <c r="L6" s="2"/>
    </row>
    <row r="7" spans="1:16" x14ac:dyDescent="0.3">
      <c r="B7" s="3" t="s">
        <v>9</v>
      </c>
      <c r="C7" s="2">
        <f>G2/(G2+G3)</f>
        <v>1</v>
      </c>
      <c r="D7" s="2"/>
      <c r="G7" s="2"/>
      <c r="I7" s="7"/>
      <c r="J7" s="3" t="s">
        <v>9</v>
      </c>
      <c r="K7" s="2" t="e">
        <f>O2/(O2+O3)</f>
        <v>#DIV/0!</v>
      </c>
      <c r="L7" s="2"/>
      <c r="O7" s="2"/>
    </row>
    <row r="8" spans="1:16" x14ac:dyDescent="0.3">
      <c r="A8" s="4"/>
      <c r="B8" s="3" t="s">
        <v>10</v>
      </c>
      <c r="C8" s="2">
        <f>(2*C6*C7)/(C6+C7)</f>
        <v>0.12903225806451613</v>
      </c>
      <c r="D8" s="2"/>
      <c r="G8" s="2"/>
      <c r="I8" s="7"/>
      <c r="J8" s="3" t="s">
        <v>10</v>
      </c>
      <c r="K8" s="2" t="e">
        <f>(2*K6*K7)/(K6+K7)</f>
        <v>#DIV/0!</v>
      </c>
      <c r="L8" s="2"/>
      <c r="O8" s="2"/>
    </row>
    <row r="9" spans="1:16" x14ac:dyDescent="0.3">
      <c r="I9" s="7"/>
    </row>
    <row r="10" spans="1:16" x14ac:dyDescent="0.3">
      <c r="I10" s="7"/>
    </row>
    <row r="11" spans="1:16" x14ac:dyDescent="0.3">
      <c r="B11" s="1" t="s">
        <v>14</v>
      </c>
      <c r="C11" s="3" t="s">
        <v>0</v>
      </c>
      <c r="D11" s="3" t="s">
        <v>1</v>
      </c>
      <c r="F11" s="1" t="s">
        <v>2</v>
      </c>
      <c r="G11" s="2">
        <v>3</v>
      </c>
      <c r="I11" s="7"/>
      <c r="J11" s="1" t="s">
        <v>19</v>
      </c>
      <c r="K11" s="3" t="s">
        <v>0</v>
      </c>
      <c r="L11" s="3" t="s">
        <v>1</v>
      </c>
      <c r="N11" s="1" t="s">
        <v>2</v>
      </c>
      <c r="O11" s="2">
        <v>4</v>
      </c>
    </row>
    <row r="12" spans="1:16" x14ac:dyDescent="0.3">
      <c r="B12" s="3" t="s">
        <v>3</v>
      </c>
      <c r="C12" s="2">
        <f>G11</f>
        <v>3</v>
      </c>
      <c r="D12" s="2">
        <f>G12</f>
        <v>1</v>
      </c>
      <c r="F12" s="1" t="s">
        <v>4</v>
      </c>
      <c r="G12" s="2">
        <v>1</v>
      </c>
      <c r="I12" s="7"/>
      <c r="J12" s="3" t="s">
        <v>3</v>
      </c>
      <c r="K12" s="2">
        <f>O11</f>
        <v>4</v>
      </c>
      <c r="L12" s="2">
        <f>O12</f>
        <v>1</v>
      </c>
      <c r="N12" s="1" t="s">
        <v>4</v>
      </c>
      <c r="O12" s="2">
        <v>1</v>
      </c>
    </row>
    <row r="13" spans="1:16" x14ac:dyDescent="0.3">
      <c r="B13" s="3" t="s">
        <v>5</v>
      </c>
      <c r="C13" s="2">
        <f>G13</f>
        <v>35</v>
      </c>
      <c r="D13" s="2">
        <f>G14</f>
        <v>0</v>
      </c>
      <c r="F13" s="1" t="s">
        <v>6</v>
      </c>
      <c r="G13" s="2">
        <f>6+8+21</f>
        <v>35</v>
      </c>
      <c r="I13" s="7"/>
      <c r="J13" s="3" t="s">
        <v>5</v>
      </c>
      <c r="K13" s="2">
        <f>O13</f>
        <v>31</v>
      </c>
      <c r="L13" s="2">
        <f>O14</f>
        <v>0</v>
      </c>
      <c r="N13" s="1" t="s">
        <v>6</v>
      </c>
      <c r="O13" s="2">
        <f>10+21</f>
        <v>31</v>
      </c>
    </row>
    <row r="14" spans="1:16" x14ac:dyDescent="0.3">
      <c r="F14" s="5" t="s">
        <v>7</v>
      </c>
      <c r="G14" s="6">
        <v>0</v>
      </c>
      <c r="H14" s="6" t="s">
        <v>12</v>
      </c>
      <c r="I14" s="7"/>
      <c r="N14" s="5" t="s">
        <v>7</v>
      </c>
      <c r="O14" s="6">
        <v>0</v>
      </c>
      <c r="P14" s="6" t="s">
        <v>12</v>
      </c>
    </row>
    <row r="15" spans="1:16" x14ac:dyDescent="0.3">
      <c r="B15" s="3" t="s">
        <v>8</v>
      </c>
      <c r="C15" s="2">
        <f>G11/(G11+G13)</f>
        <v>7.8947368421052627E-2</v>
      </c>
      <c r="D15" s="2"/>
      <c r="I15" s="7"/>
      <c r="J15" s="3" t="s">
        <v>8</v>
      </c>
      <c r="K15" s="2">
        <f>O11/(O11+O13)</f>
        <v>0.11428571428571428</v>
      </c>
      <c r="L15" s="2"/>
    </row>
    <row r="16" spans="1:16" x14ac:dyDescent="0.3">
      <c r="B16" s="3" t="s">
        <v>9</v>
      </c>
      <c r="C16" s="2">
        <f>G11/(G11+G12)</f>
        <v>0.75</v>
      </c>
      <c r="D16" s="2"/>
      <c r="G16" s="2"/>
      <c r="I16" s="7"/>
      <c r="J16" s="3" t="s">
        <v>9</v>
      </c>
      <c r="K16" s="2">
        <f>O11/(O11+O12)</f>
        <v>0.8</v>
      </c>
      <c r="L16" s="2"/>
      <c r="O16" s="2"/>
    </row>
    <row r="17" spans="2:16" x14ac:dyDescent="0.3">
      <c r="B17" s="3" t="s">
        <v>10</v>
      </c>
      <c r="C17" s="2">
        <f>(2*C15*C16)/(C15+C16)</f>
        <v>0.14285714285714285</v>
      </c>
      <c r="D17" s="2"/>
      <c r="G17" s="2"/>
      <c r="I17" s="7"/>
      <c r="J17" s="3" t="s">
        <v>10</v>
      </c>
      <c r="K17" s="2">
        <f>(2*K15*K16)/(K15+K16)</f>
        <v>0.19999999999999998</v>
      </c>
      <c r="L17" s="2"/>
      <c r="O17" s="2"/>
    </row>
    <row r="18" spans="2:16" x14ac:dyDescent="0.3">
      <c r="I18" s="7"/>
    </row>
    <row r="19" spans="2:16" x14ac:dyDescent="0.3">
      <c r="I19" s="7"/>
    </row>
    <row r="20" spans="2:16" x14ac:dyDescent="0.3">
      <c r="B20" s="1" t="s">
        <v>15</v>
      </c>
      <c r="C20" s="3" t="s">
        <v>0</v>
      </c>
      <c r="D20" s="3" t="s">
        <v>1</v>
      </c>
      <c r="F20" s="1" t="s">
        <v>2</v>
      </c>
      <c r="G20" s="2">
        <v>4</v>
      </c>
      <c r="I20" s="7"/>
      <c r="J20" s="1" t="s">
        <v>20</v>
      </c>
      <c r="K20" s="3" t="s">
        <v>0</v>
      </c>
      <c r="L20" s="3" t="s">
        <v>1</v>
      </c>
      <c r="N20" s="1" t="s">
        <v>2</v>
      </c>
      <c r="O20" s="2">
        <v>4</v>
      </c>
    </row>
    <row r="21" spans="2:16" x14ac:dyDescent="0.3">
      <c r="B21" s="3" t="s">
        <v>3</v>
      </c>
      <c r="C21" s="2">
        <f>G20</f>
        <v>4</v>
      </c>
      <c r="D21" s="2">
        <f>G21</f>
        <v>0</v>
      </c>
      <c r="F21" s="1" t="s">
        <v>4</v>
      </c>
      <c r="G21" s="2">
        <v>0</v>
      </c>
      <c r="I21" s="7"/>
      <c r="J21" s="3" t="s">
        <v>3</v>
      </c>
      <c r="K21" s="2">
        <f>O20</f>
        <v>4</v>
      </c>
      <c r="L21" s="2">
        <f>O21</f>
        <v>0</v>
      </c>
      <c r="N21" s="1" t="s">
        <v>4</v>
      </c>
      <c r="O21" s="2">
        <v>0</v>
      </c>
    </row>
    <row r="22" spans="2:16" x14ac:dyDescent="0.3">
      <c r="B22" s="3" t="s">
        <v>5</v>
      </c>
      <c r="C22" s="2">
        <f>G22</f>
        <v>37</v>
      </c>
      <c r="D22" s="2">
        <f>G23</f>
        <v>0</v>
      </c>
      <c r="F22" s="1" t="s">
        <v>6</v>
      </c>
      <c r="G22" s="2">
        <f>5+9+23</f>
        <v>37</v>
      </c>
      <c r="I22" s="7"/>
      <c r="J22" s="3" t="s">
        <v>5</v>
      </c>
      <c r="K22" s="2">
        <f>O22</f>
        <v>34</v>
      </c>
      <c r="L22" s="2">
        <f>O23</f>
        <v>0</v>
      </c>
      <c r="N22" s="1" t="s">
        <v>6</v>
      </c>
      <c r="O22" s="2">
        <f>8+5+21</f>
        <v>34</v>
      </c>
    </row>
    <row r="23" spans="2:16" x14ac:dyDescent="0.3">
      <c r="F23" s="5" t="s">
        <v>7</v>
      </c>
      <c r="G23" s="6">
        <v>0</v>
      </c>
      <c r="H23" s="6" t="s">
        <v>12</v>
      </c>
      <c r="I23" s="7"/>
      <c r="N23" s="5" t="s">
        <v>7</v>
      </c>
      <c r="O23" s="6">
        <v>0</v>
      </c>
      <c r="P23" s="6" t="s">
        <v>12</v>
      </c>
    </row>
    <row r="24" spans="2:16" x14ac:dyDescent="0.3">
      <c r="B24" s="3" t="s">
        <v>8</v>
      </c>
      <c r="C24" s="2">
        <f>G20/(G20+G22)</f>
        <v>9.7560975609756101E-2</v>
      </c>
      <c r="D24" s="2"/>
      <c r="I24" s="7"/>
      <c r="J24" s="3" t="s">
        <v>8</v>
      </c>
      <c r="K24" s="2">
        <f>O20/(O20+O22)</f>
        <v>0.10526315789473684</v>
      </c>
      <c r="L24" s="2"/>
    </row>
    <row r="25" spans="2:16" x14ac:dyDescent="0.3">
      <c r="B25" s="3" t="s">
        <v>9</v>
      </c>
      <c r="C25" s="2">
        <f>G20/(G20+G21)</f>
        <v>1</v>
      </c>
      <c r="D25" s="2"/>
      <c r="G25" s="2"/>
      <c r="I25" s="7"/>
      <c r="J25" s="3" t="s">
        <v>9</v>
      </c>
      <c r="K25" s="2">
        <f>O20/(O20+O21)</f>
        <v>1</v>
      </c>
      <c r="L25" s="2"/>
      <c r="O25" s="2"/>
    </row>
    <row r="26" spans="2:16" x14ac:dyDescent="0.3">
      <c r="B26" s="3" t="s">
        <v>10</v>
      </c>
      <c r="C26" s="2">
        <f>(2*C24*C25)/(C24+C25)</f>
        <v>0.17777777777777776</v>
      </c>
      <c r="D26" s="2"/>
      <c r="G26" s="2"/>
      <c r="I26" s="7"/>
      <c r="J26" s="3" t="s">
        <v>10</v>
      </c>
      <c r="K26" s="2">
        <f>(2*K24*K25)/(K24+K25)</f>
        <v>0.19047619047619049</v>
      </c>
      <c r="L26" s="2"/>
      <c r="O26" s="2"/>
    </row>
    <row r="27" spans="2:16" x14ac:dyDescent="0.3">
      <c r="I27" s="7"/>
    </row>
    <row r="28" spans="2:16" x14ac:dyDescent="0.3">
      <c r="I28" s="7"/>
    </row>
    <row r="29" spans="2:16" x14ac:dyDescent="0.3">
      <c r="B29" s="1" t="s">
        <v>16</v>
      </c>
      <c r="C29" s="3" t="s">
        <v>0</v>
      </c>
      <c r="D29" s="3" t="s">
        <v>1</v>
      </c>
      <c r="F29" s="1" t="s">
        <v>2</v>
      </c>
      <c r="G29" s="2">
        <v>7</v>
      </c>
      <c r="I29" s="7"/>
      <c r="J29" s="1" t="s">
        <v>21</v>
      </c>
      <c r="K29" s="3" t="s">
        <v>0</v>
      </c>
      <c r="L29" s="3" t="s">
        <v>1</v>
      </c>
      <c r="N29" s="1" t="s">
        <v>2</v>
      </c>
      <c r="O29" s="2">
        <v>2</v>
      </c>
    </row>
    <row r="30" spans="2:16" x14ac:dyDescent="0.3">
      <c r="B30" s="3" t="s">
        <v>3</v>
      </c>
      <c r="C30" s="2">
        <f>G29</f>
        <v>7</v>
      </c>
      <c r="D30" s="2">
        <f>G30</f>
        <v>1</v>
      </c>
      <c r="F30" s="1" t="s">
        <v>4</v>
      </c>
      <c r="G30" s="2">
        <v>1</v>
      </c>
      <c r="I30" s="7"/>
      <c r="J30" s="3" t="s">
        <v>3</v>
      </c>
      <c r="K30" s="2">
        <f>O29</f>
        <v>2</v>
      </c>
      <c r="L30" s="2">
        <f>O30</f>
        <v>1</v>
      </c>
      <c r="N30" s="1" t="s">
        <v>4</v>
      </c>
      <c r="O30" s="2">
        <v>1</v>
      </c>
    </row>
    <row r="31" spans="2:16" x14ac:dyDescent="0.3">
      <c r="B31" s="3" t="s">
        <v>5</v>
      </c>
      <c r="C31" s="2">
        <f>G31</f>
        <v>32</v>
      </c>
      <c r="D31" s="2">
        <f>G32</f>
        <v>0</v>
      </c>
      <c r="F31" s="1" t="s">
        <v>6</v>
      </c>
      <c r="G31" s="2">
        <f>9+5+18</f>
        <v>32</v>
      </c>
      <c r="I31" s="7"/>
      <c r="J31" s="3" t="s">
        <v>5</v>
      </c>
      <c r="K31" s="2">
        <f>O31</f>
        <v>35</v>
      </c>
      <c r="L31" s="2">
        <f>O32</f>
        <v>0</v>
      </c>
      <c r="N31" s="1" t="s">
        <v>6</v>
      </c>
      <c r="O31" s="2">
        <f>10+12+13</f>
        <v>35</v>
      </c>
    </row>
    <row r="32" spans="2:16" x14ac:dyDescent="0.3">
      <c r="F32" s="5" t="s">
        <v>7</v>
      </c>
      <c r="G32" s="6">
        <v>0</v>
      </c>
      <c r="H32" s="6" t="s">
        <v>12</v>
      </c>
      <c r="I32" s="7"/>
      <c r="N32" s="5" t="s">
        <v>7</v>
      </c>
      <c r="O32" s="6">
        <v>0</v>
      </c>
      <c r="P32" s="6" t="s">
        <v>12</v>
      </c>
    </row>
    <row r="33" spans="2:16" x14ac:dyDescent="0.3">
      <c r="B33" s="3" t="s">
        <v>8</v>
      </c>
      <c r="C33" s="2">
        <f>G29/(G29+G31)</f>
        <v>0.17948717948717949</v>
      </c>
      <c r="D33" s="2"/>
      <c r="I33" s="7"/>
      <c r="J33" s="3" t="s">
        <v>8</v>
      </c>
      <c r="K33" s="2">
        <f>O29/(O29+O31)</f>
        <v>5.4054054054054057E-2</v>
      </c>
      <c r="L33" s="2"/>
    </row>
    <row r="34" spans="2:16" x14ac:dyDescent="0.3">
      <c r="B34" s="3" t="s">
        <v>9</v>
      </c>
      <c r="C34" s="2">
        <f>G29/(G29+G30)</f>
        <v>0.875</v>
      </c>
      <c r="D34" s="2"/>
      <c r="G34" s="2"/>
      <c r="I34" s="7"/>
      <c r="J34" s="3" t="s">
        <v>9</v>
      </c>
      <c r="K34" s="2">
        <f>O29/(O29+O30)</f>
        <v>0.66666666666666663</v>
      </c>
      <c r="L34" s="2"/>
      <c r="O34" s="2"/>
    </row>
    <row r="35" spans="2:16" x14ac:dyDescent="0.3">
      <c r="B35" s="3" t="s">
        <v>10</v>
      </c>
      <c r="C35" s="2">
        <f>(2*C33*C34)/(C33+C34)</f>
        <v>0.2978723404255319</v>
      </c>
      <c r="D35" s="2"/>
      <c r="G35" s="2"/>
      <c r="I35" s="7"/>
      <c r="J35" s="3" t="s">
        <v>10</v>
      </c>
      <c r="K35" s="2">
        <f>(2*K33*K34)/(K33+K34)</f>
        <v>0.1</v>
      </c>
      <c r="L35" s="2"/>
      <c r="O35" s="2"/>
    </row>
    <row r="36" spans="2:16" x14ac:dyDescent="0.3">
      <c r="I36" s="7"/>
    </row>
    <row r="37" spans="2:16" x14ac:dyDescent="0.3">
      <c r="I37" s="7"/>
    </row>
    <row r="38" spans="2:16" x14ac:dyDescent="0.3">
      <c r="B38" s="1" t="s">
        <v>17</v>
      </c>
      <c r="C38" s="3" t="s">
        <v>0</v>
      </c>
      <c r="D38" s="3" t="s">
        <v>1</v>
      </c>
      <c r="F38" s="1" t="s">
        <v>2</v>
      </c>
      <c r="G38" s="2">
        <v>3</v>
      </c>
      <c r="I38" s="7"/>
      <c r="J38" s="1" t="s">
        <v>22</v>
      </c>
      <c r="K38" s="3" t="s">
        <v>0</v>
      </c>
      <c r="L38" s="3" t="s">
        <v>1</v>
      </c>
      <c r="N38" s="1" t="s">
        <v>2</v>
      </c>
      <c r="O38" s="2">
        <v>4</v>
      </c>
    </row>
    <row r="39" spans="2:16" x14ac:dyDescent="0.3">
      <c r="B39" s="3" t="s">
        <v>3</v>
      </c>
      <c r="C39" s="2">
        <f>G38</f>
        <v>3</v>
      </c>
      <c r="D39" s="2">
        <f>G39</f>
        <v>2</v>
      </c>
      <c r="F39" s="1" t="s">
        <v>4</v>
      </c>
      <c r="G39" s="2">
        <v>2</v>
      </c>
      <c r="I39" s="7"/>
      <c r="J39" s="3" t="s">
        <v>3</v>
      </c>
      <c r="K39" s="2">
        <f>O38</f>
        <v>4</v>
      </c>
      <c r="L39" s="2">
        <f>O39</f>
        <v>1</v>
      </c>
      <c r="N39" s="1" t="s">
        <v>4</v>
      </c>
      <c r="O39" s="2">
        <v>1</v>
      </c>
    </row>
    <row r="40" spans="2:16" x14ac:dyDescent="0.3">
      <c r="B40" s="3" t="s">
        <v>5</v>
      </c>
      <c r="C40" s="2">
        <f>G40</f>
        <v>36</v>
      </c>
      <c r="D40" s="2">
        <f>G41</f>
        <v>0</v>
      </c>
      <c r="F40" s="1" t="s">
        <v>6</v>
      </c>
      <c r="G40" s="2">
        <f>8+5+23</f>
        <v>36</v>
      </c>
      <c r="I40" s="7"/>
      <c r="J40" s="3" t="s">
        <v>5</v>
      </c>
      <c r="K40" s="2">
        <f>O40</f>
        <v>35</v>
      </c>
      <c r="L40" s="2">
        <f>O41</f>
        <v>0</v>
      </c>
      <c r="N40" s="1" t="s">
        <v>6</v>
      </c>
      <c r="O40" s="2">
        <f>9+7+19</f>
        <v>35</v>
      </c>
    </row>
    <row r="41" spans="2:16" x14ac:dyDescent="0.3">
      <c r="F41" s="5" t="s">
        <v>7</v>
      </c>
      <c r="G41" s="6">
        <v>0</v>
      </c>
      <c r="H41" s="6" t="s">
        <v>12</v>
      </c>
      <c r="I41" s="7"/>
      <c r="N41" s="5" t="s">
        <v>7</v>
      </c>
      <c r="O41" s="6">
        <v>0</v>
      </c>
      <c r="P41" s="6" t="s">
        <v>12</v>
      </c>
    </row>
    <row r="42" spans="2:16" x14ac:dyDescent="0.3">
      <c r="B42" s="3" t="s">
        <v>8</v>
      </c>
      <c r="C42" s="2">
        <f>G38/(G38+G40)</f>
        <v>7.6923076923076927E-2</v>
      </c>
      <c r="D42" s="2"/>
      <c r="I42" s="7"/>
      <c r="J42" s="3" t="s">
        <v>8</v>
      </c>
      <c r="K42" s="2">
        <f>O38/(O38+O40)</f>
        <v>0.10256410256410256</v>
      </c>
      <c r="L42" s="2"/>
    </row>
    <row r="43" spans="2:16" x14ac:dyDescent="0.3">
      <c r="B43" s="3" t="s">
        <v>9</v>
      </c>
      <c r="C43" s="2">
        <f>G38/(G38+G39)</f>
        <v>0.6</v>
      </c>
      <c r="D43" s="2"/>
      <c r="G43" s="2"/>
      <c r="I43" s="7"/>
      <c r="J43" s="3" t="s">
        <v>9</v>
      </c>
      <c r="K43" s="2">
        <f>O38/(O38+O39)</f>
        <v>0.8</v>
      </c>
      <c r="L43" s="2"/>
      <c r="O43" s="2"/>
    </row>
    <row r="44" spans="2:16" x14ac:dyDescent="0.3">
      <c r="B44" s="3" t="s">
        <v>10</v>
      </c>
      <c r="C44" s="2">
        <f>(2*C42*C43)/(C42+C43)</f>
        <v>0.13636363636363635</v>
      </c>
      <c r="D44" s="2"/>
      <c r="G44" s="2"/>
      <c r="I44" s="7"/>
      <c r="J44" s="3" t="s">
        <v>10</v>
      </c>
      <c r="K44" s="2">
        <f>(2*K42*K43)/(K42+K43)</f>
        <v>0.18181818181818182</v>
      </c>
      <c r="L44" s="2"/>
      <c r="O44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2017-09-14T20:18:42Z</dcterms:modified>
</cp:coreProperties>
</file>