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oro_\Documents\University\UG year 3\6SSG0610 IGS Independent Geographical Study\work files\scripts\"/>
    </mc:Choice>
  </mc:AlternateContent>
  <xr:revisionPtr revIDLastSave="0" documentId="13_ncr:1_{110CA22C-E439-4A68-A12A-AAFFAD2FE941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Suitability factors" sheetId="3" r:id="rId1"/>
    <sheet name="E Output Params Solar" sheetId="5" r:id="rId2"/>
    <sheet name="E Output Params Wind" sheetId="7" r:id="rId3"/>
  </sheets>
  <definedNames>
    <definedName name="_xlnm._FilterDatabase" localSheetId="0" hidden="1">'Suitability factors'!$A$1:$AZ$55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4" i="3" l="1"/>
  <c r="AW23" i="3"/>
  <c r="AW51" i="3"/>
  <c r="AW50" i="3"/>
  <c r="AW26" i="3"/>
  <c r="AW49" i="3"/>
  <c r="AW36" i="3"/>
  <c r="AW21" i="3"/>
  <c r="AW20" i="3"/>
  <c r="AW19" i="3"/>
  <c r="AW18" i="3"/>
  <c r="AW47" i="3"/>
  <c r="AW46" i="3"/>
  <c r="AW45" i="3"/>
  <c r="C15" i="7"/>
  <c r="C16" i="7" s="1"/>
  <c r="C17" i="7" s="1"/>
  <c r="C11" i="7"/>
  <c r="C12" i="7" s="1"/>
  <c r="C13" i="7" s="1"/>
  <c r="C7" i="7"/>
  <c r="C8" i="7" s="1"/>
  <c r="C9" i="7" s="1"/>
  <c r="AW15" i="3"/>
  <c r="AW14" i="3"/>
  <c r="AW13" i="3"/>
  <c r="AW40" i="3"/>
  <c r="AW39" i="3"/>
  <c r="AW22" i="3"/>
  <c r="AW4" i="3"/>
  <c r="AW29" i="3"/>
  <c r="AW5" i="3"/>
  <c r="AW6" i="3"/>
  <c r="AW8" i="3"/>
  <c r="AW9" i="3"/>
  <c r="AW7" i="3"/>
  <c r="AW27" i="3"/>
  <c r="AW2" i="3"/>
  <c r="AW10" i="3"/>
  <c r="AW11" i="3"/>
  <c r="AW17" i="3"/>
  <c r="AW16" i="3"/>
  <c r="AW3" i="3"/>
  <c r="AW25" i="3"/>
  <c r="AW12" i="3"/>
  <c r="AW53" i="3"/>
  <c r="AW48" i="3"/>
  <c r="AW44" i="3"/>
  <c r="AW31" i="3"/>
  <c r="AW32" i="3"/>
  <c r="AW34" i="3"/>
  <c r="AW35" i="3"/>
  <c r="AW33" i="3"/>
  <c r="AW54" i="3"/>
  <c r="AW28" i="3"/>
  <c r="AW37" i="3"/>
  <c r="AW43" i="3"/>
  <c r="AW41" i="3"/>
  <c r="AW38" i="3"/>
  <c r="AW30" i="3"/>
  <c r="AW52" i="3"/>
  <c r="AW55" i="3"/>
</calcChain>
</file>

<file path=xl/sharedStrings.xml><?xml version="1.0" encoding="utf-8"?>
<sst xmlns="http://schemas.openxmlformats.org/spreadsheetml/2006/main" count="1200" uniqueCount="220">
  <si>
    <t>Source</t>
  </si>
  <si>
    <t>Reference</t>
  </si>
  <si>
    <t>Resource</t>
  </si>
  <si>
    <t>Wind</t>
  </si>
  <si>
    <t>Solar</t>
  </si>
  <si>
    <t>Type</t>
  </si>
  <si>
    <t>Value</t>
  </si>
  <si>
    <t>Delafield2024</t>
  </si>
  <si>
    <t>(Friends Of The Earth, 2024)</t>
  </si>
  <si>
    <t>Heritage Sites</t>
  </si>
  <si>
    <t>Grid</t>
  </si>
  <si>
    <t>Infrastructure</t>
  </si>
  <si>
    <t>200m buffer</t>
  </si>
  <si>
    <t>Protected Areas</t>
  </si>
  <si>
    <t>Land Use/Land Cover</t>
  </si>
  <si>
    <t>Existing RE Sites</t>
  </si>
  <si>
    <t>Slope</t>
  </si>
  <si>
    <t xml:space="preserve">Irradiance </t>
  </si>
  <si>
    <t>personal decision</t>
  </si>
  <si>
    <t>In script?</t>
  </si>
  <si>
    <t>Y</t>
  </si>
  <si>
    <t>Prepped?</t>
  </si>
  <si>
    <t>Water</t>
  </si>
  <si>
    <t>Category</t>
  </si>
  <si>
    <t>Urban areas</t>
  </si>
  <si>
    <t>Airports</t>
  </si>
  <si>
    <t>Coastline</t>
  </si>
  <si>
    <t>Monuments</t>
  </si>
  <si>
    <t>2km buffer</t>
  </si>
  <si>
    <t>Transportation Network</t>
  </si>
  <si>
    <t>50m</t>
  </si>
  <si>
    <t>Parks &amp; gardens</t>
  </si>
  <si>
    <t>500m buffer</t>
  </si>
  <si>
    <t>1km buffer</t>
  </si>
  <si>
    <t>Wind speed or power</t>
  </si>
  <si>
    <t>Substations</t>
  </si>
  <si>
    <t>Small areas</t>
  </si>
  <si>
    <t>&lt;5 ha excluded</t>
  </si>
  <si>
    <t>50m buffer</t>
  </si>
  <si>
    <t>10m buffer</t>
  </si>
  <si>
    <t>Woodland</t>
  </si>
  <si>
    <t>allowed</t>
  </si>
  <si>
    <t>excluded with no buffer</t>
  </si>
  <si>
    <t>Ramsar &amp; SPA</t>
  </si>
  <si>
    <t>Existing Wind</t>
  </si>
  <si>
    <t>Prepped Path</t>
  </si>
  <si>
    <t>Class</t>
  </si>
  <si>
    <t>unique_buf</t>
  </si>
  <si>
    <t>N</t>
  </si>
  <si>
    <t>likely change with scenar?</t>
  </si>
  <si>
    <t>type</t>
  </si>
  <si>
    <t>raster</t>
  </si>
  <si>
    <t>1500m buffer</t>
  </si>
  <si>
    <t>7.5 × rotor diameter of typical class IIA turbine (126m) (McKenna2015 + GWA)</t>
  </si>
  <si>
    <t>subtraction order</t>
  </si>
  <si>
    <t>Solar Resource</t>
  </si>
  <si>
    <t>Wind Resource</t>
  </si>
  <si>
    <t>Battlefields &amp; World Heritage Sites</t>
  </si>
  <si>
    <t>McKenna2015 uses 10 rotors windwards, 5 transverse --&gt; doing an average of 7.5 for simplicity</t>
  </si>
  <si>
    <t>Scenario 1 : Max Constraints -  Exclusions &amp; buffers</t>
  </si>
  <si>
    <t>Agricultural grade 1</t>
  </si>
  <si>
    <t>Agricultural grade 2</t>
  </si>
  <si>
    <t>Agricultural grade 3</t>
  </si>
  <si>
    <t>inc</t>
  </si>
  <si>
    <t>exc</t>
  </si>
  <si>
    <t>C:/Users/roro_/Documents/University/UG year 3/6SSG0610 IGS Independent Geographical Study/data/prepped_data/Agrigrades/UK_ALC_cat1.tif</t>
  </si>
  <si>
    <t>C:/Users/roro_/Documents/University/UG year 3/6SSG0610 IGS Independent Geographical Study/data/prepped_data/Agrigrades/UK_ALC_cat2.tif</t>
  </si>
  <si>
    <t>C:/Users/roro_/Documents/University/UG year 3/6SSG0610 IGS Independent Geographical Study/data/prepped_data/Agrigrades/UK_ALC_cat3.tif</t>
  </si>
  <si>
    <t xml:space="preserve">(Friends Of The Earth, 2024) </t>
  </si>
  <si>
    <t>wind speed &gt; 5 m/s @50m</t>
  </si>
  <si>
    <t>(Copping et al., 2024; Friends Of The Earth, 2024)</t>
  </si>
  <si>
    <t>C:/Users/roro_/Documents/University/UG year 3/6SSG0610 IGS Independent Geographical Study/data/prepped_data/Solar-GHI_extent.tif</t>
  </si>
  <si>
    <t>C:/Users/roro_/Documents/University/UG year 3/6SSG0610 IGS Independent Geographical Study/data/prepped_data/Wind-speed_50m_extent.tif</t>
  </si>
  <si>
    <t>Turbine class</t>
  </si>
  <si>
    <t>Parameter</t>
  </si>
  <si>
    <t>All</t>
  </si>
  <si>
    <t>Losses (%)</t>
  </si>
  <si>
    <t>Turbine distance (rotor diameter)</t>
  </si>
  <si>
    <t>McKenna2015</t>
  </si>
  <si>
    <t>Height (m)</t>
  </si>
  <si>
    <t>McKenna2014</t>
  </si>
  <si>
    <t>GWA</t>
  </si>
  <si>
    <t>GWA + DESNZ2024g</t>
  </si>
  <si>
    <t>Rotor diameter</t>
  </si>
  <si>
    <t>Turbine capacity (MW)</t>
  </si>
  <si>
    <t>Space required for turbine (km²) (rhombus method)</t>
  </si>
  <si>
    <t>Turbine density (turbine/km²)</t>
  </si>
  <si>
    <t>Turbine power density (MW/km²)</t>
  </si>
  <si>
    <t>use only for capacity, not output</t>
  </si>
  <si>
    <t>use with annual energy production</t>
  </si>
  <si>
    <t>Availability (%)</t>
  </si>
  <si>
    <t>ESMAP2019</t>
  </si>
  <si>
    <t>Infrastructure footprint (%)</t>
  </si>
  <si>
    <t>SolarEnergyUK2022a</t>
  </si>
  <si>
    <t>(if more checks needed, see Ocallaghan2023 p29)</t>
  </si>
  <si>
    <t>Power rating (kWp)</t>
  </si>
  <si>
    <t>Packing factor (% of area used by panels)</t>
  </si>
  <si>
    <t>OCallaghan2023</t>
  </si>
  <si>
    <t>Tilt gain (%)</t>
  </si>
  <si>
    <t>PVOUT (Specific Yield)</t>
  </si>
  <si>
    <t>GSA</t>
  </si>
  <si>
    <t>Annual Production (for most adequate class)</t>
  </si>
  <si>
    <t>Turbine Class Map</t>
  </si>
  <si>
    <t>C:/Users/roro_/Documents/University/UG year 3/6SSG0610 IGS Independent Geographical Study/data/prepped_data/Solar PVOUT/PVOUT_w_shetland_EPSG27700.tif</t>
  </si>
  <si>
    <t>C:/Users/roro_/Documents/University/UG year 3/6SSG0610 IGS Independent Geographical Study/data/prepped_data/Wind Annual Production GWA/Generic-3.45-MW---All-Classes-Combined_100m_15%_Annual-Energy-Production_EPSG27700.tif</t>
  </si>
  <si>
    <t>C:/Users/roro_/Documents/University/UG year 3/6SSG0610 IGS Independent Geographical Study/data/prepped_data/GBR.IEC-class-fatigue-loads-incl-wake-3cat_EPSG27700_nodataExtend.tif</t>
  </si>
  <si>
    <t>S1 inc/exc</t>
  </si>
  <si>
    <t>S2 inc/exc</t>
  </si>
  <si>
    <t>S1 Buffer (m)</t>
  </si>
  <si>
    <t>S2 Buffer (m)</t>
  </si>
  <si>
    <t>GHI (Global Horizontal Irradiance)</t>
  </si>
  <si>
    <t>Co-locating with Wind: shadow loss (%)</t>
  </si>
  <si>
    <t>Co-locating with Wind: ground area loss (ha per turbine)</t>
  </si>
  <si>
    <t>Denholm2009</t>
  </si>
  <si>
    <t>Class details</t>
  </si>
  <si>
    <t>IUCN classes Ia, II &amp; III (contains Nature Reserve, National Nature Reserve, SSSI - Ramsar excluded)</t>
  </si>
  <si>
    <t>IUCN class IV (NNR, ASSI, LNR, SSSI, NCMPA, NR, Wildland Reserve, NSA, MPA (OSPAR)) + Not Applicable + Not Assigned + Not Reported (exc SPA)</t>
  </si>
  <si>
    <t>AONB &amp; IUCN class VI</t>
  </si>
  <si>
    <t>Protected Areas: Bird Protection Areas</t>
  </si>
  <si>
    <t>IUCN class V exc AONB (National Park, Heritage Coast, Nature Reserve)</t>
  </si>
  <si>
    <t>Protected Areas: other</t>
  </si>
  <si>
    <t>Wind Turbines Spatial Framework (Scotland)</t>
  </si>
  <si>
    <t>(Spatial Hub Scotland, 2025)</t>
  </si>
  <si>
    <t>Protected Areas: Peatland</t>
  </si>
  <si>
    <t>from results</t>
  </si>
  <si>
    <t>100x more than Delafield2024? Clearly the "footprint" in Delafield is not about spacing (yeah 0.6ha is a square of about 70m side, or a circle of 43.5 m radius, looks like individual turbine footprint)</t>
  </si>
  <si>
    <t>based on turbine footprint 0.6ha in Delafield2024 --&gt; circle of 43.5m radius</t>
  </si>
  <si>
    <t>2 km buffer</t>
  </si>
  <si>
    <t>reduced buffer</t>
  </si>
  <si>
    <t>Protected Areas - Cat 1</t>
  </si>
  <si>
    <t>Protected Areas - Cat 2</t>
  </si>
  <si>
    <t>Protected Areas - Cat 3</t>
  </si>
  <si>
    <t>Protected Areas - Cat 4</t>
  </si>
  <si>
    <t>Slope &lt;10 % (&lt;5.71°)</t>
  </si>
  <si>
    <t>Slope &lt;20% (&lt;11.3°)</t>
  </si>
  <si>
    <t>Delafield2024. 5° also commonly found in basic online searches (although McKenna2022a (p4) mentions slopes of up to 15°)</t>
  </si>
  <si>
    <t>McKenna2022a, Delafield2024</t>
  </si>
  <si>
    <t>&lt;1 ha excluded</t>
  </si>
  <si>
    <t>Lower quartile of existing plants in Dunnett2020</t>
  </si>
  <si>
    <t>&lt;5km from substation</t>
  </si>
  <si>
    <t>no distance restriction</t>
  </si>
  <si>
    <t>Scenario 2 : Max Allowance - Exclusions &amp; buffers</t>
  </si>
  <si>
    <t>Cat 1: no development permitted</t>
  </si>
  <si>
    <t>100m buffer</t>
  </si>
  <si>
    <t>(Friends Of The Earth, 2024) use 50m + 50m I added bc it's a points layer (doesn't cover airstrips well)</t>
  </si>
  <si>
    <t>lower GHI limit (to the lowest whisker)</t>
  </si>
  <si>
    <t>S3 inc/exc</t>
  </si>
  <si>
    <t>S3 Buffer (m)</t>
  </si>
  <si>
    <t>C:/Users/roro_/Documents/University/UG year 3/6SSG0610 IGS Independent Geographical Study/data/prepped_data/Study_area_basedOn_UK_BFC_EPSG27700.tif</t>
  </si>
  <si>
    <t>S1 Threshold</t>
  </si>
  <si>
    <t>S2 Threshold</t>
  </si>
  <si>
    <t>S3 Threshold</t>
  </si>
  <si>
    <t>C:/Users/roro_/Documents/University/UG year 3/6SSG0610 IGS Independent Geographical Study/data/prepped_data/Airports/hotosm_gbr_airports_points.tif</t>
  </si>
  <si>
    <t>C:/Users/roro_/Documents/University/UG year 3/6SSG0610 IGS Independent Geographical Study/data/prepped_data/Heritage/Heritage_WHS_Battlefields.tif</t>
  </si>
  <si>
    <t>C:/Users/roro_/Documents/University/UG year 3/6SSG0610 IGS Independent Geographical Study/data/prepped_data/Heritage/Heritage_Parks_Gardens.tif</t>
  </si>
  <si>
    <t>C:/Users/roro_/Documents/University/UG year 3/6SSG0610 IGS Independent Geographical Study/data/prepped_data/Heritage/Heritage_Monuments.tif</t>
  </si>
  <si>
    <t>C:/Users/roro_/Documents/University/UG year 3/6SSG0610 IGS Independent Geographical Study/data/prepped_data/Existing RE/global_wind_2020_point_cropped.tif</t>
  </si>
  <si>
    <t>C:/Users/roro_/Documents/University/UG year 3/6SSG0610 IGS Independent Geographical Study/data/prepped_data/Slope/OS Terrain 10m slope bicubic deflate float32 scale_100 uint16.tif</t>
  </si>
  <si>
    <t>C:/Users/roro_/Documents/University/UG year 3/6SSG0610 IGS Independent Geographical Study/data/prepped_data/PAs/UNEP-WCMC_Protected_Areas_2024_merged_cat1.tif</t>
  </si>
  <si>
    <t>C:/Users/roro_/Documents/University/UG year 3/6SSG0610 IGS Independent Geographical Study/data/prepped_data/PAs/UNEP-WCMC_Protected_Areas_2024_merged_cat2.tif</t>
  </si>
  <si>
    <t>C:/Users/roro_/Documents/University/UG year 3/6SSG0610 IGS Independent Geographical Study/data/prepped_data/PAs/UNEP-WCMC_Protected_Areas_2024_merged_cat3.tif</t>
  </si>
  <si>
    <t>C:/Users/roro_/Documents/University/UG year 3/6SSG0610 IGS Independent Geographical Study/data/prepped_data/PAs/UNEP-WCMC_Protected_Areas_2024_merged_cat4.tif</t>
  </si>
  <si>
    <t>C:/Users/roro_/Documents/University/UG year 3/6SSG0610 IGS Independent Geographical Study/data/prepped_data/PAs/JNCC_Ramsar_SPA.tif</t>
  </si>
  <si>
    <t>C:/Users/roro_/Documents/University/UG year 3/6SSG0610 IGS Independent Geographical Study/data/prepped_data/PAs/Wind_Turbine_Spatial_Framework_(Scot)_Cat1.tif</t>
  </si>
  <si>
    <t>C:/Users/roro_/Documents/University/UG year 3/6SSG0610 IGS Independent Geographical Study/data/prepped_data/Roads/OS_open_roads_lines.tif</t>
  </si>
  <si>
    <t>C:/Users/roro_/Documents/University/UG year 3/6SSG0610 IGS Independent Geographical Study/data/prepped_data/Land Cover/UKCEH_10m_urban.tif</t>
  </si>
  <si>
    <t>C:/Users/roro_/Documents/University/UG year 3/6SSG0610 IGS Independent Geographical Study/data/prepped_data/Land Cover/UKCEH_10m_woodland.tif</t>
  </si>
  <si>
    <t>C:/Users/roro_/Documents/University/UG year 3/6SSG0610 IGS Independent Geographical Study/data/prepped_data/Substations/substations_Lovett2022.tif</t>
  </si>
  <si>
    <t>C:/Users/roro_/Documents/University/UG year 3/6SSG0610 IGS Independent Geographical Study/data/prepped_data/Peatland/Peatland_Lvl1_merged.tif</t>
  </si>
  <si>
    <t>C:/Users/roro_/Documents/University/UG year 3/6SSG0610 IGS Independent Geographical Study/data/prepped_data/Peatland/Peatland_Lvl2_merged.tif</t>
  </si>
  <si>
    <t xml:space="preserve">Peatland - Primary </t>
  </si>
  <si>
    <t>Includes: Peatland as primary land cover (Scotland), Deep and Shallow Peat (England), Peatland (Wales)</t>
  </si>
  <si>
    <t>Peatland - Secondary</t>
  </si>
  <si>
    <t>Includes: Peatland as secondary land cover (Scotland), Peat Pockets (England)</t>
  </si>
  <si>
    <t>C:/Users/roro_/Documents/University/UG year 3/6SSG0610 IGS Independent Geographical Study/data/prepped_data/Heritage/Heritage_Listed_Buildings_merged.tif</t>
  </si>
  <si>
    <t>Listed Buildings</t>
  </si>
  <si>
    <t>C:/Users/roro_/Documents/University/UG year 3/6SSG0610 IGS Independent Geographical Study/data/prepped_data/Existing RE/global_solar_2020_merged.tif</t>
  </si>
  <si>
    <t>Existing Solar</t>
  </si>
  <si>
    <t>Water and rivers</t>
  </si>
  <si>
    <t>C:/Users/roro_/Documents/University/UG year 3/6SSG0610 IGS Independent Geographical Study/data/prepped_data/Land Cover/Water_rivers_merged.tif</t>
  </si>
  <si>
    <t>Scenario 3 - Gentler to nature - Wind closer to roads, high peat excluded, AONB allowed. Solar agri allowed AONB exc. Substations 7km for both.</t>
  </si>
  <si>
    <t>S4 inc/exc</t>
  </si>
  <si>
    <t>S4 Buffer (m)</t>
  </si>
  <si>
    <t>S4 Threshold</t>
  </si>
  <si>
    <t>2 x reduced buffer</t>
  </si>
  <si>
    <t>increased buffer</t>
  </si>
  <si>
    <t>Delafield2024a</t>
  </si>
  <si>
    <t>Palmer2019</t>
  </si>
  <si>
    <t>Capacity density (MWp/km²)</t>
  </si>
  <si>
    <t>McKenna2022a p5</t>
  </si>
  <si>
    <t>Performance ratio (%)</t>
  </si>
  <si>
    <t>OCallaghan2023 p31</t>
  </si>
  <si>
    <t>Panel efficiency (%)</t>
  </si>
  <si>
    <t>Scenario 4 - high restrictions solar, more permissive on wind</t>
  </si>
  <si>
    <t>1000 m buffer</t>
  </si>
  <si>
    <t>Urban areas over 2 ha</t>
  </si>
  <si>
    <t>S5 inc/exc</t>
  </si>
  <si>
    <t>S5 Buffer (m)</t>
  </si>
  <si>
    <t>S5 Threshold</t>
  </si>
  <si>
    <t>Scenario 5 - high restrictions solar, more permissive on wind. Wind: Urban areas above 2ha only.</t>
  </si>
  <si>
    <t>Based on lower quartile of existing solar poly from Dunnett2020 (stats in Tests 0.17/Data Wrangling). Palmer2019 uses 1050 kWh/m² -unsure about that, different nbr in 'similar studies' Thresholds tab, double-check if citing - , but their map of GHI is different and this threshold would result in very low cutoff with GSA)</t>
  </si>
  <si>
    <t>960: point of radical drop in histogram (Data Wrangling)</t>
  </si>
  <si>
    <t>C:/Users/roro_/Documents/University/UG year 3/6SSG0610 IGS Independent Geographical Study/data/prepped_data/Land Cover/UKCEH_10m_urban_2ha.tif</t>
  </si>
  <si>
    <t>S6 inc/exc</t>
  </si>
  <si>
    <t>S6 Buffer (m)</t>
  </si>
  <si>
    <t>S6 Threshold</t>
  </si>
  <si>
    <t>Scenario 6 - high restrictions solar. Wind: Urban areas above 2ha only. Nature protection max. Agri protection max.</t>
  </si>
  <si>
    <t>Footprint (ha/MW)</t>
  </si>
  <si>
    <t>S7 inc/exc</t>
  </si>
  <si>
    <t>S7 Buffer (m)</t>
  </si>
  <si>
    <t>S7 Threshold</t>
  </si>
  <si>
    <t>Scenario 7 - high restrictions solar. Wind: Urban areas above 2ha only. Nature protection max. Agri 3 allowed.</t>
  </si>
  <si>
    <t>loosening slightly threshold from 960 to 940 to see what can be gained</t>
  </si>
  <si>
    <t>In S1 summary?</t>
  </si>
  <si>
    <t>S8 inc/exc</t>
  </si>
  <si>
    <t>Scenario 8 : Max Allowance - Exclusions &amp; buffers + urban areas 2ha and above only</t>
  </si>
  <si>
    <t>S8 Buffer (m)</t>
  </si>
  <si>
    <t>S8 Threshold</t>
  </si>
  <si>
    <t>Footprint (km²/turbine)</t>
  </si>
  <si>
    <t>Denholm2009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</si>
</sst>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3" fontId="0" fillId="3" borderId="0" xfId="0" applyNumberFormat="1" applyFill="1" applyAlignment="1">
      <alignment vertical="top" wrapText="1"/>
    </xf>
    <xf numFmtId="3" fontId="3" fillId="0" borderId="0" xfId="0" applyNumberFormat="1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0" fillId="5" borderId="1" xfId="0" applyFill="1" applyBorder="1" applyAlignment="1">
      <alignment vertical="top" wrapText="1"/>
    </xf>
    <xf numFmtId="3" fontId="0" fillId="5" borderId="0" xfId="0" applyNumberForma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3" fontId="4" fillId="5" borderId="0" xfId="0" applyNumberFormat="1" applyFont="1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3" fontId="3" fillId="5" borderId="0" xfId="0" applyNumberFormat="1" applyFont="1" applyFill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wrapText="1"/>
    </xf>
    <xf numFmtId="0" fontId="0" fillId="6" borderId="0" xfId="0" applyFill="1" applyAlignment="1">
      <alignment vertical="top" wrapText="1"/>
    </xf>
    <xf numFmtId="0" fontId="5" fillId="6" borderId="0" xfId="0" applyFont="1" applyFill="1" applyAlignment="1">
      <alignment vertical="top" wrapText="1"/>
    </xf>
  </cellXfs>
  <cellStyles count="1">
    <cellStyle name="Normal" xfId="0" builtinId="0"/>
  </cellStyles>
  <dxfs count="13">
    <dxf>
      <font>
        <strike val="0"/>
      </font>
      <fill>
        <patternFill>
          <bgColor theme="7" tint="0.39994506668294322"/>
        </patternFill>
      </fill>
    </dxf>
    <dxf>
      <fill>
        <patternFill>
          <bgColor rgb="FFFFCCCC"/>
        </patternFill>
      </fill>
    </dxf>
    <dxf>
      <font>
        <strike val="0"/>
      </font>
      <fill>
        <patternFill>
          <bgColor rgb="FFFFCCCC"/>
        </patternFill>
      </fill>
    </dxf>
    <dxf>
      <font>
        <strike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7F7F7"/>
      <color rgb="FFF3F3F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B66B-E977-4C9B-A7CD-A3BC2635904E}">
  <dimension ref="A1:AZ61"/>
  <sheetViews>
    <sheetView zoomScale="85" zoomScaleNormal="85"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AA43" sqref="AA43"/>
    </sheetView>
  </sheetViews>
  <sheetFormatPr defaultColWidth="9.140625" defaultRowHeight="15" x14ac:dyDescent="0.25"/>
  <cols>
    <col min="1" max="1" width="13.5703125" style="2" customWidth="1"/>
    <col min="2" max="2" width="12.85546875" style="2" customWidth="1"/>
    <col min="3" max="3" width="16.28515625" style="2" customWidth="1"/>
    <col min="4" max="4" width="5.140625" style="2" customWidth="1"/>
    <col min="5" max="5" width="16.28515625" style="17" customWidth="1"/>
    <col min="6" max="6" width="26.5703125" style="6" customWidth="1"/>
    <col min="7" max="7" width="7.5703125" style="2" customWidth="1"/>
    <col min="8" max="9" width="9.42578125" style="11" customWidth="1"/>
    <col min="10" max="10" width="19.85546875" style="10" customWidth="1"/>
    <col min="11" max="11" width="26.5703125" style="6" customWidth="1"/>
    <col min="12" max="12" width="7.5703125" style="2" customWidth="1"/>
    <col min="13" max="14" width="9.42578125" style="11" customWidth="1"/>
    <col min="15" max="15" width="11.85546875" style="2" customWidth="1"/>
    <col min="16" max="16" width="22.7109375" style="6" customWidth="1"/>
    <col min="17" max="17" width="7.5703125" style="2" customWidth="1"/>
    <col min="18" max="19" width="9.42578125" style="11" customWidth="1"/>
    <col min="20" max="20" width="10.42578125" style="2" customWidth="1"/>
    <col min="21" max="21" width="25.5703125" style="6" customWidth="1"/>
    <col min="22" max="22" width="7.5703125" style="2" customWidth="1"/>
    <col min="23" max="24" width="9.42578125" style="11" customWidth="1"/>
    <col min="25" max="25" width="9.42578125" style="2" customWidth="1"/>
    <col min="26" max="26" width="25.5703125" style="6" customWidth="1"/>
    <col min="27" max="27" width="7.5703125" style="2" customWidth="1"/>
    <col min="28" max="29" width="9.42578125" style="11" customWidth="1"/>
    <col min="30" max="30" width="9.42578125" style="2" customWidth="1"/>
    <col min="31" max="31" width="25.5703125" style="6" customWidth="1"/>
    <col min="32" max="32" width="7.5703125" style="2" customWidth="1"/>
    <col min="33" max="34" width="9.42578125" style="11" customWidth="1"/>
    <col min="35" max="35" width="9.42578125" style="2" customWidth="1"/>
    <col min="36" max="36" width="25.5703125" style="6" customWidth="1"/>
    <col min="37" max="37" width="7.5703125" style="2" customWidth="1"/>
    <col min="38" max="39" width="9.42578125" style="11" customWidth="1"/>
    <col min="40" max="40" width="9.42578125" style="2" customWidth="1"/>
    <col min="41" max="41" width="26.5703125" style="6" customWidth="1"/>
    <col min="42" max="42" width="7.5703125" style="2" customWidth="1"/>
    <col min="43" max="44" width="9.42578125" style="11" customWidth="1"/>
    <col min="45" max="45" width="11.85546875" style="2" customWidth="1"/>
    <col min="46" max="46" width="8.85546875" style="7" customWidth="1"/>
    <col min="47" max="47" width="6.5703125" style="5" customWidth="1"/>
    <col min="48" max="48" width="26.85546875" style="2" customWidth="1"/>
    <col min="49" max="49" width="9.140625" style="2"/>
    <col min="50" max="50" width="9.140625" style="14"/>
    <col min="51" max="16384" width="9.140625" style="2"/>
  </cols>
  <sheetData>
    <row r="1" spans="1:52" s="8" customFormat="1" ht="120.75" thickBot="1" x14ac:dyDescent="0.3">
      <c r="A1" s="8" t="s">
        <v>2</v>
      </c>
      <c r="B1" s="8" t="s">
        <v>23</v>
      </c>
      <c r="C1" s="8" t="s">
        <v>46</v>
      </c>
      <c r="D1" s="8" t="s">
        <v>213</v>
      </c>
      <c r="E1" s="8" t="s">
        <v>114</v>
      </c>
      <c r="F1" s="9" t="s">
        <v>59</v>
      </c>
      <c r="G1" s="8" t="s">
        <v>106</v>
      </c>
      <c r="H1" s="8" t="s">
        <v>108</v>
      </c>
      <c r="I1" s="8" t="s">
        <v>149</v>
      </c>
      <c r="J1" s="8" t="s">
        <v>1</v>
      </c>
      <c r="K1" s="9" t="s">
        <v>141</v>
      </c>
      <c r="L1" s="8" t="s">
        <v>107</v>
      </c>
      <c r="M1" s="8" t="s">
        <v>109</v>
      </c>
      <c r="N1" s="8" t="s">
        <v>150</v>
      </c>
      <c r="O1" s="8" t="s">
        <v>1</v>
      </c>
      <c r="P1" s="9" t="s">
        <v>180</v>
      </c>
      <c r="Q1" s="8" t="s">
        <v>146</v>
      </c>
      <c r="R1" s="8" t="s">
        <v>147</v>
      </c>
      <c r="S1" s="8" t="s">
        <v>151</v>
      </c>
      <c r="T1" s="8" t="s">
        <v>1</v>
      </c>
      <c r="U1" s="9" t="s">
        <v>193</v>
      </c>
      <c r="V1" s="8" t="s">
        <v>181</v>
      </c>
      <c r="W1" s="8" t="s">
        <v>182</v>
      </c>
      <c r="X1" s="8" t="s">
        <v>183</v>
      </c>
      <c r="Y1" s="8" t="s">
        <v>1</v>
      </c>
      <c r="Z1" s="9" t="s">
        <v>199</v>
      </c>
      <c r="AA1" s="8" t="s">
        <v>196</v>
      </c>
      <c r="AB1" s="8" t="s">
        <v>197</v>
      </c>
      <c r="AC1" s="8" t="s">
        <v>198</v>
      </c>
      <c r="AD1" s="8" t="s">
        <v>1</v>
      </c>
      <c r="AE1" s="9" t="s">
        <v>206</v>
      </c>
      <c r="AF1" s="8" t="s">
        <v>203</v>
      </c>
      <c r="AG1" s="8" t="s">
        <v>204</v>
      </c>
      <c r="AH1" s="8" t="s">
        <v>205</v>
      </c>
      <c r="AI1" s="8" t="s">
        <v>1</v>
      </c>
      <c r="AJ1" s="9" t="s">
        <v>211</v>
      </c>
      <c r="AK1" s="8" t="s">
        <v>208</v>
      </c>
      <c r="AL1" s="8" t="s">
        <v>209</v>
      </c>
      <c r="AM1" s="8" t="s">
        <v>210</v>
      </c>
      <c r="AN1" s="8" t="s">
        <v>1</v>
      </c>
      <c r="AO1" s="9" t="s">
        <v>215</v>
      </c>
      <c r="AP1" s="8" t="s">
        <v>214</v>
      </c>
      <c r="AQ1" s="8" t="s">
        <v>216</v>
      </c>
      <c r="AR1" s="8" t="s">
        <v>217</v>
      </c>
      <c r="AS1" s="8" t="s">
        <v>1</v>
      </c>
      <c r="AT1" s="9" t="s">
        <v>21</v>
      </c>
      <c r="AU1" s="8" t="s">
        <v>19</v>
      </c>
      <c r="AV1" s="8" t="s">
        <v>45</v>
      </c>
      <c r="AW1" s="8" t="s">
        <v>47</v>
      </c>
      <c r="AX1" s="13" t="s">
        <v>49</v>
      </c>
      <c r="AY1" s="8" t="s">
        <v>50</v>
      </c>
      <c r="AZ1" s="8" t="s">
        <v>54</v>
      </c>
    </row>
    <row r="2" spans="1:52" ht="56.25" x14ac:dyDescent="0.25">
      <c r="A2" s="3" t="s">
        <v>4</v>
      </c>
      <c r="B2" s="22" t="s">
        <v>26</v>
      </c>
      <c r="C2" s="22" t="s">
        <v>26</v>
      </c>
      <c r="D2" s="33"/>
      <c r="E2" s="23"/>
      <c r="F2" s="24" t="s">
        <v>38</v>
      </c>
      <c r="G2" s="22" t="s">
        <v>64</v>
      </c>
      <c r="H2" s="25">
        <v>-50</v>
      </c>
      <c r="I2" s="25"/>
      <c r="J2" s="26" t="s">
        <v>8</v>
      </c>
      <c r="K2" s="24"/>
      <c r="L2" s="22" t="s">
        <v>64</v>
      </c>
      <c r="M2" s="25">
        <v>-50</v>
      </c>
      <c r="N2" s="25"/>
      <c r="O2" s="22"/>
      <c r="P2" s="24"/>
      <c r="Q2" s="22" t="s">
        <v>64</v>
      </c>
      <c r="R2" s="25">
        <v>-50</v>
      </c>
      <c r="S2" s="25"/>
      <c r="T2" s="22"/>
      <c r="U2" s="24"/>
      <c r="V2" s="22" t="s">
        <v>64</v>
      </c>
      <c r="W2" s="25">
        <v>-50</v>
      </c>
      <c r="X2" s="25"/>
      <c r="Y2" s="22"/>
      <c r="Z2" s="24"/>
      <c r="AA2" s="22" t="s">
        <v>64</v>
      </c>
      <c r="AB2" s="25">
        <v>-50</v>
      </c>
      <c r="AC2" s="25"/>
      <c r="AD2" s="22"/>
      <c r="AE2" s="24"/>
      <c r="AF2" s="22" t="s">
        <v>64</v>
      </c>
      <c r="AG2" s="25">
        <v>-50</v>
      </c>
      <c r="AH2" s="25"/>
      <c r="AI2" s="22"/>
      <c r="AJ2" s="24"/>
      <c r="AK2" s="22" t="s">
        <v>64</v>
      </c>
      <c r="AL2" s="25">
        <v>-50</v>
      </c>
      <c r="AM2" s="25"/>
      <c r="AN2" s="22"/>
      <c r="AO2" s="24"/>
      <c r="AP2" s="22" t="s">
        <v>64</v>
      </c>
      <c r="AQ2" s="25">
        <v>-50</v>
      </c>
      <c r="AR2" s="25"/>
      <c r="AS2" s="22"/>
      <c r="AT2" s="7" t="s">
        <v>20</v>
      </c>
      <c r="AU2" s="5" t="s">
        <v>20</v>
      </c>
      <c r="AV2" s="10" t="s">
        <v>148</v>
      </c>
      <c r="AW2" s="2" t="b">
        <f t="shared" ref="AW2:AW41" si="0">IF(COUNTIFS($C$2:$C$110, C2, $H$2:$H$110, H2) = 1, TRUE, FALSE)</f>
        <v>0</v>
      </c>
      <c r="AX2" s="14" t="s">
        <v>48</v>
      </c>
      <c r="AY2" s="2" t="s">
        <v>51</v>
      </c>
      <c r="AZ2" s="2">
        <v>1</v>
      </c>
    </row>
    <row r="3" spans="1:52" ht="56.25" x14ac:dyDescent="0.25">
      <c r="A3" s="3" t="s">
        <v>4</v>
      </c>
      <c r="B3" s="22" t="s">
        <v>15</v>
      </c>
      <c r="C3" s="22" t="s">
        <v>177</v>
      </c>
      <c r="D3" s="33"/>
      <c r="E3" s="23"/>
      <c r="F3" s="24"/>
      <c r="G3" s="22" t="s">
        <v>64</v>
      </c>
      <c r="H3" s="25">
        <v>10</v>
      </c>
      <c r="I3" s="25"/>
      <c r="J3" s="26" t="s">
        <v>18</v>
      </c>
      <c r="K3" s="24"/>
      <c r="L3" s="22" t="s">
        <v>64</v>
      </c>
      <c r="M3" s="25">
        <v>10</v>
      </c>
      <c r="N3" s="25"/>
      <c r="O3" s="22"/>
      <c r="P3" s="24"/>
      <c r="Q3" s="22" t="s">
        <v>64</v>
      </c>
      <c r="R3" s="25">
        <v>10</v>
      </c>
      <c r="S3" s="25"/>
      <c r="T3" s="22"/>
      <c r="U3" s="24"/>
      <c r="V3" s="22" t="s">
        <v>64</v>
      </c>
      <c r="W3" s="25">
        <v>10</v>
      </c>
      <c r="X3" s="25"/>
      <c r="Y3" s="22"/>
      <c r="Z3" s="24"/>
      <c r="AA3" s="22" t="s">
        <v>64</v>
      </c>
      <c r="AB3" s="25">
        <v>10</v>
      </c>
      <c r="AC3" s="25"/>
      <c r="AD3" s="22"/>
      <c r="AE3" s="24"/>
      <c r="AF3" s="22" t="s">
        <v>64</v>
      </c>
      <c r="AG3" s="25">
        <v>10</v>
      </c>
      <c r="AH3" s="25"/>
      <c r="AI3" s="22"/>
      <c r="AJ3" s="24"/>
      <c r="AK3" s="22" t="s">
        <v>64</v>
      </c>
      <c r="AL3" s="25">
        <v>10</v>
      </c>
      <c r="AM3" s="25"/>
      <c r="AN3" s="22"/>
      <c r="AO3" s="24"/>
      <c r="AP3" s="22" t="s">
        <v>64</v>
      </c>
      <c r="AQ3" s="25">
        <v>10</v>
      </c>
      <c r="AR3" s="25"/>
      <c r="AS3" s="22"/>
      <c r="AT3" s="7" t="s">
        <v>20</v>
      </c>
      <c r="AU3" s="5" t="s">
        <v>20</v>
      </c>
      <c r="AV3" s="10" t="s">
        <v>176</v>
      </c>
      <c r="AW3" s="2" t="b">
        <f t="shared" si="0"/>
        <v>1</v>
      </c>
      <c r="AX3" s="14" t="s">
        <v>48</v>
      </c>
      <c r="AY3" s="2" t="s">
        <v>51</v>
      </c>
      <c r="AZ3" s="2">
        <v>1.2</v>
      </c>
    </row>
    <row r="4" spans="1:52" ht="67.5" x14ac:dyDescent="0.25">
      <c r="A4" s="3" t="s">
        <v>4</v>
      </c>
      <c r="B4" s="22" t="s">
        <v>15</v>
      </c>
      <c r="C4" s="22" t="s">
        <v>44</v>
      </c>
      <c r="D4" s="33"/>
      <c r="E4" s="23"/>
      <c r="F4" s="24"/>
      <c r="G4" s="22" t="s">
        <v>64</v>
      </c>
      <c r="H4" s="25">
        <v>45</v>
      </c>
      <c r="I4" s="27"/>
      <c r="J4" s="26" t="s">
        <v>126</v>
      </c>
      <c r="K4" s="24"/>
      <c r="L4" s="22" t="s">
        <v>64</v>
      </c>
      <c r="M4" s="25">
        <v>45</v>
      </c>
      <c r="N4" s="27"/>
      <c r="O4" s="22"/>
      <c r="P4" s="24"/>
      <c r="Q4" s="22" t="s">
        <v>64</v>
      </c>
      <c r="R4" s="25">
        <v>45</v>
      </c>
      <c r="S4" s="27"/>
      <c r="T4" s="22"/>
      <c r="U4" s="24"/>
      <c r="V4" s="22" t="s">
        <v>64</v>
      </c>
      <c r="W4" s="25">
        <v>45</v>
      </c>
      <c r="X4" s="27"/>
      <c r="Y4" s="22"/>
      <c r="Z4" s="24"/>
      <c r="AA4" s="22" t="s">
        <v>64</v>
      </c>
      <c r="AB4" s="25">
        <v>45</v>
      </c>
      <c r="AC4" s="27"/>
      <c r="AD4" s="22"/>
      <c r="AE4" s="24"/>
      <c r="AF4" s="22" t="s">
        <v>64</v>
      </c>
      <c r="AG4" s="25">
        <v>45</v>
      </c>
      <c r="AH4" s="27"/>
      <c r="AI4" s="22"/>
      <c r="AJ4" s="24"/>
      <c r="AK4" s="22" t="s">
        <v>64</v>
      </c>
      <c r="AL4" s="25">
        <v>45</v>
      </c>
      <c r="AM4" s="27"/>
      <c r="AN4" s="22"/>
      <c r="AO4" s="24"/>
      <c r="AP4" s="22" t="s">
        <v>64</v>
      </c>
      <c r="AQ4" s="25">
        <v>45</v>
      </c>
      <c r="AR4" s="27"/>
      <c r="AS4" s="22"/>
      <c r="AT4" s="7" t="s">
        <v>20</v>
      </c>
      <c r="AU4" s="5" t="s">
        <v>20</v>
      </c>
      <c r="AV4" s="10" t="s">
        <v>156</v>
      </c>
      <c r="AW4" s="2" t="b">
        <f t="shared" si="0"/>
        <v>1</v>
      </c>
      <c r="AX4" s="14" t="s">
        <v>48</v>
      </c>
      <c r="AY4" s="2" t="s">
        <v>51</v>
      </c>
      <c r="AZ4" s="2">
        <v>1.4</v>
      </c>
    </row>
    <row r="5" spans="1:52" ht="56.25" x14ac:dyDescent="0.25">
      <c r="A5" s="3" t="s">
        <v>4</v>
      </c>
      <c r="B5" s="2" t="s">
        <v>10</v>
      </c>
      <c r="C5" s="2" t="s">
        <v>35</v>
      </c>
      <c r="D5" s="33"/>
      <c r="F5" s="6" t="s">
        <v>139</v>
      </c>
      <c r="G5" s="2" t="s">
        <v>64</v>
      </c>
      <c r="H5" s="11">
        <v>5000</v>
      </c>
      <c r="J5" s="10" t="s">
        <v>8</v>
      </c>
      <c r="K5" s="6" t="s">
        <v>140</v>
      </c>
      <c r="L5" s="2" t="s">
        <v>63</v>
      </c>
      <c r="M5" s="11">
        <v>0</v>
      </c>
      <c r="P5" s="6" t="s">
        <v>185</v>
      </c>
      <c r="Q5" s="2" t="s">
        <v>64</v>
      </c>
      <c r="R5" s="19">
        <v>7000</v>
      </c>
      <c r="U5" s="6" t="s">
        <v>185</v>
      </c>
      <c r="V5" s="2" t="s">
        <v>64</v>
      </c>
      <c r="W5" s="19">
        <v>7000</v>
      </c>
      <c r="Z5" s="6" t="s">
        <v>185</v>
      </c>
      <c r="AA5" s="2" t="s">
        <v>64</v>
      </c>
      <c r="AB5" s="19">
        <v>7000</v>
      </c>
      <c r="AE5" s="6" t="s">
        <v>185</v>
      </c>
      <c r="AF5" s="2" t="s">
        <v>64</v>
      </c>
      <c r="AG5" s="19">
        <v>7000</v>
      </c>
      <c r="AJ5" s="6" t="s">
        <v>185</v>
      </c>
      <c r="AK5" s="2" t="s">
        <v>64</v>
      </c>
      <c r="AL5" s="19">
        <v>7000</v>
      </c>
      <c r="AO5" s="6" t="s">
        <v>140</v>
      </c>
      <c r="AP5" s="2" t="s">
        <v>63</v>
      </c>
      <c r="AQ5" s="11">
        <v>0</v>
      </c>
      <c r="AT5" s="12" t="s">
        <v>20</v>
      </c>
      <c r="AU5" s="5" t="s">
        <v>20</v>
      </c>
      <c r="AV5" s="10" t="s">
        <v>167</v>
      </c>
      <c r="AW5" s="2" t="b">
        <f t="shared" si="0"/>
        <v>0</v>
      </c>
      <c r="AX5" s="14" t="s">
        <v>20</v>
      </c>
      <c r="AY5" s="2" t="s">
        <v>51</v>
      </c>
      <c r="AZ5" s="2">
        <v>7.5</v>
      </c>
    </row>
    <row r="6" spans="1:52" ht="56.25" x14ac:dyDescent="0.25">
      <c r="A6" s="3" t="s">
        <v>4</v>
      </c>
      <c r="B6" s="22" t="s">
        <v>9</v>
      </c>
      <c r="C6" s="22" t="s">
        <v>57</v>
      </c>
      <c r="D6" s="33"/>
      <c r="E6" s="23"/>
      <c r="F6" s="24" t="s">
        <v>42</v>
      </c>
      <c r="G6" s="22" t="s">
        <v>64</v>
      </c>
      <c r="H6" s="25">
        <v>0</v>
      </c>
      <c r="I6" s="25"/>
      <c r="J6" s="26" t="s">
        <v>8</v>
      </c>
      <c r="K6" s="24"/>
      <c r="L6" s="22" t="s">
        <v>64</v>
      </c>
      <c r="M6" s="25">
        <v>0</v>
      </c>
      <c r="N6" s="25"/>
      <c r="O6" s="22"/>
      <c r="P6" s="24"/>
      <c r="Q6" s="22" t="s">
        <v>64</v>
      </c>
      <c r="R6" s="25">
        <v>0</v>
      </c>
      <c r="S6" s="25"/>
      <c r="T6" s="22"/>
      <c r="U6" s="24"/>
      <c r="V6" s="22" t="s">
        <v>64</v>
      </c>
      <c r="W6" s="25">
        <v>0</v>
      </c>
      <c r="X6" s="25"/>
      <c r="Y6" s="22"/>
      <c r="Z6" s="24"/>
      <c r="AA6" s="22" t="s">
        <v>64</v>
      </c>
      <c r="AB6" s="25">
        <v>0</v>
      </c>
      <c r="AC6" s="25"/>
      <c r="AD6" s="22"/>
      <c r="AE6" s="24"/>
      <c r="AF6" s="22" t="s">
        <v>64</v>
      </c>
      <c r="AG6" s="25">
        <v>0</v>
      </c>
      <c r="AH6" s="25"/>
      <c r="AI6" s="22"/>
      <c r="AJ6" s="24"/>
      <c r="AK6" s="22" t="s">
        <v>64</v>
      </c>
      <c r="AL6" s="25">
        <v>0</v>
      </c>
      <c r="AM6" s="25"/>
      <c r="AN6" s="22"/>
      <c r="AO6" s="24"/>
      <c r="AP6" s="22" t="s">
        <v>64</v>
      </c>
      <c r="AQ6" s="25">
        <v>0</v>
      </c>
      <c r="AR6" s="25"/>
      <c r="AS6" s="22"/>
      <c r="AT6" s="7" t="s">
        <v>20</v>
      </c>
      <c r="AU6" s="5" t="s">
        <v>20</v>
      </c>
      <c r="AV6" s="10" t="s">
        <v>153</v>
      </c>
      <c r="AW6" s="2" t="b">
        <f t="shared" si="0"/>
        <v>0</v>
      </c>
      <c r="AX6" s="14" t="s">
        <v>48</v>
      </c>
      <c r="AY6" s="2" t="s">
        <v>51</v>
      </c>
      <c r="AZ6" s="2">
        <v>3</v>
      </c>
    </row>
    <row r="7" spans="1:52" ht="56.25" x14ac:dyDescent="0.25">
      <c r="A7" s="3" t="s">
        <v>4</v>
      </c>
      <c r="B7" s="2" t="s">
        <v>9</v>
      </c>
      <c r="C7" s="2" t="s">
        <v>175</v>
      </c>
      <c r="D7" s="33"/>
      <c r="F7" s="6" t="s">
        <v>33</v>
      </c>
      <c r="G7" s="2" t="s">
        <v>64</v>
      </c>
      <c r="H7" s="11">
        <v>1000</v>
      </c>
      <c r="J7" s="10" t="s">
        <v>8</v>
      </c>
      <c r="K7" s="6" t="s">
        <v>128</v>
      </c>
      <c r="L7" s="2" t="s">
        <v>64</v>
      </c>
      <c r="M7" s="19">
        <v>500</v>
      </c>
      <c r="P7" s="6" t="s">
        <v>128</v>
      </c>
      <c r="Q7" s="2" t="s">
        <v>64</v>
      </c>
      <c r="R7" s="19">
        <v>500</v>
      </c>
      <c r="U7" s="6" t="s">
        <v>128</v>
      </c>
      <c r="V7" s="2" t="s">
        <v>64</v>
      </c>
      <c r="W7" s="19">
        <v>500</v>
      </c>
      <c r="Z7" s="6" t="s">
        <v>128</v>
      </c>
      <c r="AA7" s="2" t="s">
        <v>64</v>
      </c>
      <c r="AB7" s="19">
        <v>500</v>
      </c>
      <c r="AE7" s="6" t="s">
        <v>128</v>
      </c>
      <c r="AF7" s="2" t="s">
        <v>64</v>
      </c>
      <c r="AG7" s="19">
        <v>500</v>
      </c>
      <c r="AJ7" s="6" t="s">
        <v>128</v>
      </c>
      <c r="AK7" s="2" t="s">
        <v>64</v>
      </c>
      <c r="AL7" s="19">
        <v>500</v>
      </c>
      <c r="AO7" s="6" t="s">
        <v>128</v>
      </c>
      <c r="AP7" s="2" t="s">
        <v>64</v>
      </c>
      <c r="AQ7" s="19">
        <v>500</v>
      </c>
      <c r="AT7" s="7" t="s">
        <v>20</v>
      </c>
      <c r="AU7" s="5" t="s">
        <v>20</v>
      </c>
      <c r="AV7" s="10" t="s">
        <v>174</v>
      </c>
      <c r="AW7" s="2" t="b">
        <f t="shared" si="0"/>
        <v>0</v>
      </c>
      <c r="AX7" s="14" t="s">
        <v>20</v>
      </c>
      <c r="AY7" s="2" t="s">
        <v>51</v>
      </c>
      <c r="AZ7" s="2">
        <v>3.3</v>
      </c>
    </row>
    <row r="8" spans="1:52" ht="56.25" x14ac:dyDescent="0.25">
      <c r="A8" s="3" t="s">
        <v>4</v>
      </c>
      <c r="B8" s="22" t="s">
        <v>9</v>
      </c>
      <c r="C8" s="22" t="s">
        <v>27</v>
      </c>
      <c r="D8" s="33"/>
      <c r="E8" s="23"/>
      <c r="F8" s="24" t="s">
        <v>32</v>
      </c>
      <c r="G8" s="22" t="s">
        <v>64</v>
      </c>
      <c r="H8" s="25">
        <v>500</v>
      </c>
      <c r="I8" s="25"/>
      <c r="J8" s="26" t="s">
        <v>8</v>
      </c>
      <c r="K8" s="24"/>
      <c r="L8" s="22" t="s">
        <v>64</v>
      </c>
      <c r="M8" s="25">
        <v>500</v>
      </c>
      <c r="N8" s="25"/>
      <c r="O8" s="22"/>
      <c r="P8" s="24"/>
      <c r="Q8" s="22" t="s">
        <v>64</v>
      </c>
      <c r="R8" s="25">
        <v>500</v>
      </c>
      <c r="S8" s="25"/>
      <c r="T8" s="22"/>
      <c r="U8" s="24"/>
      <c r="V8" s="22" t="s">
        <v>64</v>
      </c>
      <c r="W8" s="25">
        <v>500</v>
      </c>
      <c r="X8" s="25"/>
      <c r="Y8" s="22"/>
      <c r="Z8" s="24"/>
      <c r="AA8" s="22" t="s">
        <v>64</v>
      </c>
      <c r="AB8" s="25">
        <v>500</v>
      </c>
      <c r="AC8" s="25"/>
      <c r="AD8" s="22"/>
      <c r="AE8" s="24"/>
      <c r="AF8" s="22" t="s">
        <v>64</v>
      </c>
      <c r="AG8" s="25">
        <v>500</v>
      </c>
      <c r="AH8" s="25"/>
      <c r="AI8" s="22"/>
      <c r="AJ8" s="24"/>
      <c r="AK8" s="22" t="s">
        <v>64</v>
      </c>
      <c r="AL8" s="25">
        <v>500</v>
      </c>
      <c r="AM8" s="25"/>
      <c r="AN8" s="22"/>
      <c r="AO8" s="24"/>
      <c r="AP8" s="22" t="s">
        <v>64</v>
      </c>
      <c r="AQ8" s="25">
        <v>500</v>
      </c>
      <c r="AR8" s="25"/>
      <c r="AS8" s="22"/>
      <c r="AT8" s="7" t="s">
        <v>20</v>
      </c>
      <c r="AU8" s="5" t="s">
        <v>20</v>
      </c>
      <c r="AV8" s="10" t="s">
        <v>155</v>
      </c>
      <c r="AW8" s="2" t="b">
        <f t="shared" si="0"/>
        <v>0</v>
      </c>
      <c r="AX8" s="14" t="s">
        <v>20</v>
      </c>
      <c r="AY8" s="2" t="s">
        <v>51</v>
      </c>
      <c r="AZ8" s="2">
        <v>3.1</v>
      </c>
    </row>
    <row r="9" spans="1:52" ht="56.25" x14ac:dyDescent="0.25">
      <c r="A9" s="3" t="s">
        <v>4</v>
      </c>
      <c r="B9" s="2" t="s">
        <v>9</v>
      </c>
      <c r="C9" s="2" t="s">
        <v>31</v>
      </c>
      <c r="D9" s="33"/>
      <c r="F9" s="6" t="s">
        <v>28</v>
      </c>
      <c r="G9" s="2" t="s">
        <v>64</v>
      </c>
      <c r="H9" s="11">
        <v>2000</v>
      </c>
      <c r="J9" s="10" t="s">
        <v>8</v>
      </c>
      <c r="K9" s="6" t="s">
        <v>128</v>
      </c>
      <c r="L9" s="2" t="s">
        <v>64</v>
      </c>
      <c r="M9" s="19">
        <v>1000</v>
      </c>
      <c r="P9" s="6" t="s">
        <v>128</v>
      </c>
      <c r="Q9" s="2" t="s">
        <v>64</v>
      </c>
      <c r="R9" s="19">
        <v>1000</v>
      </c>
      <c r="V9" s="2" t="s">
        <v>64</v>
      </c>
      <c r="W9" s="11">
        <v>2000</v>
      </c>
      <c r="AA9" s="2" t="s">
        <v>64</v>
      </c>
      <c r="AB9" s="11">
        <v>2000</v>
      </c>
      <c r="AF9" s="2" t="s">
        <v>64</v>
      </c>
      <c r="AG9" s="11">
        <v>2000</v>
      </c>
      <c r="AK9" s="2" t="s">
        <v>64</v>
      </c>
      <c r="AL9" s="11">
        <v>2000</v>
      </c>
      <c r="AO9" s="6" t="s">
        <v>128</v>
      </c>
      <c r="AP9" s="2" t="s">
        <v>64</v>
      </c>
      <c r="AQ9" s="19">
        <v>1000</v>
      </c>
      <c r="AT9" s="7" t="s">
        <v>20</v>
      </c>
      <c r="AU9" s="5" t="s">
        <v>20</v>
      </c>
      <c r="AV9" s="10" t="s">
        <v>154</v>
      </c>
      <c r="AW9" s="2" t="b">
        <f t="shared" si="0"/>
        <v>0</v>
      </c>
      <c r="AX9" s="14" t="s">
        <v>20</v>
      </c>
      <c r="AY9" s="2" t="s">
        <v>51</v>
      </c>
      <c r="AZ9" s="2">
        <v>3.2</v>
      </c>
    </row>
    <row r="10" spans="1:52" ht="56.25" x14ac:dyDescent="0.25">
      <c r="A10" s="3" t="s">
        <v>4</v>
      </c>
      <c r="B10" s="22" t="s">
        <v>11</v>
      </c>
      <c r="C10" s="28" t="s">
        <v>25</v>
      </c>
      <c r="D10" s="34"/>
      <c r="E10" s="29"/>
      <c r="F10" s="24" t="s">
        <v>143</v>
      </c>
      <c r="G10" s="22" t="s">
        <v>64</v>
      </c>
      <c r="H10" s="25">
        <v>100</v>
      </c>
      <c r="I10" s="25"/>
      <c r="J10" s="26" t="s">
        <v>144</v>
      </c>
      <c r="K10" s="24"/>
      <c r="L10" s="22" t="s">
        <v>64</v>
      </c>
      <c r="M10" s="25">
        <v>100</v>
      </c>
      <c r="N10" s="25"/>
      <c r="O10" s="22"/>
      <c r="P10" s="24"/>
      <c r="Q10" s="22" t="s">
        <v>64</v>
      </c>
      <c r="R10" s="25">
        <v>100</v>
      </c>
      <c r="S10" s="25"/>
      <c r="T10" s="22"/>
      <c r="U10" s="24"/>
      <c r="V10" s="22" t="s">
        <v>64</v>
      </c>
      <c r="W10" s="25">
        <v>100</v>
      </c>
      <c r="X10" s="25"/>
      <c r="Y10" s="22"/>
      <c r="Z10" s="24"/>
      <c r="AA10" s="22" t="s">
        <v>64</v>
      </c>
      <c r="AB10" s="25">
        <v>100</v>
      </c>
      <c r="AC10" s="25"/>
      <c r="AD10" s="22"/>
      <c r="AE10" s="24"/>
      <c r="AF10" s="22" t="s">
        <v>64</v>
      </c>
      <c r="AG10" s="25">
        <v>100</v>
      </c>
      <c r="AH10" s="25"/>
      <c r="AI10" s="22"/>
      <c r="AJ10" s="24"/>
      <c r="AK10" s="22" t="s">
        <v>64</v>
      </c>
      <c r="AL10" s="25">
        <v>100</v>
      </c>
      <c r="AM10" s="25"/>
      <c r="AN10" s="22"/>
      <c r="AO10" s="24"/>
      <c r="AP10" s="22" t="s">
        <v>64</v>
      </c>
      <c r="AQ10" s="25">
        <v>100</v>
      </c>
      <c r="AR10" s="25"/>
      <c r="AS10" s="22"/>
      <c r="AT10" s="7" t="s">
        <v>20</v>
      </c>
      <c r="AU10" s="5" t="s">
        <v>20</v>
      </c>
      <c r="AV10" s="10" t="s">
        <v>152</v>
      </c>
      <c r="AW10" s="2" t="b">
        <f t="shared" si="0"/>
        <v>1</v>
      </c>
      <c r="AX10" s="14" t="s">
        <v>48</v>
      </c>
      <c r="AY10" s="2" t="s">
        <v>51</v>
      </c>
      <c r="AZ10" s="2">
        <v>1.8</v>
      </c>
    </row>
    <row r="11" spans="1:52" ht="56.25" x14ac:dyDescent="0.25">
      <c r="A11" s="3" t="s">
        <v>4</v>
      </c>
      <c r="B11" s="2" t="s">
        <v>11</v>
      </c>
      <c r="C11" s="2" t="s">
        <v>29</v>
      </c>
      <c r="D11" s="33"/>
      <c r="F11" s="6" t="s">
        <v>12</v>
      </c>
      <c r="G11" s="2" t="s">
        <v>64</v>
      </c>
      <c r="H11" s="11">
        <v>200</v>
      </c>
      <c r="J11" s="10" t="s">
        <v>8</v>
      </c>
      <c r="K11" s="6" t="s">
        <v>128</v>
      </c>
      <c r="L11" s="2" t="s">
        <v>64</v>
      </c>
      <c r="M11" s="19">
        <v>20</v>
      </c>
      <c r="P11" s="6" t="s">
        <v>128</v>
      </c>
      <c r="Q11" s="2" t="s">
        <v>64</v>
      </c>
      <c r="R11" s="19">
        <v>20</v>
      </c>
      <c r="U11" s="6" t="s">
        <v>184</v>
      </c>
      <c r="V11" s="2" t="s">
        <v>64</v>
      </c>
      <c r="W11" s="19">
        <v>10</v>
      </c>
      <c r="Z11" s="6" t="s">
        <v>128</v>
      </c>
      <c r="AA11" s="2" t="s">
        <v>64</v>
      </c>
      <c r="AB11" s="19">
        <v>20</v>
      </c>
      <c r="AE11" s="6" t="s">
        <v>128</v>
      </c>
      <c r="AF11" s="2" t="s">
        <v>64</v>
      </c>
      <c r="AG11" s="19">
        <v>20</v>
      </c>
      <c r="AJ11" s="6" t="s">
        <v>128</v>
      </c>
      <c r="AK11" s="2" t="s">
        <v>64</v>
      </c>
      <c r="AL11" s="19">
        <v>20</v>
      </c>
      <c r="AO11" s="6" t="s">
        <v>128</v>
      </c>
      <c r="AP11" s="2" t="s">
        <v>64</v>
      </c>
      <c r="AQ11" s="19">
        <v>20</v>
      </c>
      <c r="AT11" s="7" t="s">
        <v>20</v>
      </c>
      <c r="AU11" s="5" t="s">
        <v>20</v>
      </c>
      <c r="AV11" s="10" t="s">
        <v>164</v>
      </c>
      <c r="AW11" s="2" t="b">
        <f t="shared" si="0"/>
        <v>0</v>
      </c>
      <c r="AX11" s="14" t="s">
        <v>20</v>
      </c>
      <c r="AY11" s="2" t="s">
        <v>51</v>
      </c>
      <c r="AZ11" s="2">
        <v>1.01</v>
      </c>
    </row>
    <row r="12" spans="1:52" ht="146.25" x14ac:dyDescent="0.25">
      <c r="A12" s="3" t="s">
        <v>4</v>
      </c>
      <c r="B12" s="2" t="s">
        <v>17</v>
      </c>
      <c r="C12" s="2" t="s">
        <v>55</v>
      </c>
      <c r="D12" s="33"/>
      <c r="F12" s="6" t="s">
        <v>138</v>
      </c>
      <c r="G12" s="2" t="s">
        <v>64</v>
      </c>
      <c r="H12" s="11">
        <v>0</v>
      </c>
      <c r="I12" s="11">
        <v>973</v>
      </c>
      <c r="J12" s="10" t="s">
        <v>200</v>
      </c>
      <c r="K12" s="18" t="s">
        <v>145</v>
      </c>
      <c r="L12" s="2" t="s">
        <v>64</v>
      </c>
      <c r="M12" s="11">
        <v>0</v>
      </c>
      <c r="N12" s="19">
        <v>865</v>
      </c>
      <c r="Q12" s="2" t="s">
        <v>64</v>
      </c>
      <c r="R12" s="11">
        <v>0</v>
      </c>
      <c r="S12" s="19">
        <v>865</v>
      </c>
      <c r="V12" s="2" t="s">
        <v>64</v>
      </c>
      <c r="W12" s="11">
        <v>0</v>
      </c>
      <c r="X12" s="19">
        <v>900</v>
      </c>
      <c r="Z12" s="6" t="s">
        <v>201</v>
      </c>
      <c r="AA12" s="2" t="s">
        <v>64</v>
      </c>
      <c r="AB12" s="11">
        <v>0</v>
      </c>
      <c r="AC12" s="19">
        <v>960</v>
      </c>
      <c r="AE12" s="6" t="s">
        <v>201</v>
      </c>
      <c r="AF12" s="2" t="s">
        <v>64</v>
      </c>
      <c r="AG12" s="11">
        <v>0</v>
      </c>
      <c r="AH12" s="19">
        <v>960</v>
      </c>
      <c r="AJ12" s="6" t="s">
        <v>212</v>
      </c>
      <c r="AK12" s="2" t="s">
        <v>64</v>
      </c>
      <c r="AL12" s="11">
        <v>0</v>
      </c>
      <c r="AM12" s="19">
        <v>940</v>
      </c>
      <c r="AO12" s="18" t="s">
        <v>145</v>
      </c>
      <c r="AP12" s="2" t="s">
        <v>64</v>
      </c>
      <c r="AQ12" s="11">
        <v>0</v>
      </c>
      <c r="AR12" s="19">
        <v>865</v>
      </c>
      <c r="AT12" s="7" t="s">
        <v>20</v>
      </c>
      <c r="AU12" s="5" t="s">
        <v>20</v>
      </c>
      <c r="AV12" s="10" t="s">
        <v>71</v>
      </c>
      <c r="AW12" s="2" t="b">
        <f t="shared" si="0"/>
        <v>1</v>
      </c>
      <c r="AX12" s="14" t="s">
        <v>48</v>
      </c>
      <c r="AY12" s="2" t="s">
        <v>51</v>
      </c>
      <c r="AZ12" s="2">
        <v>7.8</v>
      </c>
    </row>
    <row r="13" spans="1:52" ht="56.25" x14ac:dyDescent="0.25">
      <c r="A13" s="4" t="s">
        <v>4</v>
      </c>
      <c r="B13" s="22" t="s">
        <v>14</v>
      </c>
      <c r="C13" s="22" t="s">
        <v>60</v>
      </c>
      <c r="D13" s="33"/>
      <c r="E13" s="23"/>
      <c r="F13" s="24" t="s">
        <v>42</v>
      </c>
      <c r="G13" s="22" t="s">
        <v>64</v>
      </c>
      <c r="H13" s="25">
        <v>0</v>
      </c>
      <c r="I13" s="25"/>
      <c r="J13" s="26"/>
      <c r="K13" s="24"/>
      <c r="L13" s="22" t="s">
        <v>64</v>
      </c>
      <c r="M13" s="25">
        <v>0</v>
      </c>
      <c r="N13" s="25"/>
      <c r="O13" s="22"/>
      <c r="P13" s="24"/>
      <c r="Q13" s="22" t="s">
        <v>64</v>
      </c>
      <c r="R13" s="25">
        <v>0</v>
      </c>
      <c r="S13" s="25"/>
      <c r="T13" s="22"/>
      <c r="U13" s="24"/>
      <c r="V13" s="22" t="s">
        <v>64</v>
      </c>
      <c r="W13" s="25">
        <v>0</v>
      </c>
      <c r="X13" s="25"/>
      <c r="Y13" s="22"/>
      <c r="Z13" s="24"/>
      <c r="AA13" s="22" t="s">
        <v>64</v>
      </c>
      <c r="AB13" s="25">
        <v>0</v>
      </c>
      <c r="AC13" s="25"/>
      <c r="AD13" s="22"/>
      <c r="AE13" s="24"/>
      <c r="AF13" s="22" t="s">
        <v>64</v>
      </c>
      <c r="AG13" s="25">
        <v>0</v>
      </c>
      <c r="AH13" s="25"/>
      <c r="AI13" s="22"/>
      <c r="AJ13" s="24"/>
      <c r="AK13" s="22" t="s">
        <v>64</v>
      </c>
      <c r="AL13" s="25">
        <v>0</v>
      </c>
      <c r="AM13" s="25"/>
      <c r="AN13" s="22"/>
      <c r="AO13" s="24"/>
      <c r="AP13" s="22" t="s">
        <v>64</v>
      </c>
      <c r="AQ13" s="25">
        <v>0</v>
      </c>
      <c r="AR13" s="25"/>
      <c r="AS13" s="22"/>
      <c r="AT13" s="7" t="s">
        <v>20</v>
      </c>
      <c r="AU13" s="5" t="s">
        <v>20</v>
      </c>
      <c r="AV13" s="10" t="s">
        <v>65</v>
      </c>
      <c r="AW13" s="2" t="b">
        <f t="shared" si="0"/>
        <v>0</v>
      </c>
      <c r="AX13" s="14" t="s">
        <v>48</v>
      </c>
      <c r="AY13" s="2" t="s">
        <v>51</v>
      </c>
      <c r="AZ13" s="2">
        <v>1.6</v>
      </c>
    </row>
    <row r="14" spans="1:52" ht="56.25" x14ac:dyDescent="0.25">
      <c r="A14" s="4" t="s">
        <v>4</v>
      </c>
      <c r="B14" s="22" t="s">
        <v>14</v>
      </c>
      <c r="C14" s="22" t="s">
        <v>61</v>
      </c>
      <c r="D14" s="33"/>
      <c r="E14" s="23"/>
      <c r="F14" s="24" t="s">
        <v>42</v>
      </c>
      <c r="G14" s="22" t="s">
        <v>64</v>
      </c>
      <c r="H14" s="25">
        <v>0</v>
      </c>
      <c r="I14" s="25"/>
      <c r="J14" s="26"/>
      <c r="K14" s="24"/>
      <c r="L14" s="22" t="s">
        <v>64</v>
      </c>
      <c r="M14" s="25">
        <v>0</v>
      </c>
      <c r="N14" s="25"/>
      <c r="O14" s="22"/>
      <c r="P14" s="24"/>
      <c r="Q14" s="22" t="s">
        <v>64</v>
      </c>
      <c r="R14" s="25">
        <v>0</v>
      </c>
      <c r="S14" s="25"/>
      <c r="T14" s="22"/>
      <c r="U14" s="24"/>
      <c r="V14" s="22" t="s">
        <v>64</v>
      </c>
      <c r="W14" s="25">
        <v>0</v>
      </c>
      <c r="X14" s="25"/>
      <c r="Y14" s="22"/>
      <c r="Z14" s="24"/>
      <c r="AA14" s="22" t="s">
        <v>64</v>
      </c>
      <c r="AB14" s="25">
        <v>0</v>
      </c>
      <c r="AC14" s="25"/>
      <c r="AD14" s="22"/>
      <c r="AE14" s="24"/>
      <c r="AF14" s="22" t="s">
        <v>64</v>
      </c>
      <c r="AG14" s="25">
        <v>0</v>
      </c>
      <c r="AH14" s="25"/>
      <c r="AI14" s="22"/>
      <c r="AJ14" s="24"/>
      <c r="AK14" s="22" t="s">
        <v>64</v>
      </c>
      <c r="AL14" s="25">
        <v>0</v>
      </c>
      <c r="AM14" s="25"/>
      <c r="AN14" s="22"/>
      <c r="AO14" s="24"/>
      <c r="AP14" s="22" t="s">
        <v>64</v>
      </c>
      <c r="AQ14" s="25">
        <v>0</v>
      </c>
      <c r="AR14" s="25"/>
      <c r="AS14" s="22"/>
      <c r="AT14" s="7" t="s">
        <v>20</v>
      </c>
      <c r="AU14" s="5" t="s">
        <v>20</v>
      </c>
      <c r="AV14" s="10" t="s">
        <v>66</v>
      </c>
      <c r="AW14" s="2" t="b">
        <f t="shared" si="0"/>
        <v>0</v>
      </c>
      <c r="AX14" s="14" t="s">
        <v>48</v>
      </c>
      <c r="AY14" s="2" t="s">
        <v>51</v>
      </c>
      <c r="AZ14" s="2">
        <v>1.7</v>
      </c>
    </row>
    <row r="15" spans="1:52" ht="56.25" x14ac:dyDescent="0.25">
      <c r="A15" s="4" t="s">
        <v>4</v>
      </c>
      <c r="B15" s="2" t="s">
        <v>14</v>
      </c>
      <c r="C15" s="2" t="s">
        <v>62</v>
      </c>
      <c r="D15" s="33"/>
      <c r="F15" s="6" t="s">
        <v>42</v>
      </c>
      <c r="G15" s="2" t="s">
        <v>64</v>
      </c>
      <c r="H15" s="11">
        <v>0</v>
      </c>
      <c r="K15" s="21" t="s">
        <v>41</v>
      </c>
      <c r="L15" s="2" t="s">
        <v>63</v>
      </c>
      <c r="M15" s="11">
        <v>0</v>
      </c>
      <c r="P15" s="21" t="s">
        <v>41</v>
      </c>
      <c r="Q15" s="2" t="s">
        <v>63</v>
      </c>
      <c r="R15" s="11">
        <v>0</v>
      </c>
      <c r="U15" s="18"/>
      <c r="V15" s="2" t="s">
        <v>64</v>
      </c>
      <c r="W15" s="11">
        <v>0</v>
      </c>
      <c r="Z15" s="18"/>
      <c r="AA15" s="2" t="s">
        <v>64</v>
      </c>
      <c r="AB15" s="11">
        <v>0</v>
      </c>
      <c r="AE15" s="18"/>
      <c r="AF15" s="2" t="s">
        <v>64</v>
      </c>
      <c r="AG15" s="11">
        <v>0</v>
      </c>
      <c r="AJ15" s="18"/>
      <c r="AK15" s="2" t="s">
        <v>64</v>
      </c>
      <c r="AL15" s="11">
        <v>0</v>
      </c>
      <c r="AO15" s="21" t="s">
        <v>41</v>
      </c>
      <c r="AP15" s="2" t="s">
        <v>63</v>
      </c>
      <c r="AQ15" s="11">
        <v>0</v>
      </c>
      <c r="AT15" s="7" t="s">
        <v>20</v>
      </c>
      <c r="AU15" s="5" t="s">
        <v>20</v>
      </c>
      <c r="AV15" s="10" t="s">
        <v>67</v>
      </c>
      <c r="AW15" s="2" t="b">
        <f t="shared" si="0"/>
        <v>0</v>
      </c>
      <c r="AX15" s="14" t="s">
        <v>20</v>
      </c>
      <c r="AY15" s="2" t="s">
        <v>51</v>
      </c>
      <c r="AZ15" s="2">
        <v>5.23</v>
      </c>
    </row>
    <row r="16" spans="1:52" ht="56.25" x14ac:dyDescent="0.25">
      <c r="A16" s="3" t="s">
        <v>4</v>
      </c>
      <c r="B16" s="22" t="s">
        <v>14</v>
      </c>
      <c r="C16" s="22" t="s">
        <v>24</v>
      </c>
      <c r="D16" s="33"/>
      <c r="E16" s="23"/>
      <c r="F16" s="24" t="s">
        <v>39</v>
      </c>
      <c r="G16" s="22" t="s">
        <v>64</v>
      </c>
      <c r="H16" s="25">
        <v>10</v>
      </c>
      <c r="I16" s="25"/>
      <c r="J16" s="26" t="s">
        <v>8</v>
      </c>
      <c r="K16" s="24"/>
      <c r="L16" s="22" t="s">
        <v>64</v>
      </c>
      <c r="M16" s="25">
        <v>10</v>
      </c>
      <c r="N16" s="25"/>
      <c r="O16" s="22"/>
      <c r="P16" s="24"/>
      <c r="Q16" s="22" t="s">
        <v>64</v>
      </c>
      <c r="R16" s="25">
        <v>10</v>
      </c>
      <c r="S16" s="25"/>
      <c r="T16" s="22"/>
      <c r="U16" s="24"/>
      <c r="V16" s="22" t="s">
        <v>64</v>
      </c>
      <c r="W16" s="25">
        <v>10</v>
      </c>
      <c r="X16" s="25"/>
      <c r="Y16" s="22"/>
      <c r="Z16" s="24"/>
      <c r="AA16" s="22" t="s">
        <v>64</v>
      </c>
      <c r="AB16" s="25">
        <v>10</v>
      </c>
      <c r="AC16" s="25"/>
      <c r="AD16" s="22"/>
      <c r="AE16" s="24"/>
      <c r="AF16" s="22" t="s">
        <v>64</v>
      </c>
      <c r="AG16" s="25">
        <v>10</v>
      </c>
      <c r="AH16" s="25"/>
      <c r="AI16" s="22"/>
      <c r="AJ16" s="24"/>
      <c r="AK16" s="22" t="s">
        <v>64</v>
      </c>
      <c r="AL16" s="25">
        <v>10</v>
      </c>
      <c r="AM16" s="25"/>
      <c r="AN16" s="22"/>
      <c r="AO16" s="24"/>
      <c r="AP16" s="22" t="s">
        <v>64</v>
      </c>
      <c r="AQ16" s="25">
        <v>10</v>
      </c>
      <c r="AR16" s="25"/>
      <c r="AS16" s="22"/>
      <c r="AT16" s="7" t="s">
        <v>20</v>
      </c>
      <c r="AU16" s="5" t="s">
        <v>20</v>
      </c>
      <c r="AV16" s="10" t="s">
        <v>165</v>
      </c>
      <c r="AW16" s="2" t="b">
        <f t="shared" si="0"/>
        <v>1</v>
      </c>
      <c r="AX16" s="14" t="s">
        <v>48</v>
      </c>
      <c r="AY16" s="2" t="s">
        <v>51</v>
      </c>
      <c r="AZ16" s="2">
        <v>2</v>
      </c>
    </row>
    <row r="17" spans="1:52" ht="56.25" x14ac:dyDescent="0.25">
      <c r="A17" s="3" t="s">
        <v>4</v>
      </c>
      <c r="B17" s="22" t="s">
        <v>14</v>
      </c>
      <c r="C17" s="22" t="s">
        <v>40</v>
      </c>
      <c r="D17" s="33"/>
      <c r="E17" s="23"/>
      <c r="F17" s="24" t="s">
        <v>42</v>
      </c>
      <c r="G17" s="22" t="s">
        <v>64</v>
      </c>
      <c r="H17" s="25">
        <v>0</v>
      </c>
      <c r="I17" s="25"/>
      <c r="J17" s="26" t="s">
        <v>8</v>
      </c>
      <c r="K17" s="24"/>
      <c r="L17" s="22" t="s">
        <v>64</v>
      </c>
      <c r="M17" s="25">
        <v>0</v>
      </c>
      <c r="N17" s="25"/>
      <c r="O17" s="22"/>
      <c r="P17" s="24"/>
      <c r="Q17" s="22" t="s">
        <v>64</v>
      </c>
      <c r="R17" s="25">
        <v>0</v>
      </c>
      <c r="S17" s="25"/>
      <c r="T17" s="22"/>
      <c r="U17" s="24"/>
      <c r="V17" s="22" t="s">
        <v>64</v>
      </c>
      <c r="W17" s="25">
        <v>0</v>
      </c>
      <c r="X17" s="25"/>
      <c r="Y17" s="22"/>
      <c r="Z17" s="24"/>
      <c r="AA17" s="22" t="s">
        <v>64</v>
      </c>
      <c r="AB17" s="25">
        <v>0</v>
      </c>
      <c r="AC17" s="25"/>
      <c r="AD17" s="22"/>
      <c r="AE17" s="24"/>
      <c r="AF17" s="22" t="s">
        <v>64</v>
      </c>
      <c r="AG17" s="25">
        <v>0</v>
      </c>
      <c r="AH17" s="25"/>
      <c r="AI17" s="22"/>
      <c r="AJ17" s="24"/>
      <c r="AK17" s="22" t="s">
        <v>64</v>
      </c>
      <c r="AL17" s="25">
        <v>0</v>
      </c>
      <c r="AM17" s="25"/>
      <c r="AN17" s="22"/>
      <c r="AO17" s="24"/>
      <c r="AP17" s="22" t="s">
        <v>64</v>
      </c>
      <c r="AQ17" s="25">
        <v>0</v>
      </c>
      <c r="AR17" s="25"/>
      <c r="AS17" s="22"/>
      <c r="AT17" s="7" t="s">
        <v>20</v>
      </c>
      <c r="AU17" s="5" t="s">
        <v>20</v>
      </c>
      <c r="AV17" s="10" t="s">
        <v>166</v>
      </c>
      <c r="AW17" s="2" t="b">
        <f t="shared" si="0"/>
        <v>1</v>
      </c>
      <c r="AX17" s="14" t="s">
        <v>20</v>
      </c>
      <c r="AY17" s="2" t="s">
        <v>51</v>
      </c>
      <c r="AZ17" s="2">
        <v>5</v>
      </c>
    </row>
    <row r="18" spans="1:52" ht="72" x14ac:dyDescent="0.25">
      <c r="A18" s="3" t="s">
        <v>4</v>
      </c>
      <c r="B18" s="22" t="s">
        <v>13</v>
      </c>
      <c r="C18" s="22" t="s">
        <v>129</v>
      </c>
      <c r="D18" s="33"/>
      <c r="E18" s="23" t="s">
        <v>115</v>
      </c>
      <c r="F18" s="24" t="s">
        <v>42</v>
      </c>
      <c r="G18" s="22" t="s">
        <v>64</v>
      </c>
      <c r="H18" s="25">
        <v>0</v>
      </c>
      <c r="I18" s="25"/>
      <c r="J18" s="26" t="s">
        <v>8</v>
      </c>
      <c r="K18" s="24"/>
      <c r="L18" s="22" t="s">
        <v>64</v>
      </c>
      <c r="M18" s="25">
        <v>0</v>
      </c>
      <c r="N18" s="25"/>
      <c r="O18" s="22"/>
      <c r="P18" s="24"/>
      <c r="Q18" s="22" t="s">
        <v>64</v>
      </c>
      <c r="R18" s="25">
        <v>0</v>
      </c>
      <c r="S18" s="25"/>
      <c r="T18" s="22"/>
      <c r="U18" s="24"/>
      <c r="V18" s="22" t="s">
        <v>64</v>
      </c>
      <c r="W18" s="25">
        <v>0</v>
      </c>
      <c r="X18" s="25"/>
      <c r="Y18" s="22"/>
      <c r="Z18" s="24"/>
      <c r="AA18" s="22" t="s">
        <v>64</v>
      </c>
      <c r="AB18" s="25">
        <v>0</v>
      </c>
      <c r="AC18" s="25"/>
      <c r="AD18" s="22"/>
      <c r="AE18" s="24"/>
      <c r="AF18" s="22" t="s">
        <v>64</v>
      </c>
      <c r="AG18" s="25">
        <v>0</v>
      </c>
      <c r="AH18" s="25"/>
      <c r="AI18" s="22"/>
      <c r="AJ18" s="24"/>
      <c r="AK18" s="22" t="s">
        <v>64</v>
      </c>
      <c r="AL18" s="25">
        <v>0</v>
      </c>
      <c r="AM18" s="25"/>
      <c r="AN18" s="22"/>
      <c r="AO18" s="24"/>
      <c r="AP18" s="22" t="s">
        <v>64</v>
      </c>
      <c r="AQ18" s="25">
        <v>0</v>
      </c>
      <c r="AR18" s="25"/>
      <c r="AS18" s="22"/>
      <c r="AT18" s="7" t="s">
        <v>20</v>
      </c>
      <c r="AU18" s="5" t="s">
        <v>20</v>
      </c>
      <c r="AV18" s="10" t="s">
        <v>158</v>
      </c>
      <c r="AW18" s="2" t="b">
        <f t="shared" si="0"/>
        <v>0</v>
      </c>
      <c r="AX18" s="14" t="s">
        <v>20</v>
      </c>
      <c r="AY18" s="2" t="s">
        <v>51</v>
      </c>
      <c r="AZ18" s="2">
        <v>5.41</v>
      </c>
    </row>
    <row r="19" spans="1:52" ht="96" x14ac:dyDescent="0.25">
      <c r="A19" s="3" t="s">
        <v>4</v>
      </c>
      <c r="B19" s="22" t="s">
        <v>13</v>
      </c>
      <c r="C19" s="22" t="s">
        <v>130</v>
      </c>
      <c r="D19" s="33"/>
      <c r="E19" s="23" t="s">
        <v>116</v>
      </c>
      <c r="F19" s="24" t="s">
        <v>42</v>
      </c>
      <c r="G19" s="22" t="s">
        <v>64</v>
      </c>
      <c r="H19" s="25">
        <v>0</v>
      </c>
      <c r="I19" s="25"/>
      <c r="J19" s="26" t="s">
        <v>8</v>
      </c>
      <c r="K19" s="24"/>
      <c r="L19" s="22" t="s">
        <v>64</v>
      </c>
      <c r="M19" s="25">
        <v>0</v>
      </c>
      <c r="N19" s="25"/>
      <c r="O19" s="22"/>
      <c r="P19" s="24"/>
      <c r="Q19" s="22" t="s">
        <v>64</v>
      </c>
      <c r="R19" s="25">
        <v>0</v>
      </c>
      <c r="S19" s="25"/>
      <c r="T19" s="22"/>
      <c r="U19" s="24"/>
      <c r="V19" s="22" t="s">
        <v>64</v>
      </c>
      <c r="W19" s="25">
        <v>0</v>
      </c>
      <c r="X19" s="25"/>
      <c r="Y19" s="22"/>
      <c r="Z19" s="24"/>
      <c r="AA19" s="22" t="s">
        <v>64</v>
      </c>
      <c r="AB19" s="25">
        <v>0</v>
      </c>
      <c r="AC19" s="25"/>
      <c r="AD19" s="22"/>
      <c r="AE19" s="24"/>
      <c r="AF19" s="22" t="s">
        <v>64</v>
      </c>
      <c r="AG19" s="25">
        <v>0</v>
      </c>
      <c r="AH19" s="25"/>
      <c r="AI19" s="22"/>
      <c r="AJ19" s="24"/>
      <c r="AK19" s="22" t="s">
        <v>64</v>
      </c>
      <c r="AL19" s="25">
        <v>0</v>
      </c>
      <c r="AM19" s="25"/>
      <c r="AN19" s="22"/>
      <c r="AO19" s="24"/>
      <c r="AP19" s="22" t="s">
        <v>64</v>
      </c>
      <c r="AQ19" s="25">
        <v>0</v>
      </c>
      <c r="AR19" s="25"/>
      <c r="AS19" s="22"/>
      <c r="AT19" s="7" t="s">
        <v>20</v>
      </c>
      <c r="AU19" s="5" t="s">
        <v>20</v>
      </c>
      <c r="AV19" s="10" t="s">
        <v>159</v>
      </c>
      <c r="AW19" s="2" t="b">
        <f t="shared" si="0"/>
        <v>0</v>
      </c>
      <c r="AX19" s="14" t="s">
        <v>20</v>
      </c>
      <c r="AY19" s="2" t="s">
        <v>51</v>
      </c>
      <c r="AZ19" s="2">
        <v>5.42</v>
      </c>
    </row>
    <row r="20" spans="1:52" ht="67.5" x14ac:dyDescent="0.25">
      <c r="A20" s="3" t="s">
        <v>4</v>
      </c>
      <c r="B20" s="22" t="s">
        <v>13</v>
      </c>
      <c r="C20" s="22" t="s">
        <v>131</v>
      </c>
      <c r="D20" s="33"/>
      <c r="E20" s="23" t="s">
        <v>119</v>
      </c>
      <c r="F20" s="24" t="s">
        <v>42</v>
      </c>
      <c r="G20" s="22" t="s">
        <v>64</v>
      </c>
      <c r="H20" s="25">
        <v>0</v>
      </c>
      <c r="I20" s="25"/>
      <c r="J20" s="26" t="s">
        <v>8</v>
      </c>
      <c r="K20" s="24"/>
      <c r="L20" s="22" t="s">
        <v>64</v>
      </c>
      <c r="M20" s="25">
        <v>0</v>
      </c>
      <c r="N20" s="25"/>
      <c r="O20" s="22"/>
      <c r="P20" s="24"/>
      <c r="Q20" s="22" t="s">
        <v>64</v>
      </c>
      <c r="R20" s="25">
        <v>0</v>
      </c>
      <c r="S20" s="25"/>
      <c r="T20" s="22"/>
      <c r="U20" s="24"/>
      <c r="V20" s="22" t="s">
        <v>64</v>
      </c>
      <c r="W20" s="25">
        <v>0</v>
      </c>
      <c r="X20" s="25"/>
      <c r="Y20" s="22"/>
      <c r="Z20" s="24"/>
      <c r="AA20" s="22" t="s">
        <v>64</v>
      </c>
      <c r="AB20" s="25">
        <v>0</v>
      </c>
      <c r="AC20" s="25"/>
      <c r="AD20" s="22"/>
      <c r="AE20" s="24"/>
      <c r="AF20" s="22" t="s">
        <v>64</v>
      </c>
      <c r="AG20" s="25">
        <v>0</v>
      </c>
      <c r="AH20" s="25"/>
      <c r="AI20" s="22"/>
      <c r="AJ20" s="24"/>
      <c r="AK20" s="22" t="s">
        <v>64</v>
      </c>
      <c r="AL20" s="25">
        <v>0</v>
      </c>
      <c r="AM20" s="25"/>
      <c r="AN20" s="22"/>
      <c r="AO20" s="24"/>
      <c r="AP20" s="22" t="s">
        <v>64</v>
      </c>
      <c r="AQ20" s="25">
        <v>0</v>
      </c>
      <c r="AR20" s="25"/>
      <c r="AS20" s="22"/>
      <c r="AT20" s="7" t="s">
        <v>20</v>
      </c>
      <c r="AU20" s="5" t="s">
        <v>20</v>
      </c>
      <c r="AV20" s="10" t="s">
        <v>160</v>
      </c>
      <c r="AW20" s="2" t="b">
        <f t="shared" si="0"/>
        <v>0</v>
      </c>
      <c r="AX20" s="14" t="s">
        <v>20</v>
      </c>
      <c r="AY20" s="2" t="s">
        <v>51</v>
      </c>
      <c r="AZ20" s="2">
        <v>5.43</v>
      </c>
    </row>
    <row r="21" spans="1:52" ht="67.5" x14ac:dyDescent="0.25">
      <c r="A21" s="3" t="s">
        <v>4</v>
      </c>
      <c r="B21" s="2" t="s">
        <v>13</v>
      </c>
      <c r="C21" s="2" t="s">
        <v>132</v>
      </c>
      <c r="D21" s="33"/>
      <c r="E21" s="17" t="s">
        <v>117</v>
      </c>
      <c r="F21" s="6" t="s">
        <v>42</v>
      </c>
      <c r="G21" s="2" t="s">
        <v>64</v>
      </c>
      <c r="H21" s="11">
        <v>0</v>
      </c>
      <c r="J21" s="10" t="s">
        <v>8</v>
      </c>
      <c r="K21" s="18" t="s">
        <v>41</v>
      </c>
      <c r="L21" s="2" t="s">
        <v>63</v>
      </c>
      <c r="M21" s="11">
        <v>0</v>
      </c>
      <c r="P21" s="18"/>
      <c r="Q21" s="2" t="s">
        <v>64</v>
      </c>
      <c r="R21" s="11">
        <v>0</v>
      </c>
      <c r="V21" s="2" t="s">
        <v>64</v>
      </c>
      <c r="W21" s="11">
        <v>0</v>
      </c>
      <c r="AA21" s="2" t="s">
        <v>64</v>
      </c>
      <c r="AB21" s="11">
        <v>0</v>
      </c>
      <c r="AF21" s="2" t="s">
        <v>64</v>
      </c>
      <c r="AG21" s="11">
        <v>0</v>
      </c>
      <c r="AK21" s="2" t="s">
        <v>64</v>
      </c>
      <c r="AL21" s="11">
        <v>0</v>
      </c>
      <c r="AO21" s="18" t="s">
        <v>41</v>
      </c>
      <c r="AP21" s="2" t="s">
        <v>63</v>
      </c>
      <c r="AQ21" s="11">
        <v>0</v>
      </c>
      <c r="AT21" s="7" t="s">
        <v>20</v>
      </c>
      <c r="AU21" s="5" t="s">
        <v>20</v>
      </c>
      <c r="AV21" s="10" t="s">
        <v>161</v>
      </c>
      <c r="AW21" s="2" t="b">
        <f t="shared" si="0"/>
        <v>0</v>
      </c>
      <c r="AX21" s="14" t="s">
        <v>20</v>
      </c>
      <c r="AY21" s="2" t="s">
        <v>51</v>
      </c>
      <c r="AZ21" s="2">
        <v>5.44</v>
      </c>
    </row>
    <row r="22" spans="1:52" ht="60" x14ac:dyDescent="0.25">
      <c r="A22" s="3" t="s">
        <v>4</v>
      </c>
      <c r="B22" s="22" t="s">
        <v>118</v>
      </c>
      <c r="C22" s="22" t="s">
        <v>43</v>
      </c>
      <c r="D22" s="33"/>
      <c r="E22" s="23"/>
      <c r="F22" s="24" t="s">
        <v>42</v>
      </c>
      <c r="G22" s="22" t="s">
        <v>64</v>
      </c>
      <c r="H22" s="25">
        <v>0</v>
      </c>
      <c r="I22" s="25"/>
      <c r="J22" s="26"/>
      <c r="K22" s="24"/>
      <c r="L22" s="22" t="s">
        <v>64</v>
      </c>
      <c r="M22" s="25">
        <v>0</v>
      </c>
      <c r="N22" s="25"/>
      <c r="O22" s="22"/>
      <c r="P22" s="24"/>
      <c r="Q22" s="22" t="s">
        <v>64</v>
      </c>
      <c r="R22" s="25">
        <v>0</v>
      </c>
      <c r="S22" s="25"/>
      <c r="T22" s="22"/>
      <c r="U22" s="24"/>
      <c r="V22" s="22" t="s">
        <v>64</v>
      </c>
      <c r="W22" s="25">
        <v>0</v>
      </c>
      <c r="X22" s="25"/>
      <c r="Y22" s="22"/>
      <c r="Z22" s="24"/>
      <c r="AA22" s="22" t="s">
        <v>64</v>
      </c>
      <c r="AB22" s="25">
        <v>0</v>
      </c>
      <c r="AC22" s="25"/>
      <c r="AD22" s="22"/>
      <c r="AE22" s="24"/>
      <c r="AF22" s="22" t="s">
        <v>64</v>
      </c>
      <c r="AG22" s="25">
        <v>0</v>
      </c>
      <c r="AH22" s="25"/>
      <c r="AI22" s="22"/>
      <c r="AJ22" s="24"/>
      <c r="AK22" s="22" t="s">
        <v>64</v>
      </c>
      <c r="AL22" s="25">
        <v>0</v>
      </c>
      <c r="AM22" s="25"/>
      <c r="AN22" s="22"/>
      <c r="AO22" s="24"/>
      <c r="AP22" s="22" t="s">
        <v>64</v>
      </c>
      <c r="AQ22" s="25">
        <v>0</v>
      </c>
      <c r="AR22" s="25"/>
      <c r="AS22" s="22"/>
      <c r="AT22" s="7" t="s">
        <v>20</v>
      </c>
      <c r="AU22" s="5" t="s">
        <v>20</v>
      </c>
      <c r="AV22" s="10" t="s">
        <v>162</v>
      </c>
      <c r="AW22" s="2" t="b">
        <f t="shared" si="0"/>
        <v>1</v>
      </c>
      <c r="AX22" s="14" t="s">
        <v>20</v>
      </c>
      <c r="AY22" s="2" t="s">
        <v>51</v>
      </c>
      <c r="AZ22" s="2">
        <v>4</v>
      </c>
    </row>
    <row r="23" spans="1:52" ht="72" x14ac:dyDescent="0.25">
      <c r="A23" s="3" t="s">
        <v>4</v>
      </c>
      <c r="B23" s="22" t="s">
        <v>123</v>
      </c>
      <c r="C23" s="22" t="s">
        <v>170</v>
      </c>
      <c r="D23" s="33"/>
      <c r="E23" s="23" t="s">
        <v>171</v>
      </c>
      <c r="F23" s="24" t="s">
        <v>42</v>
      </c>
      <c r="G23" s="22" t="s">
        <v>64</v>
      </c>
      <c r="H23" s="25">
        <v>0</v>
      </c>
      <c r="I23" s="30"/>
      <c r="J23" s="26"/>
      <c r="K23" s="31"/>
      <c r="L23" s="22" t="s">
        <v>64</v>
      </c>
      <c r="M23" s="25">
        <v>0</v>
      </c>
      <c r="N23" s="30"/>
      <c r="O23" s="26"/>
      <c r="P23" s="24"/>
      <c r="Q23" s="22" t="s">
        <v>64</v>
      </c>
      <c r="R23" s="25">
        <v>0</v>
      </c>
      <c r="S23" s="30"/>
      <c r="T23" s="22"/>
      <c r="U23" s="24"/>
      <c r="V23" s="22" t="s">
        <v>64</v>
      </c>
      <c r="W23" s="25">
        <v>0</v>
      </c>
      <c r="X23" s="30"/>
      <c r="Y23" s="22"/>
      <c r="Z23" s="24"/>
      <c r="AA23" s="22" t="s">
        <v>64</v>
      </c>
      <c r="AB23" s="25">
        <v>0</v>
      </c>
      <c r="AC23" s="30"/>
      <c r="AD23" s="22"/>
      <c r="AE23" s="24"/>
      <c r="AF23" s="22" t="s">
        <v>64</v>
      </c>
      <c r="AG23" s="25">
        <v>0</v>
      </c>
      <c r="AH23" s="30"/>
      <c r="AI23" s="22"/>
      <c r="AJ23" s="24"/>
      <c r="AK23" s="22" t="s">
        <v>64</v>
      </c>
      <c r="AL23" s="25">
        <v>0</v>
      </c>
      <c r="AM23" s="30"/>
      <c r="AN23" s="22"/>
      <c r="AO23" s="31"/>
      <c r="AP23" s="22" t="s">
        <v>64</v>
      </c>
      <c r="AQ23" s="25">
        <v>0</v>
      </c>
      <c r="AR23" s="30"/>
      <c r="AS23" s="26"/>
      <c r="AT23" s="7" t="s">
        <v>20</v>
      </c>
      <c r="AU23" s="5" t="s">
        <v>20</v>
      </c>
      <c r="AV23" s="10" t="s">
        <v>168</v>
      </c>
      <c r="AW23" s="2" t="b">
        <f t="shared" si="0"/>
        <v>0</v>
      </c>
      <c r="AX23" s="14" t="s">
        <v>20</v>
      </c>
      <c r="AY23" s="2" t="s">
        <v>51</v>
      </c>
      <c r="AZ23" s="2">
        <v>5.0999999999999996</v>
      </c>
    </row>
    <row r="24" spans="1:52" ht="60" x14ac:dyDescent="0.25">
      <c r="A24" s="3" t="s">
        <v>4</v>
      </c>
      <c r="B24" s="2" t="s">
        <v>123</v>
      </c>
      <c r="C24" s="2" t="s">
        <v>172</v>
      </c>
      <c r="D24" s="33"/>
      <c r="E24" s="17" t="s">
        <v>173</v>
      </c>
      <c r="F24" s="6" t="s">
        <v>42</v>
      </c>
      <c r="G24" s="2" t="s">
        <v>64</v>
      </c>
      <c r="H24" s="11">
        <v>0</v>
      </c>
      <c r="I24" s="20"/>
      <c r="K24" s="18" t="s">
        <v>41</v>
      </c>
      <c r="L24" s="2" t="s">
        <v>63</v>
      </c>
      <c r="M24" s="11">
        <v>0</v>
      </c>
      <c r="N24" s="20"/>
      <c r="O24" s="10" t="s">
        <v>8</v>
      </c>
      <c r="P24" s="18" t="s">
        <v>41</v>
      </c>
      <c r="Q24" s="2" t="s">
        <v>63</v>
      </c>
      <c r="R24" s="11">
        <v>0</v>
      </c>
      <c r="S24" s="20"/>
      <c r="U24" s="18"/>
      <c r="V24" s="2" t="s">
        <v>64</v>
      </c>
      <c r="W24" s="11">
        <v>0</v>
      </c>
      <c r="X24" s="20"/>
      <c r="Z24" s="18"/>
      <c r="AA24" s="2" t="s">
        <v>64</v>
      </c>
      <c r="AB24" s="11">
        <v>0</v>
      </c>
      <c r="AC24" s="20"/>
      <c r="AE24" s="18"/>
      <c r="AF24" s="2" t="s">
        <v>64</v>
      </c>
      <c r="AG24" s="11">
        <v>0</v>
      </c>
      <c r="AH24" s="20"/>
      <c r="AJ24" s="18"/>
      <c r="AK24" s="2" t="s">
        <v>64</v>
      </c>
      <c r="AL24" s="11">
        <v>0</v>
      </c>
      <c r="AM24" s="20"/>
      <c r="AO24" s="18" t="s">
        <v>41</v>
      </c>
      <c r="AP24" s="2" t="s">
        <v>63</v>
      </c>
      <c r="AQ24" s="11">
        <v>0</v>
      </c>
      <c r="AR24" s="20"/>
      <c r="AS24" s="10" t="s">
        <v>8</v>
      </c>
      <c r="AT24" s="7" t="s">
        <v>20</v>
      </c>
      <c r="AU24" s="5" t="s">
        <v>20</v>
      </c>
      <c r="AV24" s="10" t="s">
        <v>169</v>
      </c>
      <c r="AW24" s="2" t="b">
        <f t="shared" si="0"/>
        <v>0</v>
      </c>
      <c r="AX24" s="14" t="s">
        <v>20</v>
      </c>
      <c r="AY24" s="2" t="s">
        <v>51</v>
      </c>
      <c r="AZ24" s="2">
        <v>5.15</v>
      </c>
    </row>
    <row r="25" spans="1:52" ht="67.5" x14ac:dyDescent="0.25">
      <c r="A25" s="3" t="s">
        <v>4</v>
      </c>
      <c r="B25" s="22" t="s">
        <v>16</v>
      </c>
      <c r="C25" s="22" t="s">
        <v>16</v>
      </c>
      <c r="D25" s="33"/>
      <c r="E25" s="23"/>
      <c r="F25" s="24" t="s">
        <v>133</v>
      </c>
      <c r="G25" s="22" t="s">
        <v>64</v>
      </c>
      <c r="H25" s="25">
        <v>0</v>
      </c>
      <c r="I25" s="25">
        <v>571</v>
      </c>
      <c r="J25" s="26" t="s">
        <v>135</v>
      </c>
      <c r="K25" s="24"/>
      <c r="L25" s="22" t="s">
        <v>64</v>
      </c>
      <c r="M25" s="25">
        <v>0</v>
      </c>
      <c r="N25" s="25">
        <v>571</v>
      </c>
      <c r="O25" s="22"/>
      <c r="P25" s="24"/>
      <c r="Q25" s="22" t="s">
        <v>64</v>
      </c>
      <c r="R25" s="25">
        <v>0</v>
      </c>
      <c r="S25" s="25">
        <v>571</v>
      </c>
      <c r="T25" s="22"/>
      <c r="U25" s="24"/>
      <c r="V25" s="22" t="s">
        <v>64</v>
      </c>
      <c r="W25" s="25">
        <v>0</v>
      </c>
      <c r="X25" s="25">
        <v>571</v>
      </c>
      <c r="Y25" s="22"/>
      <c r="Z25" s="24"/>
      <c r="AA25" s="22" t="s">
        <v>64</v>
      </c>
      <c r="AB25" s="25">
        <v>0</v>
      </c>
      <c r="AC25" s="25">
        <v>571</v>
      </c>
      <c r="AD25" s="22"/>
      <c r="AE25" s="24"/>
      <c r="AF25" s="22" t="s">
        <v>64</v>
      </c>
      <c r="AG25" s="25">
        <v>0</v>
      </c>
      <c r="AH25" s="25">
        <v>571</v>
      </c>
      <c r="AI25" s="22"/>
      <c r="AJ25" s="24"/>
      <c r="AK25" s="22" t="s">
        <v>64</v>
      </c>
      <c r="AL25" s="25">
        <v>0</v>
      </c>
      <c r="AM25" s="25">
        <v>571</v>
      </c>
      <c r="AN25" s="22"/>
      <c r="AO25" s="24"/>
      <c r="AP25" s="22" t="s">
        <v>64</v>
      </c>
      <c r="AQ25" s="25">
        <v>0</v>
      </c>
      <c r="AR25" s="25">
        <v>571</v>
      </c>
      <c r="AS25" s="22"/>
      <c r="AT25" s="7" t="s">
        <v>20</v>
      </c>
      <c r="AU25" s="5" t="s">
        <v>20</v>
      </c>
      <c r="AV25" s="10" t="s">
        <v>157</v>
      </c>
      <c r="AW25" s="2" t="b">
        <f t="shared" si="0"/>
        <v>0</v>
      </c>
      <c r="AX25" s="14" t="s">
        <v>48</v>
      </c>
      <c r="AY25" s="2" t="s">
        <v>51</v>
      </c>
      <c r="AZ25" s="2">
        <v>7.4</v>
      </c>
    </row>
    <row r="26" spans="1:52" ht="30" x14ac:dyDescent="0.25">
      <c r="A26" s="3" t="s">
        <v>4</v>
      </c>
      <c r="B26" s="22" t="s">
        <v>36</v>
      </c>
      <c r="C26" s="22" t="s">
        <v>36</v>
      </c>
      <c r="D26" s="33"/>
      <c r="E26" s="23"/>
      <c r="F26" s="24" t="s">
        <v>137</v>
      </c>
      <c r="G26" s="22" t="s">
        <v>64</v>
      </c>
      <c r="H26" s="25"/>
      <c r="I26" s="25">
        <v>10000</v>
      </c>
      <c r="J26" s="26" t="s">
        <v>8</v>
      </c>
      <c r="K26" s="24"/>
      <c r="L26" s="22" t="s">
        <v>64</v>
      </c>
      <c r="M26" s="25"/>
      <c r="N26" s="25">
        <v>10000</v>
      </c>
      <c r="O26" s="22"/>
      <c r="P26" s="24"/>
      <c r="Q26" s="22" t="s">
        <v>64</v>
      </c>
      <c r="R26" s="25"/>
      <c r="S26" s="25">
        <v>10000</v>
      </c>
      <c r="T26" s="22"/>
      <c r="U26" s="24"/>
      <c r="V26" s="22" t="s">
        <v>64</v>
      </c>
      <c r="W26" s="25"/>
      <c r="X26" s="25">
        <v>10000</v>
      </c>
      <c r="Y26" s="22"/>
      <c r="Z26" s="24"/>
      <c r="AA26" s="22" t="s">
        <v>64</v>
      </c>
      <c r="AB26" s="25"/>
      <c r="AC26" s="25">
        <v>10000</v>
      </c>
      <c r="AD26" s="22"/>
      <c r="AE26" s="24"/>
      <c r="AF26" s="22" t="s">
        <v>64</v>
      </c>
      <c r="AG26" s="25"/>
      <c r="AH26" s="25">
        <v>10000</v>
      </c>
      <c r="AI26" s="22"/>
      <c r="AJ26" s="24"/>
      <c r="AK26" s="22" t="s">
        <v>64</v>
      </c>
      <c r="AL26" s="25"/>
      <c r="AM26" s="25">
        <v>10000</v>
      </c>
      <c r="AN26" s="22"/>
      <c r="AO26" s="24"/>
      <c r="AP26" s="22" t="s">
        <v>64</v>
      </c>
      <c r="AQ26" s="25"/>
      <c r="AR26" s="25">
        <v>10000</v>
      </c>
      <c r="AS26" s="22"/>
      <c r="AT26" s="7" t="s">
        <v>20</v>
      </c>
      <c r="AU26" s="5" t="s">
        <v>20</v>
      </c>
      <c r="AV26" s="10"/>
      <c r="AW26" s="2" t="b">
        <f t="shared" si="0"/>
        <v>0</v>
      </c>
      <c r="AX26" s="14" t="s">
        <v>48</v>
      </c>
      <c r="AY26" s="2" t="s">
        <v>124</v>
      </c>
    </row>
    <row r="27" spans="1:52" ht="56.25" x14ac:dyDescent="0.25">
      <c r="A27" s="3" t="s">
        <v>4</v>
      </c>
      <c r="B27" s="22" t="s">
        <v>22</v>
      </c>
      <c r="C27" s="22" t="s">
        <v>178</v>
      </c>
      <c r="D27" s="33"/>
      <c r="E27" s="23"/>
      <c r="F27" s="24" t="s">
        <v>39</v>
      </c>
      <c r="G27" s="22" t="s">
        <v>64</v>
      </c>
      <c r="H27" s="25">
        <v>10</v>
      </c>
      <c r="I27" s="25"/>
      <c r="J27" s="26" t="s">
        <v>18</v>
      </c>
      <c r="K27" s="24"/>
      <c r="L27" s="22" t="s">
        <v>64</v>
      </c>
      <c r="M27" s="25">
        <v>10</v>
      </c>
      <c r="N27" s="25"/>
      <c r="O27" s="22"/>
      <c r="P27" s="24"/>
      <c r="Q27" s="22" t="s">
        <v>64</v>
      </c>
      <c r="R27" s="25">
        <v>10</v>
      </c>
      <c r="S27" s="25"/>
      <c r="T27" s="22"/>
      <c r="U27" s="24"/>
      <c r="V27" s="22" t="s">
        <v>64</v>
      </c>
      <c r="W27" s="25">
        <v>10</v>
      </c>
      <c r="X27" s="25"/>
      <c r="Y27" s="22"/>
      <c r="Z27" s="24"/>
      <c r="AA27" s="22" t="s">
        <v>64</v>
      </c>
      <c r="AB27" s="25">
        <v>10</v>
      </c>
      <c r="AC27" s="25"/>
      <c r="AD27" s="22"/>
      <c r="AE27" s="24"/>
      <c r="AF27" s="22" t="s">
        <v>64</v>
      </c>
      <c r="AG27" s="25">
        <v>10</v>
      </c>
      <c r="AH27" s="25"/>
      <c r="AI27" s="22"/>
      <c r="AJ27" s="24"/>
      <c r="AK27" s="22" t="s">
        <v>64</v>
      </c>
      <c r="AL27" s="25">
        <v>10</v>
      </c>
      <c r="AM27" s="25"/>
      <c r="AN27" s="22"/>
      <c r="AO27" s="24"/>
      <c r="AP27" s="22" t="s">
        <v>64</v>
      </c>
      <c r="AQ27" s="25">
        <v>10</v>
      </c>
      <c r="AR27" s="25"/>
      <c r="AS27" s="22"/>
      <c r="AT27" s="7" t="s">
        <v>20</v>
      </c>
      <c r="AU27" s="5" t="s">
        <v>20</v>
      </c>
      <c r="AV27" s="10" t="s">
        <v>179</v>
      </c>
      <c r="AW27" s="2" t="b">
        <f t="shared" si="0"/>
        <v>0</v>
      </c>
      <c r="AX27" s="14" t="s">
        <v>48</v>
      </c>
      <c r="AY27" s="2" t="s">
        <v>51</v>
      </c>
      <c r="AZ27" s="2">
        <v>1.05</v>
      </c>
    </row>
    <row r="28" spans="1:52" ht="56.25" x14ac:dyDescent="0.25">
      <c r="A28" s="4" t="s">
        <v>3</v>
      </c>
      <c r="B28" s="22" t="s">
        <v>26</v>
      </c>
      <c r="C28" s="22" t="s">
        <v>26</v>
      </c>
      <c r="D28" s="33"/>
      <c r="E28" s="23"/>
      <c r="F28" s="24" t="s">
        <v>30</v>
      </c>
      <c r="G28" s="22" t="s">
        <v>64</v>
      </c>
      <c r="H28" s="25">
        <v>-50</v>
      </c>
      <c r="I28" s="25"/>
      <c r="J28" s="26" t="s">
        <v>8</v>
      </c>
      <c r="K28" s="24"/>
      <c r="L28" s="22" t="s">
        <v>64</v>
      </c>
      <c r="M28" s="25">
        <v>-50</v>
      </c>
      <c r="N28" s="25"/>
      <c r="O28" s="22"/>
      <c r="P28" s="24"/>
      <c r="Q28" s="22" t="s">
        <v>64</v>
      </c>
      <c r="R28" s="25">
        <v>-50</v>
      </c>
      <c r="S28" s="25"/>
      <c r="T28" s="22"/>
      <c r="U28" s="24"/>
      <c r="V28" s="22" t="s">
        <v>64</v>
      </c>
      <c r="W28" s="25">
        <v>-50</v>
      </c>
      <c r="X28" s="25"/>
      <c r="Y28" s="22"/>
      <c r="Z28" s="24"/>
      <c r="AA28" s="22" t="s">
        <v>64</v>
      </c>
      <c r="AB28" s="25">
        <v>-50</v>
      </c>
      <c r="AC28" s="25"/>
      <c r="AD28" s="22"/>
      <c r="AE28" s="24"/>
      <c r="AF28" s="22" t="s">
        <v>64</v>
      </c>
      <c r="AG28" s="25">
        <v>-50</v>
      </c>
      <c r="AH28" s="25"/>
      <c r="AI28" s="22"/>
      <c r="AJ28" s="24"/>
      <c r="AK28" s="22" t="s">
        <v>64</v>
      </c>
      <c r="AL28" s="25">
        <v>-50</v>
      </c>
      <c r="AM28" s="25"/>
      <c r="AN28" s="22"/>
      <c r="AO28" s="24"/>
      <c r="AP28" s="22" t="s">
        <v>64</v>
      </c>
      <c r="AQ28" s="25">
        <v>-50</v>
      </c>
      <c r="AR28" s="25"/>
      <c r="AS28" s="22"/>
      <c r="AT28" s="7" t="s">
        <v>20</v>
      </c>
      <c r="AU28" s="5" t="s">
        <v>20</v>
      </c>
      <c r="AV28" s="10" t="s">
        <v>148</v>
      </c>
      <c r="AW28" s="2" t="b">
        <f t="shared" si="0"/>
        <v>0</v>
      </c>
      <c r="AX28" s="14" t="s">
        <v>48</v>
      </c>
      <c r="AY28" s="2" t="s">
        <v>51</v>
      </c>
      <c r="AZ28" s="2">
        <v>1</v>
      </c>
    </row>
    <row r="29" spans="1:52" ht="56.25" x14ac:dyDescent="0.25">
      <c r="A29" s="4" t="s">
        <v>3</v>
      </c>
      <c r="B29" s="22" t="s">
        <v>15</v>
      </c>
      <c r="C29" s="22" t="s">
        <v>177</v>
      </c>
      <c r="D29" s="33"/>
      <c r="E29" s="23"/>
      <c r="F29" s="24"/>
      <c r="G29" s="22" t="s">
        <v>64</v>
      </c>
      <c r="H29" s="25">
        <v>45</v>
      </c>
      <c r="I29" s="25"/>
      <c r="J29" s="26" t="s">
        <v>126</v>
      </c>
      <c r="K29" s="24"/>
      <c r="L29" s="22" t="s">
        <v>64</v>
      </c>
      <c r="M29" s="25">
        <v>45</v>
      </c>
      <c r="N29" s="25"/>
      <c r="O29" s="22"/>
      <c r="P29" s="24"/>
      <c r="Q29" s="22" t="s">
        <v>64</v>
      </c>
      <c r="R29" s="25">
        <v>45</v>
      </c>
      <c r="S29" s="25"/>
      <c r="T29" s="22"/>
      <c r="U29" s="24"/>
      <c r="V29" s="22" t="s">
        <v>64</v>
      </c>
      <c r="W29" s="25">
        <v>45</v>
      </c>
      <c r="X29" s="25"/>
      <c r="Y29" s="22"/>
      <c r="Z29" s="24"/>
      <c r="AA29" s="22" t="s">
        <v>64</v>
      </c>
      <c r="AB29" s="25">
        <v>45</v>
      </c>
      <c r="AC29" s="25"/>
      <c r="AD29" s="22"/>
      <c r="AE29" s="24"/>
      <c r="AF29" s="22" t="s">
        <v>64</v>
      </c>
      <c r="AG29" s="25">
        <v>45</v>
      </c>
      <c r="AH29" s="25"/>
      <c r="AI29" s="22"/>
      <c r="AJ29" s="24"/>
      <c r="AK29" s="22" t="s">
        <v>64</v>
      </c>
      <c r="AL29" s="25">
        <v>45</v>
      </c>
      <c r="AM29" s="25"/>
      <c r="AN29" s="22"/>
      <c r="AO29" s="24"/>
      <c r="AP29" s="22" t="s">
        <v>64</v>
      </c>
      <c r="AQ29" s="25">
        <v>45</v>
      </c>
      <c r="AR29" s="25"/>
      <c r="AS29" s="22"/>
      <c r="AT29" s="7" t="s">
        <v>20</v>
      </c>
      <c r="AU29" s="5" t="s">
        <v>20</v>
      </c>
      <c r="AV29" s="10" t="s">
        <v>176</v>
      </c>
      <c r="AW29" s="2" t="b">
        <f t="shared" si="0"/>
        <v>1</v>
      </c>
      <c r="AX29" s="14" t="s">
        <v>48</v>
      </c>
      <c r="AY29" s="2" t="s">
        <v>51</v>
      </c>
      <c r="AZ29" s="2">
        <v>1.2</v>
      </c>
    </row>
    <row r="30" spans="1:52" ht="67.5" x14ac:dyDescent="0.25">
      <c r="A30" s="4" t="s">
        <v>3</v>
      </c>
      <c r="B30" s="22" t="s">
        <v>15</v>
      </c>
      <c r="C30" s="22" t="s">
        <v>44</v>
      </c>
      <c r="D30" s="33"/>
      <c r="E30" s="23"/>
      <c r="F30" s="24" t="s">
        <v>53</v>
      </c>
      <c r="G30" s="22" t="s">
        <v>64</v>
      </c>
      <c r="H30" s="27">
        <v>945</v>
      </c>
      <c r="I30" s="27"/>
      <c r="J30" s="26" t="s">
        <v>58</v>
      </c>
      <c r="K30" s="24"/>
      <c r="L30" s="22" t="s">
        <v>64</v>
      </c>
      <c r="M30" s="27">
        <v>945</v>
      </c>
      <c r="N30" s="27"/>
      <c r="O30" s="22"/>
      <c r="P30" s="24"/>
      <c r="Q30" s="22" t="s">
        <v>64</v>
      </c>
      <c r="R30" s="27">
        <v>945</v>
      </c>
      <c r="S30" s="27"/>
      <c r="T30" s="22"/>
      <c r="U30" s="24"/>
      <c r="V30" s="22" t="s">
        <v>64</v>
      </c>
      <c r="W30" s="27">
        <v>945</v>
      </c>
      <c r="X30" s="27"/>
      <c r="Y30" s="22"/>
      <c r="Z30" s="24"/>
      <c r="AA30" s="22" t="s">
        <v>64</v>
      </c>
      <c r="AB30" s="27">
        <v>945</v>
      </c>
      <c r="AC30" s="27"/>
      <c r="AD30" s="22"/>
      <c r="AE30" s="24"/>
      <c r="AF30" s="22" t="s">
        <v>64</v>
      </c>
      <c r="AG30" s="27">
        <v>945</v>
      </c>
      <c r="AH30" s="27"/>
      <c r="AI30" s="22"/>
      <c r="AJ30" s="24"/>
      <c r="AK30" s="22" t="s">
        <v>64</v>
      </c>
      <c r="AL30" s="27">
        <v>945</v>
      </c>
      <c r="AM30" s="27"/>
      <c r="AN30" s="22"/>
      <c r="AO30" s="24"/>
      <c r="AP30" s="22" t="s">
        <v>64</v>
      </c>
      <c r="AQ30" s="27">
        <v>945</v>
      </c>
      <c r="AR30" s="27"/>
      <c r="AS30" s="22"/>
      <c r="AT30" s="7" t="s">
        <v>20</v>
      </c>
      <c r="AU30" s="5" t="s">
        <v>20</v>
      </c>
      <c r="AV30" s="10" t="s">
        <v>156</v>
      </c>
      <c r="AW30" s="2" t="b">
        <f t="shared" si="0"/>
        <v>1</v>
      </c>
      <c r="AX30" s="14" t="s">
        <v>48</v>
      </c>
      <c r="AY30" s="2" t="s">
        <v>51</v>
      </c>
      <c r="AZ30" s="2">
        <v>1.4</v>
      </c>
    </row>
    <row r="31" spans="1:52" ht="56.25" x14ac:dyDescent="0.25">
      <c r="A31" s="4" t="s">
        <v>3</v>
      </c>
      <c r="B31" s="2" t="s">
        <v>10</v>
      </c>
      <c r="C31" s="2" t="s">
        <v>35</v>
      </c>
      <c r="D31" s="33"/>
      <c r="F31" s="6" t="s">
        <v>139</v>
      </c>
      <c r="G31" s="2" t="s">
        <v>64</v>
      </c>
      <c r="H31" s="11">
        <v>5000</v>
      </c>
      <c r="J31" s="10" t="s">
        <v>8</v>
      </c>
      <c r="K31" s="6" t="s">
        <v>140</v>
      </c>
      <c r="L31" s="2" t="s">
        <v>63</v>
      </c>
      <c r="P31" s="6" t="s">
        <v>185</v>
      </c>
      <c r="Q31" s="2" t="s">
        <v>64</v>
      </c>
      <c r="R31" s="11">
        <v>7000</v>
      </c>
      <c r="U31" s="6" t="s">
        <v>185</v>
      </c>
      <c r="V31" s="2" t="s">
        <v>64</v>
      </c>
      <c r="W31" s="11">
        <v>7000</v>
      </c>
      <c r="Z31" s="6" t="s">
        <v>185</v>
      </c>
      <c r="AA31" s="2" t="s">
        <v>64</v>
      </c>
      <c r="AB31" s="11">
        <v>7000</v>
      </c>
      <c r="AE31" s="6" t="s">
        <v>185</v>
      </c>
      <c r="AF31" s="2" t="s">
        <v>64</v>
      </c>
      <c r="AG31" s="11">
        <v>7000</v>
      </c>
      <c r="AJ31" s="6" t="s">
        <v>185</v>
      </c>
      <c r="AK31" s="2" t="s">
        <v>64</v>
      </c>
      <c r="AL31" s="11">
        <v>7000</v>
      </c>
      <c r="AO31" s="6" t="s">
        <v>140</v>
      </c>
      <c r="AP31" s="2" t="s">
        <v>63</v>
      </c>
      <c r="AT31" s="7" t="s">
        <v>20</v>
      </c>
      <c r="AU31" s="5" t="s">
        <v>20</v>
      </c>
      <c r="AV31" s="10" t="s">
        <v>167</v>
      </c>
      <c r="AW31" s="2" t="b">
        <f t="shared" si="0"/>
        <v>0</v>
      </c>
      <c r="AX31" s="14" t="s">
        <v>20</v>
      </c>
      <c r="AY31" s="2" t="s">
        <v>51</v>
      </c>
      <c r="AZ31" s="2">
        <v>7.5</v>
      </c>
    </row>
    <row r="32" spans="1:52" ht="56.25" x14ac:dyDescent="0.25">
      <c r="A32" s="4" t="s">
        <v>3</v>
      </c>
      <c r="B32" s="22" t="s">
        <v>9</v>
      </c>
      <c r="C32" s="22" t="s">
        <v>57</v>
      </c>
      <c r="D32" s="33"/>
      <c r="E32" s="23"/>
      <c r="F32" s="24" t="s">
        <v>42</v>
      </c>
      <c r="G32" s="22" t="s">
        <v>64</v>
      </c>
      <c r="H32" s="25">
        <v>0</v>
      </c>
      <c r="I32" s="25"/>
      <c r="J32" s="26" t="s">
        <v>8</v>
      </c>
      <c r="K32" s="24"/>
      <c r="L32" s="22">
        <v>0</v>
      </c>
      <c r="M32" s="25">
        <v>0</v>
      </c>
      <c r="N32" s="25"/>
      <c r="O32" s="22"/>
      <c r="P32" s="24"/>
      <c r="Q32" s="22" t="s">
        <v>64</v>
      </c>
      <c r="R32" s="25">
        <v>0</v>
      </c>
      <c r="S32" s="25"/>
      <c r="T32" s="22"/>
      <c r="U32" s="24"/>
      <c r="V32" s="22" t="s">
        <v>64</v>
      </c>
      <c r="W32" s="25">
        <v>0</v>
      </c>
      <c r="X32" s="25"/>
      <c r="Y32" s="22"/>
      <c r="Z32" s="24"/>
      <c r="AA32" s="22" t="s">
        <v>64</v>
      </c>
      <c r="AB32" s="25">
        <v>0</v>
      </c>
      <c r="AC32" s="25"/>
      <c r="AD32" s="22"/>
      <c r="AE32" s="24"/>
      <c r="AF32" s="22" t="s">
        <v>64</v>
      </c>
      <c r="AG32" s="25">
        <v>0</v>
      </c>
      <c r="AH32" s="25"/>
      <c r="AI32" s="22"/>
      <c r="AJ32" s="24"/>
      <c r="AK32" s="22" t="s">
        <v>64</v>
      </c>
      <c r="AL32" s="25">
        <v>0</v>
      </c>
      <c r="AM32" s="25"/>
      <c r="AN32" s="22"/>
      <c r="AO32" s="24"/>
      <c r="AP32" s="22">
        <v>0</v>
      </c>
      <c r="AQ32" s="25">
        <v>0</v>
      </c>
      <c r="AR32" s="25"/>
      <c r="AS32" s="22"/>
      <c r="AT32" s="7" t="s">
        <v>20</v>
      </c>
      <c r="AU32" s="5" t="s">
        <v>20</v>
      </c>
      <c r="AV32" s="10" t="s">
        <v>153</v>
      </c>
      <c r="AW32" s="2" t="b">
        <f t="shared" si="0"/>
        <v>0</v>
      </c>
      <c r="AX32" s="14" t="s">
        <v>48</v>
      </c>
      <c r="AY32" s="2" t="s">
        <v>51</v>
      </c>
      <c r="AZ32" s="2">
        <v>3</v>
      </c>
    </row>
    <row r="33" spans="1:52" ht="56.25" x14ac:dyDescent="0.25">
      <c r="A33" s="4" t="s">
        <v>3</v>
      </c>
      <c r="B33" s="2" t="s">
        <v>9</v>
      </c>
      <c r="C33" s="2" t="s">
        <v>175</v>
      </c>
      <c r="D33" s="33"/>
      <c r="F33" s="6" t="s">
        <v>33</v>
      </c>
      <c r="G33" s="2" t="s">
        <v>64</v>
      </c>
      <c r="H33" s="11">
        <v>1000</v>
      </c>
      <c r="J33" s="10" t="s">
        <v>8</v>
      </c>
      <c r="K33" s="6" t="s">
        <v>128</v>
      </c>
      <c r="L33" s="2" t="s">
        <v>64</v>
      </c>
      <c r="M33" s="19">
        <v>500</v>
      </c>
      <c r="P33" s="6" t="s">
        <v>128</v>
      </c>
      <c r="Q33" s="2" t="s">
        <v>64</v>
      </c>
      <c r="R33" s="19">
        <v>500</v>
      </c>
      <c r="U33" s="6" t="s">
        <v>128</v>
      </c>
      <c r="V33" s="2" t="s">
        <v>64</v>
      </c>
      <c r="W33" s="19">
        <v>500</v>
      </c>
      <c r="Z33" s="6" t="s">
        <v>128</v>
      </c>
      <c r="AA33" s="2" t="s">
        <v>64</v>
      </c>
      <c r="AB33" s="19">
        <v>500</v>
      </c>
      <c r="AE33" s="6" t="s">
        <v>128</v>
      </c>
      <c r="AF33" s="2" t="s">
        <v>64</v>
      </c>
      <c r="AG33" s="19">
        <v>500</v>
      </c>
      <c r="AJ33" s="6" t="s">
        <v>128</v>
      </c>
      <c r="AK33" s="2" t="s">
        <v>64</v>
      </c>
      <c r="AL33" s="19">
        <v>500</v>
      </c>
      <c r="AO33" s="6" t="s">
        <v>128</v>
      </c>
      <c r="AP33" s="2" t="s">
        <v>64</v>
      </c>
      <c r="AQ33" s="19">
        <v>500</v>
      </c>
      <c r="AT33" s="7" t="s">
        <v>20</v>
      </c>
      <c r="AU33" s="5" t="s">
        <v>20</v>
      </c>
      <c r="AV33" s="10" t="s">
        <v>174</v>
      </c>
      <c r="AW33" s="2" t="b">
        <f t="shared" si="0"/>
        <v>0</v>
      </c>
      <c r="AX33" s="14" t="s">
        <v>20</v>
      </c>
      <c r="AY33" s="2" t="s">
        <v>51</v>
      </c>
      <c r="AZ33" s="2">
        <v>3.3</v>
      </c>
    </row>
    <row r="34" spans="1:52" ht="56.25" x14ac:dyDescent="0.25">
      <c r="A34" s="4" t="s">
        <v>3</v>
      </c>
      <c r="B34" s="22" t="s">
        <v>9</v>
      </c>
      <c r="C34" s="22" t="s">
        <v>27</v>
      </c>
      <c r="D34" s="33"/>
      <c r="E34" s="23"/>
      <c r="F34" s="24" t="s">
        <v>32</v>
      </c>
      <c r="G34" s="22" t="s">
        <v>64</v>
      </c>
      <c r="H34" s="25">
        <v>500</v>
      </c>
      <c r="I34" s="25"/>
      <c r="J34" s="26" t="s">
        <v>8</v>
      </c>
      <c r="K34" s="24"/>
      <c r="L34" s="22" t="s">
        <v>64</v>
      </c>
      <c r="M34" s="25">
        <v>500</v>
      </c>
      <c r="N34" s="25"/>
      <c r="O34" s="22"/>
      <c r="P34" s="24"/>
      <c r="Q34" s="22" t="s">
        <v>64</v>
      </c>
      <c r="R34" s="25">
        <v>500</v>
      </c>
      <c r="S34" s="25"/>
      <c r="T34" s="22"/>
      <c r="U34" s="24"/>
      <c r="V34" s="22" t="s">
        <v>64</v>
      </c>
      <c r="W34" s="25">
        <v>500</v>
      </c>
      <c r="X34" s="25"/>
      <c r="Y34" s="22"/>
      <c r="Z34" s="24"/>
      <c r="AA34" s="22" t="s">
        <v>64</v>
      </c>
      <c r="AB34" s="25">
        <v>500</v>
      </c>
      <c r="AC34" s="25"/>
      <c r="AD34" s="22"/>
      <c r="AE34" s="24"/>
      <c r="AF34" s="22" t="s">
        <v>64</v>
      </c>
      <c r="AG34" s="25">
        <v>500</v>
      </c>
      <c r="AH34" s="25"/>
      <c r="AI34" s="22"/>
      <c r="AJ34" s="24"/>
      <c r="AK34" s="22" t="s">
        <v>64</v>
      </c>
      <c r="AL34" s="25">
        <v>500</v>
      </c>
      <c r="AM34" s="25"/>
      <c r="AN34" s="22"/>
      <c r="AO34" s="24"/>
      <c r="AP34" s="22" t="s">
        <v>64</v>
      </c>
      <c r="AQ34" s="25">
        <v>500</v>
      </c>
      <c r="AR34" s="25"/>
      <c r="AS34" s="22"/>
      <c r="AT34" s="7" t="s">
        <v>20</v>
      </c>
      <c r="AU34" s="5" t="s">
        <v>20</v>
      </c>
      <c r="AV34" s="10" t="s">
        <v>155</v>
      </c>
      <c r="AW34" s="2" t="b">
        <f t="shared" si="0"/>
        <v>0</v>
      </c>
      <c r="AX34" s="14" t="s">
        <v>20</v>
      </c>
      <c r="AY34" s="2" t="s">
        <v>51</v>
      </c>
      <c r="AZ34" s="2">
        <v>3.1</v>
      </c>
    </row>
    <row r="35" spans="1:52" ht="56.25" x14ac:dyDescent="0.25">
      <c r="A35" s="4" t="s">
        <v>3</v>
      </c>
      <c r="B35" s="2" t="s">
        <v>9</v>
      </c>
      <c r="C35" s="2" t="s">
        <v>31</v>
      </c>
      <c r="D35" s="33"/>
      <c r="F35" s="6" t="s">
        <v>28</v>
      </c>
      <c r="G35" s="2" t="s">
        <v>64</v>
      </c>
      <c r="H35" s="11">
        <v>2000</v>
      </c>
      <c r="J35" s="10" t="s">
        <v>8</v>
      </c>
      <c r="K35" s="6" t="s">
        <v>128</v>
      </c>
      <c r="L35" s="2" t="s">
        <v>64</v>
      </c>
      <c r="M35" s="19">
        <v>1000</v>
      </c>
      <c r="P35" s="6" t="s">
        <v>128</v>
      </c>
      <c r="Q35" s="2" t="s">
        <v>64</v>
      </c>
      <c r="R35" s="19">
        <v>1000</v>
      </c>
      <c r="U35" s="6" t="s">
        <v>184</v>
      </c>
      <c r="V35" s="2" t="s">
        <v>64</v>
      </c>
      <c r="W35" s="19">
        <v>500</v>
      </c>
      <c r="Z35" s="6" t="s">
        <v>184</v>
      </c>
      <c r="AA35" s="2" t="s">
        <v>64</v>
      </c>
      <c r="AB35" s="19">
        <v>1000</v>
      </c>
      <c r="AE35" s="6" t="s">
        <v>184</v>
      </c>
      <c r="AF35" s="2" t="s">
        <v>64</v>
      </c>
      <c r="AG35" s="19">
        <v>1000</v>
      </c>
      <c r="AJ35" s="6" t="s">
        <v>184</v>
      </c>
      <c r="AK35" s="2" t="s">
        <v>64</v>
      </c>
      <c r="AL35" s="19">
        <v>1000</v>
      </c>
      <c r="AO35" s="6" t="s">
        <v>128</v>
      </c>
      <c r="AP35" s="2" t="s">
        <v>64</v>
      </c>
      <c r="AQ35" s="19">
        <v>1000</v>
      </c>
      <c r="AT35" s="7" t="s">
        <v>20</v>
      </c>
      <c r="AU35" s="5" t="s">
        <v>20</v>
      </c>
      <c r="AV35" s="10" t="s">
        <v>154</v>
      </c>
      <c r="AW35" s="2" t="b">
        <f t="shared" si="0"/>
        <v>0</v>
      </c>
      <c r="AX35" s="14" t="s">
        <v>20</v>
      </c>
      <c r="AY35" s="2" t="s">
        <v>51</v>
      </c>
      <c r="AZ35" s="2">
        <v>3.2</v>
      </c>
    </row>
    <row r="36" spans="1:52" ht="56.25" x14ac:dyDescent="0.25">
      <c r="A36" s="4" t="s">
        <v>3</v>
      </c>
      <c r="B36" s="22" t="s">
        <v>11</v>
      </c>
      <c r="C36" s="28" t="s">
        <v>25</v>
      </c>
      <c r="D36" s="34"/>
      <c r="E36" s="29"/>
      <c r="F36" s="24" t="s">
        <v>127</v>
      </c>
      <c r="G36" s="22" t="s">
        <v>64</v>
      </c>
      <c r="H36" s="25">
        <v>2000</v>
      </c>
      <c r="I36" s="25"/>
      <c r="J36" s="26" t="s">
        <v>68</v>
      </c>
      <c r="K36" s="24"/>
      <c r="L36" s="22" t="s">
        <v>64</v>
      </c>
      <c r="M36" s="25">
        <v>2000</v>
      </c>
      <c r="N36" s="25"/>
      <c r="O36" s="22"/>
      <c r="P36" s="24"/>
      <c r="Q36" s="22" t="s">
        <v>64</v>
      </c>
      <c r="R36" s="25">
        <v>2000</v>
      </c>
      <c r="S36" s="25"/>
      <c r="T36" s="22"/>
      <c r="U36" s="24"/>
      <c r="V36" s="22" t="s">
        <v>64</v>
      </c>
      <c r="W36" s="25">
        <v>2000</v>
      </c>
      <c r="X36" s="25"/>
      <c r="Y36" s="22"/>
      <c r="Z36" s="24"/>
      <c r="AA36" s="22" t="s">
        <v>64</v>
      </c>
      <c r="AB36" s="25">
        <v>2000</v>
      </c>
      <c r="AC36" s="25"/>
      <c r="AD36" s="22"/>
      <c r="AE36" s="24"/>
      <c r="AF36" s="22" t="s">
        <v>64</v>
      </c>
      <c r="AG36" s="25">
        <v>2000</v>
      </c>
      <c r="AH36" s="25"/>
      <c r="AI36" s="22"/>
      <c r="AJ36" s="24"/>
      <c r="AK36" s="22" t="s">
        <v>64</v>
      </c>
      <c r="AL36" s="25">
        <v>2000</v>
      </c>
      <c r="AM36" s="25"/>
      <c r="AN36" s="22"/>
      <c r="AO36" s="24"/>
      <c r="AP36" s="22" t="s">
        <v>64</v>
      </c>
      <c r="AQ36" s="25">
        <v>2000</v>
      </c>
      <c r="AR36" s="25"/>
      <c r="AS36" s="22"/>
      <c r="AT36" s="7" t="s">
        <v>20</v>
      </c>
      <c r="AU36" s="5" t="s">
        <v>20</v>
      </c>
      <c r="AV36" s="10" t="s">
        <v>152</v>
      </c>
      <c r="AW36" s="2" t="b">
        <f t="shared" si="0"/>
        <v>1</v>
      </c>
      <c r="AX36" s="14" t="s">
        <v>48</v>
      </c>
      <c r="AY36" s="2" t="s">
        <v>51</v>
      </c>
      <c r="AZ36" s="2">
        <v>1.8</v>
      </c>
    </row>
    <row r="37" spans="1:52" ht="56.25" x14ac:dyDescent="0.25">
      <c r="A37" s="4" t="s">
        <v>3</v>
      </c>
      <c r="B37" s="2" t="s">
        <v>11</v>
      </c>
      <c r="C37" s="2" t="s">
        <v>29</v>
      </c>
      <c r="D37" s="33"/>
      <c r="F37" s="6" t="s">
        <v>12</v>
      </c>
      <c r="G37" s="2" t="s">
        <v>64</v>
      </c>
      <c r="H37" s="11">
        <v>200</v>
      </c>
      <c r="J37" s="10" t="s">
        <v>8</v>
      </c>
      <c r="L37" s="2" t="s">
        <v>64</v>
      </c>
      <c r="M37" s="11">
        <v>200</v>
      </c>
      <c r="P37" s="6" t="s">
        <v>128</v>
      </c>
      <c r="Q37" s="2" t="s">
        <v>64</v>
      </c>
      <c r="R37" s="19">
        <v>20</v>
      </c>
      <c r="U37" s="6" t="s">
        <v>184</v>
      </c>
      <c r="V37" s="2" t="s">
        <v>64</v>
      </c>
      <c r="W37" s="19">
        <v>10</v>
      </c>
      <c r="Z37" s="6" t="s">
        <v>184</v>
      </c>
      <c r="AA37" s="2" t="s">
        <v>64</v>
      </c>
      <c r="AB37" s="19">
        <v>20</v>
      </c>
      <c r="AE37" s="6" t="s">
        <v>184</v>
      </c>
      <c r="AF37" s="2" t="s">
        <v>64</v>
      </c>
      <c r="AG37" s="19">
        <v>20</v>
      </c>
      <c r="AJ37" s="6" t="s">
        <v>184</v>
      </c>
      <c r="AK37" s="2" t="s">
        <v>64</v>
      </c>
      <c r="AL37" s="19">
        <v>20</v>
      </c>
      <c r="AP37" s="2" t="s">
        <v>64</v>
      </c>
      <c r="AQ37" s="11">
        <v>200</v>
      </c>
      <c r="AT37" s="7" t="s">
        <v>20</v>
      </c>
      <c r="AU37" s="5" t="s">
        <v>20</v>
      </c>
      <c r="AV37" s="10" t="s">
        <v>164</v>
      </c>
      <c r="AW37" s="2" t="b">
        <f t="shared" si="0"/>
        <v>0</v>
      </c>
      <c r="AX37" s="14" t="s">
        <v>48</v>
      </c>
      <c r="AY37" s="2" t="s">
        <v>51</v>
      </c>
      <c r="AZ37" s="2">
        <v>1.01</v>
      </c>
    </row>
    <row r="38" spans="1:52" ht="56.25" x14ac:dyDescent="0.25">
      <c r="A38" s="4" t="s">
        <v>3</v>
      </c>
      <c r="B38" s="22" t="s">
        <v>14</v>
      </c>
      <c r="C38" s="22" t="s">
        <v>60</v>
      </c>
      <c r="D38" s="33"/>
      <c r="E38" s="23"/>
      <c r="F38" s="24" t="s">
        <v>42</v>
      </c>
      <c r="G38" s="22" t="s">
        <v>64</v>
      </c>
      <c r="H38" s="25">
        <v>0</v>
      </c>
      <c r="I38" s="25"/>
      <c r="J38" s="26"/>
      <c r="K38" s="24"/>
      <c r="L38" s="22" t="s">
        <v>64</v>
      </c>
      <c r="M38" s="25">
        <v>0</v>
      </c>
      <c r="N38" s="25"/>
      <c r="O38" s="22"/>
      <c r="P38" s="24"/>
      <c r="Q38" s="22" t="s">
        <v>64</v>
      </c>
      <c r="R38" s="25">
        <v>0</v>
      </c>
      <c r="S38" s="25"/>
      <c r="T38" s="22"/>
      <c r="U38" s="24"/>
      <c r="V38" s="22" t="s">
        <v>64</v>
      </c>
      <c r="W38" s="25">
        <v>0</v>
      </c>
      <c r="X38" s="25"/>
      <c r="Y38" s="22"/>
      <c r="Z38" s="24"/>
      <c r="AA38" s="22" t="s">
        <v>64</v>
      </c>
      <c r="AB38" s="25">
        <v>0</v>
      </c>
      <c r="AC38" s="25"/>
      <c r="AD38" s="22"/>
      <c r="AE38" s="24"/>
      <c r="AF38" s="22" t="s">
        <v>64</v>
      </c>
      <c r="AG38" s="25">
        <v>0</v>
      </c>
      <c r="AH38" s="25"/>
      <c r="AI38" s="22"/>
      <c r="AJ38" s="24"/>
      <c r="AK38" s="22" t="s">
        <v>64</v>
      </c>
      <c r="AL38" s="25">
        <v>0</v>
      </c>
      <c r="AM38" s="25"/>
      <c r="AN38" s="22"/>
      <c r="AO38" s="24"/>
      <c r="AP38" s="22" t="s">
        <v>64</v>
      </c>
      <c r="AQ38" s="25">
        <v>0</v>
      </c>
      <c r="AR38" s="25"/>
      <c r="AS38" s="22"/>
      <c r="AT38" s="7" t="s">
        <v>20</v>
      </c>
      <c r="AU38" s="5" t="s">
        <v>20</v>
      </c>
      <c r="AV38" s="10" t="s">
        <v>65</v>
      </c>
      <c r="AW38" s="2" t="b">
        <f t="shared" si="0"/>
        <v>0</v>
      </c>
      <c r="AX38" s="14" t="s">
        <v>48</v>
      </c>
      <c r="AY38" s="2" t="s">
        <v>51</v>
      </c>
      <c r="AZ38" s="2">
        <v>1.6</v>
      </c>
    </row>
    <row r="39" spans="1:52" ht="56.25" x14ac:dyDescent="0.25">
      <c r="A39" s="4" t="s">
        <v>3</v>
      </c>
      <c r="B39" s="22" t="s">
        <v>14</v>
      </c>
      <c r="C39" s="22" t="s">
        <v>61</v>
      </c>
      <c r="D39" s="33"/>
      <c r="E39" s="23"/>
      <c r="F39" s="24" t="s">
        <v>42</v>
      </c>
      <c r="G39" s="22" t="s">
        <v>64</v>
      </c>
      <c r="H39" s="25">
        <v>0</v>
      </c>
      <c r="I39" s="25"/>
      <c r="J39" s="26"/>
      <c r="K39" s="24"/>
      <c r="L39" s="22" t="s">
        <v>64</v>
      </c>
      <c r="M39" s="25">
        <v>0</v>
      </c>
      <c r="N39" s="25"/>
      <c r="O39" s="22"/>
      <c r="P39" s="24"/>
      <c r="Q39" s="22" t="s">
        <v>64</v>
      </c>
      <c r="R39" s="25">
        <v>0</v>
      </c>
      <c r="S39" s="25"/>
      <c r="T39" s="22"/>
      <c r="U39" s="24"/>
      <c r="V39" s="22" t="s">
        <v>64</v>
      </c>
      <c r="W39" s="25">
        <v>0</v>
      </c>
      <c r="X39" s="25"/>
      <c r="Y39" s="22"/>
      <c r="Z39" s="24"/>
      <c r="AA39" s="22" t="s">
        <v>64</v>
      </c>
      <c r="AB39" s="25">
        <v>0</v>
      </c>
      <c r="AC39" s="25"/>
      <c r="AD39" s="22"/>
      <c r="AE39" s="24"/>
      <c r="AF39" s="22" t="s">
        <v>64</v>
      </c>
      <c r="AG39" s="25">
        <v>0</v>
      </c>
      <c r="AH39" s="25"/>
      <c r="AI39" s="22"/>
      <c r="AJ39" s="24"/>
      <c r="AK39" s="22" t="s">
        <v>64</v>
      </c>
      <c r="AL39" s="25">
        <v>0</v>
      </c>
      <c r="AM39" s="25"/>
      <c r="AN39" s="22"/>
      <c r="AO39" s="24"/>
      <c r="AP39" s="22" t="s">
        <v>64</v>
      </c>
      <c r="AQ39" s="25">
        <v>0</v>
      </c>
      <c r="AR39" s="25"/>
      <c r="AS39" s="22"/>
      <c r="AT39" s="7" t="s">
        <v>20</v>
      </c>
      <c r="AU39" s="5" t="s">
        <v>20</v>
      </c>
      <c r="AV39" s="10" t="s">
        <v>66</v>
      </c>
      <c r="AW39" s="2" t="b">
        <f t="shared" si="0"/>
        <v>0</v>
      </c>
      <c r="AX39" s="14" t="s">
        <v>48</v>
      </c>
      <c r="AY39" s="2" t="s">
        <v>51</v>
      </c>
      <c r="AZ39" s="2">
        <v>1.7</v>
      </c>
    </row>
    <row r="40" spans="1:52" ht="56.25" x14ac:dyDescent="0.25">
      <c r="A40" s="4" t="s">
        <v>3</v>
      </c>
      <c r="B40" s="2" t="s">
        <v>14</v>
      </c>
      <c r="C40" s="2" t="s">
        <v>62</v>
      </c>
      <c r="D40" s="33"/>
      <c r="F40" s="6" t="s">
        <v>42</v>
      </c>
      <c r="G40" s="2" t="s">
        <v>64</v>
      </c>
      <c r="H40" s="11">
        <v>0</v>
      </c>
      <c r="K40" s="21" t="s">
        <v>41</v>
      </c>
      <c r="L40" s="2" t="s">
        <v>63</v>
      </c>
      <c r="M40" s="11">
        <v>0</v>
      </c>
      <c r="P40" s="21" t="s">
        <v>41</v>
      </c>
      <c r="Q40" s="2" t="s">
        <v>63</v>
      </c>
      <c r="R40" s="11">
        <v>0</v>
      </c>
      <c r="U40" s="21" t="s">
        <v>41</v>
      </c>
      <c r="V40" s="2" t="s">
        <v>63</v>
      </c>
      <c r="W40" s="11">
        <v>0</v>
      </c>
      <c r="Z40" s="21" t="s">
        <v>41</v>
      </c>
      <c r="AA40" s="2" t="s">
        <v>63</v>
      </c>
      <c r="AB40" s="11">
        <v>0</v>
      </c>
      <c r="AE40" s="18"/>
      <c r="AF40" s="2" t="s">
        <v>64</v>
      </c>
      <c r="AG40" s="11">
        <v>0</v>
      </c>
      <c r="AJ40" s="21" t="s">
        <v>41</v>
      </c>
      <c r="AK40" s="2" t="s">
        <v>63</v>
      </c>
      <c r="AL40" s="11">
        <v>0</v>
      </c>
      <c r="AO40" s="21" t="s">
        <v>41</v>
      </c>
      <c r="AP40" s="2" t="s">
        <v>63</v>
      </c>
      <c r="AQ40" s="11">
        <v>0</v>
      </c>
      <c r="AT40" s="7" t="s">
        <v>20</v>
      </c>
      <c r="AU40" s="5" t="s">
        <v>20</v>
      </c>
      <c r="AV40" s="10" t="s">
        <v>67</v>
      </c>
      <c r="AW40" s="2" t="b">
        <f t="shared" si="0"/>
        <v>0</v>
      </c>
      <c r="AX40" s="14" t="s">
        <v>20</v>
      </c>
      <c r="AY40" s="2" t="s">
        <v>51</v>
      </c>
      <c r="AZ40" s="2">
        <v>5.23</v>
      </c>
    </row>
    <row r="41" spans="1:52" ht="56.25" x14ac:dyDescent="0.25">
      <c r="A41" s="4" t="s">
        <v>3</v>
      </c>
      <c r="B41" s="2" t="s">
        <v>14</v>
      </c>
      <c r="C41" s="2" t="s">
        <v>24</v>
      </c>
      <c r="D41" s="33"/>
      <c r="F41" s="6" t="s">
        <v>52</v>
      </c>
      <c r="G41" s="2" t="s">
        <v>64</v>
      </c>
      <c r="H41" s="11">
        <v>1500</v>
      </c>
      <c r="K41" s="6" t="s">
        <v>128</v>
      </c>
      <c r="L41" s="2" t="s">
        <v>64</v>
      </c>
      <c r="M41" s="19">
        <v>1000</v>
      </c>
      <c r="P41" s="6" t="s">
        <v>128</v>
      </c>
      <c r="Q41" s="2" t="s">
        <v>64</v>
      </c>
      <c r="R41" s="19">
        <v>1000</v>
      </c>
      <c r="U41" s="6" t="s">
        <v>128</v>
      </c>
      <c r="V41" s="2" t="s">
        <v>64</v>
      </c>
      <c r="W41" s="19">
        <v>1000</v>
      </c>
      <c r="Z41" s="6" t="s">
        <v>128</v>
      </c>
      <c r="AA41" s="2" t="s">
        <v>63</v>
      </c>
      <c r="AB41" s="19">
        <v>1000</v>
      </c>
      <c r="AE41" s="6" t="s">
        <v>128</v>
      </c>
      <c r="AF41" s="2" t="s">
        <v>63</v>
      </c>
      <c r="AG41" s="19">
        <v>1000</v>
      </c>
      <c r="AJ41" s="6" t="s">
        <v>128</v>
      </c>
      <c r="AK41" s="2" t="s">
        <v>63</v>
      </c>
      <c r="AL41" s="19">
        <v>1000</v>
      </c>
      <c r="AO41" s="6" t="s">
        <v>128</v>
      </c>
      <c r="AP41" s="2" t="s">
        <v>63</v>
      </c>
      <c r="AQ41" s="19">
        <v>1000</v>
      </c>
      <c r="AT41" s="7" t="s">
        <v>20</v>
      </c>
      <c r="AU41" s="5" t="s">
        <v>20</v>
      </c>
      <c r="AV41" s="10" t="s">
        <v>165</v>
      </c>
      <c r="AW41" s="2" t="b">
        <f t="shared" si="0"/>
        <v>1</v>
      </c>
      <c r="AX41" s="14" t="s">
        <v>20</v>
      </c>
      <c r="AY41" s="2" t="s">
        <v>51</v>
      </c>
      <c r="AZ41" s="2">
        <v>2</v>
      </c>
    </row>
    <row r="42" spans="1:52" ht="56.25" x14ac:dyDescent="0.25">
      <c r="A42" s="4" t="s">
        <v>3</v>
      </c>
      <c r="B42" s="2" t="s">
        <v>14</v>
      </c>
      <c r="C42" s="2" t="s">
        <v>195</v>
      </c>
      <c r="D42" s="33"/>
      <c r="G42" s="2" t="s">
        <v>63</v>
      </c>
      <c r="H42" s="11">
        <v>1500</v>
      </c>
      <c r="L42" s="2" t="s">
        <v>63</v>
      </c>
      <c r="M42" s="19">
        <v>1000</v>
      </c>
      <c r="Q42" s="2" t="s">
        <v>63</v>
      </c>
      <c r="R42" s="19">
        <v>1000</v>
      </c>
      <c r="V42" s="2" t="s">
        <v>63</v>
      </c>
      <c r="W42" s="19">
        <v>1000</v>
      </c>
      <c r="Z42" s="6" t="s">
        <v>194</v>
      </c>
      <c r="AA42" s="2" t="s">
        <v>64</v>
      </c>
      <c r="AB42" s="19">
        <v>1000</v>
      </c>
      <c r="AE42" s="6" t="s">
        <v>194</v>
      </c>
      <c r="AF42" s="2" t="s">
        <v>64</v>
      </c>
      <c r="AG42" s="19">
        <v>1000</v>
      </c>
      <c r="AJ42" s="6" t="s">
        <v>194</v>
      </c>
      <c r="AK42" s="2" t="s">
        <v>64</v>
      </c>
      <c r="AL42" s="19">
        <v>1000</v>
      </c>
      <c r="AP42" s="2" t="s">
        <v>64</v>
      </c>
      <c r="AQ42" s="19">
        <v>1000</v>
      </c>
      <c r="AT42" s="7" t="s">
        <v>20</v>
      </c>
      <c r="AU42" s="5" t="s">
        <v>20</v>
      </c>
      <c r="AV42" s="10" t="s">
        <v>202</v>
      </c>
      <c r="AX42" s="14" t="s">
        <v>20</v>
      </c>
      <c r="AY42" s="2" t="s">
        <v>51</v>
      </c>
      <c r="AZ42" s="2">
        <v>2.1</v>
      </c>
    </row>
    <row r="43" spans="1:52" ht="56.25" x14ac:dyDescent="0.25">
      <c r="A43" s="4" t="s">
        <v>3</v>
      </c>
      <c r="B43" s="22" t="s">
        <v>14</v>
      </c>
      <c r="C43" s="22" t="s">
        <v>40</v>
      </c>
      <c r="D43" s="33"/>
      <c r="E43" s="23"/>
      <c r="F43" s="24" t="s">
        <v>38</v>
      </c>
      <c r="G43" s="22" t="s">
        <v>64</v>
      </c>
      <c r="H43" s="25">
        <v>50</v>
      </c>
      <c r="I43" s="25"/>
      <c r="J43" s="26" t="s">
        <v>68</v>
      </c>
      <c r="K43" s="24"/>
      <c r="L43" s="22" t="s">
        <v>64</v>
      </c>
      <c r="M43" s="25">
        <v>50</v>
      </c>
      <c r="N43" s="25"/>
      <c r="O43" s="22"/>
      <c r="P43" s="24"/>
      <c r="Q43" s="22" t="s">
        <v>64</v>
      </c>
      <c r="R43" s="25">
        <v>50</v>
      </c>
      <c r="S43" s="25"/>
      <c r="T43" s="22"/>
      <c r="U43" s="24"/>
      <c r="V43" s="22" t="s">
        <v>64</v>
      </c>
      <c r="W43" s="25">
        <v>50</v>
      </c>
      <c r="X43" s="25"/>
      <c r="Y43" s="22"/>
      <c r="Z43" s="24"/>
      <c r="AA43" s="22" t="s">
        <v>64</v>
      </c>
      <c r="AB43" s="25">
        <v>50</v>
      </c>
      <c r="AC43" s="25"/>
      <c r="AD43" s="22"/>
      <c r="AE43" s="24"/>
      <c r="AF43" s="22" t="s">
        <v>64</v>
      </c>
      <c r="AG43" s="25">
        <v>50</v>
      </c>
      <c r="AH43" s="25"/>
      <c r="AI43" s="22"/>
      <c r="AJ43" s="24"/>
      <c r="AK43" s="22" t="s">
        <v>64</v>
      </c>
      <c r="AL43" s="25">
        <v>50</v>
      </c>
      <c r="AM43" s="25"/>
      <c r="AN43" s="22"/>
      <c r="AO43" s="24"/>
      <c r="AP43" s="22" t="s">
        <v>64</v>
      </c>
      <c r="AQ43" s="25">
        <v>50</v>
      </c>
      <c r="AR43" s="25"/>
      <c r="AS43" s="22"/>
      <c r="AT43" s="7" t="s">
        <v>20</v>
      </c>
      <c r="AU43" s="5" t="s">
        <v>20</v>
      </c>
      <c r="AV43" s="10" t="s">
        <v>166</v>
      </c>
      <c r="AW43" s="2" t="b">
        <f t="shared" ref="AW43:AW55" si="1">IF(COUNTIFS($C$2:$C$110, C43, $H$2:$H$110, H43) = 1, TRUE, FALSE)</f>
        <v>1</v>
      </c>
      <c r="AX43" s="14" t="s">
        <v>20</v>
      </c>
      <c r="AY43" s="2" t="s">
        <v>51</v>
      </c>
      <c r="AZ43" s="2">
        <v>5</v>
      </c>
    </row>
    <row r="44" spans="1:52" ht="72" x14ac:dyDescent="0.25">
      <c r="A44" s="4" t="s">
        <v>3</v>
      </c>
      <c r="B44" s="22" t="s">
        <v>13</v>
      </c>
      <c r="C44" s="22" t="s">
        <v>129</v>
      </c>
      <c r="D44" s="33"/>
      <c r="E44" s="23" t="s">
        <v>115</v>
      </c>
      <c r="F44" s="24" t="s">
        <v>42</v>
      </c>
      <c r="G44" s="22" t="s">
        <v>64</v>
      </c>
      <c r="H44" s="25">
        <v>0</v>
      </c>
      <c r="I44" s="25"/>
      <c r="J44" s="26" t="s">
        <v>8</v>
      </c>
      <c r="K44" s="24"/>
      <c r="L44" s="22" t="s">
        <v>64</v>
      </c>
      <c r="M44" s="25">
        <v>0</v>
      </c>
      <c r="N44" s="25"/>
      <c r="O44" s="22"/>
      <c r="P44" s="24"/>
      <c r="Q44" s="22" t="s">
        <v>64</v>
      </c>
      <c r="R44" s="25">
        <v>0</v>
      </c>
      <c r="S44" s="25"/>
      <c r="T44" s="22"/>
      <c r="U44" s="24"/>
      <c r="V44" s="22" t="s">
        <v>64</v>
      </c>
      <c r="W44" s="25">
        <v>0</v>
      </c>
      <c r="X44" s="25"/>
      <c r="Y44" s="22"/>
      <c r="Z44" s="24"/>
      <c r="AA44" s="22" t="s">
        <v>64</v>
      </c>
      <c r="AB44" s="25">
        <v>0</v>
      </c>
      <c r="AC44" s="25"/>
      <c r="AD44" s="22"/>
      <c r="AE44" s="24"/>
      <c r="AF44" s="22" t="s">
        <v>64</v>
      </c>
      <c r="AG44" s="25">
        <v>0</v>
      </c>
      <c r="AH44" s="25"/>
      <c r="AI44" s="22"/>
      <c r="AJ44" s="24"/>
      <c r="AK44" s="22" t="s">
        <v>64</v>
      </c>
      <c r="AL44" s="25">
        <v>0</v>
      </c>
      <c r="AM44" s="25"/>
      <c r="AN44" s="22"/>
      <c r="AO44" s="24"/>
      <c r="AP44" s="22" t="s">
        <v>64</v>
      </c>
      <c r="AQ44" s="25">
        <v>0</v>
      </c>
      <c r="AR44" s="25"/>
      <c r="AS44" s="22"/>
      <c r="AT44" s="7" t="s">
        <v>20</v>
      </c>
      <c r="AU44" s="5" t="s">
        <v>20</v>
      </c>
      <c r="AV44" s="10" t="s">
        <v>158</v>
      </c>
      <c r="AW44" s="2" t="b">
        <f t="shared" si="1"/>
        <v>0</v>
      </c>
      <c r="AX44" s="14" t="s">
        <v>20</v>
      </c>
      <c r="AY44" s="2" t="s">
        <v>51</v>
      </c>
      <c r="AZ44" s="2">
        <v>5.41</v>
      </c>
    </row>
    <row r="45" spans="1:52" ht="96" x14ac:dyDescent="0.25">
      <c r="A45" s="4" t="s">
        <v>3</v>
      </c>
      <c r="B45" s="22" t="s">
        <v>13</v>
      </c>
      <c r="C45" s="22" t="s">
        <v>130</v>
      </c>
      <c r="D45" s="33"/>
      <c r="E45" s="23" t="s">
        <v>116</v>
      </c>
      <c r="F45" s="24" t="s">
        <v>42</v>
      </c>
      <c r="G45" s="22" t="s">
        <v>64</v>
      </c>
      <c r="H45" s="25">
        <v>0</v>
      </c>
      <c r="I45" s="25"/>
      <c r="J45" s="26" t="s">
        <v>8</v>
      </c>
      <c r="K45" s="24"/>
      <c r="L45" s="22" t="s">
        <v>64</v>
      </c>
      <c r="M45" s="25">
        <v>0</v>
      </c>
      <c r="N45" s="25"/>
      <c r="O45" s="22"/>
      <c r="P45" s="24"/>
      <c r="Q45" s="22" t="s">
        <v>64</v>
      </c>
      <c r="R45" s="25">
        <v>0</v>
      </c>
      <c r="S45" s="25"/>
      <c r="T45" s="22"/>
      <c r="U45" s="24"/>
      <c r="V45" s="22" t="s">
        <v>64</v>
      </c>
      <c r="W45" s="25">
        <v>0</v>
      </c>
      <c r="X45" s="25"/>
      <c r="Y45" s="22"/>
      <c r="Z45" s="24"/>
      <c r="AA45" s="22" t="s">
        <v>64</v>
      </c>
      <c r="AB45" s="25">
        <v>0</v>
      </c>
      <c r="AC45" s="25"/>
      <c r="AD45" s="22"/>
      <c r="AE45" s="24"/>
      <c r="AF45" s="22" t="s">
        <v>64</v>
      </c>
      <c r="AG45" s="25">
        <v>0</v>
      </c>
      <c r="AH45" s="25"/>
      <c r="AI45" s="22"/>
      <c r="AJ45" s="24"/>
      <c r="AK45" s="22" t="s">
        <v>64</v>
      </c>
      <c r="AL45" s="25">
        <v>0</v>
      </c>
      <c r="AM45" s="25"/>
      <c r="AN45" s="22"/>
      <c r="AO45" s="24"/>
      <c r="AP45" s="22" t="s">
        <v>64</v>
      </c>
      <c r="AQ45" s="25">
        <v>0</v>
      </c>
      <c r="AR45" s="25"/>
      <c r="AS45" s="22"/>
      <c r="AT45" s="7" t="s">
        <v>20</v>
      </c>
      <c r="AU45" s="5" t="s">
        <v>20</v>
      </c>
      <c r="AV45" s="10" t="s">
        <v>159</v>
      </c>
      <c r="AW45" s="2" t="b">
        <f t="shared" si="1"/>
        <v>0</v>
      </c>
      <c r="AX45" s="14" t="s">
        <v>20</v>
      </c>
      <c r="AY45" s="2" t="s">
        <v>51</v>
      </c>
      <c r="AZ45" s="2">
        <v>5.42</v>
      </c>
    </row>
    <row r="46" spans="1:52" ht="67.5" x14ac:dyDescent="0.25">
      <c r="A46" s="4" t="s">
        <v>3</v>
      </c>
      <c r="B46" s="22" t="s">
        <v>13</v>
      </c>
      <c r="C46" s="22" t="s">
        <v>131</v>
      </c>
      <c r="D46" s="33"/>
      <c r="E46" s="23" t="s">
        <v>119</v>
      </c>
      <c r="F46" s="24" t="s">
        <v>42</v>
      </c>
      <c r="G46" s="22" t="s">
        <v>64</v>
      </c>
      <c r="H46" s="25">
        <v>0</v>
      </c>
      <c r="I46" s="25"/>
      <c r="J46" s="26" t="s">
        <v>8</v>
      </c>
      <c r="K46" s="24"/>
      <c r="L46" s="22" t="s">
        <v>64</v>
      </c>
      <c r="M46" s="25">
        <v>0</v>
      </c>
      <c r="N46" s="25"/>
      <c r="O46" s="22"/>
      <c r="P46" s="24"/>
      <c r="Q46" s="22" t="s">
        <v>64</v>
      </c>
      <c r="R46" s="25">
        <v>0</v>
      </c>
      <c r="S46" s="25"/>
      <c r="T46" s="22"/>
      <c r="U46" s="24"/>
      <c r="V46" s="22" t="s">
        <v>64</v>
      </c>
      <c r="W46" s="25">
        <v>0</v>
      </c>
      <c r="X46" s="25"/>
      <c r="Y46" s="22"/>
      <c r="Z46" s="24"/>
      <c r="AA46" s="22" t="s">
        <v>64</v>
      </c>
      <c r="AB46" s="25">
        <v>0</v>
      </c>
      <c r="AC46" s="25"/>
      <c r="AD46" s="22"/>
      <c r="AE46" s="24"/>
      <c r="AF46" s="22" t="s">
        <v>64</v>
      </c>
      <c r="AG46" s="25">
        <v>0</v>
      </c>
      <c r="AH46" s="25"/>
      <c r="AI46" s="22"/>
      <c r="AJ46" s="24"/>
      <c r="AK46" s="22" t="s">
        <v>64</v>
      </c>
      <c r="AL46" s="25">
        <v>0</v>
      </c>
      <c r="AM46" s="25"/>
      <c r="AN46" s="22"/>
      <c r="AO46" s="24"/>
      <c r="AP46" s="22" t="s">
        <v>64</v>
      </c>
      <c r="AQ46" s="25">
        <v>0</v>
      </c>
      <c r="AR46" s="25"/>
      <c r="AS46" s="22"/>
      <c r="AT46" s="7" t="s">
        <v>20</v>
      </c>
      <c r="AU46" s="5" t="s">
        <v>20</v>
      </c>
      <c r="AV46" s="10" t="s">
        <v>160</v>
      </c>
      <c r="AW46" s="2" t="b">
        <f t="shared" si="1"/>
        <v>0</v>
      </c>
      <c r="AX46" s="14" t="s">
        <v>20</v>
      </c>
      <c r="AY46" s="2" t="s">
        <v>51</v>
      </c>
      <c r="AZ46" s="2">
        <v>5.43</v>
      </c>
    </row>
    <row r="47" spans="1:52" ht="67.5" x14ac:dyDescent="0.25">
      <c r="A47" s="4" t="s">
        <v>3</v>
      </c>
      <c r="B47" s="2" t="s">
        <v>13</v>
      </c>
      <c r="C47" s="2" t="s">
        <v>132</v>
      </c>
      <c r="D47" s="33"/>
      <c r="E47" s="17" t="s">
        <v>117</v>
      </c>
      <c r="F47" s="6" t="s">
        <v>42</v>
      </c>
      <c r="G47" s="2" t="s">
        <v>64</v>
      </c>
      <c r="H47" s="11">
        <v>0</v>
      </c>
      <c r="J47" s="10" t="s">
        <v>8</v>
      </c>
      <c r="K47" s="18" t="s">
        <v>41</v>
      </c>
      <c r="L47" s="2" t="s">
        <v>63</v>
      </c>
      <c r="M47" s="11">
        <v>0</v>
      </c>
      <c r="P47" s="18" t="s">
        <v>41</v>
      </c>
      <c r="Q47" s="2" t="s">
        <v>63</v>
      </c>
      <c r="R47" s="11">
        <v>0</v>
      </c>
      <c r="U47" s="18" t="s">
        <v>41</v>
      </c>
      <c r="V47" s="2" t="s">
        <v>63</v>
      </c>
      <c r="W47" s="11">
        <v>0</v>
      </c>
      <c r="Z47" s="18" t="s">
        <v>41</v>
      </c>
      <c r="AA47" s="2" t="s">
        <v>63</v>
      </c>
      <c r="AB47" s="11">
        <v>0</v>
      </c>
      <c r="AE47" s="18"/>
      <c r="AF47" s="2" t="s">
        <v>64</v>
      </c>
      <c r="AG47" s="11">
        <v>0</v>
      </c>
      <c r="AJ47" s="18"/>
      <c r="AK47" s="2" t="s">
        <v>64</v>
      </c>
      <c r="AL47" s="11">
        <v>0</v>
      </c>
      <c r="AO47" s="18" t="s">
        <v>41</v>
      </c>
      <c r="AP47" s="2" t="s">
        <v>63</v>
      </c>
      <c r="AQ47" s="11">
        <v>0</v>
      </c>
      <c r="AT47" s="7" t="s">
        <v>20</v>
      </c>
      <c r="AU47" s="5" t="s">
        <v>20</v>
      </c>
      <c r="AV47" s="10" t="s">
        <v>161</v>
      </c>
      <c r="AW47" s="2" t="b">
        <f t="shared" si="1"/>
        <v>0</v>
      </c>
      <c r="AX47" s="14" t="s">
        <v>20</v>
      </c>
      <c r="AY47" s="2" t="s">
        <v>51</v>
      </c>
      <c r="AZ47" s="2">
        <v>5.44</v>
      </c>
    </row>
    <row r="48" spans="1:52" ht="60" x14ac:dyDescent="0.25">
      <c r="A48" s="4" t="s">
        <v>3</v>
      </c>
      <c r="B48" s="22" t="s">
        <v>118</v>
      </c>
      <c r="C48" s="22" t="s">
        <v>43</v>
      </c>
      <c r="D48" s="33"/>
      <c r="E48" s="23"/>
      <c r="F48" s="24" t="s">
        <v>28</v>
      </c>
      <c r="G48" s="22" t="s">
        <v>64</v>
      </c>
      <c r="H48" s="25">
        <v>2000</v>
      </c>
      <c r="I48" s="25"/>
      <c r="J48" s="26" t="s">
        <v>8</v>
      </c>
      <c r="K48" s="24"/>
      <c r="L48" s="22" t="s">
        <v>64</v>
      </c>
      <c r="M48" s="25">
        <v>2000</v>
      </c>
      <c r="N48" s="25"/>
      <c r="O48" s="22"/>
      <c r="P48" s="24"/>
      <c r="Q48" s="22" t="s">
        <v>64</v>
      </c>
      <c r="R48" s="25">
        <v>2000</v>
      </c>
      <c r="S48" s="25"/>
      <c r="T48" s="22"/>
      <c r="U48" s="24"/>
      <c r="V48" s="22" t="s">
        <v>64</v>
      </c>
      <c r="W48" s="25">
        <v>2000</v>
      </c>
      <c r="X48" s="25"/>
      <c r="Y48" s="22"/>
      <c r="Z48" s="24"/>
      <c r="AA48" s="22" t="s">
        <v>64</v>
      </c>
      <c r="AB48" s="25">
        <v>2000</v>
      </c>
      <c r="AC48" s="25"/>
      <c r="AD48" s="22"/>
      <c r="AE48" s="24"/>
      <c r="AF48" s="22" t="s">
        <v>64</v>
      </c>
      <c r="AG48" s="25">
        <v>2000</v>
      </c>
      <c r="AH48" s="25"/>
      <c r="AI48" s="22"/>
      <c r="AJ48" s="24"/>
      <c r="AK48" s="22" t="s">
        <v>64</v>
      </c>
      <c r="AL48" s="25">
        <v>2000</v>
      </c>
      <c r="AM48" s="25"/>
      <c r="AN48" s="22"/>
      <c r="AO48" s="24"/>
      <c r="AP48" s="22" t="s">
        <v>64</v>
      </c>
      <c r="AQ48" s="25">
        <v>2000</v>
      </c>
      <c r="AR48" s="25"/>
      <c r="AS48" s="22"/>
      <c r="AT48" s="7" t="s">
        <v>20</v>
      </c>
      <c r="AU48" s="5" t="s">
        <v>20</v>
      </c>
      <c r="AV48" s="10" t="s">
        <v>162</v>
      </c>
      <c r="AW48" s="2" t="b">
        <f t="shared" si="1"/>
        <v>1</v>
      </c>
      <c r="AX48" s="14" t="s">
        <v>20</v>
      </c>
      <c r="AY48" s="2" t="s">
        <v>51</v>
      </c>
      <c r="AZ48" s="2">
        <v>4</v>
      </c>
    </row>
    <row r="49" spans="1:52" ht="67.5" x14ac:dyDescent="0.25">
      <c r="A49" s="4" t="s">
        <v>3</v>
      </c>
      <c r="B49" s="2" t="s">
        <v>120</v>
      </c>
      <c r="C49" s="2" t="s">
        <v>121</v>
      </c>
      <c r="D49" s="33"/>
      <c r="E49" s="17" t="s">
        <v>142</v>
      </c>
      <c r="F49" s="6" t="s">
        <v>42</v>
      </c>
      <c r="G49" s="2" t="s">
        <v>64</v>
      </c>
      <c r="H49" s="11">
        <v>0</v>
      </c>
      <c r="J49" s="10" t="s">
        <v>122</v>
      </c>
      <c r="K49" s="18" t="s">
        <v>41</v>
      </c>
      <c r="L49" s="2" t="s">
        <v>63</v>
      </c>
      <c r="M49" s="11">
        <v>0</v>
      </c>
      <c r="Q49" s="2" t="s">
        <v>64</v>
      </c>
      <c r="R49" s="11">
        <v>0</v>
      </c>
      <c r="V49" s="2" t="s">
        <v>64</v>
      </c>
      <c r="W49" s="11">
        <v>0</v>
      </c>
      <c r="AA49" s="2" t="s">
        <v>64</v>
      </c>
      <c r="AB49" s="11">
        <v>0</v>
      </c>
      <c r="AF49" s="2" t="s">
        <v>64</v>
      </c>
      <c r="AG49" s="11">
        <v>0</v>
      </c>
      <c r="AK49" s="2" t="s">
        <v>64</v>
      </c>
      <c r="AL49" s="11">
        <v>0</v>
      </c>
      <c r="AO49" s="18" t="s">
        <v>41</v>
      </c>
      <c r="AP49" s="2" t="s">
        <v>63</v>
      </c>
      <c r="AQ49" s="11">
        <v>0</v>
      </c>
      <c r="AT49" s="7" t="s">
        <v>20</v>
      </c>
      <c r="AU49" s="5" t="s">
        <v>20</v>
      </c>
      <c r="AV49" s="10" t="s">
        <v>163</v>
      </c>
      <c r="AW49" s="2" t="b">
        <f t="shared" si="1"/>
        <v>1</v>
      </c>
      <c r="AX49" s="14" t="s">
        <v>20</v>
      </c>
      <c r="AY49" s="2" t="s">
        <v>51</v>
      </c>
      <c r="AZ49" s="2">
        <v>4.0999999999999996</v>
      </c>
    </row>
    <row r="50" spans="1:52" ht="72" x14ac:dyDescent="0.25">
      <c r="A50" s="3" t="s">
        <v>3</v>
      </c>
      <c r="B50" s="2" t="s">
        <v>123</v>
      </c>
      <c r="C50" s="2" t="s">
        <v>170</v>
      </c>
      <c r="D50" s="33"/>
      <c r="E50" s="17" t="s">
        <v>171</v>
      </c>
      <c r="F50" s="6" t="s">
        <v>42</v>
      </c>
      <c r="G50" s="2" t="s">
        <v>64</v>
      </c>
      <c r="H50" s="11">
        <v>0</v>
      </c>
      <c r="I50" s="20"/>
      <c r="K50" s="18" t="s">
        <v>41</v>
      </c>
      <c r="L50" s="2" t="s">
        <v>63</v>
      </c>
      <c r="M50" s="11">
        <v>0</v>
      </c>
      <c r="N50" s="20"/>
      <c r="O50" s="10" t="s">
        <v>8</v>
      </c>
      <c r="Q50" s="2" t="s">
        <v>64</v>
      </c>
      <c r="R50" s="11">
        <v>0</v>
      </c>
      <c r="S50" s="20"/>
      <c r="V50" s="2" t="s">
        <v>64</v>
      </c>
      <c r="W50" s="11">
        <v>0</v>
      </c>
      <c r="X50" s="20"/>
      <c r="AA50" s="2" t="s">
        <v>64</v>
      </c>
      <c r="AB50" s="11">
        <v>0</v>
      </c>
      <c r="AC50" s="20"/>
      <c r="AF50" s="2" t="s">
        <v>64</v>
      </c>
      <c r="AG50" s="11">
        <v>0</v>
      </c>
      <c r="AH50" s="20"/>
      <c r="AK50" s="2" t="s">
        <v>64</v>
      </c>
      <c r="AL50" s="11">
        <v>0</v>
      </c>
      <c r="AM50" s="20"/>
      <c r="AO50" s="18" t="s">
        <v>41</v>
      </c>
      <c r="AP50" s="2" t="s">
        <v>63</v>
      </c>
      <c r="AQ50" s="11">
        <v>0</v>
      </c>
      <c r="AR50" s="20"/>
      <c r="AS50" s="10" t="s">
        <v>8</v>
      </c>
      <c r="AT50" s="7" t="s">
        <v>20</v>
      </c>
      <c r="AU50" s="5" t="s">
        <v>20</v>
      </c>
      <c r="AV50" s="10" t="s">
        <v>168</v>
      </c>
      <c r="AW50" s="2" t="b">
        <f t="shared" si="1"/>
        <v>0</v>
      </c>
      <c r="AX50" s="14" t="s">
        <v>20</v>
      </c>
      <c r="AY50" s="2" t="s">
        <v>51</v>
      </c>
      <c r="AZ50" s="2">
        <v>5.0999999999999996</v>
      </c>
    </row>
    <row r="51" spans="1:52" ht="60" x14ac:dyDescent="0.25">
      <c r="A51" s="3" t="s">
        <v>3</v>
      </c>
      <c r="B51" s="2" t="s">
        <v>123</v>
      </c>
      <c r="C51" s="2" t="s">
        <v>172</v>
      </c>
      <c r="D51" s="33"/>
      <c r="E51" s="17" t="s">
        <v>173</v>
      </c>
      <c r="F51" s="6" t="s">
        <v>42</v>
      </c>
      <c r="G51" s="2" t="s">
        <v>64</v>
      </c>
      <c r="H51" s="11">
        <v>0</v>
      </c>
      <c r="I51" s="20"/>
      <c r="K51" s="18" t="s">
        <v>41</v>
      </c>
      <c r="L51" s="2" t="s">
        <v>63</v>
      </c>
      <c r="M51" s="11">
        <v>0</v>
      </c>
      <c r="N51" s="20"/>
      <c r="O51" s="10" t="s">
        <v>8</v>
      </c>
      <c r="P51" s="18" t="s">
        <v>41</v>
      </c>
      <c r="Q51" s="2" t="s">
        <v>63</v>
      </c>
      <c r="R51" s="11">
        <v>0</v>
      </c>
      <c r="S51" s="20"/>
      <c r="U51" s="18" t="s">
        <v>41</v>
      </c>
      <c r="V51" s="2" t="s">
        <v>63</v>
      </c>
      <c r="W51" s="11">
        <v>0</v>
      </c>
      <c r="X51" s="20"/>
      <c r="Z51" s="18" t="s">
        <v>41</v>
      </c>
      <c r="AA51" s="2" t="s">
        <v>63</v>
      </c>
      <c r="AB51" s="11">
        <v>0</v>
      </c>
      <c r="AC51" s="20"/>
      <c r="AE51" s="18"/>
      <c r="AF51" s="2" t="s">
        <v>64</v>
      </c>
      <c r="AG51" s="11">
        <v>0</v>
      </c>
      <c r="AH51" s="20"/>
      <c r="AJ51" s="18"/>
      <c r="AK51" s="2" t="s">
        <v>64</v>
      </c>
      <c r="AL51" s="11">
        <v>0</v>
      </c>
      <c r="AM51" s="20"/>
      <c r="AO51" s="18" t="s">
        <v>41</v>
      </c>
      <c r="AP51" s="2" t="s">
        <v>63</v>
      </c>
      <c r="AQ51" s="11">
        <v>0</v>
      </c>
      <c r="AR51" s="20"/>
      <c r="AS51" s="10" t="s">
        <v>8</v>
      </c>
      <c r="AT51" s="7" t="s">
        <v>20</v>
      </c>
      <c r="AU51" s="5" t="s">
        <v>20</v>
      </c>
      <c r="AV51" s="10" t="s">
        <v>169</v>
      </c>
      <c r="AW51" s="2" t="b">
        <f t="shared" si="1"/>
        <v>0</v>
      </c>
      <c r="AX51" s="14" t="s">
        <v>20</v>
      </c>
      <c r="AY51" s="2" t="s">
        <v>51</v>
      </c>
      <c r="AZ51" s="2">
        <v>5.15</v>
      </c>
    </row>
    <row r="52" spans="1:52" ht="67.5" x14ac:dyDescent="0.25">
      <c r="A52" s="4" t="s">
        <v>3</v>
      </c>
      <c r="B52" s="22" t="s">
        <v>16</v>
      </c>
      <c r="C52" s="22" t="s">
        <v>16</v>
      </c>
      <c r="D52" s="33"/>
      <c r="E52" s="23"/>
      <c r="F52" s="24" t="s">
        <v>134</v>
      </c>
      <c r="G52" s="22" t="s">
        <v>64</v>
      </c>
      <c r="H52" s="25">
        <v>0</v>
      </c>
      <c r="I52" s="25">
        <v>1131</v>
      </c>
      <c r="J52" s="26" t="s">
        <v>136</v>
      </c>
      <c r="K52" s="24"/>
      <c r="L52" s="22" t="s">
        <v>64</v>
      </c>
      <c r="M52" s="25">
        <v>0</v>
      </c>
      <c r="N52" s="25">
        <v>1131</v>
      </c>
      <c r="O52" s="22"/>
      <c r="P52" s="24"/>
      <c r="Q52" s="22" t="s">
        <v>64</v>
      </c>
      <c r="R52" s="25">
        <v>0</v>
      </c>
      <c r="S52" s="25">
        <v>1131</v>
      </c>
      <c r="T52" s="22"/>
      <c r="U52" s="24"/>
      <c r="V52" s="22" t="s">
        <v>64</v>
      </c>
      <c r="W52" s="25">
        <v>0</v>
      </c>
      <c r="X52" s="25">
        <v>1131</v>
      </c>
      <c r="Y52" s="22"/>
      <c r="Z52" s="24"/>
      <c r="AA52" s="22" t="s">
        <v>64</v>
      </c>
      <c r="AB52" s="25">
        <v>0</v>
      </c>
      <c r="AC52" s="25">
        <v>1131</v>
      </c>
      <c r="AD52" s="22"/>
      <c r="AE52" s="24"/>
      <c r="AF52" s="22" t="s">
        <v>64</v>
      </c>
      <c r="AG52" s="25">
        <v>0</v>
      </c>
      <c r="AH52" s="25">
        <v>1131</v>
      </c>
      <c r="AI52" s="22"/>
      <c r="AJ52" s="24"/>
      <c r="AK52" s="22" t="s">
        <v>64</v>
      </c>
      <c r="AL52" s="25">
        <v>0</v>
      </c>
      <c r="AM52" s="25">
        <v>1131</v>
      </c>
      <c r="AN52" s="22"/>
      <c r="AO52" s="24"/>
      <c r="AP52" s="22" t="s">
        <v>64</v>
      </c>
      <c r="AQ52" s="25">
        <v>0</v>
      </c>
      <c r="AR52" s="25">
        <v>1131</v>
      </c>
      <c r="AS52" s="22"/>
      <c r="AT52" s="7" t="s">
        <v>20</v>
      </c>
      <c r="AU52" s="5" t="s">
        <v>20</v>
      </c>
      <c r="AV52" s="10" t="s">
        <v>157</v>
      </c>
      <c r="AW52" s="2" t="b">
        <f t="shared" si="1"/>
        <v>0</v>
      </c>
      <c r="AX52" s="14" t="s">
        <v>48</v>
      </c>
      <c r="AY52" s="2" t="s">
        <v>51</v>
      </c>
      <c r="AZ52" s="2">
        <v>7.4</v>
      </c>
    </row>
    <row r="53" spans="1:52" ht="30" x14ac:dyDescent="0.25">
      <c r="A53" s="4" t="s">
        <v>3</v>
      </c>
      <c r="B53" s="2" t="s">
        <v>36</v>
      </c>
      <c r="C53" s="2" t="s">
        <v>36</v>
      </c>
      <c r="D53" s="33"/>
      <c r="F53" s="6" t="s">
        <v>37</v>
      </c>
      <c r="G53" s="2" t="s">
        <v>64</v>
      </c>
      <c r="I53" s="11">
        <v>50000</v>
      </c>
      <c r="J53" s="10" t="s">
        <v>8</v>
      </c>
      <c r="L53" s="2" t="s">
        <v>64</v>
      </c>
      <c r="N53" s="11">
        <v>50000</v>
      </c>
      <c r="Q53" s="2" t="s">
        <v>64</v>
      </c>
      <c r="S53" s="19">
        <v>20000</v>
      </c>
      <c r="V53" s="2" t="s">
        <v>64</v>
      </c>
      <c r="X53" s="19">
        <v>20000</v>
      </c>
      <c r="AA53" s="2" t="s">
        <v>64</v>
      </c>
      <c r="AC53" s="19">
        <v>20000</v>
      </c>
      <c r="AF53" s="2" t="s">
        <v>64</v>
      </c>
      <c r="AH53" s="19">
        <v>20000</v>
      </c>
      <c r="AK53" s="2" t="s">
        <v>64</v>
      </c>
      <c r="AM53" s="19">
        <v>20000</v>
      </c>
      <c r="AP53" s="2" t="s">
        <v>64</v>
      </c>
      <c r="AR53" s="11">
        <v>50000</v>
      </c>
      <c r="AT53" s="7" t="s">
        <v>20</v>
      </c>
      <c r="AU53" s="5" t="s">
        <v>20</v>
      </c>
      <c r="AV53" s="10"/>
      <c r="AW53" s="2" t="b">
        <f t="shared" si="1"/>
        <v>0</v>
      </c>
      <c r="AX53" s="14" t="s">
        <v>48</v>
      </c>
      <c r="AY53" s="2" t="s">
        <v>124</v>
      </c>
    </row>
    <row r="54" spans="1:52" ht="56.25" x14ac:dyDescent="0.25">
      <c r="A54" s="4" t="s">
        <v>3</v>
      </c>
      <c r="B54" s="22" t="s">
        <v>22</v>
      </c>
      <c r="C54" s="22" t="s">
        <v>178</v>
      </c>
      <c r="D54" s="33"/>
      <c r="E54" s="23"/>
      <c r="F54" s="24" t="s">
        <v>39</v>
      </c>
      <c r="G54" s="22" t="s">
        <v>64</v>
      </c>
      <c r="H54" s="25">
        <v>10</v>
      </c>
      <c r="I54" s="25"/>
      <c r="J54" s="26" t="s">
        <v>18</v>
      </c>
      <c r="K54" s="24"/>
      <c r="L54" s="22" t="s">
        <v>64</v>
      </c>
      <c r="M54" s="25">
        <v>10</v>
      </c>
      <c r="N54" s="25"/>
      <c r="O54" s="22"/>
      <c r="P54" s="24"/>
      <c r="Q54" s="22" t="s">
        <v>64</v>
      </c>
      <c r="R54" s="25">
        <v>10</v>
      </c>
      <c r="S54" s="25"/>
      <c r="T54" s="22"/>
      <c r="U54" s="24"/>
      <c r="V54" s="22" t="s">
        <v>64</v>
      </c>
      <c r="W54" s="25">
        <v>10</v>
      </c>
      <c r="X54" s="25"/>
      <c r="Y54" s="22"/>
      <c r="Z54" s="24"/>
      <c r="AA54" s="22" t="s">
        <v>64</v>
      </c>
      <c r="AB54" s="25">
        <v>10</v>
      </c>
      <c r="AC54" s="25"/>
      <c r="AD54" s="22"/>
      <c r="AE54" s="24"/>
      <c r="AF54" s="22" t="s">
        <v>64</v>
      </c>
      <c r="AG54" s="25">
        <v>10</v>
      </c>
      <c r="AH54" s="25"/>
      <c r="AI54" s="22"/>
      <c r="AJ54" s="24"/>
      <c r="AK54" s="22" t="s">
        <v>64</v>
      </c>
      <c r="AL54" s="25">
        <v>10</v>
      </c>
      <c r="AM54" s="25"/>
      <c r="AN54" s="22"/>
      <c r="AO54" s="24"/>
      <c r="AP54" s="22" t="s">
        <v>64</v>
      </c>
      <c r="AQ54" s="25">
        <v>10</v>
      </c>
      <c r="AR54" s="25"/>
      <c r="AS54" s="22"/>
      <c r="AT54" s="7" t="s">
        <v>20</v>
      </c>
      <c r="AU54" s="5" t="s">
        <v>20</v>
      </c>
      <c r="AV54" s="10" t="s">
        <v>179</v>
      </c>
      <c r="AW54" s="2" t="b">
        <f t="shared" si="1"/>
        <v>0</v>
      </c>
      <c r="AX54" s="14" t="s">
        <v>48</v>
      </c>
      <c r="AY54" s="2" t="s">
        <v>51</v>
      </c>
      <c r="AZ54" s="2">
        <v>1.05</v>
      </c>
    </row>
    <row r="55" spans="1:52" ht="56.25" x14ac:dyDescent="0.2">
      <c r="A55" s="4" t="s">
        <v>3</v>
      </c>
      <c r="B55" s="22" t="s">
        <v>34</v>
      </c>
      <c r="C55" s="22" t="s">
        <v>56</v>
      </c>
      <c r="D55" s="33"/>
      <c r="E55" s="23"/>
      <c r="F55" s="24" t="s">
        <v>69</v>
      </c>
      <c r="G55" s="22" t="s">
        <v>64</v>
      </c>
      <c r="H55" s="25">
        <v>0</v>
      </c>
      <c r="I55" s="25">
        <v>5</v>
      </c>
      <c r="J55" s="32" t="s">
        <v>70</v>
      </c>
      <c r="K55" s="24"/>
      <c r="L55" s="22" t="s">
        <v>64</v>
      </c>
      <c r="M55" s="25">
        <v>0</v>
      </c>
      <c r="N55" s="25">
        <v>5</v>
      </c>
      <c r="O55" s="22"/>
      <c r="P55" s="24"/>
      <c r="Q55" s="22" t="s">
        <v>64</v>
      </c>
      <c r="R55" s="25">
        <v>0</v>
      </c>
      <c r="S55" s="25">
        <v>5</v>
      </c>
      <c r="T55" s="22"/>
      <c r="U55" s="24"/>
      <c r="V55" s="22" t="s">
        <v>64</v>
      </c>
      <c r="W55" s="25">
        <v>0</v>
      </c>
      <c r="X55" s="25">
        <v>5</v>
      </c>
      <c r="Y55" s="22"/>
      <c r="Z55" s="24"/>
      <c r="AA55" s="22" t="s">
        <v>64</v>
      </c>
      <c r="AB55" s="25">
        <v>0</v>
      </c>
      <c r="AC55" s="25">
        <v>5</v>
      </c>
      <c r="AD55" s="22"/>
      <c r="AE55" s="24"/>
      <c r="AF55" s="22" t="s">
        <v>64</v>
      </c>
      <c r="AG55" s="25">
        <v>0</v>
      </c>
      <c r="AH55" s="25">
        <v>5</v>
      </c>
      <c r="AI55" s="22"/>
      <c r="AJ55" s="24"/>
      <c r="AK55" s="22" t="s">
        <v>64</v>
      </c>
      <c r="AL55" s="25">
        <v>0</v>
      </c>
      <c r="AM55" s="25">
        <v>5</v>
      </c>
      <c r="AN55" s="22"/>
      <c r="AO55" s="24"/>
      <c r="AP55" s="22" t="s">
        <v>64</v>
      </c>
      <c r="AQ55" s="25">
        <v>0</v>
      </c>
      <c r="AR55" s="25">
        <v>5</v>
      </c>
      <c r="AS55" s="22"/>
      <c r="AT55" s="7" t="s">
        <v>20</v>
      </c>
      <c r="AU55" s="5" t="s">
        <v>20</v>
      </c>
      <c r="AV55" s="10" t="s">
        <v>72</v>
      </c>
      <c r="AW55" s="2" t="b">
        <f t="shared" si="1"/>
        <v>1</v>
      </c>
      <c r="AY55" s="2" t="s">
        <v>51</v>
      </c>
      <c r="AZ55" s="2">
        <v>7.8</v>
      </c>
    </row>
    <row r="56" spans="1:52" x14ac:dyDescent="0.25">
      <c r="AV56" s="10"/>
    </row>
    <row r="57" spans="1:52" x14ac:dyDescent="0.25">
      <c r="AV57" s="10"/>
    </row>
    <row r="58" spans="1:52" x14ac:dyDescent="0.25">
      <c r="AV58" s="10"/>
    </row>
    <row r="59" spans="1:52" x14ac:dyDescent="0.25">
      <c r="AV59" s="10"/>
    </row>
    <row r="60" spans="1:52" x14ac:dyDescent="0.25">
      <c r="AV60" s="10"/>
    </row>
    <row r="61" spans="1:52" x14ac:dyDescent="0.25">
      <c r="AV61" s="10"/>
    </row>
  </sheetData>
  <autoFilter ref="A1:AZ55" xr:uid="{A0F6B66B-E977-4C9B-A7CD-A3BC2635904E}">
    <sortState xmlns:xlrd2="http://schemas.microsoft.com/office/spreadsheetml/2017/richdata2" ref="A2:AZ55">
      <sortCondition ref="A1:A55"/>
    </sortState>
  </autoFilter>
  <conditionalFormatting sqref="A1:A1048576">
    <cfRule type="containsText" dxfId="12" priority="9" operator="containsText" text="Solar">
      <formula>NOT(ISERROR(SEARCH("Solar",A1)))</formula>
    </cfRule>
    <cfRule type="containsText" dxfId="11" priority="10" operator="containsText" text="Wind">
      <formula>NOT(ISERROR(SEARCH("Wind",A1)))</formula>
    </cfRule>
  </conditionalFormatting>
  <conditionalFormatting sqref="G2:G1048576 L2:L1048576 Q2:Q1048576">
    <cfRule type="containsText" dxfId="10" priority="8" operator="containsText" text="inc">
      <formula>NOT(ISERROR(SEARCH("inc",G2)))</formula>
    </cfRule>
  </conditionalFormatting>
  <conditionalFormatting sqref="V2:V1048576">
    <cfRule type="containsText" dxfId="9" priority="5" operator="containsText" text="inc">
      <formula>NOT(ISERROR(SEARCH("inc",V2)))</formula>
    </cfRule>
  </conditionalFormatting>
  <conditionalFormatting sqref="AA2:AA1048576">
    <cfRule type="containsText" dxfId="8" priority="4" operator="containsText" text="inc">
      <formula>NOT(ISERROR(SEARCH("inc",AA2)))</formula>
    </cfRule>
  </conditionalFormatting>
  <conditionalFormatting sqref="AF2:AF1048576">
    <cfRule type="containsText" dxfId="7" priority="3" operator="containsText" text="inc">
      <formula>NOT(ISERROR(SEARCH("inc",AF2)))</formula>
    </cfRule>
  </conditionalFormatting>
  <conditionalFormatting sqref="AK2:AK1048576">
    <cfRule type="containsText" dxfId="6" priority="2" operator="containsText" text="inc">
      <formula>NOT(ISERROR(SEARCH("inc",AK2)))</formula>
    </cfRule>
  </conditionalFormatting>
  <conditionalFormatting sqref="AP2:AP1048576">
    <cfRule type="containsText" dxfId="5" priority="1" operator="containsText" text="inc">
      <formula>NOT(ISERROR(SEARCH("inc",AP2)))</formula>
    </cfRule>
  </conditionalFormatting>
  <conditionalFormatting sqref="AT1:XFD2 AT3:BB3 AT4:XFD5 AW6:XFD11 AT12:XFD29 AT30:BB30 AT31:XFD32 AW33:XFD35 AT36:XFD46 AT47:BC47 AT48:XFD55 AT56:AX1048576 AY11:AY13 A1:K1 A2:I2 A3:K11 A12:M12 A13:K14 A13:A20 A19:K20 A21:M52 A53:X1048576 L1:M11 N1:R52 L13:M18 G13:G20 B15:K18 L19 L20:M20 V1:W52 Z1:AB52 Z53:AC1048576 AE1:AG52 AE53:AH1048576 AJ1:AL52 AJ53:AM1048576 AO1:AQ12 AP13:AQ18 AP19 AP20:AQ20 AO21:AQ52 AO53:AS1048576 S1:U18 X1:X18 AC1:AC18 AH1:AH18 AM1:AM18 AR1:AS52 Y1:Y1048576 AD1:AD1048576 AI1:AI1048576 AN1:AN1048576 K2 BF3:XFD3 AT6:AU8 AT9:AV11 AO13:AO20 U19 S20:U46 X20:X46 AC20:AC46 AH20:AH46 AM20:AM46 BF30:XFD30 AT33:AU35 U47 BF47:XFD47 S48:U52 X48:X52 AC48:AC52 AH48:AH52 AM48:AM52 AZ56:XFD1048576">
    <cfRule type="containsText" dxfId="4" priority="14" operator="containsText" text="TBD">
      <formula>NOT(ISERROR(SEARCH("TBD",A1)))</formula>
    </cfRule>
  </conditionalFormatting>
  <conditionalFormatting sqref="AU1:AU5 AT2:AT4 AT5:AU1048576">
    <cfRule type="containsText" dxfId="3" priority="15" operator="containsText" text="Y">
      <formula>NOT(ISERROR(SEARCH("Y",AT1)))</formula>
    </cfRule>
  </conditionalFormatting>
  <conditionalFormatting sqref="AW1:AW1048576">
    <cfRule type="containsText" dxfId="2" priority="13" operator="containsText" text="TRUE">
      <formula>NOT(ISERROR(SEARCH("TRUE",AW1)))</formula>
    </cfRule>
  </conditionalFormatting>
  <conditionalFormatting sqref="AX2:AX1048576">
    <cfRule type="containsText" dxfId="1" priority="12" operator="containsText" text="Y">
      <formula>NOT(ISERROR(SEARCH("Y",AX2)))</formula>
    </cfRule>
  </conditionalFormatting>
  <conditionalFormatting sqref="AY2:AY55">
    <cfRule type="containsBlanks" dxfId="0" priority="11">
      <formula>LEN(TRIM(AY2))=0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702C-DB61-47C7-9891-1E916BA190FB}">
  <dimension ref="A1:D15"/>
  <sheetViews>
    <sheetView workbookViewId="0">
      <selection activeCell="B7" sqref="B7"/>
    </sheetView>
  </sheetViews>
  <sheetFormatPr defaultColWidth="8.7109375" defaultRowHeight="15" x14ac:dyDescent="0.25"/>
  <cols>
    <col min="1" max="1" width="8.7109375" style="1"/>
    <col min="2" max="2" width="27.42578125" style="1" customWidth="1"/>
    <col min="3" max="3" width="35.5703125" style="1" customWidth="1"/>
    <col min="4" max="4" width="23.85546875" style="1" customWidth="1"/>
    <col min="5" max="16384" width="8.7109375" style="1"/>
  </cols>
  <sheetData>
    <row r="1" spans="1:4" x14ac:dyDescent="0.25">
      <c r="A1" s="1" t="s">
        <v>5</v>
      </c>
      <c r="B1" s="1" t="s">
        <v>74</v>
      </c>
      <c r="C1" s="1" t="s">
        <v>6</v>
      </c>
      <c r="D1" s="1" t="s">
        <v>0</v>
      </c>
    </row>
    <row r="2" spans="1:4" x14ac:dyDescent="0.25">
      <c r="A2" s="1" t="s">
        <v>4</v>
      </c>
      <c r="B2" s="1" t="s">
        <v>90</v>
      </c>
      <c r="C2" s="1">
        <v>99.5</v>
      </c>
      <c r="D2" s="1" t="s">
        <v>91</v>
      </c>
    </row>
    <row r="3" spans="1:4" x14ac:dyDescent="0.25">
      <c r="B3" s="1" t="s">
        <v>92</v>
      </c>
      <c r="C3" s="1">
        <v>2</v>
      </c>
      <c r="D3" s="1" t="s">
        <v>93</v>
      </c>
    </row>
    <row r="4" spans="1:4" x14ac:dyDescent="0.25">
      <c r="B4" s="1" t="s">
        <v>95</v>
      </c>
    </row>
    <row r="5" spans="1:4" x14ac:dyDescent="0.25">
      <c r="B5" s="1" t="s">
        <v>98</v>
      </c>
      <c r="C5" s="1">
        <v>15</v>
      </c>
      <c r="D5" s="1" t="s">
        <v>97</v>
      </c>
    </row>
    <row r="6" spans="1:4" ht="30" x14ac:dyDescent="0.25">
      <c r="B6" s="1" t="s">
        <v>96</v>
      </c>
      <c r="C6" s="1">
        <v>45</v>
      </c>
      <c r="D6" s="1" t="s">
        <v>97</v>
      </c>
    </row>
    <row r="7" spans="1:4" x14ac:dyDescent="0.25">
      <c r="B7" s="1" t="s">
        <v>188</v>
      </c>
      <c r="C7" s="1">
        <v>50</v>
      </c>
      <c r="D7" s="1" t="s">
        <v>187</v>
      </c>
    </row>
    <row r="8" spans="1:4" x14ac:dyDescent="0.25">
      <c r="B8" s="1" t="s">
        <v>190</v>
      </c>
      <c r="C8" s="1">
        <v>85</v>
      </c>
      <c r="D8" s="1" t="s">
        <v>189</v>
      </c>
    </row>
    <row r="9" spans="1:4" x14ac:dyDescent="0.25">
      <c r="B9" s="1" t="s">
        <v>192</v>
      </c>
      <c r="C9" s="1">
        <v>25</v>
      </c>
      <c r="D9" s="1" t="s">
        <v>191</v>
      </c>
    </row>
    <row r="10" spans="1:4" ht="34.5" x14ac:dyDescent="0.25">
      <c r="B10" s="1" t="s">
        <v>110</v>
      </c>
      <c r="C10" s="15" t="s">
        <v>71</v>
      </c>
      <c r="D10" s="1" t="s">
        <v>100</v>
      </c>
    </row>
    <row r="11" spans="1:4" ht="45.75" x14ac:dyDescent="0.25">
      <c r="B11" s="1" t="s">
        <v>99</v>
      </c>
      <c r="C11" s="15" t="s">
        <v>103</v>
      </c>
      <c r="D11" s="1" t="s">
        <v>100</v>
      </c>
    </row>
    <row r="12" spans="1:4" ht="45" x14ac:dyDescent="0.25">
      <c r="B12" s="1" t="s">
        <v>112</v>
      </c>
      <c r="C12" s="1">
        <v>0.6</v>
      </c>
      <c r="D12" s="1" t="s">
        <v>7</v>
      </c>
    </row>
    <row r="13" spans="1:4" ht="30" x14ac:dyDescent="0.25">
      <c r="B13" s="1" t="s">
        <v>111</v>
      </c>
      <c r="C13" s="1">
        <v>1</v>
      </c>
      <c r="D13" s="1" t="s">
        <v>113</v>
      </c>
    </row>
    <row r="15" spans="1:4" ht="30" x14ac:dyDescent="0.25">
      <c r="D15" s="1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6175-EF01-44C8-9EF4-EA001DF5BBA8}">
  <dimension ref="A1:E21"/>
  <sheetViews>
    <sheetView tabSelected="1" workbookViewId="0">
      <selection activeCell="D22" sqref="D22"/>
    </sheetView>
  </sheetViews>
  <sheetFormatPr defaultRowHeight="15" x14ac:dyDescent="0.25"/>
  <cols>
    <col min="1" max="1" width="13.7109375" customWidth="1"/>
    <col min="2" max="2" width="47.7109375" customWidth="1"/>
    <col min="3" max="3" width="24.140625" customWidth="1"/>
    <col min="4" max="4" width="16.42578125" customWidth="1"/>
    <col min="5" max="5" width="11.85546875" bestFit="1" customWidth="1"/>
  </cols>
  <sheetData>
    <row r="1" spans="1:5" x14ac:dyDescent="0.25">
      <c r="A1" t="s">
        <v>73</v>
      </c>
      <c r="B1" t="s">
        <v>74</v>
      </c>
      <c r="C1" t="s">
        <v>6</v>
      </c>
      <c r="D1" t="s">
        <v>0</v>
      </c>
    </row>
    <row r="2" spans="1:5" x14ac:dyDescent="0.25">
      <c r="A2" t="s">
        <v>75</v>
      </c>
      <c r="B2" t="s">
        <v>76</v>
      </c>
      <c r="C2">
        <v>15</v>
      </c>
      <c r="D2" t="s">
        <v>80</v>
      </c>
    </row>
    <row r="3" spans="1:5" x14ac:dyDescent="0.25">
      <c r="A3" t="s">
        <v>75</v>
      </c>
      <c r="B3" t="s">
        <v>77</v>
      </c>
      <c r="C3">
        <v>7.5</v>
      </c>
      <c r="D3" t="s">
        <v>78</v>
      </c>
    </row>
    <row r="4" spans="1:5" x14ac:dyDescent="0.25">
      <c r="A4" t="s">
        <v>75</v>
      </c>
      <c r="B4" t="s">
        <v>79</v>
      </c>
      <c r="C4">
        <v>100</v>
      </c>
      <c r="D4" t="s">
        <v>82</v>
      </c>
    </row>
    <row r="5" spans="1:5" x14ac:dyDescent="0.25">
      <c r="A5" t="s">
        <v>75</v>
      </c>
      <c r="B5" t="s">
        <v>84</v>
      </c>
      <c r="C5">
        <v>3.45</v>
      </c>
      <c r="D5" t="s">
        <v>81</v>
      </c>
    </row>
    <row r="6" spans="1:5" x14ac:dyDescent="0.25">
      <c r="A6">
        <v>1</v>
      </c>
      <c r="B6" t="s">
        <v>83</v>
      </c>
      <c r="C6">
        <v>112</v>
      </c>
      <c r="D6" t="s">
        <v>81</v>
      </c>
    </row>
    <row r="7" spans="1:5" x14ac:dyDescent="0.25">
      <c r="A7">
        <v>1</v>
      </c>
      <c r="B7" t="s">
        <v>85</v>
      </c>
      <c r="C7">
        <f xml:space="preserve"> ((C6*$C$3)*COS(RADIANS(30)))*(C6*$C$3)/1000000</f>
        <v>0.61106752491029992</v>
      </c>
      <c r="D7" t="s">
        <v>80</v>
      </c>
      <c r="E7" s="16" t="s">
        <v>125</v>
      </c>
    </row>
    <row r="8" spans="1:5" x14ac:dyDescent="0.25">
      <c r="A8">
        <v>1</v>
      </c>
      <c r="B8" t="s">
        <v>86</v>
      </c>
      <c r="C8">
        <f>1/C7</f>
        <v>1.6364803548458779</v>
      </c>
      <c r="E8" t="s">
        <v>89</v>
      </c>
    </row>
    <row r="9" spans="1:5" x14ac:dyDescent="0.25">
      <c r="A9">
        <v>1</v>
      </c>
      <c r="B9" t="s">
        <v>87</v>
      </c>
      <c r="C9">
        <f>C8*$C$5</f>
        <v>5.645857224218279</v>
      </c>
      <c r="E9" t="s">
        <v>88</v>
      </c>
    </row>
    <row r="10" spans="1:5" x14ac:dyDescent="0.25">
      <c r="A10">
        <v>2</v>
      </c>
      <c r="B10" t="s">
        <v>83</v>
      </c>
      <c r="C10">
        <v>126</v>
      </c>
      <c r="D10" t="s">
        <v>81</v>
      </c>
    </row>
    <row r="11" spans="1:5" x14ac:dyDescent="0.25">
      <c r="A11">
        <v>2</v>
      </c>
      <c r="B11" t="s">
        <v>85</v>
      </c>
      <c r="C11">
        <f xml:space="preserve"> ((C10*$C$3)*COS(RADIANS(30)))*(C10*$C$3)/1000000</f>
        <v>0.7733823362145984</v>
      </c>
      <c r="D11" t="s">
        <v>80</v>
      </c>
    </row>
    <row r="12" spans="1:5" x14ac:dyDescent="0.25">
      <c r="A12">
        <v>2</v>
      </c>
      <c r="B12" t="s">
        <v>86</v>
      </c>
      <c r="C12">
        <f>1/C11</f>
        <v>1.2930215149399529</v>
      </c>
      <c r="E12" t="s">
        <v>89</v>
      </c>
    </row>
    <row r="13" spans="1:5" x14ac:dyDescent="0.25">
      <c r="A13">
        <v>2</v>
      </c>
      <c r="B13" t="s">
        <v>87</v>
      </c>
      <c r="C13">
        <f>C12*$C$5</f>
        <v>4.4609242265428373</v>
      </c>
      <c r="E13" t="s">
        <v>88</v>
      </c>
    </row>
    <row r="14" spans="1:5" x14ac:dyDescent="0.25">
      <c r="A14">
        <v>3</v>
      </c>
      <c r="B14" t="s">
        <v>83</v>
      </c>
      <c r="C14">
        <v>136</v>
      </c>
      <c r="D14" t="s">
        <v>81</v>
      </c>
    </row>
    <row r="15" spans="1:5" x14ac:dyDescent="0.25">
      <c r="A15">
        <v>3</v>
      </c>
      <c r="B15" t="s">
        <v>85</v>
      </c>
      <c r="C15">
        <f xml:space="preserve"> ((C14*$C$3)*COS(RADIANS(30)))*(C14*$C$3)/1000000</f>
        <v>0.90101283009733002</v>
      </c>
      <c r="D15" t="s">
        <v>80</v>
      </c>
    </row>
    <row r="16" spans="1:5" x14ac:dyDescent="0.25">
      <c r="A16">
        <v>3</v>
      </c>
      <c r="B16" t="s">
        <v>86</v>
      </c>
      <c r="C16">
        <f>1/C15</f>
        <v>1.1098621091688308</v>
      </c>
      <c r="E16" t="s">
        <v>89</v>
      </c>
    </row>
    <row r="17" spans="1:5" x14ac:dyDescent="0.25">
      <c r="A17">
        <v>3</v>
      </c>
      <c r="B17" t="s">
        <v>87</v>
      </c>
      <c r="C17">
        <f>C16*$C$5</f>
        <v>3.8290242766324663</v>
      </c>
      <c r="E17" t="s">
        <v>88</v>
      </c>
    </row>
    <row r="18" spans="1:5" ht="90.75" x14ac:dyDescent="0.25">
      <c r="A18" t="s">
        <v>75</v>
      </c>
      <c r="B18" t="s">
        <v>101</v>
      </c>
      <c r="C18" s="15" t="s">
        <v>104</v>
      </c>
      <c r="D18" t="s">
        <v>81</v>
      </c>
    </row>
    <row r="19" spans="1:5" ht="79.5" x14ac:dyDescent="0.25">
      <c r="A19" t="s">
        <v>75</v>
      </c>
      <c r="B19" t="s">
        <v>102</v>
      </c>
      <c r="C19" s="15" t="s">
        <v>105</v>
      </c>
      <c r="D19" t="s">
        <v>81</v>
      </c>
    </row>
    <row r="20" spans="1:5" x14ac:dyDescent="0.25">
      <c r="A20" t="s">
        <v>75</v>
      </c>
      <c r="B20" t="s">
        <v>218</v>
      </c>
      <c r="C20">
        <v>6.0000000000000001E-3</v>
      </c>
      <c r="D20" t="s">
        <v>186</v>
      </c>
    </row>
    <row r="21" spans="1:5" x14ac:dyDescent="0.25">
      <c r="A21" t="s">
        <v>75</v>
      </c>
      <c r="B21" t="s">
        <v>207</v>
      </c>
      <c r="C21">
        <v>0.4</v>
      </c>
      <c r="D2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Suitability factors</vt:lpstr>
      <vt:lpstr>E Output Params Solar</vt:lpstr>
      <vt:lpstr>E Output Params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Patator Pataproute</dc:creator>
  <cp:lastModifiedBy>Lucas Vigroux</cp:lastModifiedBy>
  <dcterms:created xsi:type="dcterms:W3CDTF">2015-06-05T18:17:20Z</dcterms:created>
  <dcterms:modified xsi:type="dcterms:W3CDTF">2025-03-27T23:09:42Z</dcterms:modified>
</cp:coreProperties>
</file>