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4층 2공구\슬래브15\"/>
    </mc:Choice>
  </mc:AlternateContent>
  <xr:revisionPtr revIDLastSave="0" documentId="8_{F902932D-DC81-42AA-AC8A-FA75824C01CF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'1'!$D$12:$D$41</definedName>
  </definedNames>
  <calcPr calcId="191029"/>
</workbook>
</file>

<file path=xl/calcChain.xml><?xml version="1.0" encoding="utf-8"?>
<calcChain xmlns="http://schemas.openxmlformats.org/spreadsheetml/2006/main"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20" i="43"/>
  <c r="C19" i="43"/>
  <c r="C18" i="43"/>
  <c r="C17" i="43"/>
  <c r="C14" i="43"/>
  <c r="C13" i="43"/>
  <c r="C12" i="43"/>
  <c r="C11" i="43"/>
  <c r="C4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BQ43" i="3"/>
  <c r="AT43" i="3"/>
  <c r="BQ29" i="3" l="1"/>
  <c r="BQ15" i="3"/>
  <c r="BQ1" i="3"/>
  <c r="AT29" i="3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42" i="26"/>
  <c r="E42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42" i="28"/>
  <c r="E42" i="28"/>
  <c r="D249" i="36"/>
  <c r="E249" i="36"/>
  <c r="D42" i="27"/>
  <c r="E42" i="27"/>
  <c r="D42" i="25"/>
  <c r="E42" i="25"/>
  <c r="D249" i="33"/>
  <c r="E249" i="33"/>
  <c r="D42" i="24"/>
  <c r="E42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D15" i="40" s="1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37" i="27"/>
  <c r="C37" i="27"/>
  <c r="C9" i="27"/>
  <c r="D9" i="27" s="1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33" i="27"/>
  <c r="C33" i="27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41" i="27"/>
  <c r="C41" i="27"/>
  <c r="E29" i="27"/>
  <c r="C29" i="27"/>
  <c r="C25" i="27"/>
  <c r="E25" i="27"/>
  <c r="E21" i="27"/>
  <c r="C21" i="27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C39" i="27"/>
  <c r="E39" i="27"/>
  <c r="C35" i="27"/>
  <c r="E35" i="27"/>
  <c r="C31" i="27"/>
  <c r="E31" i="27"/>
  <c r="C27" i="27"/>
  <c r="E27" i="27"/>
  <c r="E23" i="27"/>
  <c r="C23" i="27"/>
  <c r="E19" i="27"/>
  <c r="C19" i="27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9" i="26"/>
  <c r="D9" i="26" s="1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C10" i="26"/>
  <c r="C38" i="26"/>
  <c r="E38" i="26"/>
  <c r="C34" i="26"/>
  <c r="E34" i="26"/>
  <c r="C30" i="26"/>
  <c r="E30" i="26"/>
  <c r="C26" i="26"/>
  <c r="E26" i="26"/>
  <c r="C22" i="26"/>
  <c r="E22" i="26"/>
  <c r="C18" i="26"/>
  <c r="E18" i="26"/>
  <c r="E35" i="24"/>
  <c r="C35" i="24"/>
  <c r="C27" i="24"/>
  <c r="E27" i="24"/>
  <c r="C23" i="24"/>
  <c r="E23" i="24"/>
  <c r="C19" i="24"/>
  <c r="E19" i="24"/>
  <c r="C10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E39" i="24"/>
  <c r="C39" i="24"/>
  <c r="E31" i="24"/>
  <c r="C31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C38" i="25"/>
  <c r="E38" i="25"/>
  <c r="C34" i="25"/>
  <c r="E34" i="25"/>
  <c r="C30" i="25"/>
  <c r="E30" i="25"/>
  <c r="C26" i="25"/>
  <c r="E26" i="25"/>
  <c r="C22" i="25"/>
  <c r="E22" i="25"/>
  <c r="C18" i="25"/>
  <c r="E18" i="25"/>
  <c r="C39" i="25"/>
  <c r="E39" i="25"/>
  <c r="C27" i="25"/>
  <c r="D27" i="25" s="1"/>
  <c r="E27" i="25"/>
  <c r="C19" i="25"/>
  <c r="E19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35" i="25"/>
  <c r="E35" i="25"/>
  <c r="C31" i="25"/>
  <c r="E31" i="25"/>
  <c r="C23" i="25"/>
  <c r="E23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6" i="26" l="1"/>
  <c r="D34" i="26"/>
  <c r="D15" i="32"/>
  <c r="D16" i="33"/>
  <c r="D18" i="27"/>
  <c r="D11" i="34"/>
  <c r="D12" i="35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Q197" i="30"/>
  <c r="I197" i="30"/>
  <c r="P197" i="30"/>
  <c r="H197" i="30"/>
  <c r="U197" i="30"/>
  <c r="M197" i="30"/>
  <c r="T197" i="30"/>
  <c r="L197" i="30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19" i="25"/>
  <c r="I19" i="25"/>
  <c r="P19" i="25"/>
  <c r="H19" i="25"/>
  <c r="U19" i="25"/>
  <c r="M19" i="25"/>
  <c r="T19" i="25"/>
  <c r="L19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20" i="24"/>
  <c r="I20" i="24"/>
  <c r="P20" i="24"/>
  <c r="H20" i="24"/>
  <c r="U20" i="24"/>
  <c r="M20" i="24"/>
  <c r="T20" i="24"/>
  <c r="L20" i="24"/>
  <c r="Q37" i="24"/>
  <c r="I37" i="24"/>
  <c r="P37" i="24"/>
  <c r="H37" i="24"/>
  <c r="U37" i="24"/>
  <c r="M37" i="24"/>
  <c r="T37" i="24"/>
  <c r="L37" i="24"/>
  <c r="Q23" i="24"/>
  <c r="I23" i="24"/>
  <c r="P23" i="24"/>
  <c r="H23" i="24"/>
  <c r="U23" i="24"/>
  <c r="M23" i="24"/>
  <c r="T23" i="24"/>
  <c r="L23" i="24"/>
  <c r="U26" i="26"/>
  <c r="M26" i="26"/>
  <c r="T26" i="26"/>
  <c r="L26" i="26"/>
  <c r="Q26" i="26"/>
  <c r="I26" i="26"/>
  <c r="P26" i="26"/>
  <c r="H26" i="26"/>
  <c r="U27" i="26"/>
  <c r="M27" i="26"/>
  <c r="T27" i="26"/>
  <c r="L27" i="26"/>
  <c r="Q27" i="26"/>
  <c r="I27" i="26"/>
  <c r="P27" i="26"/>
  <c r="H27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26" i="27"/>
  <c r="M26" i="27"/>
  <c r="T26" i="27"/>
  <c r="L26" i="27"/>
  <c r="Q26" i="27"/>
  <c r="I26" i="27"/>
  <c r="P26" i="27"/>
  <c r="H26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25" i="27"/>
  <c r="M25" i="27"/>
  <c r="T25" i="27"/>
  <c r="L25" i="27"/>
  <c r="Q25" i="27"/>
  <c r="I25" i="27"/>
  <c r="P25" i="27"/>
  <c r="H25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S26" i="26"/>
  <c r="K26" i="26"/>
  <c r="R26" i="26"/>
  <c r="J26" i="26"/>
  <c r="O26" i="26"/>
  <c r="G26" i="26"/>
  <c r="N26" i="26"/>
  <c r="F26" i="26"/>
  <c r="U36" i="26"/>
  <c r="M36" i="26"/>
  <c r="T36" i="26"/>
  <c r="L36" i="26"/>
  <c r="Q36" i="26"/>
  <c r="I36" i="26"/>
  <c r="P36" i="26"/>
  <c r="H36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29" i="25"/>
  <c r="I29" i="25"/>
  <c r="P29" i="25"/>
  <c r="H29" i="25"/>
  <c r="U29" i="25"/>
  <c r="M29" i="25"/>
  <c r="T29" i="25"/>
  <c r="L29" i="25"/>
  <c r="Q27" i="25"/>
  <c r="I27" i="25"/>
  <c r="P27" i="25"/>
  <c r="H27" i="25"/>
  <c r="U27" i="25"/>
  <c r="M27" i="25"/>
  <c r="T27" i="25"/>
  <c r="L27" i="25"/>
  <c r="Q26" i="25"/>
  <c r="I26" i="25"/>
  <c r="P26" i="25"/>
  <c r="H26" i="25"/>
  <c r="U26" i="25"/>
  <c r="M26" i="25"/>
  <c r="T26" i="25"/>
  <c r="L26" i="25"/>
  <c r="Q24" i="24"/>
  <c r="I24" i="24"/>
  <c r="P24" i="24"/>
  <c r="H24" i="24"/>
  <c r="U24" i="24"/>
  <c r="M24" i="24"/>
  <c r="T24" i="24"/>
  <c r="L24" i="24"/>
  <c r="Q31" i="24"/>
  <c r="I31" i="24"/>
  <c r="P31" i="24"/>
  <c r="H31" i="24"/>
  <c r="U31" i="24"/>
  <c r="M31" i="24"/>
  <c r="T31" i="24"/>
  <c r="L31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18" i="24"/>
  <c r="I18" i="24"/>
  <c r="P18" i="24"/>
  <c r="H18" i="24"/>
  <c r="U18" i="24"/>
  <c r="M18" i="24"/>
  <c r="T18" i="24"/>
  <c r="L18" i="24"/>
  <c r="Q27" i="24"/>
  <c r="I27" i="24"/>
  <c r="P27" i="24"/>
  <c r="H27" i="24"/>
  <c r="U27" i="24"/>
  <c r="M27" i="24"/>
  <c r="T27" i="24"/>
  <c r="L27" i="24"/>
  <c r="U30" i="26"/>
  <c r="M30" i="26"/>
  <c r="T30" i="26"/>
  <c r="L30" i="26"/>
  <c r="Q30" i="26"/>
  <c r="I30" i="26"/>
  <c r="P30" i="26"/>
  <c r="H30" i="26"/>
  <c r="U31" i="26"/>
  <c r="M31" i="26"/>
  <c r="T31" i="26"/>
  <c r="L31" i="26"/>
  <c r="Q31" i="26"/>
  <c r="I31" i="26"/>
  <c r="P31" i="26"/>
  <c r="H31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30" i="27"/>
  <c r="M30" i="27"/>
  <c r="T30" i="27"/>
  <c r="L30" i="27"/>
  <c r="Q30" i="27"/>
  <c r="I30" i="27"/>
  <c r="P30" i="27"/>
  <c r="H30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U20" i="26"/>
  <c r="M20" i="26"/>
  <c r="T20" i="26"/>
  <c r="L20" i="26"/>
  <c r="Q20" i="26"/>
  <c r="I20" i="26"/>
  <c r="P20" i="26"/>
  <c r="H20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Q213" i="30"/>
  <c r="I213" i="30"/>
  <c r="P213" i="30"/>
  <c r="H213" i="30"/>
  <c r="U213" i="30"/>
  <c r="M213" i="30"/>
  <c r="T213" i="30"/>
  <c r="L213" i="30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R27" i="25"/>
  <c r="J27" i="25"/>
  <c r="S27" i="25"/>
  <c r="O27" i="25"/>
  <c r="G27" i="25"/>
  <c r="K27" i="25"/>
  <c r="N27" i="25"/>
  <c r="F27" i="25"/>
  <c r="Q29" i="24"/>
  <c r="I29" i="24"/>
  <c r="P29" i="24"/>
  <c r="H29" i="24"/>
  <c r="U29" i="24"/>
  <c r="M29" i="24"/>
  <c r="T29" i="24"/>
  <c r="L29" i="24"/>
  <c r="Q38" i="24"/>
  <c r="I38" i="24"/>
  <c r="P38" i="24"/>
  <c r="H38" i="24"/>
  <c r="U38" i="24"/>
  <c r="M38" i="24"/>
  <c r="T38" i="24"/>
  <c r="L38" i="24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32" i="27"/>
  <c r="M32" i="27"/>
  <c r="T32" i="27"/>
  <c r="L32" i="27"/>
  <c r="Q32" i="27"/>
  <c r="I32" i="27"/>
  <c r="P32" i="27"/>
  <c r="H32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37" i="27"/>
  <c r="M37" i="27"/>
  <c r="T37" i="27"/>
  <c r="L37" i="27"/>
  <c r="Q37" i="27"/>
  <c r="I37" i="27"/>
  <c r="P37" i="27"/>
  <c r="H37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34" i="24"/>
  <c r="I34" i="24"/>
  <c r="P34" i="24"/>
  <c r="H34" i="24"/>
  <c r="U34" i="24"/>
  <c r="M34" i="24"/>
  <c r="T34" i="24"/>
  <c r="L34" i="24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33" i="25"/>
  <c r="I33" i="25"/>
  <c r="P33" i="25"/>
  <c r="H33" i="25"/>
  <c r="U33" i="25"/>
  <c r="M33" i="25"/>
  <c r="T33" i="25"/>
  <c r="L33" i="25"/>
  <c r="Q39" i="25"/>
  <c r="I39" i="25"/>
  <c r="P39" i="25"/>
  <c r="H39" i="25"/>
  <c r="U39" i="25"/>
  <c r="M39" i="25"/>
  <c r="T39" i="25"/>
  <c r="L39" i="25"/>
  <c r="Q30" i="25"/>
  <c r="I30" i="25"/>
  <c r="P30" i="25"/>
  <c r="H30" i="25"/>
  <c r="U30" i="25"/>
  <c r="M30" i="25"/>
  <c r="T30" i="25"/>
  <c r="L30" i="25"/>
  <c r="Q28" i="24"/>
  <c r="I28" i="24"/>
  <c r="P28" i="24"/>
  <c r="H28" i="24"/>
  <c r="U28" i="24"/>
  <c r="M28" i="24"/>
  <c r="T28" i="24"/>
  <c r="L28" i="24"/>
  <c r="Q39" i="24"/>
  <c r="I39" i="24"/>
  <c r="P39" i="24"/>
  <c r="H39" i="24"/>
  <c r="U39" i="24"/>
  <c r="M39" i="24"/>
  <c r="T39" i="24"/>
  <c r="L39" i="24"/>
  <c r="Q22" i="24"/>
  <c r="I22" i="24"/>
  <c r="P22" i="24"/>
  <c r="H22" i="24"/>
  <c r="U22" i="24"/>
  <c r="M22" i="24"/>
  <c r="T22" i="24"/>
  <c r="L22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29" i="26"/>
  <c r="M29" i="26"/>
  <c r="T29" i="26"/>
  <c r="L29" i="26"/>
  <c r="Q29" i="26"/>
  <c r="I29" i="26"/>
  <c r="P29" i="26"/>
  <c r="H29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40" i="24"/>
  <c r="I40" i="24"/>
  <c r="P40" i="24"/>
  <c r="H40" i="24"/>
  <c r="U40" i="24"/>
  <c r="M40" i="24"/>
  <c r="T40" i="24"/>
  <c r="L40" i="24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Q245" i="30"/>
  <c r="I245" i="30"/>
  <c r="P245" i="30"/>
  <c r="H245" i="30"/>
  <c r="U245" i="30"/>
  <c r="M245" i="30"/>
  <c r="T245" i="30"/>
  <c r="L245" i="30"/>
  <c r="Q178" i="30"/>
  <c r="I178" i="30"/>
  <c r="P178" i="30"/>
  <c r="H178" i="30"/>
  <c r="U178" i="30"/>
  <c r="M178" i="30"/>
  <c r="T178" i="30"/>
  <c r="L178" i="30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23" i="25"/>
  <c r="I23" i="25"/>
  <c r="P23" i="25"/>
  <c r="H23" i="25"/>
  <c r="U23" i="25"/>
  <c r="M23" i="25"/>
  <c r="T23" i="25"/>
  <c r="L23" i="25"/>
  <c r="Q32" i="24"/>
  <c r="I32" i="24"/>
  <c r="P32" i="24"/>
  <c r="H32" i="24"/>
  <c r="U32" i="24"/>
  <c r="M32" i="24"/>
  <c r="T32" i="24"/>
  <c r="L32" i="24"/>
  <c r="Q35" i="24"/>
  <c r="I35" i="24"/>
  <c r="P35" i="24"/>
  <c r="H35" i="24"/>
  <c r="U35" i="24"/>
  <c r="M35" i="24"/>
  <c r="T35" i="24"/>
  <c r="L35" i="24"/>
  <c r="S34" i="26"/>
  <c r="K34" i="26"/>
  <c r="R34" i="26"/>
  <c r="J34" i="26"/>
  <c r="O34" i="26"/>
  <c r="G34" i="26"/>
  <c r="N34" i="26"/>
  <c r="F34" i="26"/>
  <c r="U28" i="26"/>
  <c r="M28" i="26"/>
  <c r="T28" i="26"/>
  <c r="L28" i="26"/>
  <c r="Q28" i="26"/>
  <c r="I28" i="26"/>
  <c r="P28" i="26"/>
  <c r="H28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35" i="25"/>
  <c r="I35" i="25"/>
  <c r="P35" i="25"/>
  <c r="H35" i="25"/>
  <c r="U35" i="25"/>
  <c r="M35" i="25"/>
  <c r="T35" i="25"/>
  <c r="L35" i="25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23" i="27"/>
  <c r="M23" i="27"/>
  <c r="T23" i="27"/>
  <c r="L23" i="27"/>
  <c r="Q23" i="27"/>
  <c r="I23" i="27"/>
  <c r="P23" i="27"/>
  <c r="H23" i="27"/>
  <c r="Q165" i="30"/>
  <c r="I165" i="30"/>
  <c r="P165" i="30"/>
  <c r="H165" i="30"/>
  <c r="U165" i="30"/>
  <c r="M165" i="30"/>
  <c r="T165" i="30"/>
  <c r="L165" i="30"/>
  <c r="U87" i="29"/>
  <c r="M87" i="29"/>
  <c r="T87" i="29"/>
  <c r="L87" i="29"/>
  <c r="Q87" i="29"/>
  <c r="I87" i="29"/>
  <c r="P87" i="29"/>
  <c r="H87" i="29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33" i="24"/>
  <c r="I33" i="24"/>
  <c r="P33" i="24"/>
  <c r="H33" i="24"/>
  <c r="U33" i="24"/>
  <c r="M33" i="24"/>
  <c r="T33" i="24"/>
  <c r="L33" i="24"/>
  <c r="Q26" i="24"/>
  <c r="I26" i="24"/>
  <c r="P26" i="24"/>
  <c r="H26" i="24"/>
  <c r="U26" i="24"/>
  <c r="M26" i="24"/>
  <c r="T26" i="24"/>
  <c r="L26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33" i="26"/>
  <c r="M33" i="26"/>
  <c r="T33" i="26"/>
  <c r="L33" i="26"/>
  <c r="Q33" i="26"/>
  <c r="I33" i="26"/>
  <c r="P33" i="26"/>
  <c r="H33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U40" i="27"/>
  <c r="M40" i="27"/>
  <c r="T40" i="27"/>
  <c r="L40" i="27"/>
  <c r="Q40" i="27"/>
  <c r="I40" i="27"/>
  <c r="P40" i="27"/>
  <c r="H40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Q229" i="30"/>
  <c r="I229" i="30"/>
  <c r="P229" i="30"/>
  <c r="H229" i="30"/>
  <c r="U229" i="30"/>
  <c r="M229" i="30"/>
  <c r="T229" i="30"/>
  <c r="L229" i="30"/>
  <c r="Q162" i="30"/>
  <c r="I162" i="30"/>
  <c r="P162" i="30"/>
  <c r="H162" i="30"/>
  <c r="U162" i="30"/>
  <c r="M162" i="30"/>
  <c r="T162" i="30"/>
  <c r="L162" i="30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8" i="25"/>
  <c r="I28" i="25"/>
  <c r="P28" i="25"/>
  <c r="H28" i="25"/>
  <c r="U28" i="25"/>
  <c r="M28" i="25"/>
  <c r="T28" i="25"/>
  <c r="L28" i="25"/>
  <c r="Q31" i="25"/>
  <c r="I31" i="25"/>
  <c r="P31" i="25"/>
  <c r="H31" i="25"/>
  <c r="U31" i="25"/>
  <c r="M31" i="25"/>
  <c r="T31" i="25"/>
  <c r="L31" i="25"/>
  <c r="Q36" i="24"/>
  <c r="I36" i="24"/>
  <c r="P36" i="24"/>
  <c r="H36" i="24"/>
  <c r="U36" i="24"/>
  <c r="M36" i="24"/>
  <c r="T36" i="24"/>
  <c r="L36" i="24"/>
  <c r="Q21" i="24"/>
  <c r="I21" i="24"/>
  <c r="P21" i="24"/>
  <c r="H21" i="24"/>
  <c r="U21" i="24"/>
  <c r="M21" i="24"/>
  <c r="T21" i="24"/>
  <c r="L21" i="24"/>
  <c r="Q30" i="24"/>
  <c r="I30" i="24"/>
  <c r="P30" i="24"/>
  <c r="H30" i="24"/>
  <c r="U30" i="24"/>
  <c r="M30" i="24"/>
  <c r="T30" i="24"/>
  <c r="L30" i="24"/>
  <c r="U32" i="26"/>
  <c r="M32" i="26"/>
  <c r="T32" i="26"/>
  <c r="L32" i="26"/>
  <c r="Q32" i="26"/>
  <c r="I32" i="26"/>
  <c r="P32" i="26"/>
  <c r="H32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23" i="29"/>
  <c r="M23" i="29"/>
  <c r="T23" i="29"/>
  <c r="L23" i="29"/>
  <c r="Q23" i="29"/>
  <c r="I23" i="29"/>
  <c r="P23" i="29"/>
  <c r="H23" i="29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19" i="27"/>
  <c r="M19" i="27"/>
  <c r="T19" i="27"/>
  <c r="L19" i="27"/>
  <c r="Q19" i="27"/>
  <c r="I19" i="27"/>
  <c r="P19" i="27"/>
  <c r="H19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24" i="27"/>
  <c r="M24" i="27"/>
  <c r="T24" i="27"/>
  <c r="L24" i="27"/>
  <c r="Q24" i="27"/>
  <c r="I24" i="27"/>
  <c r="P24" i="27"/>
  <c r="H24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71" i="30"/>
  <c r="D75" i="37"/>
  <c r="D76" i="36"/>
  <c r="D108" i="36"/>
  <c r="D56" i="29"/>
  <c r="D13" i="28"/>
  <c r="D15" i="28"/>
  <c r="D161" i="35"/>
  <c r="D11" i="38"/>
  <c r="D193" i="40"/>
  <c r="D10" i="34"/>
  <c r="D9" i="34"/>
  <c r="D16" i="25"/>
  <c r="D124" i="36"/>
  <c r="D129" i="35"/>
  <c r="D136" i="29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76" i="29"/>
  <c r="D16" i="37"/>
  <c r="D31" i="28"/>
  <c r="D18" i="30"/>
  <c r="D28" i="33"/>
  <c r="D60" i="33"/>
  <c r="D17" i="32"/>
  <c r="D19" i="37"/>
  <c r="D11" i="40"/>
  <c r="D83" i="30"/>
  <c r="D115" i="30"/>
  <c r="D20" i="36"/>
  <c r="D12" i="25"/>
  <c r="D143" i="30"/>
  <c r="D84" i="36"/>
  <c r="D132" i="36"/>
  <c r="D153" i="35"/>
  <c r="D17" i="38"/>
  <c r="D217" i="40"/>
  <c r="D51" i="30"/>
  <c r="D10" i="28"/>
  <c r="D172" i="37"/>
  <c r="D31" i="30"/>
  <c r="D47" i="30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36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4" i="33"/>
  <c r="D40" i="33"/>
  <c r="D56" i="33"/>
  <c r="D15" i="31"/>
  <c r="D140" i="37"/>
  <c r="D188" i="37"/>
  <c r="D111" i="37"/>
  <c r="D204" i="36"/>
  <c r="D15" i="24"/>
  <c r="D14" i="33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14" i="26"/>
  <c r="D139" i="30"/>
  <c r="D147" i="30"/>
  <c r="D163" i="30"/>
  <c r="D171" i="30"/>
  <c r="D179" i="30"/>
  <c r="D187" i="30"/>
  <c r="D195" i="30"/>
  <c r="D203" i="30"/>
  <c r="D211" i="30"/>
  <c r="D22" i="27"/>
  <c r="D38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0" i="26"/>
  <c r="D84" i="39"/>
  <c r="D100" i="39"/>
  <c r="D188" i="39"/>
  <c r="D196" i="39"/>
  <c r="D204" i="39"/>
  <c r="D212" i="39"/>
  <c r="D220" i="39"/>
  <c r="D236" i="39"/>
  <c r="D48" i="29"/>
  <c r="D1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223" i="29"/>
  <c r="D247" i="29"/>
  <c r="D25" i="28"/>
  <c r="D20" i="28"/>
  <c r="D12" i="26"/>
  <c r="D10" i="37"/>
  <c r="D11" i="37"/>
  <c r="D15" i="36"/>
  <c r="D16" i="36"/>
  <c r="D13" i="30"/>
  <c r="D14" i="30"/>
  <c r="D11" i="32"/>
  <c r="D12" i="32"/>
  <c r="D36" i="29"/>
  <c r="D84" i="29"/>
  <c r="D172" i="29"/>
  <c r="D244" i="29"/>
  <c r="D32" i="28"/>
  <c r="D87" i="29"/>
  <c r="D103" i="29"/>
  <c r="D119" i="29"/>
  <c r="D135" i="29"/>
  <c r="D183" i="29"/>
  <c r="D239" i="29"/>
  <c r="D178" i="32"/>
  <c r="D210" i="32"/>
  <c r="D226" i="32"/>
  <c r="D242" i="32"/>
  <c r="D223" i="30"/>
  <c r="D239" i="30"/>
  <c r="D247" i="30"/>
  <c r="D35" i="28"/>
  <c r="D100" i="33"/>
  <c r="D31" i="31"/>
  <c r="D93" i="36"/>
  <c r="D141" i="36"/>
  <c r="D229" i="36"/>
  <c r="D21" i="37"/>
  <c r="D45" i="37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11" i="27"/>
  <c r="D23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138" i="30"/>
  <c r="D137" i="30"/>
  <c r="D146" i="30"/>
  <c r="D145" i="30"/>
  <c r="D154" i="30"/>
  <c r="D153" i="30"/>
  <c r="D162" i="30"/>
  <c r="D161" i="30"/>
  <c r="D169" i="30"/>
  <c r="D34" i="28"/>
  <c r="D33" i="28"/>
  <c r="D41" i="28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19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21" i="27"/>
  <c r="D20" i="27"/>
  <c r="D29" i="27"/>
  <c r="D28" i="27"/>
  <c r="D37" i="27"/>
  <c r="D36" i="27"/>
  <c r="D164" i="29"/>
  <c r="D34" i="27"/>
  <c r="D22" i="30"/>
  <c r="D30" i="30"/>
  <c r="D38" i="30"/>
  <c r="D46" i="30"/>
  <c r="D190" i="30"/>
  <c r="D198" i="30"/>
  <c r="D234" i="30"/>
  <c r="D242" i="30"/>
  <c r="D219" i="29"/>
  <c r="D12" i="28"/>
  <c r="D27" i="27"/>
  <c r="D35" i="27"/>
  <c r="D96" i="29"/>
  <c r="D156" i="29"/>
  <c r="D30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25" i="27"/>
  <c r="D24" i="27"/>
  <c r="D33" i="27"/>
  <c r="D32" i="27"/>
  <c r="D148" i="29"/>
  <c r="D40" i="28"/>
  <c r="D26" i="30"/>
  <c r="D42" i="30"/>
  <c r="D170" i="30"/>
  <c r="D202" i="30"/>
  <c r="D238" i="30"/>
  <c r="D204" i="29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158" i="30"/>
  <c r="D52" i="29"/>
  <c r="D200" i="29"/>
  <c r="D227" i="29"/>
  <c r="D24" i="28"/>
  <c r="D13" i="27"/>
  <c r="D54" i="30"/>
  <c r="D70" i="30"/>
  <c r="D126" i="30"/>
  <c r="D15" i="29"/>
  <c r="D19" i="25"/>
  <c r="D35" i="25"/>
  <c r="D13" i="25"/>
  <c r="D11" i="24"/>
  <c r="D15" i="26"/>
  <c r="D25" i="26"/>
  <c r="D33" i="26"/>
  <c r="D41" i="26"/>
  <c r="D14" i="25"/>
  <c r="D24" i="24"/>
  <c r="D27" i="26"/>
  <c r="D35" i="26"/>
  <c r="D11" i="26"/>
  <c r="D21" i="26"/>
  <c r="D29" i="26"/>
  <c r="D37" i="26"/>
  <c r="D19" i="26"/>
  <c r="D18" i="26"/>
  <c r="D24" i="26"/>
  <c r="D32" i="26"/>
  <c r="D40" i="26"/>
  <c r="D23" i="26"/>
  <c r="D22" i="26"/>
  <c r="D31" i="26"/>
  <c r="D30" i="26"/>
  <c r="D39" i="26"/>
  <c r="D38" i="26"/>
  <c r="D20" i="26"/>
  <c r="D28" i="26"/>
  <c r="D36" i="26"/>
  <c r="D21" i="24"/>
  <c r="D36" i="24"/>
  <c r="D13" i="24"/>
  <c r="D25" i="24"/>
  <c r="D33" i="24"/>
  <c r="D41" i="24"/>
  <c r="D19" i="24"/>
  <c r="D18" i="24"/>
  <c r="D27" i="24"/>
  <c r="D26" i="24"/>
  <c r="D29" i="24"/>
  <c r="D31" i="24"/>
  <c r="D30" i="24"/>
  <c r="D32" i="24"/>
  <c r="D17" i="24"/>
  <c r="D35" i="24"/>
  <c r="D34" i="24"/>
  <c r="D39" i="24"/>
  <c r="D38" i="24"/>
  <c r="D40" i="24"/>
  <c r="D37" i="24"/>
  <c r="D23" i="24"/>
  <c r="D22" i="24"/>
  <c r="D20" i="24"/>
  <c r="D28" i="24"/>
  <c r="D21" i="25"/>
  <c r="D20" i="25"/>
  <c r="D29" i="25"/>
  <c r="D28" i="25"/>
  <c r="D37" i="25"/>
  <c r="D36" i="25"/>
  <c r="D31" i="25"/>
  <c r="D17" i="25"/>
  <c r="D39" i="25"/>
  <c r="D18" i="25"/>
  <c r="D26" i="25"/>
  <c r="D34" i="25"/>
  <c r="D22" i="25"/>
  <c r="D30" i="25"/>
  <c r="D38" i="25"/>
  <c r="D25" i="25"/>
  <c r="D24" i="25"/>
  <c r="D33" i="25"/>
  <c r="D32" i="25"/>
  <c r="D41" i="25"/>
  <c r="D40" i="25"/>
  <c r="D23" i="25"/>
  <c r="U249" i="31" l="1"/>
  <c r="U7" i="31" s="1"/>
  <c r="I249" i="30"/>
  <c r="S36" i="26"/>
  <c r="K36" i="26"/>
  <c r="R36" i="26"/>
  <c r="J36" i="26"/>
  <c r="O36" i="26"/>
  <c r="G36" i="26"/>
  <c r="N36" i="26"/>
  <c r="F36" i="26"/>
  <c r="N23" i="29"/>
  <c r="F23" i="29"/>
  <c r="S23" i="29"/>
  <c r="K23" i="29"/>
  <c r="R23" i="29"/>
  <c r="J23" i="29"/>
  <c r="O23" i="29"/>
  <c r="G23" i="29"/>
  <c r="O219" i="29"/>
  <c r="G219" i="29"/>
  <c r="N219" i="29"/>
  <c r="F219" i="29"/>
  <c r="S219" i="29"/>
  <c r="K219" i="29"/>
  <c r="R219" i="29"/>
  <c r="J219" i="29"/>
  <c r="O197" i="29"/>
  <c r="G197" i="29"/>
  <c r="N197" i="29"/>
  <c r="F197" i="29"/>
  <c r="S197" i="29"/>
  <c r="K197" i="29"/>
  <c r="R197" i="29"/>
  <c r="J197" i="29"/>
  <c r="N117" i="29"/>
  <c r="F117" i="29"/>
  <c r="S117" i="29"/>
  <c r="K117" i="29"/>
  <c r="R117" i="29"/>
  <c r="J117" i="29"/>
  <c r="O117" i="29"/>
  <c r="G117" i="29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" i="25"/>
  <c r="J18" i="25"/>
  <c r="K18" i="25"/>
  <c r="O18" i="25"/>
  <c r="G18" i="25"/>
  <c r="N18" i="25"/>
  <c r="F18" i="25"/>
  <c r="S18" i="25"/>
  <c r="R37" i="25"/>
  <c r="J37" i="25"/>
  <c r="S37" i="25"/>
  <c r="O37" i="25"/>
  <c r="G37" i="25"/>
  <c r="N37" i="25"/>
  <c r="F37" i="25"/>
  <c r="K37" i="25"/>
  <c r="R35" i="24"/>
  <c r="J35" i="24"/>
  <c r="O35" i="24"/>
  <c r="G35" i="24"/>
  <c r="N35" i="24"/>
  <c r="F35" i="24"/>
  <c r="S35" i="24"/>
  <c r="K35" i="24"/>
  <c r="R25" i="24"/>
  <c r="J25" i="24"/>
  <c r="S25" i="24"/>
  <c r="O25" i="24"/>
  <c r="G25" i="24"/>
  <c r="N25" i="24"/>
  <c r="F25" i="24"/>
  <c r="K25" i="24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O200" i="29"/>
  <c r="G200" i="29"/>
  <c r="N200" i="29"/>
  <c r="F200" i="29"/>
  <c r="S200" i="29"/>
  <c r="K200" i="29"/>
  <c r="R200" i="29"/>
  <c r="J200" i="29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O242" i="30"/>
  <c r="G242" i="30"/>
  <c r="N242" i="30"/>
  <c r="F242" i="30"/>
  <c r="S242" i="30"/>
  <c r="K242" i="30"/>
  <c r="R242" i="30"/>
  <c r="J242" i="30"/>
  <c r="O164" i="29"/>
  <c r="G164" i="29"/>
  <c r="N164" i="29"/>
  <c r="F164" i="29"/>
  <c r="S164" i="29"/>
  <c r="K164" i="29"/>
  <c r="R164" i="29"/>
  <c r="J164" i="29"/>
  <c r="N37" i="27"/>
  <c r="F37" i="27"/>
  <c r="S37" i="27"/>
  <c r="K37" i="27"/>
  <c r="R37" i="27"/>
  <c r="J37" i="27"/>
  <c r="O37" i="27"/>
  <c r="G37" i="27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31" i="31"/>
  <c r="S31" i="31"/>
  <c r="O31" i="31"/>
  <c r="G31" i="31"/>
  <c r="N31" i="31"/>
  <c r="F31" i="31"/>
  <c r="K31" i="31"/>
  <c r="J31" i="31"/>
  <c r="N35" i="28"/>
  <c r="F35" i="28"/>
  <c r="S35" i="28"/>
  <c r="K35" i="28"/>
  <c r="R35" i="28"/>
  <c r="J35" i="28"/>
  <c r="O35" i="28"/>
  <c r="G35" i="28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N11" i="32"/>
  <c r="K11" i="32"/>
  <c r="J11" i="32"/>
  <c r="G11" i="32"/>
  <c r="F11" i="32"/>
  <c r="S11" i="32"/>
  <c r="R11" i="32"/>
  <c r="O11" i="32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O147" i="30"/>
  <c r="G147" i="30"/>
  <c r="N147" i="30"/>
  <c r="F147" i="30"/>
  <c r="S147" i="30"/>
  <c r="K147" i="30"/>
  <c r="J147" i="30"/>
  <c r="R147" i="30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F10" i="28"/>
  <c r="S10" i="28"/>
  <c r="R10" i="28"/>
  <c r="O10" i="28"/>
  <c r="N10" i="28"/>
  <c r="K10" i="28"/>
  <c r="J10" i="28"/>
  <c r="G10" i="28"/>
  <c r="N17" i="32"/>
  <c r="K17" i="32"/>
  <c r="J17" i="32"/>
  <c r="G17" i="32"/>
  <c r="F17" i="32"/>
  <c r="S17" i="32"/>
  <c r="R17" i="32"/>
  <c r="O17" i="32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42" i="25"/>
  <c r="M7" i="25" s="1"/>
  <c r="N13" i="32"/>
  <c r="K13" i="32"/>
  <c r="J13" i="32"/>
  <c r="G13" i="32"/>
  <c r="F13" i="32"/>
  <c r="S13" i="32"/>
  <c r="R13" i="32"/>
  <c r="O13" i="32"/>
  <c r="Q249" i="30"/>
  <c r="M249" i="29"/>
  <c r="M7" i="29" s="1"/>
  <c r="I42" i="26"/>
  <c r="M249" i="37"/>
  <c r="I42" i="27"/>
  <c r="I7" i="27" s="1"/>
  <c r="I249" i="36"/>
  <c r="M249" i="35"/>
  <c r="O20" i="33"/>
  <c r="G20" i="33"/>
  <c r="N20" i="33"/>
  <c r="F20" i="33"/>
  <c r="S20" i="33"/>
  <c r="K20" i="33"/>
  <c r="R20" i="33"/>
  <c r="J20" i="33"/>
  <c r="I42" i="24"/>
  <c r="I7" i="24" s="1"/>
  <c r="M249" i="40"/>
  <c r="I249" i="38"/>
  <c r="I7" i="38" s="1"/>
  <c r="R29" i="24"/>
  <c r="J29" i="24"/>
  <c r="K29" i="24"/>
  <c r="O29" i="24"/>
  <c r="G29" i="24"/>
  <c r="N29" i="24"/>
  <c r="F29" i="24"/>
  <c r="S29" i="24"/>
  <c r="S25" i="26"/>
  <c r="K25" i="26"/>
  <c r="R25" i="26"/>
  <c r="J25" i="26"/>
  <c r="O25" i="26"/>
  <c r="G25" i="26"/>
  <c r="N25" i="26"/>
  <c r="F25" i="26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U249" i="39"/>
  <c r="U42" i="25"/>
  <c r="U7" i="25" s="1"/>
  <c r="O211" i="29"/>
  <c r="G211" i="29"/>
  <c r="N211" i="29"/>
  <c r="F211" i="29"/>
  <c r="S211" i="29"/>
  <c r="K211" i="29"/>
  <c r="R211" i="29"/>
  <c r="J211" i="29"/>
  <c r="U249" i="29"/>
  <c r="Q42" i="26"/>
  <c r="Q7" i="26" s="1"/>
  <c r="U249" i="37"/>
  <c r="Q42" i="27"/>
  <c r="Q249" i="36"/>
  <c r="U249" i="35"/>
  <c r="U7" i="35" s="1"/>
  <c r="N132" i="29"/>
  <c r="F132" i="29"/>
  <c r="S132" i="29"/>
  <c r="K132" i="29"/>
  <c r="R132" i="29"/>
  <c r="J132" i="29"/>
  <c r="O132" i="29"/>
  <c r="G132" i="29"/>
  <c r="Q42" i="24"/>
  <c r="Q7" i="24" s="1"/>
  <c r="U249" i="40"/>
  <c r="Q249" i="38"/>
  <c r="M42" i="28"/>
  <c r="M7" i="28" s="1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O150" i="30"/>
  <c r="G150" i="30"/>
  <c r="N150" i="30"/>
  <c r="F150" i="30"/>
  <c r="S150" i="30"/>
  <c r="K150" i="30"/>
  <c r="R150" i="30"/>
  <c r="J150" i="30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R36" i="24"/>
  <c r="J36" i="24"/>
  <c r="S36" i="24"/>
  <c r="O36" i="24"/>
  <c r="G36" i="24"/>
  <c r="K36" i="24"/>
  <c r="N36" i="24"/>
  <c r="F36" i="24"/>
  <c r="O204" i="29"/>
  <c r="G204" i="29"/>
  <c r="N204" i="29"/>
  <c r="F204" i="29"/>
  <c r="S204" i="29"/>
  <c r="K204" i="29"/>
  <c r="R204" i="29"/>
  <c r="J204" i="29"/>
  <c r="O97" i="30"/>
  <c r="G97" i="30"/>
  <c r="N97" i="30"/>
  <c r="F97" i="30"/>
  <c r="S97" i="30"/>
  <c r="K97" i="30"/>
  <c r="R97" i="30"/>
  <c r="J97" i="30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O72" i="30"/>
  <c r="G72" i="30"/>
  <c r="N72" i="30"/>
  <c r="F72" i="30"/>
  <c r="S72" i="30"/>
  <c r="K72" i="30"/>
  <c r="R72" i="30"/>
  <c r="J72" i="30"/>
  <c r="O228" i="30"/>
  <c r="G228" i="30"/>
  <c r="N228" i="30"/>
  <c r="F228" i="30"/>
  <c r="S228" i="30"/>
  <c r="K228" i="30"/>
  <c r="R228" i="30"/>
  <c r="J228" i="30"/>
  <c r="N146" i="29"/>
  <c r="F146" i="29"/>
  <c r="S146" i="29"/>
  <c r="K146" i="29"/>
  <c r="R146" i="29"/>
  <c r="J146" i="29"/>
  <c r="O146" i="29"/>
  <c r="G146" i="29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25" i="25"/>
  <c r="J25" i="25"/>
  <c r="O25" i="25"/>
  <c r="G25" i="25"/>
  <c r="N25" i="25"/>
  <c r="F25" i="25"/>
  <c r="K25" i="25"/>
  <c r="S25" i="25"/>
  <c r="R29" i="25"/>
  <c r="J29" i="25"/>
  <c r="S29" i="25"/>
  <c r="O29" i="25"/>
  <c r="G29" i="25"/>
  <c r="N29" i="25"/>
  <c r="F29" i="25"/>
  <c r="K29" i="25"/>
  <c r="R38" i="24"/>
  <c r="J38" i="24"/>
  <c r="K38" i="24"/>
  <c r="O38" i="24"/>
  <c r="G38" i="24"/>
  <c r="N38" i="24"/>
  <c r="F38" i="24"/>
  <c r="S38" i="24"/>
  <c r="R27" i="24"/>
  <c r="J27" i="24"/>
  <c r="K27" i="24"/>
  <c r="O27" i="24"/>
  <c r="G27" i="24"/>
  <c r="N27" i="24"/>
  <c r="F27" i="24"/>
  <c r="S27" i="24"/>
  <c r="S22" i="26"/>
  <c r="K22" i="26"/>
  <c r="R22" i="26"/>
  <c r="J22" i="26"/>
  <c r="O22" i="26"/>
  <c r="G22" i="26"/>
  <c r="N22" i="26"/>
  <c r="F22" i="26"/>
  <c r="S32" i="26"/>
  <c r="K32" i="26"/>
  <c r="R32" i="26"/>
  <c r="J32" i="26"/>
  <c r="O32" i="26"/>
  <c r="G32" i="26"/>
  <c r="N32" i="26"/>
  <c r="F32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O238" i="30"/>
  <c r="G238" i="30"/>
  <c r="N238" i="30"/>
  <c r="F238" i="30"/>
  <c r="S238" i="30"/>
  <c r="K238" i="30"/>
  <c r="R238" i="30"/>
  <c r="J238" i="30"/>
  <c r="N148" i="29"/>
  <c r="F148" i="29"/>
  <c r="S148" i="29"/>
  <c r="K148" i="29"/>
  <c r="R148" i="29"/>
  <c r="J148" i="29"/>
  <c r="O148" i="29"/>
  <c r="G148" i="29"/>
  <c r="N33" i="27"/>
  <c r="F33" i="27"/>
  <c r="S33" i="27"/>
  <c r="K33" i="27"/>
  <c r="R33" i="27"/>
  <c r="J33" i="27"/>
  <c r="O33" i="27"/>
  <c r="G33" i="27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96" i="29"/>
  <c r="F96" i="29"/>
  <c r="S96" i="29"/>
  <c r="K96" i="29"/>
  <c r="R96" i="29"/>
  <c r="J96" i="29"/>
  <c r="O96" i="29"/>
  <c r="G96" i="29"/>
  <c r="O198" i="30"/>
  <c r="G198" i="30"/>
  <c r="N198" i="30"/>
  <c r="F198" i="30"/>
  <c r="S198" i="30"/>
  <c r="K198" i="30"/>
  <c r="R198" i="30"/>
  <c r="J198" i="30"/>
  <c r="N29" i="27"/>
  <c r="F29" i="27"/>
  <c r="S29" i="27"/>
  <c r="K29" i="27"/>
  <c r="R29" i="27"/>
  <c r="J29" i="27"/>
  <c r="O29" i="27"/>
  <c r="G29" i="27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O162" i="30"/>
  <c r="G162" i="30"/>
  <c r="N162" i="30"/>
  <c r="F162" i="30"/>
  <c r="S162" i="30"/>
  <c r="K162" i="30"/>
  <c r="R162" i="30"/>
  <c r="J162" i="30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K14" i="30"/>
  <c r="J14" i="30"/>
  <c r="G14" i="30"/>
  <c r="F14" i="30"/>
  <c r="S14" i="30"/>
  <c r="R14" i="30"/>
  <c r="O14" i="30"/>
  <c r="N14" i="30"/>
  <c r="S12" i="26"/>
  <c r="R12" i="26"/>
  <c r="O12" i="26"/>
  <c r="N12" i="26"/>
  <c r="K12" i="26"/>
  <c r="J12" i="26"/>
  <c r="G12" i="26"/>
  <c r="F12" i="26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42" i="28"/>
  <c r="U7" i="28" s="1"/>
  <c r="N63" i="29"/>
  <c r="F63" i="29"/>
  <c r="S63" i="29"/>
  <c r="K63" i="29"/>
  <c r="R63" i="29"/>
  <c r="J63" i="29"/>
  <c r="O63" i="29"/>
  <c r="G63" i="29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O192" i="29"/>
  <c r="G192" i="29"/>
  <c r="N192" i="29"/>
  <c r="F192" i="29"/>
  <c r="S192" i="29"/>
  <c r="K192" i="29"/>
  <c r="R192" i="29"/>
  <c r="J192" i="29"/>
  <c r="N122" i="29"/>
  <c r="F122" i="29"/>
  <c r="S122" i="29"/>
  <c r="K122" i="29"/>
  <c r="R122" i="29"/>
  <c r="J122" i="29"/>
  <c r="O122" i="29"/>
  <c r="G122" i="29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35" i="29"/>
  <c r="F135" i="29"/>
  <c r="S135" i="29"/>
  <c r="K135" i="29"/>
  <c r="R135" i="29"/>
  <c r="J135" i="29"/>
  <c r="O135" i="29"/>
  <c r="G135" i="29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09" i="29"/>
  <c r="F109" i="29"/>
  <c r="S109" i="29"/>
  <c r="K109" i="29"/>
  <c r="R109" i="29"/>
  <c r="J109" i="29"/>
  <c r="O109" i="29"/>
  <c r="G109" i="29"/>
  <c r="O177" i="29"/>
  <c r="G177" i="29"/>
  <c r="N177" i="29"/>
  <c r="F177" i="29"/>
  <c r="S177" i="29"/>
  <c r="K177" i="29"/>
  <c r="R177" i="29"/>
  <c r="J177" i="29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20" i="25"/>
  <c r="J20" i="25"/>
  <c r="S20" i="25"/>
  <c r="O20" i="25"/>
  <c r="G20" i="25"/>
  <c r="K20" i="25"/>
  <c r="N20" i="25"/>
  <c r="F20" i="25"/>
  <c r="R39" i="24"/>
  <c r="J39" i="24"/>
  <c r="O39" i="24"/>
  <c r="G39" i="24"/>
  <c r="N39" i="24"/>
  <c r="F39" i="24"/>
  <c r="K39" i="24"/>
  <c r="S39" i="24"/>
  <c r="R30" i="24"/>
  <c r="J30" i="24"/>
  <c r="O30" i="24"/>
  <c r="G30" i="24"/>
  <c r="N30" i="24"/>
  <c r="F30" i="24"/>
  <c r="K30" i="24"/>
  <c r="S30" i="24"/>
  <c r="R18" i="24"/>
  <c r="J18" i="24"/>
  <c r="S18" i="24"/>
  <c r="O18" i="24"/>
  <c r="G18" i="24"/>
  <c r="N18" i="24"/>
  <c r="F18" i="24"/>
  <c r="K18" i="24"/>
  <c r="S23" i="26"/>
  <c r="K23" i="26"/>
  <c r="R23" i="26"/>
  <c r="J23" i="26"/>
  <c r="O23" i="26"/>
  <c r="G23" i="26"/>
  <c r="N23" i="26"/>
  <c r="F23" i="26"/>
  <c r="S24" i="26"/>
  <c r="K24" i="26"/>
  <c r="R24" i="26"/>
  <c r="J24" i="26"/>
  <c r="O24" i="26"/>
  <c r="G24" i="26"/>
  <c r="N24" i="26"/>
  <c r="F24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O202" i="30"/>
  <c r="G202" i="30"/>
  <c r="N202" i="30"/>
  <c r="F202" i="30"/>
  <c r="S202" i="30"/>
  <c r="K202" i="30"/>
  <c r="R202" i="30"/>
  <c r="J202" i="30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O190" i="30"/>
  <c r="G190" i="30"/>
  <c r="N190" i="30"/>
  <c r="F190" i="30"/>
  <c r="S190" i="30"/>
  <c r="K190" i="30"/>
  <c r="R190" i="30"/>
  <c r="J190" i="30"/>
  <c r="N20" i="27"/>
  <c r="F20" i="27"/>
  <c r="S20" i="27"/>
  <c r="K20" i="27"/>
  <c r="R20" i="27"/>
  <c r="J20" i="27"/>
  <c r="O20" i="27"/>
  <c r="G20" i="27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O153" i="30"/>
  <c r="G153" i="30"/>
  <c r="N153" i="30"/>
  <c r="F153" i="30"/>
  <c r="S153" i="30"/>
  <c r="K153" i="30"/>
  <c r="R153" i="30"/>
  <c r="J153" i="30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20" i="29"/>
  <c r="F120" i="29"/>
  <c r="S120" i="29"/>
  <c r="K120" i="29"/>
  <c r="R120" i="29"/>
  <c r="J120" i="29"/>
  <c r="O120" i="29"/>
  <c r="G120" i="29"/>
  <c r="R45" i="37"/>
  <c r="J45" i="37"/>
  <c r="O45" i="37"/>
  <c r="G45" i="37"/>
  <c r="N45" i="37"/>
  <c r="F45" i="37"/>
  <c r="S45" i="37"/>
  <c r="K45" i="37"/>
  <c r="O247" i="30"/>
  <c r="G247" i="30"/>
  <c r="N247" i="30"/>
  <c r="F247" i="30"/>
  <c r="S247" i="30"/>
  <c r="K247" i="30"/>
  <c r="J247" i="30"/>
  <c r="R247" i="30"/>
  <c r="O210" i="32"/>
  <c r="G210" i="32"/>
  <c r="N210" i="32"/>
  <c r="F210" i="32"/>
  <c r="S210" i="32"/>
  <c r="K210" i="32"/>
  <c r="R210" i="32"/>
  <c r="J210" i="32"/>
  <c r="K13" i="30"/>
  <c r="J13" i="30"/>
  <c r="G13" i="30"/>
  <c r="F13" i="30"/>
  <c r="S13" i="30"/>
  <c r="R13" i="30"/>
  <c r="O13" i="30"/>
  <c r="N13" i="30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K9" i="38"/>
  <c r="J9" i="38"/>
  <c r="G9" i="38"/>
  <c r="F9" i="38"/>
  <c r="S9" i="38"/>
  <c r="R9" i="38"/>
  <c r="O9" i="38"/>
  <c r="N9" i="3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U249" i="32"/>
  <c r="U7" i="32" s="1"/>
  <c r="M249" i="30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N40" i="27"/>
  <c r="F40" i="27"/>
  <c r="S40" i="27"/>
  <c r="K40" i="27"/>
  <c r="R40" i="27"/>
  <c r="J40" i="27"/>
  <c r="O40" i="27"/>
  <c r="G40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39" i="29"/>
  <c r="F139" i="29"/>
  <c r="S139" i="29"/>
  <c r="K139" i="29"/>
  <c r="R139" i="29"/>
  <c r="J139" i="29"/>
  <c r="O139" i="29"/>
  <c r="G139" i="29"/>
  <c r="O88" i="30"/>
  <c r="G88" i="30"/>
  <c r="N88" i="30"/>
  <c r="F88" i="30"/>
  <c r="S88" i="30"/>
  <c r="K88" i="30"/>
  <c r="R88" i="30"/>
  <c r="J88" i="30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221" i="31"/>
  <c r="J221" i="31"/>
  <c r="O221" i="31"/>
  <c r="G221" i="31"/>
  <c r="N221" i="31"/>
  <c r="F221" i="31"/>
  <c r="S221" i="31"/>
  <c r="K221" i="31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39" i="25"/>
  <c r="J39" i="25"/>
  <c r="O39" i="25"/>
  <c r="G39" i="25"/>
  <c r="N39" i="25"/>
  <c r="F39" i="25"/>
  <c r="K39" i="25"/>
  <c r="S39" i="25"/>
  <c r="N17" i="25"/>
  <c r="K17" i="25"/>
  <c r="J17" i="25"/>
  <c r="G17" i="25"/>
  <c r="F17" i="25"/>
  <c r="S17" i="25"/>
  <c r="R17" i="25"/>
  <c r="O17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22" i="24"/>
  <c r="J22" i="24"/>
  <c r="S22" i="24"/>
  <c r="O22" i="24"/>
  <c r="G22" i="24"/>
  <c r="N22" i="24"/>
  <c r="F22" i="24"/>
  <c r="K22" i="24"/>
  <c r="R37" i="24"/>
  <c r="J37" i="24"/>
  <c r="K37" i="24"/>
  <c r="O37" i="24"/>
  <c r="G37" i="24"/>
  <c r="N37" i="24"/>
  <c r="F37" i="24"/>
  <c r="S37" i="24"/>
  <c r="R31" i="24"/>
  <c r="J31" i="24"/>
  <c r="K31" i="24"/>
  <c r="O31" i="24"/>
  <c r="G31" i="24"/>
  <c r="S31" i="24"/>
  <c r="N31" i="24"/>
  <c r="F31" i="24"/>
  <c r="R19" i="24"/>
  <c r="J19" i="24"/>
  <c r="K19" i="24"/>
  <c r="O19" i="24"/>
  <c r="G19" i="24"/>
  <c r="N19" i="24"/>
  <c r="F19" i="24"/>
  <c r="S19" i="24"/>
  <c r="R21" i="24"/>
  <c r="J21" i="24"/>
  <c r="O21" i="24"/>
  <c r="G21" i="24"/>
  <c r="K21" i="24"/>
  <c r="N21" i="24"/>
  <c r="F21" i="24"/>
  <c r="S21" i="24"/>
  <c r="S11" i="26"/>
  <c r="R11" i="26"/>
  <c r="O11" i="26"/>
  <c r="N11" i="26"/>
  <c r="K11" i="26"/>
  <c r="J11" i="26"/>
  <c r="G11" i="26"/>
  <c r="F11" i="26"/>
  <c r="O54" i="30"/>
  <c r="G54" i="30"/>
  <c r="N54" i="30"/>
  <c r="F54" i="30"/>
  <c r="S54" i="30"/>
  <c r="K54" i="30"/>
  <c r="R54" i="30"/>
  <c r="J54" i="30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O170" i="30"/>
  <c r="G170" i="30"/>
  <c r="N170" i="30"/>
  <c r="F170" i="30"/>
  <c r="S170" i="30"/>
  <c r="K170" i="30"/>
  <c r="R170" i="30"/>
  <c r="J170" i="30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35" i="27"/>
  <c r="F35" i="27"/>
  <c r="S35" i="27"/>
  <c r="K35" i="27"/>
  <c r="R35" i="27"/>
  <c r="J35" i="27"/>
  <c r="O35" i="27"/>
  <c r="G35" i="27"/>
  <c r="O46" i="30"/>
  <c r="G46" i="30"/>
  <c r="N46" i="30"/>
  <c r="F46" i="30"/>
  <c r="S46" i="30"/>
  <c r="K46" i="30"/>
  <c r="R46" i="30"/>
  <c r="J46" i="30"/>
  <c r="N21" i="27"/>
  <c r="F21" i="27"/>
  <c r="S21" i="27"/>
  <c r="K21" i="27"/>
  <c r="R21" i="27"/>
  <c r="J21" i="27"/>
  <c r="O21" i="27"/>
  <c r="G21" i="27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" i="27"/>
  <c r="F23" i="27"/>
  <c r="S23" i="27"/>
  <c r="K23" i="27"/>
  <c r="R23" i="27"/>
  <c r="J23" i="27"/>
  <c r="O23" i="27"/>
  <c r="G23" i="27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88" i="29"/>
  <c r="F88" i="29"/>
  <c r="S88" i="29"/>
  <c r="K88" i="29"/>
  <c r="R88" i="29"/>
  <c r="J88" i="29"/>
  <c r="O88" i="29"/>
  <c r="G88" i="29"/>
  <c r="R21" i="37"/>
  <c r="J21" i="37"/>
  <c r="O21" i="37"/>
  <c r="G21" i="37"/>
  <c r="N21" i="37"/>
  <c r="F21" i="37"/>
  <c r="S21" i="37"/>
  <c r="K21" i="37"/>
  <c r="O239" i="30"/>
  <c r="G239" i="30"/>
  <c r="N239" i="30"/>
  <c r="F239" i="30"/>
  <c r="S239" i="30"/>
  <c r="K239" i="30"/>
  <c r="J239" i="30"/>
  <c r="R239" i="30"/>
  <c r="O178" i="32"/>
  <c r="G178" i="32"/>
  <c r="N178" i="32"/>
  <c r="F178" i="32"/>
  <c r="S178" i="32"/>
  <c r="K178" i="32"/>
  <c r="R178" i="32"/>
  <c r="J178" i="32"/>
  <c r="S16" i="36"/>
  <c r="R16" i="36"/>
  <c r="O16" i="36"/>
  <c r="N16" i="36"/>
  <c r="K16" i="36"/>
  <c r="J16" i="36"/>
  <c r="G16" i="36"/>
  <c r="F16" i="36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O187" i="30"/>
  <c r="G187" i="30"/>
  <c r="N187" i="30"/>
  <c r="F187" i="30"/>
  <c r="S187" i="30"/>
  <c r="K187" i="30"/>
  <c r="J187" i="30"/>
  <c r="R187" i="30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O103" i="30"/>
  <c r="G103" i="30"/>
  <c r="N103" i="30"/>
  <c r="F103" i="30"/>
  <c r="S103" i="30"/>
  <c r="K103" i="30"/>
  <c r="J103" i="30"/>
  <c r="R103" i="30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I249" i="31"/>
  <c r="I249" i="39"/>
  <c r="I7" i="39" s="1"/>
  <c r="I42" i="25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42" i="26"/>
  <c r="M7" i="26" s="1"/>
  <c r="I249" i="37"/>
  <c r="M42" i="27"/>
  <c r="M249" i="36"/>
  <c r="I249" i="35"/>
  <c r="I7" i="35" s="1"/>
  <c r="M42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36" i="25"/>
  <c r="J36" i="25"/>
  <c r="S36" i="25"/>
  <c r="O36" i="25"/>
  <c r="G36" i="25"/>
  <c r="N36" i="25"/>
  <c r="F36" i="25"/>
  <c r="K36" i="25"/>
  <c r="R34" i="24"/>
  <c r="J34" i="24"/>
  <c r="S34" i="24"/>
  <c r="O34" i="24"/>
  <c r="G34" i="24"/>
  <c r="N34" i="24"/>
  <c r="F34" i="24"/>
  <c r="K34" i="24"/>
  <c r="O73" i="30"/>
  <c r="G73" i="30"/>
  <c r="N73" i="30"/>
  <c r="F73" i="30"/>
  <c r="S73" i="30"/>
  <c r="K73" i="30"/>
  <c r="R73" i="30"/>
  <c r="J73" i="30"/>
  <c r="O94" i="30"/>
  <c r="G94" i="30"/>
  <c r="N94" i="30"/>
  <c r="F94" i="30"/>
  <c r="S94" i="30"/>
  <c r="K94" i="30"/>
  <c r="R94" i="30"/>
  <c r="J94" i="30"/>
  <c r="O137" i="30"/>
  <c r="G137" i="30"/>
  <c r="N137" i="30"/>
  <c r="F137" i="30"/>
  <c r="S137" i="30"/>
  <c r="K137" i="30"/>
  <c r="R137" i="30"/>
  <c r="J137" i="30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O244" i="29"/>
  <c r="G244" i="29"/>
  <c r="N244" i="29"/>
  <c r="F244" i="29"/>
  <c r="S244" i="29"/>
  <c r="K244" i="29"/>
  <c r="R244" i="29"/>
  <c r="J244" i="29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N12" i="39"/>
  <c r="K12" i="39"/>
  <c r="J12" i="39"/>
  <c r="G12" i="39"/>
  <c r="F12" i="39"/>
  <c r="S12" i="39"/>
  <c r="R12" i="39"/>
  <c r="O12" i="39"/>
  <c r="R28" i="25"/>
  <c r="J28" i="25"/>
  <c r="O28" i="25"/>
  <c r="G28" i="25"/>
  <c r="N28" i="25"/>
  <c r="F28" i="25"/>
  <c r="K28" i="25"/>
  <c r="S28" i="25"/>
  <c r="N17" i="24"/>
  <c r="O17" i="24"/>
  <c r="K17" i="24"/>
  <c r="J17" i="24"/>
  <c r="G17" i="24"/>
  <c r="F17" i="24"/>
  <c r="S17" i="24"/>
  <c r="R17" i="24"/>
  <c r="F15" i="29"/>
  <c r="S15" i="29"/>
  <c r="R15" i="29"/>
  <c r="O15" i="29"/>
  <c r="N15" i="29"/>
  <c r="K15" i="29"/>
  <c r="J15" i="29"/>
  <c r="G15" i="29"/>
  <c r="O178" i="30"/>
  <c r="G178" i="30"/>
  <c r="N178" i="30"/>
  <c r="F178" i="30"/>
  <c r="S178" i="30"/>
  <c r="K178" i="30"/>
  <c r="R178" i="30"/>
  <c r="J178" i="30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23" i="29"/>
  <c r="F123" i="29"/>
  <c r="S123" i="29"/>
  <c r="K123" i="29"/>
  <c r="R123" i="29"/>
  <c r="J123" i="29"/>
  <c r="O123" i="29"/>
  <c r="G123" i="29"/>
  <c r="N37" i="29"/>
  <c r="F37" i="29"/>
  <c r="S37" i="29"/>
  <c r="K37" i="29"/>
  <c r="R37" i="29"/>
  <c r="J37" i="29"/>
  <c r="O37" i="29"/>
  <c r="G37" i="29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O242" i="32"/>
  <c r="G242" i="32"/>
  <c r="N242" i="32"/>
  <c r="F242" i="32"/>
  <c r="S242" i="32"/>
  <c r="K242" i="32"/>
  <c r="R242" i="32"/>
  <c r="J242" i="32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R40" i="25"/>
  <c r="J40" i="25"/>
  <c r="O40" i="25"/>
  <c r="G40" i="25"/>
  <c r="S40" i="25"/>
  <c r="N40" i="25"/>
  <c r="F40" i="25"/>
  <c r="K40" i="25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O225" i="30"/>
  <c r="G225" i="30"/>
  <c r="N225" i="30"/>
  <c r="F225" i="30"/>
  <c r="S225" i="30"/>
  <c r="K225" i="30"/>
  <c r="R225" i="30"/>
  <c r="J225" i="30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F11" i="27"/>
  <c r="S11" i="27"/>
  <c r="R11" i="27"/>
  <c r="O11" i="27"/>
  <c r="N11" i="27"/>
  <c r="K11" i="27"/>
  <c r="J11" i="27"/>
  <c r="G11" i="27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64" i="29"/>
  <c r="F64" i="29"/>
  <c r="S64" i="29"/>
  <c r="K64" i="29"/>
  <c r="R64" i="29"/>
  <c r="J64" i="29"/>
  <c r="O64" i="29"/>
  <c r="G64" i="29"/>
  <c r="R229" i="36"/>
  <c r="J229" i="36"/>
  <c r="O229" i="36"/>
  <c r="G229" i="36"/>
  <c r="N229" i="36"/>
  <c r="F229" i="36"/>
  <c r="S229" i="36"/>
  <c r="K229" i="36"/>
  <c r="O223" i="30"/>
  <c r="G223" i="30"/>
  <c r="N223" i="30"/>
  <c r="F223" i="30"/>
  <c r="S223" i="30"/>
  <c r="K223" i="30"/>
  <c r="J223" i="30"/>
  <c r="R223" i="30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S15" i="36"/>
  <c r="R15" i="36"/>
  <c r="O15" i="36"/>
  <c r="N15" i="36"/>
  <c r="K15" i="36"/>
  <c r="J15" i="36"/>
  <c r="G15" i="36"/>
  <c r="F15" i="36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O39" i="30"/>
  <c r="G39" i="30"/>
  <c r="N39" i="30"/>
  <c r="F39" i="30"/>
  <c r="S39" i="30"/>
  <c r="K39" i="30"/>
  <c r="J39" i="30"/>
  <c r="R39" i="30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42" i="25"/>
  <c r="Q7" i="25" s="1"/>
  <c r="Q249" i="29"/>
  <c r="Q7" i="29" s="1"/>
  <c r="N108" i="37"/>
  <c r="K108" i="37"/>
  <c r="J108" i="37"/>
  <c r="S108" i="37"/>
  <c r="R108" i="37"/>
  <c r="G108" i="37"/>
  <c r="F108" i="37"/>
  <c r="O108" i="37"/>
  <c r="U42" i="26"/>
  <c r="U7" i="26" s="1"/>
  <c r="Q249" i="37"/>
  <c r="Q7" i="37" s="1"/>
  <c r="U42" i="27"/>
  <c r="U7" i="27" s="1"/>
  <c r="U249" i="36"/>
  <c r="U7" i="36" s="1"/>
  <c r="Q249" i="35"/>
  <c r="Q7" i="35" s="1"/>
  <c r="U42" i="24"/>
  <c r="U7" i="24" s="1"/>
  <c r="Q249" i="40"/>
  <c r="Q7" i="40" s="1"/>
  <c r="U249" i="38"/>
  <c r="I42" i="28"/>
  <c r="I7" i="28" s="1"/>
  <c r="O91" i="30"/>
  <c r="G91" i="30"/>
  <c r="N91" i="30"/>
  <c r="F91" i="30"/>
  <c r="S91" i="30"/>
  <c r="K91" i="30"/>
  <c r="J91" i="30"/>
  <c r="R91" i="30"/>
  <c r="R30" i="25"/>
  <c r="J30" i="25"/>
  <c r="S30" i="25"/>
  <c r="K30" i="25"/>
  <c r="O30" i="25"/>
  <c r="G30" i="25"/>
  <c r="N30" i="25"/>
  <c r="F30" i="25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O166" i="29"/>
  <c r="G166" i="29"/>
  <c r="N166" i="29"/>
  <c r="F166" i="29"/>
  <c r="S166" i="29"/>
  <c r="K166" i="29"/>
  <c r="R166" i="29"/>
  <c r="J166" i="29"/>
  <c r="O244" i="30"/>
  <c r="G244" i="30"/>
  <c r="N244" i="30"/>
  <c r="F244" i="30"/>
  <c r="S244" i="30"/>
  <c r="K244" i="30"/>
  <c r="R244" i="30"/>
  <c r="J244" i="30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O235" i="30"/>
  <c r="G235" i="30"/>
  <c r="N235" i="30"/>
  <c r="F235" i="30"/>
  <c r="S235" i="30"/>
  <c r="K235" i="30"/>
  <c r="J235" i="30"/>
  <c r="R235" i="30"/>
  <c r="S37" i="26"/>
  <c r="K37" i="26"/>
  <c r="R37" i="26"/>
  <c r="J37" i="26"/>
  <c r="O37" i="26"/>
  <c r="G37" i="26"/>
  <c r="N37" i="26"/>
  <c r="F37" i="26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O213" i="30"/>
  <c r="G213" i="30"/>
  <c r="N213" i="30"/>
  <c r="F213" i="30"/>
  <c r="S213" i="30"/>
  <c r="K213" i="30"/>
  <c r="R213" i="30"/>
  <c r="J213" i="30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158" i="29"/>
  <c r="F158" i="29"/>
  <c r="S158" i="29"/>
  <c r="K158" i="29"/>
  <c r="R158" i="29"/>
  <c r="J158" i="29"/>
  <c r="O158" i="29"/>
  <c r="G158" i="29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41" i="29"/>
  <c r="F41" i="29"/>
  <c r="S41" i="29"/>
  <c r="K41" i="29"/>
  <c r="R41" i="29"/>
  <c r="J41" i="29"/>
  <c r="O41" i="29"/>
  <c r="G41" i="29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03" i="29"/>
  <c r="F103" i="29"/>
  <c r="S103" i="29"/>
  <c r="K103" i="29"/>
  <c r="R103" i="29"/>
  <c r="J103" i="29"/>
  <c r="O103" i="29"/>
  <c r="G103" i="29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O107" i="33"/>
  <c r="G107" i="33"/>
  <c r="N107" i="33"/>
  <c r="F107" i="33"/>
  <c r="S107" i="33"/>
  <c r="K107" i="33"/>
  <c r="R107" i="33"/>
  <c r="J107" i="33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20" i="24"/>
  <c r="J20" i="24"/>
  <c r="S20" i="24"/>
  <c r="O20" i="24"/>
  <c r="G20" i="24"/>
  <c r="N20" i="24"/>
  <c r="F20" i="24"/>
  <c r="K20" i="24"/>
  <c r="R23" i="24"/>
  <c r="J23" i="24"/>
  <c r="S23" i="24"/>
  <c r="O23" i="24"/>
  <c r="G23" i="24"/>
  <c r="N23" i="24"/>
  <c r="F23" i="24"/>
  <c r="K23" i="24"/>
  <c r="R40" i="24"/>
  <c r="J40" i="24"/>
  <c r="K40" i="24"/>
  <c r="O40" i="24"/>
  <c r="G40" i="24"/>
  <c r="S40" i="24"/>
  <c r="N40" i="24"/>
  <c r="F40" i="24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O38" i="30"/>
  <c r="G38" i="30"/>
  <c r="N38" i="30"/>
  <c r="F38" i="30"/>
  <c r="S38" i="30"/>
  <c r="K38" i="30"/>
  <c r="R38" i="30"/>
  <c r="J38" i="30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34" i="25"/>
  <c r="J34" i="25"/>
  <c r="K34" i="25"/>
  <c r="O34" i="25"/>
  <c r="G34" i="25"/>
  <c r="S34" i="25"/>
  <c r="N34" i="25"/>
  <c r="F34" i="25"/>
  <c r="R31" i="25"/>
  <c r="J31" i="25"/>
  <c r="O31" i="25"/>
  <c r="G31" i="25"/>
  <c r="K31" i="25"/>
  <c r="N31" i="25"/>
  <c r="F31" i="25"/>
  <c r="S31" i="25"/>
  <c r="R32" i="24"/>
  <c r="J32" i="24"/>
  <c r="S32" i="24"/>
  <c r="O32" i="24"/>
  <c r="G32" i="24"/>
  <c r="N32" i="24"/>
  <c r="F32" i="24"/>
  <c r="K32" i="24"/>
  <c r="R41" i="24"/>
  <c r="J41" i="24"/>
  <c r="S41" i="24"/>
  <c r="K41" i="24"/>
  <c r="O41" i="24"/>
  <c r="G41" i="24"/>
  <c r="N41" i="24"/>
  <c r="F41" i="24"/>
  <c r="S38" i="26"/>
  <c r="K38" i="26"/>
  <c r="R38" i="26"/>
  <c r="J38" i="26"/>
  <c r="O38" i="26"/>
  <c r="G38" i="26"/>
  <c r="N38" i="26"/>
  <c r="F38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O26" i="30"/>
  <c r="G26" i="30"/>
  <c r="N26" i="30"/>
  <c r="F26" i="30"/>
  <c r="S26" i="30"/>
  <c r="K26" i="30"/>
  <c r="R26" i="30"/>
  <c r="J26" i="30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S141" i="36"/>
  <c r="K141" i="36"/>
  <c r="R141" i="36"/>
  <c r="J141" i="36"/>
  <c r="O141" i="36"/>
  <c r="G141" i="36"/>
  <c r="N141" i="36"/>
  <c r="F141" i="36"/>
  <c r="O183" i="29"/>
  <c r="G183" i="29"/>
  <c r="N183" i="29"/>
  <c r="F183" i="29"/>
  <c r="S183" i="29"/>
  <c r="K183" i="29"/>
  <c r="R183" i="29"/>
  <c r="J183" i="29"/>
  <c r="N11" i="37"/>
  <c r="K11" i="37"/>
  <c r="J11" i="37"/>
  <c r="G11" i="37"/>
  <c r="F11" i="37"/>
  <c r="S11" i="37"/>
  <c r="R11" i="37"/>
  <c r="O11" i="3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42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42" i="24"/>
  <c r="T249" i="38"/>
  <c r="T7" i="38" s="1"/>
  <c r="P249" i="39"/>
  <c r="T249" i="34"/>
  <c r="T7" i="34" s="1"/>
  <c r="T249" i="37"/>
  <c r="T7" i="37" s="1"/>
  <c r="T249" i="30"/>
  <c r="T7" i="30" s="1"/>
  <c r="L42" i="24"/>
  <c r="H42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42" i="24"/>
  <c r="P249" i="30"/>
  <c r="P7" i="30" s="1"/>
  <c r="H42" i="24"/>
  <c r="H7" i="24" s="1"/>
  <c r="T42" i="26"/>
  <c r="T7" i="26" s="1"/>
  <c r="T42" i="25"/>
  <c r="T7" i="25" s="1"/>
  <c r="T42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42" i="27"/>
  <c r="P7" i="27" s="1"/>
  <c r="H249" i="36"/>
  <c r="H7" i="36" s="1"/>
  <c r="T249" i="33"/>
  <c r="T7" i="33" s="1"/>
  <c r="L249" i="30"/>
  <c r="L7" i="30" s="1"/>
  <c r="H42" i="26"/>
  <c r="H7" i="26" s="1"/>
  <c r="P42" i="25"/>
  <c r="P7" i="25" s="1"/>
  <c r="T42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42" i="27"/>
  <c r="L7" i="27" s="1"/>
  <c r="P249" i="38"/>
  <c r="P7" i="38" s="1"/>
  <c r="H249" i="30"/>
  <c r="H7" i="30" s="1"/>
  <c r="P42" i="26"/>
  <c r="P7" i="26" s="1"/>
  <c r="L42" i="25"/>
  <c r="L7" i="25" s="1"/>
  <c r="P42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42" i="26"/>
  <c r="L7" i="26" s="1"/>
  <c r="H42" i="25"/>
  <c r="H7" i="25" s="1"/>
  <c r="L42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42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U7" i="38"/>
  <c r="Q7" i="34"/>
  <c r="I7" i="34"/>
  <c r="U7" i="33"/>
  <c r="M7" i="33"/>
  <c r="M7" i="32"/>
  <c r="Q7" i="32"/>
  <c r="U7" i="29"/>
  <c r="I7" i="25"/>
  <c r="I7" i="40"/>
  <c r="M7" i="40"/>
  <c r="U7" i="40"/>
  <c r="M7" i="39"/>
  <c r="P7" i="39"/>
  <c r="Q7" i="39"/>
  <c r="I7" i="37"/>
  <c r="M7" i="37"/>
  <c r="U7" i="37"/>
  <c r="I7" i="36"/>
  <c r="M7" i="36"/>
  <c r="Q7" i="36"/>
  <c r="M7" i="35"/>
  <c r="Q7" i="33"/>
  <c r="I7" i="31"/>
  <c r="M7" i="30"/>
  <c r="Q7" i="30"/>
  <c r="I7" i="30"/>
  <c r="M7" i="27"/>
  <c r="Q7" i="27"/>
  <c r="I7" i="26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42" i="26"/>
  <c r="G7" i="26" s="1"/>
  <c r="AC25" i="3" s="1"/>
  <c r="AC24" i="3" s="1"/>
  <c r="G249" i="40"/>
  <c r="G7" i="40" s="1"/>
  <c r="AQ25" i="3" s="1"/>
  <c r="AQ24" i="3" s="1"/>
  <c r="K249" i="33"/>
  <c r="K249" i="31"/>
  <c r="S42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7" i="35" s="1"/>
  <c r="AL33" i="3" s="1"/>
  <c r="AL32" i="3" s="1"/>
  <c r="O249" i="39"/>
  <c r="O7" i="39" s="1"/>
  <c r="AP33" i="3" s="1"/>
  <c r="AP32" i="3" s="1"/>
  <c r="O249" i="37"/>
  <c r="G42" i="27"/>
  <c r="G7" i="27" s="1"/>
  <c r="AD25" i="3" s="1"/>
  <c r="AD24" i="3" s="1"/>
  <c r="O249" i="33"/>
  <c r="K42" i="27"/>
  <c r="O42" i="26"/>
  <c r="O7" i="26" s="1"/>
  <c r="AC33" i="3" s="1"/>
  <c r="AC32" i="3" s="1"/>
  <c r="G249" i="31"/>
  <c r="G7" i="31" s="1"/>
  <c r="AH25" i="3" s="1"/>
  <c r="AH24" i="3" s="1"/>
  <c r="G42" i="24"/>
  <c r="G7" i="24" s="1"/>
  <c r="AA25" i="3" s="1"/>
  <c r="AA24" i="3" s="1"/>
  <c r="S42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42" i="27"/>
  <c r="O7" i="27" s="1"/>
  <c r="AD33" i="3" s="1"/>
  <c r="AD32" i="3" s="1"/>
  <c r="O249" i="36"/>
  <c r="O7" i="36" s="1"/>
  <c r="AM33" i="3" s="1"/>
  <c r="AM32" i="3" s="1"/>
  <c r="O249" i="40"/>
  <c r="G249" i="32"/>
  <c r="G7" i="32" s="1"/>
  <c r="AI25" i="3" s="1"/>
  <c r="AI24" i="3" s="1"/>
  <c r="O42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K7" i="32" s="1"/>
  <c r="AI29" i="3" s="1"/>
  <c r="AI28" i="3" s="1"/>
  <c r="S42" i="27"/>
  <c r="S7" i="27" s="1"/>
  <c r="AD37" i="3" s="1"/>
  <c r="AD36" i="3" s="1"/>
  <c r="K42" i="24"/>
  <c r="K7" i="24" s="1"/>
  <c r="AA29" i="3" s="1"/>
  <c r="AA28" i="3" s="1"/>
  <c r="S249" i="29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42" i="28"/>
  <c r="K7" i="28" s="1"/>
  <c r="AE29" i="3" s="1"/>
  <c r="AE28" i="3" s="1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42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7" i="39" s="1"/>
  <c r="AP29" i="3" s="1"/>
  <c r="AP28" i="3" s="1"/>
  <c r="K249" i="37"/>
  <c r="K7" i="37" s="1"/>
  <c r="AN29" i="3" s="1"/>
  <c r="AN28" i="3" s="1"/>
  <c r="S42" i="28"/>
  <c r="G42" i="28"/>
  <c r="K42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O7" i="34" s="1"/>
  <c r="AK33" i="3" s="1"/>
  <c r="AK32" i="3" s="1"/>
  <c r="K249" i="38"/>
  <c r="K7" i="38" s="1"/>
  <c r="AO29" i="3" s="1"/>
  <c r="AO28" i="3" s="1"/>
  <c r="S249" i="34"/>
  <c r="S7" i="34" s="1"/>
  <c r="AK37" i="3" s="1"/>
  <c r="AK36" i="3" s="1"/>
  <c r="O42" i="25"/>
  <c r="O7" i="25" s="1"/>
  <c r="AB33" i="3" s="1"/>
  <c r="AB32" i="3" s="1"/>
  <c r="O249" i="38"/>
  <c r="O7" i="38" s="1"/>
  <c r="AO33" i="3" s="1"/>
  <c r="AO32" i="3" s="1"/>
  <c r="S249" i="30"/>
  <c r="S42" i="25"/>
  <c r="S7" i="25" s="1"/>
  <c r="AB37" i="3" s="1"/>
  <c r="AB36" i="3" s="1"/>
  <c r="O249" i="30"/>
  <c r="O7" i="30" s="1"/>
  <c r="AG33" i="3" s="1"/>
  <c r="AG32" i="3" s="1"/>
  <c r="S249" i="38"/>
  <c r="S7" i="38" s="1"/>
  <c r="AO37" i="3" s="1"/>
  <c r="AO36" i="3" s="1"/>
  <c r="G249" i="30"/>
  <c r="G7" i="30" s="1"/>
  <c r="AG25" i="3" s="1"/>
  <c r="AG24" i="3" s="1"/>
  <c r="G42" i="25"/>
  <c r="G7" i="25" s="1"/>
  <c r="AB25" i="3" s="1"/>
  <c r="AB24" i="3" s="1"/>
  <c r="G249" i="38"/>
  <c r="G7" i="38" s="1"/>
  <c r="AO25" i="3" s="1"/>
  <c r="AO24" i="3" s="1"/>
  <c r="K249" i="30"/>
  <c r="K7" i="30" s="1"/>
  <c r="AG29" i="3" s="1"/>
  <c r="AG28" i="3" s="1"/>
  <c r="K42" i="25"/>
  <c r="K7" i="25" s="1"/>
  <c r="AB29" i="3" s="1"/>
  <c r="AB28" i="3" s="1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F42" i="27"/>
  <c r="F7" i="27" s="1"/>
  <c r="J249" i="38"/>
  <c r="J7" i="38" s="1"/>
  <c r="F249" i="32"/>
  <c r="F7" i="32" s="1"/>
  <c r="J249" i="35"/>
  <c r="J7" i="35" s="1"/>
  <c r="N42" i="28"/>
  <c r="N7" i="28" s="1"/>
  <c r="F249" i="36"/>
  <c r="F7" i="36" s="1"/>
  <c r="N42" i="26"/>
  <c r="N7" i="26" s="1"/>
  <c r="R42" i="26"/>
  <c r="R7" i="26" s="1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42" i="24"/>
  <c r="F42" i="28"/>
  <c r="F7" i="28" s="1"/>
  <c r="N249" i="40"/>
  <c r="N7" i="40" s="1"/>
  <c r="F249" i="38"/>
  <c r="F7" i="38" s="1"/>
  <c r="F42" i="26"/>
  <c r="F7" i="26" s="1"/>
  <c r="R249" i="30"/>
  <c r="R7" i="30" s="1"/>
  <c r="J42" i="26"/>
  <c r="J7" i="26" s="1"/>
  <c r="Q35" i="3"/>
  <c r="R35" i="3"/>
  <c r="U35" i="3"/>
  <c r="J39" i="3"/>
  <c r="N39" i="3"/>
  <c r="O39" i="3"/>
  <c r="L27" i="3"/>
  <c r="G35" i="3"/>
  <c r="N42" i="24"/>
  <c r="R249" i="34"/>
  <c r="R7" i="34" s="1"/>
  <c r="N249" i="39"/>
  <c r="N7" i="39" s="1"/>
  <c r="N249" i="29"/>
  <c r="N7" i="29" s="1"/>
  <c r="N42" i="27"/>
  <c r="N7" i="27" s="1"/>
  <c r="N249" i="33"/>
  <c r="N7" i="33" s="1"/>
  <c r="R42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42" i="28"/>
  <c r="J7" i="28" s="1"/>
  <c r="R42" i="27"/>
  <c r="R7" i="27" s="1"/>
  <c r="K35" i="3"/>
  <c r="P31" i="3"/>
  <c r="J31" i="3"/>
  <c r="O27" i="3"/>
  <c r="J42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42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42" i="25"/>
  <c r="F7" i="25" s="1"/>
  <c r="N249" i="31"/>
  <c r="N7" i="31" s="1"/>
  <c r="J42" i="25"/>
  <c r="J7" i="25" s="1"/>
  <c r="N249" i="37"/>
  <c r="N7" i="37" s="1"/>
  <c r="N249" i="36"/>
  <c r="N7" i="36" s="1"/>
  <c r="F249" i="39"/>
  <c r="F7" i="39" s="1"/>
  <c r="F42" i="24"/>
  <c r="N42" i="25"/>
  <c r="N7" i="25" s="1"/>
  <c r="F249" i="37"/>
  <c r="F7" i="37" s="1"/>
  <c r="R249" i="36"/>
  <c r="R7" i="36" s="1"/>
  <c r="R249" i="33"/>
  <c r="R7" i="33" s="1"/>
  <c r="R42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K7" i="36"/>
  <c r="AM29" i="3" s="1"/>
  <c r="AM28" i="3" s="1"/>
  <c r="G7" i="39"/>
  <c r="AP25" i="3" s="1"/>
  <c r="AP24" i="3" s="1"/>
  <c r="O7" i="37"/>
  <c r="AN33" i="3" s="1"/>
  <c r="AN32" i="3" s="1"/>
  <c r="F7" i="35"/>
  <c r="J7" i="34"/>
  <c r="O7" i="33"/>
  <c r="AJ33" i="3" s="1"/>
  <c r="AJ32" i="3" s="1"/>
  <c r="K7" i="33"/>
  <c r="AJ29" i="3" s="1"/>
  <c r="AJ28" i="3" s="1"/>
  <c r="K7" i="31"/>
  <c r="AH29" i="3" s="1"/>
  <c r="AH28" i="3" s="1"/>
  <c r="S7" i="28"/>
  <c r="AE37" i="3" s="1"/>
  <c r="AE36" i="3" s="1"/>
  <c r="G7" i="28"/>
  <c r="AE25" i="3" s="1"/>
  <c r="AE24" i="3" s="1"/>
  <c r="O7" i="40"/>
  <c r="R7" i="40"/>
  <c r="O7" i="31"/>
  <c r="AH33" i="3" s="1"/>
  <c r="AH32" i="3" s="1"/>
  <c r="S7" i="30"/>
  <c r="AG37" i="3" s="1"/>
  <c r="AG36" i="3" s="1"/>
  <c r="O7" i="29"/>
  <c r="AF33" i="3" s="1"/>
  <c r="AF32" i="3" s="1"/>
  <c r="S7" i="29"/>
  <c r="AF37" i="3" s="1"/>
  <c r="AF36" i="3" s="1"/>
  <c r="K7" i="27"/>
  <c r="AD29" i="3" s="1"/>
  <c r="AD28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K9" i="2"/>
  <c r="G9" i="2"/>
  <c r="O9" i="2"/>
  <c r="S9" i="2"/>
  <c r="E24" i="3"/>
  <c r="F9" i="2"/>
  <c r="J9" i="2"/>
  <c r="N9" i="2"/>
  <c r="R9" i="2"/>
  <c r="D42" i="2"/>
  <c r="E42" i="2"/>
  <c r="C14" i="2"/>
  <c r="C15" i="2"/>
  <c r="C11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C39" i="2"/>
  <c r="E39" i="2"/>
  <c r="E35" i="2"/>
  <c r="C35" i="2"/>
  <c r="C31" i="2"/>
  <c r="E31" i="2"/>
  <c r="C27" i="2"/>
  <c r="E27" i="2"/>
  <c r="C23" i="2"/>
  <c r="E23" i="2"/>
  <c r="E19" i="2"/>
  <c r="C19" i="2"/>
  <c r="E38" i="2"/>
  <c r="C38" i="2"/>
  <c r="E34" i="2"/>
  <c r="C34" i="2"/>
  <c r="E30" i="2"/>
  <c r="C30" i="2"/>
  <c r="E26" i="2"/>
  <c r="C26" i="2"/>
  <c r="E22" i="2"/>
  <c r="C22" i="2"/>
  <c r="C18" i="2"/>
  <c r="F10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19" i="2"/>
  <c r="I19" i="2"/>
  <c r="Q19" i="2"/>
  <c r="U19" i="2"/>
  <c r="M35" i="2"/>
  <c r="I35" i="2"/>
  <c r="Q35" i="2"/>
  <c r="U35" i="2"/>
  <c r="M24" i="2"/>
  <c r="I24" i="2"/>
  <c r="Q24" i="2"/>
  <c r="U24" i="2"/>
  <c r="M40" i="2"/>
  <c r="I40" i="2"/>
  <c r="Q40" i="2"/>
  <c r="U40" i="2"/>
  <c r="U29" i="2"/>
  <c r="M29" i="2"/>
  <c r="I29" i="2"/>
  <c r="Q29" i="2"/>
  <c r="Q23" i="2"/>
  <c r="M23" i="2"/>
  <c r="U23" i="2"/>
  <c r="I23" i="2"/>
  <c r="Q39" i="2"/>
  <c r="U39" i="2"/>
  <c r="I39" i="2"/>
  <c r="M39" i="2"/>
  <c r="U30" i="2"/>
  <c r="Q30" i="2"/>
  <c r="M30" i="2"/>
  <c r="I30" i="2"/>
  <c r="M28" i="2"/>
  <c r="I28" i="2"/>
  <c r="Q28" i="2"/>
  <c r="U28" i="2"/>
  <c r="M33" i="2"/>
  <c r="I33" i="2"/>
  <c r="Q33" i="2"/>
  <c r="U33" i="2"/>
  <c r="D30" i="2"/>
  <c r="M27" i="2"/>
  <c r="I27" i="2"/>
  <c r="Q27" i="2"/>
  <c r="U27" i="2"/>
  <c r="K10" i="2"/>
  <c r="G10" i="2"/>
  <c r="O10" i="2"/>
  <c r="S10" i="2"/>
  <c r="M21" i="2"/>
  <c r="I21" i="2"/>
  <c r="U21" i="2"/>
  <c r="Q21" i="2"/>
  <c r="U37" i="2"/>
  <c r="M37" i="2"/>
  <c r="I37" i="2"/>
  <c r="Q37" i="2"/>
  <c r="M32" i="2"/>
  <c r="I32" i="2"/>
  <c r="Q32" i="2"/>
  <c r="U32" i="2"/>
  <c r="Q31" i="2"/>
  <c r="U31" i="2"/>
  <c r="I31" i="2"/>
  <c r="M31" i="2"/>
  <c r="M34" i="2"/>
  <c r="I34" i="2"/>
  <c r="Q34" i="2"/>
  <c r="U34" i="2"/>
  <c r="U22" i="2"/>
  <c r="Q22" i="2"/>
  <c r="M22" i="2"/>
  <c r="I22" i="2"/>
  <c r="U38" i="2"/>
  <c r="Q38" i="2"/>
  <c r="M38" i="2"/>
  <c r="I38" i="2"/>
  <c r="M20" i="2"/>
  <c r="I20" i="2"/>
  <c r="Q20" i="2"/>
  <c r="U20" i="2"/>
  <c r="M36" i="2"/>
  <c r="I36" i="2"/>
  <c r="Q36" i="2"/>
  <c r="U36" i="2"/>
  <c r="M25" i="2"/>
  <c r="I25" i="2"/>
  <c r="Q25" i="2"/>
  <c r="U25" i="2"/>
  <c r="M41" i="2"/>
  <c r="I41" i="2"/>
  <c r="Q41" i="2"/>
  <c r="U41" i="2"/>
  <c r="D12" i="2"/>
  <c r="N12" i="2" s="1"/>
  <c r="D26" i="2"/>
  <c r="D14" i="2"/>
  <c r="D34" i="2"/>
  <c r="D18" i="2"/>
  <c r="D16" i="2"/>
  <c r="D22" i="2"/>
  <c r="D38" i="2"/>
  <c r="D15" i="2"/>
  <c r="D19" i="2"/>
  <c r="D35" i="2"/>
  <c r="D24" i="2"/>
  <c r="D32" i="2"/>
  <c r="D40" i="2"/>
  <c r="D27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20" i="2"/>
  <c r="D28" i="2"/>
  <c r="D36" i="2"/>
  <c r="D13" i="2"/>
  <c r="J13" i="2" s="1"/>
  <c r="D25" i="2"/>
  <c r="D33" i="2"/>
  <c r="D41" i="2"/>
  <c r="P18" i="2"/>
  <c r="L18" i="2"/>
  <c r="H18" i="2"/>
  <c r="T18" i="2"/>
  <c r="D11" i="2"/>
  <c r="D23" i="2"/>
  <c r="D31" i="2"/>
  <c r="D39" i="2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21" i="2"/>
  <c r="D29" i="2"/>
  <c r="D37" i="2"/>
  <c r="T19" i="2"/>
  <c r="P19" i="2"/>
  <c r="L19" i="2"/>
  <c r="H19" i="2"/>
  <c r="H24" i="2"/>
  <c r="T24" i="2"/>
  <c r="P24" i="2"/>
  <c r="L24" i="2"/>
  <c r="L21" i="2"/>
  <c r="H21" i="2"/>
  <c r="T21" i="2"/>
  <c r="P21" i="2"/>
  <c r="P28" i="2"/>
  <c r="L28" i="2"/>
  <c r="T28" i="2"/>
  <c r="H28" i="2"/>
  <c r="P33" i="2"/>
  <c r="L33" i="2"/>
  <c r="T33" i="2"/>
  <c r="H33" i="2"/>
  <c r="T36" i="2"/>
  <c r="L36" i="2"/>
  <c r="H36" i="2"/>
  <c r="P36" i="2"/>
  <c r="T39" i="2"/>
  <c r="P39" i="2"/>
  <c r="H39" i="2"/>
  <c r="L39" i="2"/>
  <c r="P29" i="2"/>
  <c r="T29" i="2"/>
  <c r="L29" i="2"/>
  <c r="H29" i="2"/>
  <c r="P41" i="2"/>
  <c r="L41" i="2"/>
  <c r="H41" i="2"/>
  <c r="T41" i="2"/>
  <c r="L32" i="2"/>
  <c r="P32" i="2"/>
  <c r="T32" i="2"/>
  <c r="H32" i="2"/>
  <c r="T35" i="2"/>
  <c r="H35" i="2"/>
  <c r="P35" i="2"/>
  <c r="L35" i="2"/>
  <c r="T38" i="2"/>
  <c r="P38" i="2"/>
  <c r="H38" i="2"/>
  <c r="L38" i="2"/>
  <c r="P37" i="2"/>
  <c r="T37" i="2"/>
  <c r="L37" i="2"/>
  <c r="H37" i="2"/>
  <c r="T31" i="2"/>
  <c r="P31" i="2"/>
  <c r="H31" i="2"/>
  <c r="L31" i="2"/>
  <c r="T34" i="2"/>
  <c r="P34" i="2"/>
  <c r="H34" i="2"/>
  <c r="L34" i="2"/>
  <c r="L40" i="2"/>
  <c r="P40" i="2"/>
  <c r="T40" i="2"/>
  <c r="H40" i="2"/>
  <c r="T30" i="2"/>
  <c r="P30" i="2"/>
  <c r="H30" i="2"/>
  <c r="L30" i="2"/>
  <c r="V23" i="3"/>
  <c r="F12" i="2" l="1"/>
  <c r="J12" i="2"/>
  <c r="R12" i="2"/>
  <c r="M42" i="2"/>
  <c r="M7" i="2" s="1"/>
  <c r="Z31" i="3" s="1"/>
  <c r="Z30" i="3" s="1"/>
  <c r="Q42" i="2"/>
  <c r="Q7" i="2" s="1"/>
  <c r="Z35" i="3" s="1"/>
  <c r="Z34" i="3" s="1"/>
  <c r="U42" i="2"/>
  <c r="U7" i="2" s="1"/>
  <c r="Z39" i="3" s="1"/>
  <c r="Z38" i="3" s="1"/>
  <c r="N13" i="2"/>
  <c r="I42" i="2"/>
  <c r="I7" i="2" s="1"/>
  <c r="Z27" i="3" s="1"/>
  <c r="Z26" i="3" s="1"/>
  <c r="K34" i="2"/>
  <c r="G34" i="2"/>
  <c r="O34" i="2"/>
  <c r="S34" i="2"/>
  <c r="S37" i="2"/>
  <c r="K37" i="2"/>
  <c r="G37" i="2"/>
  <c r="O37" i="2"/>
  <c r="K40" i="2"/>
  <c r="O40" i="2"/>
  <c r="S40" i="2"/>
  <c r="G40" i="2"/>
  <c r="O16" i="2"/>
  <c r="S16" i="2"/>
  <c r="G16" i="2"/>
  <c r="K16" i="2"/>
  <c r="S14" i="2"/>
  <c r="O14" i="2"/>
  <c r="K14" i="2"/>
  <c r="G14" i="2"/>
  <c r="S29" i="2"/>
  <c r="K29" i="2"/>
  <c r="G29" i="2"/>
  <c r="O29" i="2"/>
  <c r="K17" i="2"/>
  <c r="G17" i="2"/>
  <c r="O17" i="2"/>
  <c r="S17" i="2"/>
  <c r="K36" i="2"/>
  <c r="G36" i="2"/>
  <c r="O36" i="2"/>
  <c r="S36" i="2"/>
  <c r="O32" i="2"/>
  <c r="S32" i="2"/>
  <c r="K32" i="2"/>
  <c r="G32" i="2"/>
  <c r="K18" i="2"/>
  <c r="G18" i="2"/>
  <c r="O18" i="2"/>
  <c r="S18" i="2"/>
  <c r="K21" i="2"/>
  <c r="G21" i="2"/>
  <c r="O21" i="2"/>
  <c r="S21" i="2"/>
  <c r="O39" i="2"/>
  <c r="S39" i="2"/>
  <c r="K39" i="2"/>
  <c r="G39" i="2"/>
  <c r="K28" i="2"/>
  <c r="G28" i="2"/>
  <c r="O28" i="2"/>
  <c r="S28" i="2"/>
  <c r="O24" i="2"/>
  <c r="S24" i="2"/>
  <c r="K24" i="2"/>
  <c r="G24" i="2"/>
  <c r="O31" i="2"/>
  <c r="S31" i="2"/>
  <c r="K31" i="2"/>
  <c r="G31" i="2"/>
  <c r="K41" i="2"/>
  <c r="G41" i="2"/>
  <c r="O41" i="2"/>
  <c r="S41" i="2"/>
  <c r="K20" i="2"/>
  <c r="G20" i="2"/>
  <c r="O20" i="2"/>
  <c r="S20" i="2"/>
  <c r="K27" i="2"/>
  <c r="G27" i="2"/>
  <c r="O27" i="2"/>
  <c r="S27" i="2"/>
  <c r="K35" i="2"/>
  <c r="G35" i="2"/>
  <c r="O35" i="2"/>
  <c r="S35" i="2"/>
  <c r="S38" i="2"/>
  <c r="O38" i="2"/>
  <c r="K38" i="2"/>
  <c r="G38" i="2"/>
  <c r="K26" i="2"/>
  <c r="G26" i="2"/>
  <c r="O26" i="2"/>
  <c r="S26" i="2"/>
  <c r="S30" i="2"/>
  <c r="O30" i="2"/>
  <c r="K30" i="2"/>
  <c r="G30" i="2"/>
  <c r="O23" i="2"/>
  <c r="S23" i="2"/>
  <c r="K23" i="2"/>
  <c r="G23" i="2"/>
  <c r="K33" i="2"/>
  <c r="G33" i="2"/>
  <c r="O33" i="2"/>
  <c r="S33" i="2"/>
  <c r="K19" i="2"/>
  <c r="G19" i="2"/>
  <c r="O19" i="2"/>
  <c r="S19" i="2"/>
  <c r="S22" i="2"/>
  <c r="O22" i="2"/>
  <c r="K22" i="2"/>
  <c r="G22" i="2"/>
  <c r="K12" i="2"/>
  <c r="G12" i="2"/>
  <c r="O12" i="2"/>
  <c r="S12" i="2"/>
  <c r="K11" i="2"/>
  <c r="G11" i="2"/>
  <c r="O11" i="2"/>
  <c r="S11" i="2"/>
  <c r="K25" i="2"/>
  <c r="G25" i="2"/>
  <c r="O25" i="2"/>
  <c r="S25" i="2"/>
  <c r="O15" i="2"/>
  <c r="S15" i="2"/>
  <c r="K15" i="2"/>
  <c r="G15" i="2"/>
  <c r="R13" i="2"/>
  <c r="K13" i="2"/>
  <c r="G13" i="2"/>
  <c r="S13" i="2"/>
  <c r="O13" i="2"/>
  <c r="H42" i="2"/>
  <c r="H7" i="2" s="1"/>
  <c r="T42" i="2"/>
  <c r="T7" i="2" s="1"/>
  <c r="L42" i="2"/>
  <c r="L7" i="2" s="1"/>
  <c r="P42" i="2"/>
  <c r="P7" i="2" s="1"/>
  <c r="F13" i="2"/>
  <c r="N11" i="2"/>
  <c r="J11" i="2"/>
  <c r="F11" i="2"/>
  <c r="R11" i="2"/>
  <c r="R20" i="2"/>
  <c r="N20" i="2"/>
  <c r="J20" i="2"/>
  <c r="R28" i="2"/>
  <c r="F28" i="2"/>
  <c r="N28" i="2"/>
  <c r="J28" i="2"/>
  <c r="R39" i="2"/>
  <c r="N39" i="2"/>
  <c r="J39" i="2"/>
  <c r="R29" i="2"/>
  <c r="N29" i="2"/>
  <c r="J29" i="2"/>
  <c r="R36" i="2"/>
  <c r="N36" i="2"/>
  <c r="J36" i="2"/>
  <c r="R26" i="2"/>
  <c r="N26" i="2"/>
  <c r="J26" i="2"/>
  <c r="R24" i="2"/>
  <c r="N24" i="2"/>
  <c r="J24" i="2"/>
  <c r="R15" i="2"/>
  <c r="N15" i="2"/>
  <c r="J15" i="2"/>
  <c r="R21" i="2"/>
  <c r="N21" i="2"/>
  <c r="J21" i="2"/>
  <c r="R27" i="2"/>
  <c r="N27" i="2"/>
  <c r="J27" i="2"/>
  <c r="R33" i="2"/>
  <c r="N33" i="2"/>
  <c r="J33" i="2"/>
  <c r="R19" i="2"/>
  <c r="J19" i="2"/>
  <c r="N19" i="2"/>
  <c r="R14" i="2"/>
  <c r="N14" i="2"/>
  <c r="J14" i="2"/>
  <c r="R38" i="2"/>
  <c r="N38" i="2"/>
  <c r="J38" i="2"/>
  <c r="R16" i="2"/>
  <c r="N16" i="2"/>
  <c r="J16" i="2"/>
  <c r="R40" i="2"/>
  <c r="N40" i="2"/>
  <c r="J40" i="2"/>
  <c r="R25" i="2"/>
  <c r="N25" i="2"/>
  <c r="J25" i="2"/>
  <c r="R31" i="2"/>
  <c r="N31" i="2"/>
  <c r="J31" i="2"/>
  <c r="R37" i="2"/>
  <c r="N37" i="2"/>
  <c r="J37" i="2"/>
  <c r="R22" i="2"/>
  <c r="N22" i="2"/>
  <c r="J22" i="2"/>
  <c r="R41" i="2"/>
  <c r="N41" i="2"/>
  <c r="J41" i="2"/>
  <c r="R35" i="2"/>
  <c r="J35" i="2"/>
  <c r="N35" i="2"/>
  <c r="R18" i="2"/>
  <c r="N18" i="2"/>
  <c r="J18" i="2"/>
  <c r="R30" i="2"/>
  <c r="N30" i="2"/>
  <c r="J30" i="2"/>
  <c r="R17" i="2"/>
  <c r="N17" i="2"/>
  <c r="J17" i="2"/>
  <c r="R23" i="2"/>
  <c r="N23" i="2"/>
  <c r="J23" i="2"/>
  <c r="R34" i="2"/>
  <c r="N34" i="2"/>
  <c r="J34" i="2"/>
  <c r="R32" i="2"/>
  <c r="N32" i="2"/>
  <c r="J32" i="2"/>
  <c r="F38" i="2"/>
  <c r="F39" i="2"/>
  <c r="F34" i="2"/>
  <c r="F18" i="2"/>
  <c r="F14" i="2"/>
  <c r="F37" i="2"/>
  <c r="F22" i="2"/>
  <c r="F33" i="2"/>
  <c r="F41" i="2"/>
  <c r="F20" i="2"/>
  <c r="F19" i="2"/>
  <c r="F26" i="2"/>
  <c r="F27" i="2"/>
  <c r="F30" i="2"/>
  <c r="F23" i="2"/>
  <c r="F29" i="2"/>
  <c r="F36" i="2"/>
  <c r="F31" i="2"/>
  <c r="F17" i="2"/>
  <c r="F40" i="2"/>
  <c r="F25" i="2"/>
  <c r="F16" i="2"/>
  <c r="F35" i="2"/>
  <c r="F24" i="2"/>
  <c r="F15" i="2"/>
  <c r="F21" i="2"/>
  <c r="F32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7" i="44" l="1"/>
  <c r="V31" i="42" s="1"/>
  <c r="V30" i="42" s="1"/>
  <c r="D31" i="42"/>
  <c r="D30" i="42" s="1"/>
  <c r="D27" i="42"/>
  <c r="D26" i="42" s="1"/>
  <c r="B7" i="44"/>
  <c r="D39" i="42"/>
  <c r="D38" i="42" s="1"/>
  <c r="H7" i="44"/>
  <c r="D35" i="42"/>
  <c r="D34" i="42" s="1"/>
  <c r="F7" i="44"/>
  <c r="K42" i="2"/>
  <c r="K7" i="2" s="1"/>
  <c r="Z29" i="3" s="1"/>
  <c r="Z28" i="3" s="1"/>
  <c r="O42" i="2"/>
  <c r="O7" i="2" s="1"/>
  <c r="G42" i="2"/>
  <c r="G7" i="2" s="1"/>
  <c r="S42" i="2"/>
  <c r="S7" i="2" s="1"/>
  <c r="Z37" i="3" s="1"/>
  <c r="Z36" i="3" s="1"/>
  <c r="H7" i="13"/>
  <c r="D7" i="13"/>
  <c r="R42" i="2"/>
  <c r="R7" i="2" s="1"/>
  <c r="N42" i="2"/>
  <c r="N7" i="2" s="1"/>
  <c r="F7" i="13"/>
  <c r="F42" i="2"/>
  <c r="F7" i="2" s="1"/>
  <c r="A7" i="13" s="1"/>
  <c r="J42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AR31" i="3" l="1"/>
  <c r="AR30" i="3" s="1"/>
  <c r="V35" i="42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AD41" i="3" l="1"/>
  <c r="D25" i="3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<sst xmlns="http://schemas.openxmlformats.org/spreadsheetml/2006/main" count="963" uniqueCount="138">
  <si>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</si>
  <si>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</si>
  <si>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</si>
  <si>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</si>
  <si>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</si>
  <si>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</si>
  <si>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</si>
  <si>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</si>
  <si>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</si>
  <si>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</si>
  <si>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</si>
  <si>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</si>
  <si>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</si>
  <si>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</si>
  <si>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</si>
  <si>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</si>
  <si>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</si>
  <si>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</si>
  <si>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</si>
  <si>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</si>
  <si>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</si>
  <si>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</si>
  <si>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</si>
  <si>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</si>
  <si>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</si>
  <si>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</si>
  <si>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</si>
  <si>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</si>
  <si>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</si>
  <si>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</si>
  <si>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</si>
  <si>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</si>
  <si>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</si>
  <si>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</si>
  <si>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</si>
  <si>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</si>
  <si>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</si>
  <si>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</si>
  <si>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</si>
  <si>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</si>
  <si>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</si>
  <si>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</si>
  <si>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</si>
  <si>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</si>
  <si>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</si>
  <si>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</si>
  <si>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</si>
  <si>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</si>
  <si>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</si>
  <si>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</si>
  <si>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</si>
  <si>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</si>
  <si>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</si>
  <si>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</si>
  <si>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</si>
  <si>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</si>
  <si>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</si>
  <si>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</si>
  <si>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</si>
  <si>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</si>
  <si>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</si>
  <si>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</si>
  <si>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</si>
  <si>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</si>
  <si>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</si>
  <si>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</si>
  <si>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</si>
  <si>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</si>
  <si>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</si>
  <si>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</si>
  <si>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</si>
  <si>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</si>
  <si>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</si>
  <si>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</si>
  <si>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</si>
  <si>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</si>
  <si>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</si>
  <si>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</si>
  <si>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</si>
  <si>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</si>
  <si>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</si>
  <si>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</si>
  <si>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</si>
  <si>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</si>
  <si>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</si>
  <si>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</si>
  <si>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</si>
  <si>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</si>
  <si>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</si>
  <si>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</si>
  <si>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</si>
  <si>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</si>
  <si>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</si>
  <si>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</si>
  <si>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</si>
  <si>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</si>
  <si>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</si>
  <si>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</si>
  <si>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</si>
  <si>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</si>
  <si>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</si>
  <si>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</si>
  <si>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</si>
  <si>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</si>
  <si>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</si>
  <si>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</si>
  <si>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</si>
  <si>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</si>
  <si>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</si>
  <si>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</si>
  <si>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</si>
  <si>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</si>
  <si>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</si>
  <si>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t>03/12/24</t>
  </si>
  <si>
    <t>02:49 UTC</t>
  </si>
  <si>
    <t>02:50 UTC</t>
  </si>
  <si>
    <t>02:52 UTC</t>
  </si>
  <si>
    <t>02:53 UTC</t>
  </si>
  <si>
    <t>02:55 UTC</t>
  </si>
  <si>
    <t>02:57 UTC</t>
  </si>
  <si>
    <t>&lt;34.8-62.2&gt;</t>
  </si>
  <si>
    <t>&lt;30.8-55.8&gt;</t>
  </si>
  <si>
    <t>&lt;39.1-70.9&gt;</t>
  </si>
  <si>
    <t>&lt;33.1-60.1&gt;</t>
  </si>
  <si>
    <t>&lt;70.7-128.1&gt;</t>
  </si>
  <si>
    <t>&lt;48.3-87.5&gt;</t>
  </si>
  <si>
    <t>&lt;60.1-104.3&gt;</t>
  </si>
  <si>
    <t>&lt;24.3-42.7&gt;</t>
  </si>
  <si>
    <t>&lt;33.6-59.2&gt;</t>
  </si>
  <si>
    <t>&lt;38.9-68.5&gt;</t>
  </si>
  <si>
    <t>&lt;69.1-121.7&gt;</t>
  </si>
  <si>
    <t>&lt;48.5-85.3&gt;</t>
  </si>
  <si>
    <t>-</t>
    <phoneticPr fontId="15" type="noConversion"/>
  </si>
  <si>
    <r>
      <t xml:space="preserve">지상4층 </t>
    </r>
    <r>
      <rPr>
        <sz val="11"/>
        <color rgb="FFFF0000"/>
        <rFont val="돋움"/>
        <family val="3"/>
        <charset val="129"/>
      </rPr>
      <t>#15</t>
    </r>
    <phoneticPr fontId="15" type="noConversion"/>
  </si>
  <si>
    <t>HEB</t>
    <phoneticPr fontId="15" type="noConversion"/>
  </si>
  <si>
    <t>인천 도화 물류센터</t>
    <phoneticPr fontId="15" type="noConversion"/>
  </si>
  <si>
    <t>인천시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</si>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</sst>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8"/>
      <color theme="1"/>
      <name val="맑은 고딕"/>
      <family val="2"/>
      <scheme val="minor"/>
    </font>
    <font>
      <sz val="11"/>
      <name val="Arial Unicode MS"/>
      <family val="2"/>
      <charset val="129"/>
    </font>
    <font>
      <sz val="11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3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  <xf numFmtId="0" fontId="27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7" fillId="0" borderId="0" xfId="0" applyNumberFormat="1" applyFont="1" applyAlignment="1">
      <alignment horizontal="center" vertical="top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top"/>
    </xf>
    <xf numFmtId="0" fontId="23" fillId="3" borderId="0" xfId="0" applyFont="1" applyFill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'1'!$D$8:$D$41</c:f>
              <c:numCache>
                <c:formatCode>0.00</c:formatCode>
                <c:ptCount val="34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0.50000000000000044</c:v>
                </c:pt>
                <c:pt idx="31">
                  <c:v>-0.21000000000000041</c:v>
                </c:pt>
                <c:pt idx="32">
                  <c:v>0.10999999999999988</c:v>
                </c:pt>
                <c:pt idx="33">
                  <c:v>-0.10999999999999943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C2-4457-884B-3733FB58D9E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3C2-4457-884B-3733FB58D9E0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C2-4457-884B-3733FB58D9E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C2-4457-884B-3733FB58D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'1'!$E$8:$E$41</c:f>
              <c:numCache>
                <c:formatCode>0.00</c:formatCode>
                <c:ptCount val="34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0.13000000000000034</c:v>
                </c:pt>
                <c:pt idx="31">
                  <c:v>0.20000000000000018</c:v>
                </c:pt>
                <c:pt idx="32">
                  <c:v>0.1599999999999997</c:v>
                </c:pt>
                <c:pt idx="33">
                  <c:v>0.66000000000000014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82-4416-8F04-2F0140CC2D2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82-4416-8F04-2F0140CC2D2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82-4416-8F04-2F0140CC2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'2'!$D$8:$D$41</c:f>
              <c:numCache>
                <c:formatCode>0.00</c:formatCode>
                <c:ptCount val="34"/>
                <c:pt idx="1">
                  <c:v>0.1100000000000001</c:v>
                </c:pt>
                <c:pt idx="2">
                  <c:v>9.9999999999997868E-3</c:v>
                </c:pt>
                <c:pt idx="3">
                  <c:v>-1.9999999999999796E-2</c:v>
                </c:pt>
                <c:pt idx="4">
                  <c:v>-3.0000000000000027E-2</c:v>
                </c:pt>
                <c:pt idx="5">
                  <c:v>2.9999999999999916E-2</c:v>
                </c:pt>
                <c:pt idx="6">
                  <c:v>1.0000000000000009E-2</c:v>
                </c:pt>
                <c:pt idx="7">
                  <c:v>0</c:v>
                </c:pt>
                <c:pt idx="8">
                  <c:v>-1.0000000000000009E-2</c:v>
                </c:pt>
                <c:pt idx="9">
                  <c:v>-1.9999999999999962E-2</c:v>
                </c:pt>
                <c:pt idx="10">
                  <c:v>-0.06</c:v>
                </c:pt>
                <c:pt idx="11">
                  <c:v>8.9999999999999969E-2</c:v>
                </c:pt>
                <c:pt idx="12">
                  <c:v>0</c:v>
                </c:pt>
                <c:pt idx="13">
                  <c:v>0</c:v>
                </c:pt>
                <c:pt idx="14">
                  <c:v>9.0000000000000024E-2</c:v>
                </c:pt>
                <c:pt idx="15">
                  <c:v>-9.0000000000000024E-2</c:v>
                </c:pt>
                <c:pt idx="16">
                  <c:v>0.13000000000000003</c:v>
                </c:pt>
                <c:pt idx="17">
                  <c:v>-4.0000000000000008E-2</c:v>
                </c:pt>
                <c:pt idx="18">
                  <c:v>-0.18</c:v>
                </c:pt>
                <c:pt idx="19">
                  <c:v>-1.0000000000000009E-2</c:v>
                </c:pt>
                <c:pt idx="20">
                  <c:v>-5.0000000000000044E-2</c:v>
                </c:pt>
                <c:pt idx="21">
                  <c:v>0.4</c:v>
                </c:pt>
                <c:pt idx="22">
                  <c:v>-0.16000000000000003</c:v>
                </c:pt>
                <c:pt idx="23">
                  <c:v>-0.16999999999999993</c:v>
                </c:pt>
                <c:pt idx="24">
                  <c:v>0</c:v>
                </c:pt>
                <c:pt idx="25">
                  <c:v>0.15999999999999992</c:v>
                </c:pt>
                <c:pt idx="26">
                  <c:v>0.10000000000000009</c:v>
                </c:pt>
                <c:pt idx="27">
                  <c:v>-0.52</c:v>
                </c:pt>
                <c:pt idx="28">
                  <c:v>5.0000000000000044E-2</c:v>
                </c:pt>
                <c:pt idx="29">
                  <c:v>0.29999999999999982</c:v>
                </c:pt>
                <c:pt idx="30">
                  <c:v>0.10000000000000009</c:v>
                </c:pt>
                <c:pt idx="31">
                  <c:v>-0.32999999999999985</c:v>
                </c:pt>
                <c:pt idx="32">
                  <c:v>0.22999999999999976</c:v>
                </c:pt>
                <c:pt idx="33">
                  <c:v>6.0000000000000275E-2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E-4528-9572-A5908E8F457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C6E-4528-9572-A5908E8F4571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6E-4528-9572-A5908E8F457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6E-4528-9572-A5908E8F4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'2'!$E$8:$E$41</c:f>
              <c:numCache>
                <c:formatCode>0.00</c:formatCode>
                <c:ptCount val="34"/>
                <c:pt idx="10">
                  <c:v>0.92000000000000015</c:v>
                </c:pt>
                <c:pt idx="11">
                  <c:v>0.91999999999999993</c:v>
                </c:pt>
                <c:pt idx="12">
                  <c:v>0.91000000000000014</c:v>
                </c:pt>
                <c:pt idx="13">
                  <c:v>0.92</c:v>
                </c:pt>
                <c:pt idx="14">
                  <c:v>1.05</c:v>
                </c:pt>
                <c:pt idx="15">
                  <c:v>1.06</c:v>
                </c:pt>
                <c:pt idx="16">
                  <c:v>1.19</c:v>
                </c:pt>
                <c:pt idx="17">
                  <c:v>1.28</c:v>
                </c:pt>
                <c:pt idx="18">
                  <c:v>1.2000000000000002</c:v>
                </c:pt>
                <c:pt idx="19">
                  <c:v>1.1300000000000001</c:v>
                </c:pt>
                <c:pt idx="20">
                  <c:v>1.07</c:v>
                </c:pt>
                <c:pt idx="21">
                  <c:v>1.32</c:v>
                </c:pt>
                <c:pt idx="22">
                  <c:v>1.41</c:v>
                </c:pt>
                <c:pt idx="23">
                  <c:v>1.33</c:v>
                </c:pt>
                <c:pt idx="24">
                  <c:v>1.1599999999999999</c:v>
                </c:pt>
                <c:pt idx="25">
                  <c:v>1.24</c:v>
                </c:pt>
                <c:pt idx="26">
                  <c:v>1.29</c:v>
                </c:pt>
                <c:pt idx="27">
                  <c:v>0.86</c:v>
                </c:pt>
                <c:pt idx="28">
                  <c:v>0.66</c:v>
                </c:pt>
                <c:pt idx="29">
                  <c:v>0.76999999999999991</c:v>
                </c:pt>
                <c:pt idx="30">
                  <c:v>1.0299999999999998</c:v>
                </c:pt>
                <c:pt idx="31">
                  <c:v>0.56000000000000005</c:v>
                </c:pt>
                <c:pt idx="32">
                  <c:v>0.48</c:v>
                </c:pt>
                <c:pt idx="33">
                  <c:v>0.63000000000000012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0-4CC3-9ED8-22230E81F19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0-4CC3-9ED8-22230E81F19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70-4CC3-9ED8-22230E81F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'3'!$D$8:$D$41</c:f>
              <c:numCache>
                <c:formatCode>0.00</c:formatCode>
                <c:ptCount val="34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0.29000000000000004</c:v>
                </c:pt>
                <c:pt idx="31">
                  <c:v>-1.9999999999999796E-2</c:v>
                </c:pt>
                <c:pt idx="32">
                  <c:v>-4.0000000000000258E-2</c:v>
                </c:pt>
                <c:pt idx="33">
                  <c:v>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7B-4082-84C9-C9824E4128D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37B-4082-84C9-C9824E4128D7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7B-4082-84C9-C9824E4128D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7B-4082-84C9-C9824E41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'3'!$E$8:$E$41</c:f>
              <c:numCache>
                <c:formatCode>0.00</c:formatCode>
                <c:ptCount val="34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0.73999999999999988</c:v>
                </c:pt>
                <c:pt idx="31">
                  <c:v>0.70000000000000007</c:v>
                </c:pt>
                <c:pt idx="32">
                  <c:v>0.66999999999999993</c:v>
                </c:pt>
                <c:pt idx="33">
                  <c:v>0.88999999999999968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E-4AC4-B740-D1B3CADC236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E-4AC4-B740-D1B3CADC236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AE-4AC4-B740-D1B3CADC2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'4'!$D$8:$D$41</c:f>
              <c:numCache>
                <c:formatCode>0.00</c:formatCode>
                <c:ptCount val="34"/>
                <c:pt idx="1">
                  <c:v>0.17999999999999994</c:v>
                </c:pt>
                <c:pt idx="2">
                  <c:v>-9.9999999999999922E-2</c:v>
                </c:pt>
                <c:pt idx="3">
                  <c:v>0.03</c:v>
                </c:pt>
                <c:pt idx="4">
                  <c:v>-1.0000000000000023E-2</c:v>
                </c:pt>
                <c:pt idx="5">
                  <c:v>0.14000000000000001</c:v>
                </c:pt>
                <c:pt idx="6">
                  <c:v>-0.10999999999999999</c:v>
                </c:pt>
                <c:pt idx="7">
                  <c:v>-0.12</c:v>
                </c:pt>
                <c:pt idx="8">
                  <c:v>-1.0000000000000009E-2</c:v>
                </c:pt>
                <c:pt idx="9">
                  <c:v>-3.0000000000000027E-2</c:v>
                </c:pt>
                <c:pt idx="10">
                  <c:v>2.0000000000000046E-2</c:v>
                </c:pt>
                <c:pt idx="11">
                  <c:v>0.12</c:v>
                </c:pt>
                <c:pt idx="12">
                  <c:v>0.14999999999999994</c:v>
                </c:pt>
                <c:pt idx="13">
                  <c:v>-0.15999999999999998</c:v>
                </c:pt>
                <c:pt idx="14">
                  <c:v>0.20000000000000007</c:v>
                </c:pt>
                <c:pt idx="15">
                  <c:v>-0.19999999999999996</c:v>
                </c:pt>
                <c:pt idx="16">
                  <c:v>4.9999999999999822E-2</c:v>
                </c:pt>
                <c:pt idx="17">
                  <c:v>5.0000000000000044E-2</c:v>
                </c:pt>
                <c:pt idx="18">
                  <c:v>-0.30999999999999983</c:v>
                </c:pt>
                <c:pt idx="19">
                  <c:v>9.9999999999997868E-3</c:v>
                </c:pt>
                <c:pt idx="20">
                  <c:v>7.0000000000000062E-2</c:v>
                </c:pt>
                <c:pt idx="21">
                  <c:v>0.16000000000000014</c:v>
                </c:pt>
                <c:pt idx="22">
                  <c:v>8.9999999999999858E-2</c:v>
                </c:pt>
                <c:pt idx="23">
                  <c:v>-1.0000000000000009E-2</c:v>
                </c:pt>
                <c:pt idx="24">
                  <c:v>-0.22999999999999998</c:v>
                </c:pt>
                <c:pt idx="25">
                  <c:v>0.12000000000000011</c:v>
                </c:pt>
                <c:pt idx="26">
                  <c:v>-3.0000000000000249E-2</c:v>
                </c:pt>
                <c:pt idx="27">
                  <c:v>4.0000000000000036E-2</c:v>
                </c:pt>
                <c:pt idx="28">
                  <c:v>-1.9999999999999574E-2</c:v>
                </c:pt>
                <c:pt idx="29">
                  <c:v>-1.1200000000000003</c:v>
                </c:pt>
                <c:pt idx="30">
                  <c:v>0.90999999999999992</c:v>
                </c:pt>
                <c:pt idx="31">
                  <c:v>0.14000000000000012</c:v>
                </c:pt>
                <c:pt idx="32">
                  <c:v>-0.33999999999999997</c:v>
                </c:pt>
                <c:pt idx="33">
                  <c:v>0.5099999999999999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3B-44F4-A6C2-FB91C0E6DEE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63B-44F4-A6C2-FB91C0E6DEE3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3B-44F4-A6C2-FB91C0E6DEE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3B-44F4-A6C2-FB91C0E6D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'4'!$E$8:$E$41</c:f>
              <c:numCache>
                <c:formatCode>0.00</c:formatCode>
                <c:ptCount val="34"/>
                <c:pt idx="10">
                  <c:v>0.80999999999999994</c:v>
                </c:pt>
                <c:pt idx="11">
                  <c:v>0.74</c:v>
                </c:pt>
                <c:pt idx="12">
                  <c:v>0.91999999999999993</c:v>
                </c:pt>
                <c:pt idx="13">
                  <c:v>0.90999999999999992</c:v>
                </c:pt>
                <c:pt idx="14">
                  <c:v>1.1100000000000001</c:v>
                </c:pt>
                <c:pt idx="15">
                  <c:v>0.97000000000000008</c:v>
                </c:pt>
                <c:pt idx="16">
                  <c:v>0.99</c:v>
                </c:pt>
                <c:pt idx="17">
                  <c:v>1.18</c:v>
                </c:pt>
                <c:pt idx="18">
                  <c:v>1.07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0.96000000000000008</c:v>
                </c:pt>
                <c:pt idx="23">
                  <c:v>1.07</c:v>
                </c:pt>
                <c:pt idx="24">
                  <c:v>0.75</c:v>
                </c:pt>
                <c:pt idx="25">
                  <c:v>0.75</c:v>
                </c:pt>
                <c:pt idx="26">
                  <c:v>0.66999999999999993</c:v>
                </c:pt>
                <c:pt idx="27">
                  <c:v>0.57999999999999985</c:v>
                </c:pt>
                <c:pt idx="28">
                  <c:v>0.78</c:v>
                </c:pt>
                <c:pt idx="29">
                  <c:v>-0.14999999999999991</c:v>
                </c:pt>
                <c:pt idx="30">
                  <c:v>-0.24</c:v>
                </c:pt>
                <c:pt idx="31">
                  <c:v>-0.35000000000000009</c:v>
                </c:pt>
                <c:pt idx="32">
                  <c:v>-0.89</c:v>
                </c:pt>
                <c:pt idx="33">
                  <c:v>-0.91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3-42DA-A043-095EFCC5E5E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33-42DA-A043-095EFCC5E5E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33-42DA-A043-095EFCC5E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'5'!$D$8:$D$41</c:f>
              <c:numCache>
                <c:formatCode>0.00</c:formatCode>
                <c:ptCount val="34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0.29000000000000004</c:v>
                </c:pt>
                <c:pt idx="31">
                  <c:v>-1.9999999999999796E-2</c:v>
                </c:pt>
                <c:pt idx="32">
                  <c:v>-4.0000000000000258E-2</c:v>
                </c:pt>
                <c:pt idx="33">
                  <c:v>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63-40E7-85B2-1D5BA0147B2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563-40E7-85B2-1D5BA0147B24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63-40E7-85B2-1D5BA0147B2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63-40E7-85B2-1D5BA0147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05280"/>
        <c:axId val="133989120"/>
      </c:scatterChart>
      <c:valAx>
        <c:axId val="3667052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89120"/>
        <c:crosses val="autoZero"/>
        <c:crossBetween val="midCat"/>
        <c:majorUnit val="3"/>
      </c:valAx>
      <c:valAx>
        <c:axId val="13398912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67052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'5'!$E$8:$E$41</c:f>
              <c:numCache>
                <c:formatCode>0.00</c:formatCode>
                <c:ptCount val="34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0.73999999999999988</c:v>
                </c:pt>
                <c:pt idx="31">
                  <c:v>0.70000000000000007</c:v>
                </c:pt>
                <c:pt idx="32">
                  <c:v>0.66999999999999993</c:v>
                </c:pt>
                <c:pt idx="33">
                  <c:v>0.88999999999999968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79-4AD0-A420-C0C4906097F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79-4AD0-A420-C0C4906097F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79-4AD0-A420-C0C490609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2176"/>
        <c:axId val="134003712"/>
      </c:scatterChart>
      <c:valAx>
        <c:axId val="134002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3712"/>
        <c:crosses val="autoZero"/>
        <c:crossBetween val="midCat"/>
        <c:majorUnit val="3"/>
      </c:valAx>
      <c:valAx>
        <c:axId val="134003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2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'6'!$D$8:$D$41</c:f>
              <c:numCache>
                <c:formatCode>0.00</c:formatCode>
                <c:ptCount val="34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0.50000000000000044</c:v>
                </c:pt>
                <c:pt idx="31">
                  <c:v>-0.21000000000000041</c:v>
                </c:pt>
                <c:pt idx="32">
                  <c:v>0.10999999999999988</c:v>
                </c:pt>
                <c:pt idx="33">
                  <c:v>-0.10999999999999943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13-4DEC-A9C9-503E8A80166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613-4DEC-A9C9-503E8A801661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13-4DEC-A9C9-503E8A80166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13-4DEC-A9C9-503E8A80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3312"/>
        <c:axId val="134014848"/>
      </c:scatterChart>
      <c:valAx>
        <c:axId val="134013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4848"/>
        <c:crosses val="autoZero"/>
        <c:crossBetween val="midCat"/>
        <c:majorUnit val="3"/>
      </c:valAx>
      <c:valAx>
        <c:axId val="134014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3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'6'!$E$8:$E$41</c:f>
              <c:numCache>
                <c:formatCode>0.00</c:formatCode>
                <c:ptCount val="34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0.13000000000000034</c:v>
                </c:pt>
                <c:pt idx="31">
                  <c:v>0.20000000000000018</c:v>
                </c:pt>
                <c:pt idx="32">
                  <c:v>0.1599999999999997</c:v>
                </c:pt>
                <c:pt idx="33">
                  <c:v>0.66000000000000014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74-4838-8371-0CACCC969BE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74-4838-8371-0CACCC969BE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74-4838-8371-0CACCC96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3632"/>
        <c:axId val="134615424"/>
      </c:scatterChart>
      <c:valAx>
        <c:axId val="1346136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5424"/>
        <c:crosses val="autoZero"/>
        <c:crossBetween val="midCat"/>
        <c:majorUnit val="3"/>
      </c:valAx>
      <c:valAx>
        <c:axId val="1346154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3632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C-4CE4-BE80-E4DF62D2D7D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9AC-4CE4-BE80-E4DF62D2D7D8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AC-4CE4-BE80-E4DF62D2D7D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AC-4CE4-BE80-E4DF62D2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24768"/>
        <c:axId val="134626304"/>
      </c:scatterChart>
      <c:valAx>
        <c:axId val="1346247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6304"/>
        <c:crosses val="autoZero"/>
        <c:crossBetween val="midCat"/>
        <c:majorUnit val="3"/>
      </c:valAx>
      <c:valAx>
        <c:axId val="1346263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47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F-4532-8777-8B273BFB198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AF-4532-8777-8B273BFB198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AF-4532-8777-8B273BFB1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4096"/>
        <c:axId val="134645632"/>
      </c:scatterChart>
      <c:valAx>
        <c:axId val="1346440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5632"/>
        <c:crosses val="autoZero"/>
        <c:crossBetween val="midCat"/>
        <c:majorUnit val="3"/>
      </c:valAx>
      <c:valAx>
        <c:axId val="1346456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409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37-4F5A-9231-38C9BDDA3F77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337-4F5A-9231-38C9BDDA3F77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37-4F5A-9231-38C9BDDA3F7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37-4F5A-9231-38C9BDDA3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49888"/>
        <c:axId val="134959872"/>
      </c:scatterChart>
      <c:valAx>
        <c:axId val="1349498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59872"/>
        <c:crosses val="autoZero"/>
        <c:crossBetween val="midCat"/>
        <c:majorUnit val="3"/>
      </c:valAx>
      <c:valAx>
        <c:axId val="1349598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4988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55-430F-A03E-B216A9D4882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55-430F-A03E-B216A9D4882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55-430F-A03E-B216A9D48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1120"/>
        <c:axId val="134982656"/>
      </c:scatterChart>
      <c:valAx>
        <c:axId val="1349811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2656"/>
        <c:crosses val="autoZero"/>
        <c:crossBetween val="midCat"/>
        <c:majorUnit val="3"/>
      </c:valAx>
      <c:valAx>
        <c:axId val="1349826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112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'1'!$D$8:$D$41</c:f>
              <c:numCache>
                <c:formatCode>0.00</c:formatCode>
                <c:ptCount val="34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0.50000000000000044</c:v>
                </c:pt>
                <c:pt idx="31">
                  <c:v>-0.21000000000000041</c:v>
                </c:pt>
                <c:pt idx="32">
                  <c:v>0.10999999999999988</c:v>
                </c:pt>
                <c:pt idx="33">
                  <c:v>-0.10999999999999943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86-41D6-A770-19BD19EAC5B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286-41D6-A770-19BD19EAC5BD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86-41D6-A770-19BD19EAC5B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86-41D6-A770-19BD19EAC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'1'!$E$8:$E$41</c:f>
              <c:numCache>
                <c:formatCode>0.00</c:formatCode>
                <c:ptCount val="34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0.13000000000000034</c:v>
                </c:pt>
                <c:pt idx="31">
                  <c:v>0.20000000000000018</c:v>
                </c:pt>
                <c:pt idx="32">
                  <c:v>0.1599999999999997</c:v>
                </c:pt>
                <c:pt idx="33">
                  <c:v>0.66000000000000014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4-4B88-B8AA-B02DB7E5BEF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24-4B88-B8AA-B02DB7E5BEF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24-4B88-B8AA-B02DB7E5B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'2'!$D$8:$D$41</c:f>
              <c:numCache>
                <c:formatCode>0.00</c:formatCode>
                <c:ptCount val="34"/>
                <c:pt idx="1">
                  <c:v>0.1100000000000001</c:v>
                </c:pt>
                <c:pt idx="2">
                  <c:v>9.9999999999997868E-3</c:v>
                </c:pt>
                <c:pt idx="3">
                  <c:v>-1.9999999999999796E-2</c:v>
                </c:pt>
                <c:pt idx="4">
                  <c:v>-3.0000000000000027E-2</c:v>
                </c:pt>
                <c:pt idx="5">
                  <c:v>2.9999999999999916E-2</c:v>
                </c:pt>
                <c:pt idx="6">
                  <c:v>1.0000000000000009E-2</c:v>
                </c:pt>
                <c:pt idx="7">
                  <c:v>0</c:v>
                </c:pt>
                <c:pt idx="8">
                  <c:v>-1.0000000000000009E-2</c:v>
                </c:pt>
                <c:pt idx="9">
                  <c:v>-1.9999999999999962E-2</c:v>
                </c:pt>
                <c:pt idx="10">
                  <c:v>-0.06</c:v>
                </c:pt>
                <c:pt idx="11">
                  <c:v>8.9999999999999969E-2</c:v>
                </c:pt>
                <c:pt idx="12">
                  <c:v>0</c:v>
                </c:pt>
                <c:pt idx="13">
                  <c:v>0</c:v>
                </c:pt>
                <c:pt idx="14">
                  <c:v>9.0000000000000024E-2</c:v>
                </c:pt>
                <c:pt idx="15">
                  <c:v>-9.0000000000000024E-2</c:v>
                </c:pt>
                <c:pt idx="16">
                  <c:v>0.13000000000000003</c:v>
                </c:pt>
                <c:pt idx="17">
                  <c:v>-4.0000000000000008E-2</c:v>
                </c:pt>
                <c:pt idx="18">
                  <c:v>-0.18</c:v>
                </c:pt>
                <c:pt idx="19">
                  <c:v>-1.0000000000000009E-2</c:v>
                </c:pt>
                <c:pt idx="20">
                  <c:v>-5.0000000000000044E-2</c:v>
                </c:pt>
                <c:pt idx="21">
                  <c:v>0.4</c:v>
                </c:pt>
                <c:pt idx="22">
                  <c:v>-0.16000000000000003</c:v>
                </c:pt>
                <c:pt idx="23">
                  <c:v>-0.16999999999999993</c:v>
                </c:pt>
                <c:pt idx="24">
                  <c:v>0</c:v>
                </c:pt>
                <c:pt idx="25">
                  <c:v>0.15999999999999992</c:v>
                </c:pt>
                <c:pt idx="26">
                  <c:v>0.10000000000000009</c:v>
                </c:pt>
                <c:pt idx="27">
                  <c:v>-0.52</c:v>
                </c:pt>
                <c:pt idx="28">
                  <c:v>5.0000000000000044E-2</c:v>
                </c:pt>
                <c:pt idx="29">
                  <c:v>0.29999999999999982</c:v>
                </c:pt>
                <c:pt idx="30">
                  <c:v>0.10000000000000009</c:v>
                </c:pt>
                <c:pt idx="31">
                  <c:v>-0.32999999999999985</c:v>
                </c:pt>
                <c:pt idx="32">
                  <c:v>0.22999999999999976</c:v>
                </c:pt>
                <c:pt idx="33">
                  <c:v>6.0000000000000275E-2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48-4603-A61B-64E00655298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A48-4603-A61B-64E00655298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48-4603-A61B-64E00655298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48-4603-A61B-64E00655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'2'!$E$8:$E$41</c:f>
              <c:numCache>
                <c:formatCode>0.00</c:formatCode>
                <c:ptCount val="34"/>
                <c:pt idx="10">
                  <c:v>0.92000000000000015</c:v>
                </c:pt>
                <c:pt idx="11">
                  <c:v>0.91999999999999993</c:v>
                </c:pt>
                <c:pt idx="12">
                  <c:v>0.91000000000000014</c:v>
                </c:pt>
                <c:pt idx="13">
                  <c:v>0.92</c:v>
                </c:pt>
                <c:pt idx="14">
                  <c:v>1.05</c:v>
                </c:pt>
                <c:pt idx="15">
                  <c:v>1.06</c:v>
                </c:pt>
                <c:pt idx="16">
                  <c:v>1.19</c:v>
                </c:pt>
                <c:pt idx="17">
                  <c:v>1.28</c:v>
                </c:pt>
                <c:pt idx="18">
                  <c:v>1.2000000000000002</c:v>
                </c:pt>
                <c:pt idx="19">
                  <c:v>1.1300000000000001</c:v>
                </c:pt>
                <c:pt idx="20">
                  <c:v>1.07</c:v>
                </c:pt>
                <c:pt idx="21">
                  <c:v>1.32</c:v>
                </c:pt>
                <c:pt idx="22">
                  <c:v>1.41</c:v>
                </c:pt>
                <c:pt idx="23">
                  <c:v>1.33</c:v>
                </c:pt>
                <c:pt idx="24">
                  <c:v>1.1599999999999999</c:v>
                </c:pt>
                <c:pt idx="25">
                  <c:v>1.24</c:v>
                </c:pt>
                <c:pt idx="26">
                  <c:v>1.29</c:v>
                </c:pt>
                <c:pt idx="27">
                  <c:v>0.86</c:v>
                </c:pt>
                <c:pt idx="28">
                  <c:v>0.66</c:v>
                </c:pt>
                <c:pt idx="29">
                  <c:v>0.76999999999999991</c:v>
                </c:pt>
                <c:pt idx="30">
                  <c:v>1.0299999999999998</c:v>
                </c:pt>
                <c:pt idx="31">
                  <c:v>0.56000000000000005</c:v>
                </c:pt>
                <c:pt idx="32">
                  <c:v>0.48</c:v>
                </c:pt>
                <c:pt idx="33">
                  <c:v>0.63000000000000012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D5-44AF-BF5F-0761039634B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D5-44AF-BF5F-0761039634B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D5-44AF-BF5F-076103963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'3'!$D$8:$D$41</c:f>
              <c:numCache>
                <c:formatCode>0.00</c:formatCode>
                <c:ptCount val="34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0.29000000000000004</c:v>
                </c:pt>
                <c:pt idx="31">
                  <c:v>-1.9999999999999796E-2</c:v>
                </c:pt>
                <c:pt idx="32">
                  <c:v>-4.0000000000000258E-2</c:v>
                </c:pt>
                <c:pt idx="33">
                  <c:v>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FB-4F92-A6C2-17180598CAA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FFB-4F92-A6C2-17180598CAA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FB-4F92-A6C2-17180598CAA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FB-4F92-A6C2-17180598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'3'!$E$8:$E$41</c:f>
              <c:numCache>
                <c:formatCode>0.00</c:formatCode>
                <c:ptCount val="34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0.73999999999999988</c:v>
                </c:pt>
                <c:pt idx="31">
                  <c:v>0.70000000000000007</c:v>
                </c:pt>
                <c:pt idx="32">
                  <c:v>0.66999999999999993</c:v>
                </c:pt>
                <c:pt idx="33">
                  <c:v>0.88999999999999968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5-43C7-AE0E-8E762A15584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5-43C7-AE0E-8E762A15584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75-43C7-AE0E-8E762A155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'4'!$D$8:$D$41</c:f>
              <c:numCache>
                <c:formatCode>0.00</c:formatCode>
                <c:ptCount val="34"/>
                <c:pt idx="1">
                  <c:v>0.17999999999999994</c:v>
                </c:pt>
                <c:pt idx="2">
                  <c:v>-9.9999999999999922E-2</c:v>
                </c:pt>
                <c:pt idx="3">
                  <c:v>0.03</c:v>
                </c:pt>
                <c:pt idx="4">
                  <c:v>-1.0000000000000023E-2</c:v>
                </c:pt>
                <c:pt idx="5">
                  <c:v>0.14000000000000001</c:v>
                </c:pt>
                <c:pt idx="6">
                  <c:v>-0.10999999999999999</c:v>
                </c:pt>
                <c:pt idx="7">
                  <c:v>-0.12</c:v>
                </c:pt>
                <c:pt idx="8">
                  <c:v>-1.0000000000000009E-2</c:v>
                </c:pt>
                <c:pt idx="9">
                  <c:v>-3.0000000000000027E-2</c:v>
                </c:pt>
                <c:pt idx="10">
                  <c:v>2.0000000000000046E-2</c:v>
                </c:pt>
                <c:pt idx="11">
                  <c:v>0.12</c:v>
                </c:pt>
                <c:pt idx="12">
                  <c:v>0.14999999999999994</c:v>
                </c:pt>
                <c:pt idx="13">
                  <c:v>-0.15999999999999998</c:v>
                </c:pt>
                <c:pt idx="14">
                  <c:v>0.20000000000000007</c:v>
                </c:pt>
                <c:pt idx="15">
                  <c:v>-0.19999999999999996</c:v>
                </c:pt>
                <c:pt idx="16">
                  <c:v>4.9999999999999822E-2</c:v>
                </c:pt>
                <c:pt idx="17">
                  <c:v>5.0000000000000044E-2</c:v>
                </c:pt>
                <c:pt idx="18">
                  <c:v>-0.30999999999999983</c:v>
                </c:pt>
                <c:pt idx="19">
                  <c:v>9.9999999999997868E-3</c:v>
                </c:pt>
                <c:pt idx="20">
                  <c:v>7.0000000000000062E-2</c:v>
                </c:pt>
                <c:pt idx="21">
                  <c:v>0.16000000000000014</c:v>
                </c:pt>
                <c:pt idx="22">
                  <c:v>8.9999999999999858E-2</c:v>
                </c:pt>
                <c:pt idx="23">
                  <c:v>-1.0000000000000009E-2</c:v>
                </c:pt>
                <c:pt idx="24">
                  <c:v>-0.22999999999999998</c:v>
                </c:pt>
                <c:pt idx="25">
                  <c:v>0.12000000000000011</c:v>
                </c:pt>
                <c:pt idx="26">
                  <c:v>-3.0000000000000249E-2</c:v>
                </c:pt>
                <c:pt idx="27">
                  <c:v>4.0000000000000036E-2</c:v>
                </c:pt>
                <c:pt idx="28">
                  <c:v>-1.9999999999999574E-2</c:v>
                </c:pt>
                <c:pt idx="29">
                  <c:v>-1.1200000000000003</c:v>
                </c:pt>
                <c:pt idx="30">
                  <c:v>0.90999999999999992</c:v>
                </c:pt>
                <c:pt idx="31">
                  <c:v>0.14000000000000012</c:v>
                </c:pt>
                <c:pt idx="32">
                  <c:v>-0.33999999999999997</c:v>
                </c:pt>
                <c:pt idx="33">
                  <c:v>0.5099999999999999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0-45EF-A25F-2C67C5DDA0A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060-45EF-A25F-2C67C5DDA0A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60-45EF-A25F-2C67C5DDA0A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060-45EF-A25F-2C67C5DDA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'4'!$E$8:$E$41</c:f>
              <c:numCache>
                <c:formatCode>0.00</c:formatCode>
                <c:ptCount val="34"/>
                <c:pt idx="10">
                  <c:v>0.80999999999999994</c:v>
                </c:pt>
                <c:pt idx="11">
                  <c:v>0.74</c:v>
                </c:pt>
                <c:pt idx="12">
                  <c:v>0.91999999999999993</c:v>
                </c:pt>
                <c:pt idx="13">
                  <c:v>0.90999999999999992</c:v>
                </c:pt>
                <c:pt idx="14">
                  <c:v>1.1100000000000001</c:v>
                </c:pt>
                <c:pt idx="15">
                  <c:v>0.97000000000000008</c:v>
                </c:pt>
                <c:pt idx="16">
                  <c:v>0.99</c:v>
                </c:pt>
                <c:pt idx="17">
                  <c:v>1.18</c:v>
                </c:pt>
                <c:pt idx="18">
                  <c:v>1.07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0.96000000000000008</c:v>
                </c:pt>
                <c:pt idx="23">
                  <c:v>1.07</c:v>
                </c:pt>
                <c:pt idx="24">
                  <c:v>0.75</c:v>
                </c:pt>
                <c:pt idx="25">
                  <c:v>0.75</c:v>
                </c:pt>
                <c:pt idx="26">
                  <c:v>0.66999999999999993</c:v>
                </c:pt>
                <c:pt idx="27">
                  <c:v>0.57999999999999985</c:v>
                </c:pt>
                <c:pt idx="28">
                  <c:v>0.78</c:v>
                </c:pt>
                <c:pt idx="29">
                  <c:v>-0.14999999999999991</c:v>
                </c:pt>
                <c:pt idx="30">
                  <c:v>-0.24</c:v>
                </c:pt>
                <c:pt idx="31">
                  <c:v>-0.35000000000000009</c:v>
                </c:pt>
                <c:pt idx="32">
                  <c:v>-0.89</c:v>
                </c:pt>
                <c:pt idx="33">
                  <c:v>-0.91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854-B47A-B885CFE38AB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854-B47A-B885CFE38AB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854-B47A-B885CFE38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'5'!$D$8:$D$41</c:f>
              <c:numCache>
                <c:formatCode>0.00</c:formatCode>
                <c:ptCount val="34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0.29000000000000004</c:v>
                </c:pt>
                <c:pt idx="31">
                  <c:v>-1.9999999999999796E-2</c:v>
                </c:pt>
                <c:pt idx="32">
                  <c:v>-4.0000000000000258E-2</c:v>
                </c:pt>
                <c:pt idx="33">
                  <c:v>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8-46F7-812B-FD7B5F7B21A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558-46F7-812B-FD7B5F7B21A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58-46F7-812B-FD7B5F7B21A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58-46F7-812B-FD7B5F7B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'5'!$E$8:$E$41</c:f>
              <c:numCache>
                <c:formatCode>0.00</c:formatCode>
                <c:ptCount val="34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0.73999999999999988</c:v>
                </c:pt>
                <c:pt idx="31">
                  <c:v>0.70000000000000007</c:v>
                </c:pt>
                <c:pt idx="32">
                  <c:v>0.66999999999999993</c:v>
                </c:pt>
                <c:pt idx="33">
                  <c:v>0.88999999999999968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F-4839-855D-1E44DD484AC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EF-4839-855D-1E44DD484AC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EF-4839-855D-1E44DD48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'6'!$D$8:$D$41</c:f>
              <c:numCache>
                <c:formatCode>0.00</c:formatCode>
                <c:ptCount val="34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0.50000000000000044</c:v>
                </c:pt>
                <c:pt idx="31">
                  <c:v>-0.21000000000000041</c:v>
                </c:pt>
                <c:pt idx="32">
                  <c:v>0.10999999999999988</c:v>
                </c:pt>
                <c:pt idx="33">
                  <c:v>-0.10999999999999943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36-44FD-8085-3543AF39440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D36-44FD-8085-3543AF39440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36-44FD-8085-3543AF39440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36-44FD-8085-3543AF39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'6'!$E$8:$E$41</c:f>
              <c:numCache>
                <c:formatCode>0.00</c:formatCode>
                <c:ptCount val="34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0.13000000000000034</c:v>
                </c:pt>
                <c:pt idx="31">
                  <c:v>0.20000000000000018</c:v>
                </c:pt>
                <c:pt idx="32">
                  <c:v>0.1599999999999997</c:v>
                </c:pt>
                <c:pt idx="33">
                  <c:v>0.66000000000000014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6-420D-BACA-5B9EF6CF202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F6-420D-BACA-5B9EF6CF202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F6-420D-BACA-5B9EF6CF2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BE-4834-85F9-104F2153437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1BE-4834-85F9-104F2153437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BE-4834-85F9-104F2153437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BE-4834-85F9-104F21534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33-4103-AFF0-7BAF5CEBC37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33-4103-AFF0-7BAF5CEBC37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33-4103-AFF0-7BAF5CEB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EE-4B73-9C6F-D4A2C9EB420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6EE-4B73-9C6F-D4A2C9EB420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EE-4B73-9C6F-D4A2C9EB420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EE-4B73-9C6F-D4A2C9EB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FB-4C2C-BD39-6DDCF993985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FB-4C2C-BD39-6DDCF993985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FB-4C2C-BD39-6DDCF993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DF-4290-B2AC-AF5DC6655A1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EDF-4290-B2AC-AF5DC6655A1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DF-4290-B2AC-AF5DC6655A1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DF-4290-B2AC-AF5DC6655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A-4897-AFC4-88A3AFCF1FE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AA-4897-AFC4-88A3AFCF1FE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AA-4897-AFC4-88A3AFCF1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8A-486A-AF05-019773F339B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8A-486A-AF05-019773F339B0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8A-486A-AF05-019773F339B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8A-486A-AF05-019773F33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A5-40C9-92A2-295915F6E72B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A5-40C9-92A2-295915F6E72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A5-40C9-92A2-295915F6E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3-4324-AB1E-ED9E0A3C7E2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CF3-4324-AB1E-ED9E0A3C7E24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F3-4324-AB1E-ED9E0A3C7E2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F3-4324-AB1E-ED9E0A3C7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6-4402-A813-F1BDE6A92AD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86-4402-A813-F1BDE6A92AD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86-4402-A813-F1BDE6A92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1-4656-99E8-22EEF345E78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041-4656-99E8-22EEF345E78D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41-4656-99E8-22EEF345E78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1-4656-99E8-22EEF345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10-4821-B7F0-32560AC64B2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10-4821-B7F0-32560AC64B2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10-4821-B7F0-32560AC64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12-4A90-87B4-087049A9CCE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F12-4A90-87B4-087049A9CCE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12-4A90-87B4-087049A9CCE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12-4A90-87B4-087049A9C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8-4E3C-BB62-DA91549EBCE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8-4E3C-BB62-DA91549EBCE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B8-4E3C-BB62-DA91549E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9-4BFF-BC9A-D09A45E487D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1C9-4BFF-BC9A-D09A45E487D8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C9-4BFF-BC9A-D09A45E487D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C9-4BFF-BC9A-D09A45E48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1-4309-B7AC-5673D73AA7A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1-4309-B7AC-5673D73AA7A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1-4309-B7AC-5673D73AA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9-44C8-B136-B8783D96774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99-44C8-B136-B8783D967743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99-44C8-B136-B8783D96774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99-44C8-B136-B8783D967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67-4514-AF8A-6CFA5955F9B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67-4514-AF8A-6CFA5955F9B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67-4514-AF8A-6CFA5955F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0-4D2C-A008-B9BF565A958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DF0-4D2C-A008-B9BF565A9582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F0-4D2C-A008-B9BF565A958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F0-4D2C-A008-B9BF565A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3-410D-9ACF-DCE0AE414F3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3-410D-9ACF-DCE0AE414F3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43-410D-9ACF-DCE0AE414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D-4271-AD58-0ECE536B0E7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27D-4271-AD58-0ECE536B0E70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7D-4271-AD58-0ECE536B0E7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7D-4271-AD58-0ECE536B0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50-4BCA-AC80-55B825C44B0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50-4BCA-AC80-55B825C44B0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50-4BCA-AC80-55B825C4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5-4712-803A-942FEF3B9ADF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A5-4712-803A-942FEF3B9ADF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5-4712-803A-942FEF3B9AD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5-4712-803A-942FEF3B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'1'!$A$8:$A$41</c:f>
              <c:numCache>
                <c:formatCode>0.00</c:formatCode>
                <c:ptCount val="34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68-4EFB-91A8-60E6696F01E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68-4EFB-91A8-60E6696F01E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68-4EFB-91A8-60E6696F0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1.emf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" Type="http://schemas.openxmlformats.org/officeDocument/2006/relationships/chart" Target="../charts/chart19.xml"/><Relationship Id="rId21" Type="http://schemas.openxmlformats.org/officeDocument/2006/relationships/chart" Target="../charts/chart37.xml"/><Relationship Id="rId34" Type="http://schemas.openxmlformats.org/officeDocument/2006/relationships/chart" Target="../charts/chart50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8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99060</xdr:colOff>
      <xdr:row>2</xdr:row>
      <xdr:rowOff>25400</xdr:rowOff>
    </xdr:from>
    <xdr:to>
      <xdr:col>78</xdr:col>
      <xdr:colOff>275938</xdr:colOff>
      <xdr:row>13</xdr:row>
      <xdr:rowOff>23091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152400</xdr:colOff>
      <xdr:row>16</xdr:row>
      <xdr:rowOff>25400</xdr:rowOff>
    </xdr:from>
    <xdr:to>
      <xdr:col>78</xdr:col>
      <xdr:colOff>288638</xdr:colOff>
      <xdr:row>27</xdr:row>
      <xdr:rowOff>10391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99060</xdr:colOff>
      <xdr:row>30</xdr:row>
      <xdr:rowOff>38100</xdr:rowOff>
    </xdr:from>
    <xdr:to>
      <xdr:col>78</xdr:col>
      <xdr:colOff>301338</xdr:colOff>
      <xdr:row>41</xdr:row>
      <xdr:rowOff>35791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7" name="Diagram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91440</xdr:colOff>
      <xdr:row>44</xdr:row>
      <xdr:rowOff>25400</xdr:rowOff>
    </xdr:from>
    <xdr:to>
      <xdr:col>78</xdr:col>
      <xdr:colOff>288638</xdr:colOff>
      <xdr:row>59</xdr:row>
      <xdr:rowOff>231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59</xdr:row>
      <xdr:rowOff>10391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opLeftCell="A2" workbookViewId="0">
      <selection activeCell="C14" sqref="C14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0" t="s">
        <v>98</v>
      </c>
      <c r="B1" s="130"/>
    </row>
    <row r="2" spans="1:2" ht="24.9" customHeight="1">
      <c r="A2" s="45"/>
      <c r="B2" s="45"/>
    </row>
    <row r="3" spans="1:2" ht="24.9" customHeight="1">
      <c r="A3" s="131" t="s">
        <v>108</v>
      </c>
      <c r="B3" s="46" t="s">
        <v>99</v>
      </c>
    </row>
    <row r="4" spans="1:2" ht="24.9" customHeight="1">
      <c r="A4" s="132"/>
      <c r="B4" s="46" t="s">
        <v>100</v>
      </c>
    </row>
    <row r="5" spans="1:2" ht="24.9" customHeight="1">
      <c r="A5" s="133"/>
      <c r="B5" s="46" t="s">
        <v>101</v>
      </c>
    </row>
    <row r="6" spans="1:2" ht="24.9" customHeight="1">
      <c r="A6" s="131" t="s">
        <v>35</v>
      </c>
      <c r="B6" s="127" t="s">
        <v>102</v>
      </c>
    </row>
    <row r="7" spans="1:2" ht="24.9" customHeight="1">
      <c r="A7" s="133"/>
      <c r="B7" s="127" t="s">
        <v>103</v>
      </c>
    </row>
    <row r="8" spans="1:2" ht="24.9" customHeight="1">
      <c r="A8" s="46" t="s">
        <v>37</v>
      </c>
      <c r="B8" s="199" t="s">
        <v>135</v>
      </c>
    </row>
    <row r="9" spans="1:2" ht="24.9" customHeight="1">
      <c r="A9" s="46" t="s">
        <v>109</v>
      </c>
      <c r="B9" s="50" t="s">
        <v>132</v>
      </c>
    </row>
    <row r="10" spans="1:2" ht="24.9" customHeight="1">
      <c r="A10" s="46" t="s">
        <v>36</v>
      </c>
      <c r="B10" s="50" t="s">
        <v>134</v>
      </c>
    </row>
    <row r="11" spans="1:2" ht="24.9" customHeight="1">
      <c r="A11" s="46" t="s">
        <v>46</v>
      </c>
      <c r="B11" s="46" t="s">
        <v>104</v>
      </c>
    </row>
    <row r="12" spans="1:2" ht="24.9" customHeight="1">
      <c r="A12" s="46" t="s">
        <v>39</v>
      </c>
      <c r="B12" s="47" t="s">
        <v>133</v>
      </c>
    </row>
    <row r="13" spans="1:2" ht="24.9" customHeight="1">
      <c r="A13" s="46" t="s">
        <v>41</v>
      </c>
      <c r="B13" s="48">
        <v>45363</v>
      </c>
    </row>
    <row r="14" spans="1:2" ht="24.9" customHeight="1">
      <c r="A14" s="46" t="s">
        <v>42</v>
      </c>
      <c r="B14" s="46" t="s">
        <v>112</v>
      </c>
    </row>
    <row r="15" spans="1:2" ht="24.9" customHeight="1">
      <c r="A15" s="46" t="s">
        <v>43</v>
      </c>
      <c r="B15" s="200" t="s">
        <v>137</v>
      </c>
    </row>
    <row r="16" spans="1:2" ht="24.9" customHeight="1">
      <c r="A16" s="46" t="s">
        <v>110</v>
      </c>
      <c r="B16" s="49">
        <v>73</v>
      </c>
    </row>
    <row r="17" spans="1:2" ht="24.9" customHeight="1">
      <c r="A17" s="46" t="s">
        <v>57</v>
      </c>
      <c r="B17" s="46"/>
    </row>
    <row r="18" spans="1:2" ht="24.9" customHeight="1">
      <c r="A18" s="46" t="s">
        <v>60</v>
      </c>
      <c r="B18" s="50" t="s">
        <v>136</v>
      </c>
    </row>
    <row r="19" spans="1:2" ht="24.9" customHeight="1">
      <c r="A19" s="46" t="s">
        <v>61</v>
      </c>
      <c r="B19" s="200" t="s">
        <v>137</v>
      </c>
    </row>
    <row r="20" spans="1:2" ht="24.9" customHeight="1">
      <c r="A20" s="46" t="s">
        <v>78</v>
      </c>
      <c r="B20" s="51" t="s">
        <v>111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workbookViewId="0">
      <pane xSplit="1" ySplit="17" topLeftCell="B21" activePane="bottomRight" state="frozen"/>
      <selection sqref="A1:XFD1048576"/>
      <selection pane="topRight" sqref="A1:XFD1048576"/>
      <selection pane="bottomLeft" sqref="A1:XFD1048576"/>
      <selection pane="bottomRight" activeCell="H25" sqref="H25"/>
    </sheetView>
  </sheetViews>
  <sheetFormatPr defaultRowHeight="17"/>
  <cols>
    <col min="1" max="1" width="19.9140625" style="61" customWidth="1"/>
    <col min="2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지상4층 #15</v>
      </c>
    </row>
    <row r="3" spans="1:19">
      <c r="A3" s="124" t="s">
        <v>22</v>
      </c>
      <c r="B3" s="196">
        <v>7</v>
      </c>
      <c r="C3" s="196">
        <v>8</v>
      </c>
      <c r="D3" s="196">
        <v>9</v>
      </c>
      <c r="E3" s="196">
        <v>10</v>
      </c>
      <c r="F3" s="196">
        <v>11</v>
      </c>
      <c r="G3" s="196">
        <v>12</v>
      </c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97"/>
      <c r="C4" s="197"/>
      <c r="D4" s="197"/>
      <c r="E4" s="197"/>
      <c r="F4" s="197"/>
      <c r="G4" s="197"/>
    </row>
    <row r="5" spans="1:19">
      <c r="A5" s="61" t="s">
        <v>23</v>
      </c>
      <c r="B5" s="197">
        <v>6</v>
      </c>
      <c r="C5" s="197">
        <v>6</v>
      </c>
      <c r="D5" s="197">
        <v>6</v>
      </c>
      <c r="E5" s="197">
        <v>6</v>
      </c>
      <c r="F5" s="197">
        <v>6</v>
      </c>
      <c r="G5" s="197">
        <v>6</v>
      </c>
    </row>
    <row r="6" spans="1:19">
      <c r="B6" s="197"/>
      <c r="C6" s="197"/>
      <c r="D6" s="197"/>
      <c r="E6" s="197"/>
      <c r="F6" s="197"/>
      <c r="G6" s="197"/>
    </row>
    <row r="7" spans="1:19">
      <c r="A7" s="61" t="s">
        <v>24</v>
      </c>
      <c r="B7" s="197" t="s">
        <v>113</v>
      </c>
      <c r="C7" s="197" t="s">
        <v>113</v>
      </c>
      <c r="D7" s="197" t="s">
        <v>113</v>
      </c>
      <c r="E7" s="197" t="s">
        <v>113</v>
      </c>
      <c r="F7" s="197" t="s">
        <v>113</v>
      </c>
      <c r="G7" s="197" t="s">
        <v>113</v>
      </c>
    </row>
    <row r="8" spans="1:19">
      <c r="A8" s="61" t="s">
        <v>25</v>
      </c>
      <c r="B8" s="197" t="s">
        <v>114</v>
      </c>
      <c r="C8" s="197" t="s">
        <v>115</v>
      </c>
      <c r="D8" s="197" t="s">
        <v>116</v>
      </c>
      <c r="E8" s="197" t="s">
        <v>117</v>
      </c>
      <c r="F8" s="197" t="s">
        <v>118</v>
      </c>
      <c r="G8" s="197" t="s">
        <v>119</v>
      </c>
    </row>
    <row r="9" spans="1:19">
      <c r="B9" s="197"/>
      <c r="C9" s="197"/>
      <c r="D9" s="197"/>
      <c r="E9" s="197"/>
      <c r="F9" s="197"/>
      <c r="G9" s="197"/>
    </row>
    <row r="10" spans="1:19" s="126" customFormat="1">
      <c r="A10" s="125" t="s">
        <v>26</v>
      </c>
      <c r="B10" s="198">
        <v>48.5</v>
      </c>
      <c r="C10" s="198">
        <v>43.3</v>
      </c>
      <c r="D10" s="198">
        <v>55</v>
      </c>
      <c r="E10" s="198">
        <v>46.6</v>
      </c>
      <c r="F10" s="198">
        <v>99.4</v>
      </c>
      <c r="G10" s="198">
        <v>67.900000000000006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97" t="s">
        <v>120</v>
      </c>
      <c r="C11" s="197" t="s">
        <v>121</v>
      </c>
      <c r="D11" s="197" t="s">
        <v>122</v>
      </c>
      <c r="E11" s="197" t="s">
        <v>123</v>
      </c>
      <c r="F11" s="197" t="s">
        <v>124</v>
      </c>
      <c r="G11" s="197" t="s">
        <v>125</v>
      </c>
    </row>
    <row r="12" spans="1:19">
      <c r="B12" s="197"/>
      <c r="C12" s="197"/>
      <c r="D12" s="197"/>
      <c r="E12" s="197"/>
      <c r="F12" s="197"/>
      <c r="G12" s="197"/>
    </row>
    <row r="13" spans="1:19" s="126" customFormat="1">
      <c r="A13" s="125" t="s">
        <v>28</v>
      </c>
      <c r="B13" s="198">
        <v>82.2</v>
      </c>
      <c r="C13" s="198">
        <v>33.5</v>
      </c>
      <c r="D13" s="198">
        <v>46.4</v>
      </c>
      <c r="E13" s="198">
        <v>53.7</v>
      </c>
      <c r="F13" s="198">
        <v>95.4</v>
      </c>
      <c r="G13" s="198">
        <v>66.900000000000006</v>
      </c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97" t="s">
        <v>126</v>
      </c>
      <c r="C14" s="197" t="s">
        <v>127</v>
      </c>
      <c r="D14" s="197" t="s">
        <v>128</v>
      </c>
      <c r="E14" s="197" t="s">
        <v>129</v>
      </c>
      <c r="F14" s="197" t="s">
        <v>130</v>
      </c>
      <c r="G14" s="197" t="s">
        <v>131</v>
      </c>
    </row>
    <row r="15" spans="1:19">
      <c r="B15" s="197"/>
      <c r="C15" s="197"/>
      <c r="D15" s="197"/>
      <c r="E15" s="197"/>
      <c r="F15" s="197"/>
      <c r="G15" s="197"/>
    </row>
    <row r="16" spans="1:19">
      <c r="A16" s="61" t="s">
        <v>29</v>
      </c>
      <c r="B16" s="197" t="s">
        <v>30</v>
      </c>
      <c r="C16" s="197" t="s">
        <v>30</v>
      </c>
      <c r="D16" s="197" t="s">
        <v>30</v>
      </c>
      <c r="E16" s="197" t="s">
        <v>30</v>
      </c>
      <c r="F16" s="197" t="s">
        <v>30</v>
      </c>
      <c r="G16" s="197" t="s">
        <v>30</v>
      </c>
    </row>
    <row r="17" spans="1:19">
      <c r="B17" s="197"/>
      <c r="C17" s="197"/>
      <c r="D17" s="197"/>
      <c r="E17" s="197"/>
      <c r="F17" s="197"/>
      <c r="G17" s="197"/>
    </row>
    <row r="18" spans="1:19">
      <c r="A18" s="124" t="s">
        <v>31</v>
      </c>
      <c r="B18" s="196" t="s">
        <v>32</v>
      </c>
      <c r="C18" s="196" t="s">
        <v>32</v>
      </c>
      <c r="D18" s="196" t="s">
        <v>32</v>
      </c>
      <c r="E18" s="196" t="s">
        <v>32</v>
      </c>
      <c r="F18" s="196" t="s">
        <v>32</v>
      </c>
      <c r="G18" s="196" t="s">
        <v>32</v>
      </c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97" t="s">
        <v>34</v>
      </c>
      <c r="C19" s="197" t="s">
        <v>34</v>
      </c>
      <c r="D19" s="197" t="s">
        <v>34</v>
      </c>
      <c r="E19" s="197" t="s">
        <v>34</v>
      </c>
      <c r="F19" s="197" t="s">
        <v>34</v>
      </c>
      <c r="G19" s="197" t="s">
        <v>34</v>
      </c>
    </row>
    <row r="20" spans="1:19">
      <c r="B20" s="197"/>
      <c r="C20" s="197"/>
      <c r="D20" s="197"/>
      <c r="E20" s="197"/>
      <c r="F20" s="197"/>
      <c r="G20" s="197"/>
    </row>
    <row r="21" spans="1:19">
      <c r="A21" s="62">
        <v>0</v>
      </c>
      <c r="B21" s="197">
        <v>244</v>
      </c>
      <c r="C21" s="197">
        <v>-135</v>
      </c>
      <c r="D21" s="201">
        <v>-201</v>
      </c>
      <c r="E21" s="197">
        <v>-58</v>
      </c>
      <c r="F21" s="197">
        <v>-201</v>
      </c>
      <c r="G21" s="197">
        <v>244</v>
      </c>
    </row>
    <row r="22" spans="1:19">
      <c r="A22" s="62">
        <v>0.3</v>
      </c>
      <c r="B22" s="197">
        <v>188</v>
      </c>
      <c r="C22" s="197">
        <v>-124</v>
      </c>
      <c r="D22" s="197">
        <v>-197</v>
      </c>
      <c r="E22" s="197">
        <v>-40</v>
      </c>
      <c r="F22" s="197">
        <v>-197</v>
      </c>
      <c r="G22" s="197">
        <v>188</v>
      </c>
    </row>
    <row r="23" spans="1:19">
      <c r="A23" s="62">
        <v>0.6</v>
      </c>
      <c r="B23" s="197">
        <v>216</v>
      </c>
      <c r="C23" s="197">
        <v>-112</v>
      </c>
      <c r="D23" s="197">
        <v>-196</v>
      </c>
      <c r="E23" s="197">
        <v>-32</v>
      </c>
      <c r="F23" s="197">
        <v>-196</v>
      </c>
      <c r="G23" s="197">
        <v>216</v>
      </c>
    </row>
    <row r="24" spans="1:19">
      <c r="A24" s="62">
        <v>0.89999999999999991</v>
      </c>
      <c r="B24" s="197">
        <v>104</v>
      </c>
      <c r="C24" s="197">
        <v>-102</v>
      </c>
      <c r="D24" s="197">
        <v>-175</v>
      </c>
      <c r="E24" s="197">
        <v>-21</v>
      </c>
      <c r="F24" s="197">
        <v>-175</v>
      </c>
      <c r="G24" s="197">
        <v>104</v>
      </c>
    </row>
    <row r="25" spans="1:19">
      <c r="A25" s="62">
        <v>1.2</v>
      </c>
      <c r="B25" s="197">
        <v>96</v>
      </c>
      <c r="C25" s="197">
        <v>-95</v>
      </c>
      <c r="D25" s="197">
        <v>-154</v>
      </c>
      <c r="E25" s="197">
        <v>-11</v>
      </c>
      <c r="F25" s="197">
        <v>-154</v>
      </c>
      <c r="G25" s="197">
        <v>96</v>
      </c>
    </row>
    <row r="26" spans="1:19">
      <c r="A26" s="62">
        <v>1.5</v>
      </c>
      <c r="B26" s="197">
        <v>110</v>
      </c>
      <c r="C26" s="197">
        <v>-85</v>
      </c>
      <c r="D26" s="197">
        <v>-134</v>
      </c>
      <c r="E26" s="197">
        <v>13</v>
      </c>
      <c r="F26" s="197">
        <v>-134</v>
      </c>
      <c r="G26" s="197">
        <v>110</v>
      </c>
    </row>
    <row r="27" spans="1:19">
      <c r="A27" s="62">
        <v>1.7999999999999998</v>
      </c>
      <c r="B27" s="197">
        <v>120</v>
      </c>
      <c r="C27" s="197">
        <v>-74</v>
      </c>
      <c r="D27" s="197">
        <v>-123</v>
      </c>
      <c r="E27" s="197">
        <v>26</v>
      </c>
      <c r="F27" s="197">
        <v>-123</v>
      </c>
      <c r="G27" s="197">
        <v>120</v>
      </c>
    </row>
    <row r="28" spans="1:19">
      <c r="A28" s="62">
        <v>2.1</v>
      </c>
      <c r="B28" s="197">
        <v>131</v>
      </c>
      <c r="C28" s="197">
        <v>-63</v>
      </c>
      <c r="D28" s="197">
        <v>-112</v>
      </c>
      <c r="E28" s="197">
        <v>27</v>
      </c>
      <c r="F28" s="197">
        <v>-112</v>
      </c>
      <c r="G28" s="197">
        <v>131</v>
      </c>
    </row>
    <row r="29" spans="1:19">
      <c r="A29" s="62">
        <v>2.4</v>
      </c>
      <c r="B29" s="197">
        <v>142</v>
      </c>
      <c r="C29" s="197">
        <v>-53</v>
      </c>
      <c r="D29" s="197">
        <v>-102</v>
      </c>
      <c r="E29" s="197">
        <v>27</v>
      </c>
      <c r="F29" s="197">
        <v>-102</v>
      </c>
      <c r="G29" s="197">
        <v>142</v>
      </c>
    </row>
    <row r="30" spans="1:19">
      <c r="A30" s="62">
        <v>2.7</v>
      </c>
      <c r="B30" s="197">
        <v>123</v>
      </c>
      <c r="C30" s="197">
        <v>-45</v>
      </c>
      <c r="D30" s="197">
        <v>-96</v>
      </c>
      <c r="E30" s="197">
        <v>24</v>
      </c>
      <c r="F30" s="197">
        <v>-96</v>
      </c>
      <c r="G30" s="197">
        <v>123</v>
      </c>
    </row>
    <row r="31" spans="1:19">
      <c r="A31" s="62">
        <v>3</v>
      </c>
      <c r="B31" s="197">
        <v>143</v>
      </c>
      <c r="C31" s="197">
        <v>-43</v>
      </c>
      <c r="D31" s="197">
        <v>-67</v>
      </c>
      <c r="E31" s="197">
        <v>23</v>
      </c>
      <c r="F31" s="197">
        <v>-67</v>
      </c>
      <c r="G31" s="197">
        <v>143</v>
      </c>
    </row>
    <row r="32" spans="1:19">
      <c r="A32" s="62">
        <v>3.3</v>
      </c>
      <c r="B32" s="197">
        <v>153</v>
      </c>
      <c r="C32" s="197">
        <v>-32</v>
      </c>
      <c r="D32" s="197">
        <v>-53</v>
      </c>
      <c r="E32" s="197">
        <v>34</v>
      </c>
      <c r="F32" s="197">
        <v>-53</v>
      </c>
      <c r="G32" s="197">
        <v>153</v>
      </c>
    </row>
    <row r="33" spans="1:7">
      <c r="A33" s="62">
        <v>3.5999999999999996</v>
      </c>
      <c r="B33" s="197">
        <v>166</v>
      </c>
      <c r="C33" s="197">
        <v>-21</v>
      </c>
      <c r="D33" s="197">
        <v>-32</v>
      </c>
      <c r="E33" s="197">
        <v>60</v>
      </c>
      <c r="F33" s="197">
        <v>-32</v>
      </c>
      <c r="G33" s="197">
        <v>166</v>
      </c>
    </row>
    <row r="34" spans="1:7">
      <c r="A34" s="62">
        <v>3.9</v>
      </c>
      <c r="B34" s="197">
        <v>186</v>
      </c>
      <c r="C34" s="197">
        <v>-10</v>
      </c>
      <c r="D34" s="197">
        <v>-22</v>
      </c>
      <c r="E34" s="197">
        <v>70</v>
      </c>
      <c r="F34" s="197">
        <v>-22</v>
      </c>
      <c r="G34" s="197">
        <v>186</v>
      </c>
    </row>
    <row r="35" spans="1:7">
      <c r="A35" s="62">
        <v>4.2</v>
      </c>
      <c r="B35" s="197">
        <v>194</v>
      </c>
      <c r="C35" s="197">
        <v>10</v>
      </c>
      <c r="D35" s="197">
        <v>-21</v>
      </c>
      <c r="E35" s="197">
        <v>100</v>
      </c>
      <c r="F35" s="197">
        <v>-21</v>
      </c>
      <c r="G35" s="197">
        <v>194</v>
      </c>
    </row>
    <row r="36" spans="1:7">
      <c r="A36" s="62">
        <v>4.5</v>
      </c>
      <c r="B36" s="197">
        <v>215</v>
      </c>
      <c r="C36" s="197">
        <v>21</v>
      </c>
      <c r="D36" s="197">
        <v>-12</v>
      </c>
      <c r="E36" s="197">
        <v>110</v>
      </c>
      <c r="F36" s="197">
        <v>-12</v>
      </c>
      <c r="G36" s="197">
        <v>215</v>
      </c>
    </row>
    <row r="37" spans="1:7">
      <c r="A37" s="62">
        <v>4.8</v>
      </c>
      <c r="B37" s="197">
        <v>232</v>
      </c>
      <c r="C37" s="197">
        <v>45</v>
      </c>
      <c r="D37" s="197">
        <v>-7</v>
      </c>
      <c r="E37" s="197">
        <v>125</v>
      </c>
      <c r="F37" s="197">
        <v>-7</v>
      </c>
      <c r="G37" s="197">
        <v>232</v>
      </c>
    </row>
    <row r="38" spans="1:7">
      <c r="A38" s="62">
        <v>5.0999999999999996</v>
      </c>
      <c r="B38" s="197">
        <v>245</v>
      </c>
      <c r="C38" s="197">
        <v>65</v>
      </c>
      <c r="D38" s="197">
        <v>13</v>
      </c>
      <c r="E38" s="197">
        <v>145</v>
      </c>
      <c r="F38" s="197">
        <v>13</v>
      </c>
      <c r="G38" s="197">
        <v>245</v>
      </c>
    </row>
    <row r="39" spans="1:7">
      <c r="A39" s="62">
        <v>5.4</v>
      </c>
      <c r="B39" s="197">
        <v>256</v>
      </c>
      <c r="C39" s="197">
        <v>67</v>
      </c>
      <c r="D39" s="197">
        <v>34</v>
      </c>
      <c r="E39" s="197">
        <v>134</v>
      </c>
      <c r="F39" s="197">
        <v>34</v>
      </c>
      <c r="G39" s="197">
        <v>256</v>
      </c>
    </row>
    <row r="40" spans="1:7">
      <c r="A40" s="62">
        <v>5.7</v>
      </c>
      <c r="B40" s="197">
        <v>231</v>
      </c>
      <c r="C40" s="197">
        <v>68</v>
      </c>
      <c r="D40" s="197">
        <v>45</v>
      </c>
      <c r="E40" s="197">
        <v>124</v>
      </c>
      <c r="F40" s="197">
        <v>45</v>
      </c>
      <c r="G40" s="197">
        <v>231</v>
      </c>
    </row>
    <row r="41" spans="1:7">
      <c r="A41" s="62">
        <v>6</v>
      </c>
      <c r="B41" s="197">
        <v>232</v>
      </c>
      <c r="C41" s="197">
        <v>64</v>
      </c>
      <c r="D41" s="197">
        <v>67</v>
      </c>
      <c r="E41" s="197">
        <v>121</v>
      </c>
      <c r="F41" s="197">
        <v>67</v>
      </c>
      <c r="G41" s="197">
        <v>232</v>
      </c>
    </row>
    <row r="42" spans="1:7">
      <c r="A42" s="62">
        <v>6.3</v>
      </c>
      <c r="B42" s="61">
        <v>236</v>
      </c>
      <c r="C42" s="61">
        <v>100</v>
      </c>
      <c r="D42" s="61">
        <v>87</v>
      </c>
      <c r="E42" s="61">
        <v>134</v>
      </c>
      <c r="F42" s="61">
        <v>87</v>
      </c>
      <c r="G42" s="61">
        <v>236</v>
      </c>
    </row>
    <row r="43" spans="1:7">
      <c r="A43" s="62">
        <v>6.6</v>
      </c>
      <c r="B43" s="61">
        <v>262</v>
      </c>
      <c r="C43" s="61">
        <v>120</v>
      </c>
      <c r="D43" s="61">
        <v>102</v>
      </c>
      <c r="E43" s="61">
        <v>156</v>
      </c>
      <c r="F43" s="61">
        <v>102</v>
      </c>
      <c r="G43" s="61">
        <v>262</v>
      </c>
    </row>
    <row r="44" spans="1:7">
      <c r="A44" s="62">
        <v>6.9</v>
      </c>
      <c r="B44" s="61">
        <v>223</v>
      </c>
      <c r="C44" s="61">
        <v>123</v>
      </c>
      <c r="D44" s="61">
        <v>112</v>
      </c>
      <c r="E44" s="61">
        <v>177</v>
      </c>
      <c r="F44" s="61">
        <v>112</v>
      </c>
      <c r="G44" s="61">
        <v>223</v>
      </c>
    </row>
    <row r="45" spans="1:7">
      <c r="A45" s="62">
        <v>7.1999999999999993</v>
      </c>
      <c r="B45" s="61">
        <v>221</v>
      </c>
      <c r="C45" s="61">
        <v>126</v>
      </c>
      <c r="D45" s="61">
        <v>132</v>
      </c>
      <c r="E45" s="61">
        <v>175</v>
      </c>
      <c r="F45" s="61">
        <v>132</v>
      </c>
      <c r="G45" s="61">
        <v>221</v>
      </c>
    </row>
    <row r="46" spans="1:7">
      <c r="A46" s="62">
        <v>7.5</v>
      </c>
      <c r="B46" s="61">
        <v>214</v>
      </c>
      <c r="C46" s="61">
        <v>145</v>
      </c>
      <c r="D46" s="61">
        <v>153</v>
      </c>
      <c r="E46" s="61">
        <v>185</v>
      </c>
      <c r="F46" s="61">
        <v>153</v>
      </c>
      <c r="G46" s="61">
        <v>214</v>
      </c>
    </row>
    <row r="47" spans="1:7">
      <c r="A47" s="62">
        <v>7.8</v>
      </c>
      <c r="B47" s="61">
        <v>235</v>
      </c>
      <c r="C47" s="61">
        <v>174</v>
      </c>
      <c r="D47" s="61">
        <v>156</v>
      </c>
      <c r="E47" s="61">
        <v>192</v>
      </c>
      <c r="F47" s="61">
        <v>156</v>
      </c>
      <c r="G47" s="61">
        <v>235</v>
      </c>
    </row>
    <row r="48" spans="1:7">
      <c r="A48" s="62">
        <v>8.1</v>
      </c>
      <c r="B48" s="61">
        <v>213</v>
      </c>
      <c r="C48" s="61">
        <v>151</v>
      </c>
      <c r="D48" s="61">
        <v>167</v>
      </c>
      <c r="E48" s="61">
        <v>203</v>
      </c>
      <c r="F48" s="61">
        <v>167</v>
      </c>
      <c r="G48" s="61">
        <v>213</v>
      </c>
    </row>
    <row r="49" spans="1:7">
      <c r="A49" s="62">
        <v>8.4</v>
      </c>
      <c r="B49" s="61">
        <v>231</v>
      </c>
      <c r="C49" s="61">
        <v>133</v>
      </c>
      <c r="D49" s="61">
        <v>134</v>
      </c>
      <c r="E49" s="61">
        <v>212</v>
      </c>
      <c r="F49" s="61">
        <v>134</v>
      </c>
      <c r="G49" s="61">
        <v>231</v>
      </c>
    </row>
    <row r="50" spans="1:7">
      <c r="A50" s="62">
        <v>8.6999999999999993</v>
      </c>
      <c r="B50" s="61">
        <v>213</v>
      </c>
      <c r="C50" s="61">
        <v>145</v>
      </c>
      <c r="D50" s="61">
        <v>123</v>
      </c>
      <c r="E50" s="61">
        <v>109</v>
      </c>
      <c r="F50" s="61">
        <v>123</v>
      </c>
      <c r="G50" s="61">
        <v>213</v>
      </c>
    </row>
    <row r="51" spans="1:7">
      <c r="A51" s="62">
        <v>9</v>
      </c>
      <c r="B51" s="61">
        <v>245</v>
      </c>
      <c r="C51" s="61">
        <v>167</v>
      </c>
      <c r="D51" s="61">
        <v>141</v>
      </c>
      <c r="E51" s="61">
        <v>97</v>
      </c>
      <c r="F51" s="61">
        <v>141</v>
      </c>
      <c r="G51" s="61">
        <v>245</v>
      </c>
    </row>
    <row r="52" spans="1:7">
      <c r="A52" s="62">
        <v>9.2999999999999989</v>
      </c>
      <c r="B52" s="61">
        <v>256</v>
      </c>
      <c r="C52" s="61">
        <v>156</v>
      </c>
      <c r="D52" s="61">
        <v>157</v>
      </c>
      <c r="E52" s="61">
        <v>99</v>
      </c>
      <c r="F52" s="61">
        <v>157</v>
      </c>
      <c r="G52" s="61">
        <v>256</v>
      </c>
    </row>
    <row r="53" spans="1:7">
      <c r="A53" s="62">
        <v>9.6</v>
      </c>
      <c r="B53" s="61">
        <v>278</v>
      </c>
      <c r="C53" s="61">
        <v>168</v>
      </c>
      <c r="D53" s="61">
        <v>169</v>
      </c>
      <c r="E53" s="61">
        <v>67</v>
      </c>
      <c r="F53" s="61">
        <v>169</v>
      </c>
      <c r="G53" s="61">
        <v>278</v>
      </c>
    </row>
    <row r="54" spans="1:7">
      <c r="A54" s="62">
        <v>9.9</v>
      </c>
      <c r="B54" s="202">
        <v>289</v>
      </c>
      <c r="C54" s="61">
        <v>186</v>
      </c>
      <c r="D54" s="61">
        <v>201</v>
      </c>
      <c r="E54" s="61">
        <v>86</v>
      </c>
      <c r="F54" s="61">
        <v>201</v>
      </c>
      <c r="G54" s="61">
        <v>289</v>
      </c>
    </row>
    <row r="55" spans="1:7">
      <c r="A55" s="62"/>
    </row>
    <row r="56" spans="1:7">
      <c r="A56" s="62"/>
    </row>
    <row r="57" spans="1:7">
      <c r="A57" s="62"/>
    </row>
    <row r="58" spans="1:7">
      <c r="A58" s="62"/>
    </row>
    <row r="59" spans="1:7">
      <c r="A59" s="62"/>
    </row>
    <row r="60" spans="1:7">
      <c r="A60" s="62"/>
    </row>
    <row r="61" spans="1:7">
      <c r="A61" s="62"/>
    </row>
    <row r="62" spans="1:7">
      <c r="A62" s="62"/>
    </row>
    <row r="63" spans="1:7">
      <c r="A63" s="62"/>
    </row>
    <row r="64" spans="1:7">
      <c r="A64" s="62"/>
    </row>
    <row r="65" spans="1:1">
      <c r="A65" s="62"/>
    </row>
    <row r="66" spans="1:1">
      <c r="A66" s="62"/>
    </row>
    <row r="67" spans="1:1">
      <c r="A67" s="62"/>
    </row>
    <row r="68" spans="1:1">
      <c r="A68" s="62"/>
    </row>
    <row r="69" spans="1:1">
      <c r="A69" s="62"/>
    </row>
    <row r="70" spans="1:1">
      <c r="A70" s="62"/>
    </row>
    <row r="71" spans="1:1">
      <c r="A71" s="62"/>
    </row>
    <row r="72" spans="1:1">
      <c r="A72" s="62"/>
    </row>
    <row r="73" spans="1:1">
      <c r="A73" s="62"/>
    </row>
    <row r="74" spans="1:1">
      <c r="A74" s="62"/>
    </row>
    <row r="75" spans="1:1">
      <c r="A75" s="62"/>
    </row>
    <row r="76" spans="1:1">
      <c r="A76" s="62"/>
    </row>
    <row r="77" spans="1:1">
      <c r="A77" s="62"/>
    </row>
    <row r="78" spans="1:1">
      <c r="A78" s="62"/>
    </row>
    <row r="79" spans="1:1">
      <c r="A79" s="62"/>
    </row>
    <row r="80" spans="1:1">
      <c r="A80" s="62"/>
    </row>
    <row r="81" spans="1:1">
      <c r="A81" s="62"/>
    </row>
    <row r="82" spans="1:1">
      <c r="A82" s="62"/>
    </row>
    <row r="83" spans="1:1">
      <c r="A83" s="62"/>
    </row>
    <row r="84" spans="1:1">
      <c r="A84" s="62"/>
    </row>
    <row r="85" spans="1:1">
      <c r="A85" s="62"/>
    </row>
    <row r="86" spans="1:1">
      <c r="A86" s="62"/>
    </row>
    <row r="87" spans="1:1">
      <c r="A87" s="62"/>
    </row>
    <row r="88" spans="1:1">
      <c r="A88" s="62"/>
    </row>
    <row r="89" spans="1:1">
      <c r="A89" s="62"/>
    </row>
    <row r="90" spans="1:1">
      <c r="A90" s="62"/>
    </row>
    <row r="91" spans="1:1">
      <c r="A91" s="62"/>
    </row>
    <row r="92" spans="1:1">
      <c r="A92" s="62"/>
    </row>
    <row r="93" spans="1:1">
      <c r="A93" s="62"/>
    </row>
    <row r="94" spans="1:1">
      <c r="A94" s="62"/>
    </row>
    <row r="95" spans="1:1">
      <c r="A95" s="62"/>
    </row>
    <row r="96" spans="1:1">
      <c r="A96" s="62"/>
    </row>
    <row r="97" spans="1:1">
      <c r="A97" s="62"/>
    </row>
    <row r="98" spans="1:1">
      <c r="A98" s="62"/>
    </row>
    <row r="99" spans="1:1">
      <c r="A99" s="62"/>
    </row>
    <row r="100" spans="1:1">
      <c r="A100" s="62"/>
    </row>
    <row r="101" spans="1:1">
      <c r="A101" s="62"/>
    </row>
    <row r="102" spans="1:1">
      <c r="A102" s="62"/>
    </row>
    <row r="103" spans="1:1">
      <c r="A103" s="62"/>
    </row>
    <row r="104" spans="1:1">
      <c r="A104" s="62"/>
    </row>
    <row r="105" spans="1:1">
      <c r="A105" s="62"/>
    </row>
    <row r="106" spans="1:1">
      <c r="A106" s="62"/>
    </row>
    <row r="107" spans="1:1">
      <c r="A107" s="62"/>
    </row>
    <row r="108" spans="1:1">
      <c r="A108" s="62"/>
    </row>
    <row r="109" spans="1:1">
      <c r="A109" s="62"/>
    </row>
    <row r="110" spans="1:1">
      <c r="A110" s="62"/>
    </row>
    <row r="111" spans="1:1">
      <c r="A111" s="62"/>
    </row>
    <row r="112" spans="1:1">
      <c r="A112" s="62"/>
    </row>
    <row r="113" spans="1:1">
      <c r="A113" s="62"/>
    </row>
    <row r="114" spans="1:1">
      <c r="A114" s="62"/>
    </row>
    <row r="115" spans="1:1">
      <c r="A115" s="62"/>
    </row>
    <row r="116" spans="1:1">
      <c r="A116" s="62"/>
    </row>
    <row r="117" spans="1:1">
      <c r="A117" s="62"/>
    </row>
    <row r="118" spans="1:1">
      <c r="A118" s="62"/>
    </row>
    <row r="119" spans="1:1">
      <c r="A119" s="62"/>
    </row>
    <row r="120" spans="1:1">
      <c r="A120" s="62"/>
    </row>
    <row r="121" spans="1:1">
      <c r="A121" s="62"/>
    </row>
    <row r="122" spans="1:1">
      <c r="A122" s="62"/>
    </row>
    <row r="123" spans="1:1">
      <c r="A123" s="62"/>
    </row>
    <row r="124" spans="1:1">
      <c r="A124" s="62"/>
    </row>
    <row r="125" spans="1:1">
      <c r="A125" s="62"/>
    </row>
    <row r="126" spans="1:1">
      <c r="A126" s="62"/>
    </row>
    <row r="127" spans="1:1">
      <c r="A127" s="62"/>
    </row>
    <row r="128" spans="1:1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12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H51"/>
  <sheetViews>
    <sheetView tabSelected="1" topLeftCell="M1" zoomScale="75" zoomScaleNormal="75" zoomScaleSheetLayoutView="100" workbookViewId="0">
      <selection activeCell="W3" sqref="W3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2.25" style="31" customWidth="1"/>
    <col min="23" max="23" width="6.9140625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86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 t="s">
        <v>73</v>
      </c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N1" s="138"/>
      <c r="AO1" s="138"/>
      <c r="AP1" s="138"/>
      <c r="AQ1" s="138"/>
      <c r="AR1" s="138"/>
      <c r="AS1" s="31" t="s">
        <v>8</v>
      </c>
      <c r="AT1" s="31">
        <f>'Raw Data Input'!B3</f>
        <v>7</v>
      </c>
      <c r="BP1" s="31" t="s">
        <v>8</v>
      </c>
      <c r="BQ1" s="31">
        <f>'Raw Data Input'!F3</f>
        <v>11</v>
      </c>
    </row>
    <row r="2" spans="1:86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31" t="s">
        <v>74</v>
      </c>
      <c r="BE2" s="31" t="s">
        <v>75</v>
      </c>
      <c r="BP2" s="31" t="s">
        <v>74</v>
      </c>
      <c r="CB2" s="31" t="s">
        <v>75</v>
      </c>
    </row>
    <row r="3" spans="1:86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70" t="s">
        <v>62</v>
      </c>
      <c r="AD3" s="171"/>
      <c r="AE3" s="171"/>
      <c r="AF3" s="171"/>
      <c r="AG3" s="171"/>
      <c r="AH3" s="171"/>
      <c r="AI3" s="171"/>
      <c r="AJ3" s="171"/>
      <c r="AK3" s="171"/>
      <c r="AL3" s="32"/>
      <c r="AM3" s="32"/>
      <c r="AN3" s="32"/>
      <c r="AO3" s="32"/>
      <c r="AP3" s="32"/>
      <c r="AQ3" s="32"/>
      <c r="AR3" s="32"/>
    </row>
    <row r="4" spans="1:86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86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지상4층 #15</v>
      </c>
      <c r="P5" s="166"/>
      <c r="Q5" s="166"/>
      <c r="R5" s="166"/>
      <c r="S5" s="166"/>
      <c r="T5" s="166"/>
      <c r="U5" s="166"/>
      <c r="V5" s="166"/>
      <c r="W5" s="42" t="s">
        <v>47</v>
      </c>
      <c r="X5" s="135" t="s">
        <v>37</v>
      </c>
      <c r="Y5" s="135"/>
      <c r="Z5" s="36"/>
      <c r="AA5" s="183" t="str">
        <f>E5</f>
        <v>인천 도화 물류센터</v>
      </c>
      <c r="AB5" s="183"/>
      <c r="AC5" s="183"/>
      <c r="AD5" s="183"/>
      <c r="AE5" s="183"/>
      <c r="AF5" s="183"/>
      <c r="AG5" s="67" t="s">
        <v>48</v>
      </c>
      <c r="AH5" s="167" t="s">
        <v>39</v>
      </c>
      <c r="AI5" s="167"/>
      <c r="AJ5" s="167"/>
      <c r="AK5" s="166" t="str">
        <f t="shared" ref="AK5:AK10" si="0">O5</f>
        <v>지상4층 #15</v>
      </c>
      <c r="AL5" s="166"/>
      <c r="AM5" s="166"/>
      <c r="AN5" s="166"/>
      <c r="AO5" s="166"/>
      <c r="AP5" s="166"/>
      <c r="AQ5" s="166"/>
      <c r="AR5" s="166"/>
    </row>
    <row r="6" spans="1:86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  <c r="W6" s="42"/>
      <c r="X6" s="135" t="s">
        <v>38</v>
      </c>
      <c r="Y6" s="135"/>
      <c r="Z6" s="36"/>
      <c r="AA6" s="183" t="str">
        <f>E6</f>
        <v>-</v>
      </c>
      <c r="AB6" s="183"/>
      <c r="AC6" s="183"/>
      <c r="AD6" s="183"/>
      <c r="AE6" s="183"/>
      <c r="AF6" s="183"/>
      <c r="AG6" s="52"/>
      <c r="AH6" s="167" t="s">
        <v>40</v>
      </c>
      <c r="AI6" s="167"/>
      <c r="AJ6" s="167"/>
      <c r="AK6" s="166" t="e">
        <f t="shared" si="0"/>
        <v>#REF!</v>
      </c>
      <c r="AL6" s="166"/>
      <c r="AM6" s="166"/>
      <c r="AN6" s="166"/>
      <c r="AO6" s="166"/>
      <c r="AP6" s="166"/>
      <c r="AQ6" s="166"/>
      <c r="AR6" s="166"/>
    </row>
    <row r="7" spans="1:86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67" t="s">
        <v>41</v>
      </c>
      <c r="AI7" s="167"/>
      <c r="AJ7" s="167"/>
      <c r="AK7" s="166">
        <f t="shared" si="0"/>
        <v>45363</v>
      </c>
      <c r="AL7" s="166"/>
      <c r="AM7" s="166"/>
      <c r="AN7" s="166"/>
      <c r="AO7" s="166"/>
      <c r="AP7" s="166"/>
      <c r="AQ7" s="166"/>
      <c r="AR7" s="166"/>
    </row>
    <row r="8" spans="1:86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  <c r="W8" s="42" t="s">
        <v>51</v>
      </c>
      <c r="X8" s="135" t="s">
        <v>36</v>
      </c>
      <c r="Y8" s="135"/>
      <c r="Z8" s="35"/>
      <c r="AA8" s="183" t="str">
        <f>E8</f>
        <v>HEB</v>
      </c>
      <c r="AB8" s="183"/>
      <c r="AC8" s="183"/>
      <c r="AD8" s="183"/>
      <c r="AE8" s="183"/>
      <c r="AF8" s="183"/>
      <c r="AG8" s="53"/>
      <c r="AH8" s="167" t="s">
        <v>42</v>
      </c>
      <c r="AI8" s="167"/>
      <c r="AJ8" s="167"/>
      <c r="AK8" s="183" t="str">
        <f t="shared" si="0"/>
        <v>D-Meter® Manufactured by Allen Face&amp;Company, Serial Number: 448</v>
      </c>
      <c r="AL8" s="183"/>
      <c r="AM8" s="183"/>
      <c r="AN8" s="183"/>
      <c r="AO8" s="183"/>
      <c r="AP8" s="183"/>
      <c r="AQ8" s="183"/>
      <c r="AR8" s="183"/>
    </row>
    <row r="9" spans="1:86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  <c r="X9" s="59"/>
      <c r="Y9" s="59"/>
      <c r="AA9" s="56"/>
      <c r="AB9" s="55"/>
      <c r="AC9" s="55"/>
      <c r="AD9" s="55"/>
      <c r="AE9" s="55"/>
      <c r="AF9" s="55"/>
      <c r="AG9" s="53"/>
      <c r="AH9" s="167" t="s">
        <v>43</v>
      </c>
      <c r="AI9" s="167"/>
      <c r="AJ9" s="167"/>
      <c r="AK9" s="183" t="str">
        <f t="shared" si="0"/>
        <v>최동현 (ALLEN FACE KOREA)</v>
      </c>
      <c r="AL9" s="183"/>
      <c r="AM9" s="183"/>
      <c r="AN9" s="183"/>
      <c r="AO9" s="183"/>
      <c r="AP9" s="183"/>
      <c r="AQ9" s="183"/>
      <c r="AR9" s="183"/>
    </row>
    <row r="10" spans="1:86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73</v>
      </c>
      <c r="P10" s="54" t="s">
        <v>84</v>
      </c>
      <c r="Q10" s="183" t="s">
        <v>56</v>
      </c>
      <c r="R10" s="183"/>
      <c r="S10" s="183"/>
      <c r="T10" s="183"/>
      <c r="U10" s="183"/>
      <c r="V10" s="183"/>
      <c r="W10" s="42" t="s">
        <v>52</v>
      </c>
      <c r="X10" s="135" t="s">
        <v>46</v>
      </c>
      <c r="Y10" s="135"/>
      <c r="Z10" s="35"/>
      <c r="AA10" s="183" t="str">
        <f>E10</f>
        <v>ALLEN FACE KOREA</v>
      </c>
      <c r="AB10" s="183"/>
      <c r="AC10" s="183"/>
      <c r="AD10" s="183"/>
      <c r="AE10" s="183"/>
      <c r="AF10" s="183"/>
      <c r="AG10" s="53"/>
      <c r="AH10" s="167" t="s">
        <v>44</v>
      </c>
      <c r="AI10" s="167"/>
      <c r="AJ10" s="167"/>
      <c r="AK10" s="60">
        <f t="shared" si="0"/>
        <v>73</v>
      </c>
      <c r="AL10" s="54" t="s">
        <v>84</v>
      </c>
      <c r="AM10" s="183" t="s">
        <v>56</v>
      </c>
      <c r="AN10" s="183"/>
      <c r="AO10" s="183"/>
      <c r="AP10" s="183"/>
      <c r="AQ10" s="183"/>
      <c r="AR10" s="183"/>
    </row>
    <row r="11" spans="1:86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  <c r="W11" s="42" t="s">
        <v>49</v>
      </c>
      <c r="X11" s="135" t="s">
        <v>58</v>
      </c>
      <c r="Y11" s="135"/>
      <c r="AA11" s="139" t="s">
        <v>83</v>
      </c>
      <c r="AB11" s="140"/>
      <c r="AC11" s="140"/>
      <c r="AD11" s="140"/>
      <c r="AE11" s="140"/>
      <c r="AF11" s="141"/>
      <c r="AH11" s="34"/>
    </row>
    <row r="12" spans="1:86" ht="15" customHeight="1">
      <c r="A12" s="44"/>
      <c r="B12" s="38"/>
      <c r="E12" s="142"/>
      <c r="F12" s="143"/>
      <c r="G12" s="143"/>
      <c r="H12" s="143"/>
      <c r="I12" s="143"/>
      <c r="J12" s="144"/>
      <c r="L12" s="39"/>
      <c r="W12" s="44"/>
      <c r="X12" s="38"/>
      <c r="AA12" s="142"/>
      <c r="AB12" s="143"/>
      <c r="AC12" s="143"/>
      <c r="AD12" s="143"/>
      <c r="AE12" s="143"/>
      <c r="AF12" s="144"/>
      <c r="AH12" s="39"/>
    </row>
    <row r="13" spans="1:86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  <c r="W13" s="44"/>
      <c r="X13" s="38"/>
      <c r="AA13" s="163" t="s">
        <v>18</v>
      </c>
      <c r="AB13" s="160"/>
      <c r="AC13" s="160" t="s">
        <v>65</v>
      </c>
      <c r="AD13" s="160"/>
      <c r="AE13" s="161" t="s">
        <v>66</v>
      </c>
      <c r="AF13" s="162"/>
      <c r="AI13" s="33"/>
      <c r="AJ13" s="34"/>
      <c r="AK13" s="35"/>
      <c r="AL13" s="36"/>
      <c r="AM13" s="37"/>
    </row>
    <row r="14" spans="1:86" ht="15" customHeight="1">
      <c r="A14" s="44"/>
      <c r="B14" s="38"/>
      <c r="E14" s="163"/>
      <c r="F14" s="160"/>
      <c r="G14" s="160" t="s">
        <v>3</v>
      </c>
      <c r="H14" s="160"/>
      <c r="I14" s="161" t="s">
        <v>3</v>
      </c>
      <c r="J14" s="162"/>
      <c r="M14" s="33"/>
      <c r="N14" s="34"/>
      <c r="O14" s="35"/>
      <c r="P14" s="36"/>
      <c r="Q14" s="37"/>
      <c r="W14" s="44"/>
      <c r="X14" s="38"/>
      <c r="AA14" s="163"/>
      <c r="AB14" s="160"/>
      <c r="AC14" s="160" t="s">
        <v>91</v>
      </c>
      <c r="AD14" s="160"/>
      <c r="AE14" s="161" t="s">
        <v>91</v>
      </c>
      <c r="AF14" s="162"/>
      <c r="AI14" s="33"/>
      <c r="AJ14" s="34"/>
      <c r="AK14" s="35"/>
      <c r="AL14" s="36"/>
      <c r="AM14" s="37"/>
      <c r="CH14" s="31">
        <v>11</v>
      </c>
    </row>
    <row r="15" spans="1:86" ht="15" customHeight="1">
      <c r="A15" s="44"/>
      <c r="B15" s="38"/>
      <c r="E15" s="163" t="s">
        <v>0</v>
      </c>
      <c r="F15" s="160"/>
      <c r="G15" s="174">
        <v>1.8</v>
      </c>
      <c r="H15" s="174"/>
      <c r="I15" s="177">
        <v>4.5</v>
      </c>
      <c r="J15" s="178"/>
      <c r="M15" s="33"/>
      <c r="N15" s="34"/>
      <c r="O15" s="35"/>
      <c r="P15" s="36"/>
      <c r="Q15" s="37"/>
      <c r="W15" s="44"/>
      <c r="X15" s="38"/>
      <c r="AA15" s="163" t="s">
        <v>0</v>
      </c>
      <c r="AB15" s="160"/>
      <c r="AC15" s="174">
        <v>4</v>
      </c>
      <c r="AD15" s="174"/>
      <c r="AE15" s="177">
        <v>15</v>
      </c>
      <c r="AF15" s="178"/>
      <c r="AH15" s="184" t="s">
        <v>105</v>
      </c>
      <c r="AI15" s="184"/>
      <c r="AJ15" s="184"/>
      <c r="AK15" s="184"/>
      <c r="AL15" s="184"/>
      <c r="AM15" s="184"/>
      <c r="AN15" s="184"/>
      <c r="AO15" s="184"/>
      <c r="AP15" s="184"/>
      <c r="AQ15" s="184"/>
      <c r="AR15" s="184"/>
      <c r="AS15" s="31" t="s">
        <v>8</v>
      </c>
      <c r="AT15" s="31">
        <f>'Raw Data Input'!C3</f>
        <v>8</v>
      </c>
      <c r="BP15" s="31" t="s">
        <v>8</v>
      </c>
      <c r="BQ15" s="31">
        <f>'Raw Data Input'!G3</f>
        <v>12</v>
      </c>
    </row>
    <row r="16" spans="1:86" ht="15" customHeight="1">
      <c r="A16" s="44"/>
      <c r="B16" s="38"/>
      <c r="E16" s="163" t="s">
        <v>1</v>
      </c>
      <c r="F16" s="160"/>
      <c r="G16" s="174">
        <v>2</v>
      </c>
      <c r="H16" s="174"/>
      <c r="I16" s="177">
        <v>6.5</v>
      </c>
      <c r="J16" s="178"/>
      <c r="W16" s="44"/>
      <c r="X16" s="38"/>
      <c r="AA16" s="163" t="s">
        <v>1</v>
      </c>
      <c r="AB16" s="160"/>
      <c r="AC16" s="174">
        <v>4.5</v>
      </c>
      <c r="AD16" s="174"/>
      <c r="AE16" s="177">
        <v>15</v>
      </c>
      <c r="AF16" s="178"/>
      <c r="AS16" s="31" t="s">
        <v>74</v>
      </c>
      <c r="BE16" s="31" t="s">
        <v>75</v>
      </c>
      <c r="BP16" s="31" t="s">
        <v>74</v>
      </c>
      <c r="CB16" s="31" t="s">
        <v>75</v>
      </c>
    </row>
    <row r="17" spans="1:80" ht="15" customHeight="1">
      <c r="A17" s="44"/>
      <c r="B17" s="38"/>
      <c r="E17" s="164" t="s">
        <v>2</v>
      </c>
      <c r="F17" s="165"/>
      <c r="G17" s="175">
        <v>2.2000000000000002</v>
      </c>
      <c r="H17" s="175"/>
      <c r="I17" s="179">
        <v>8</v>
      </c>
      <c r="J17" s="180"/>
      <c r="W17" s="44"/>
      <c r="X17" s="38"/>
      <c r="AA17" s="164" t="s">
        <v>2</v>
      </c>
      <c r="AB17" s="165"/>
      <c r="AC17" s="175">
        <v>5.5</v>
      </c>
      <c r="AD17" s="175"/>
      <c r="AE17" s="179">
        <v>15</v>
      </c>
      <c r="AF17" s="180"/>
    </row>
    <row r="18" spans="1:80" ht="15" customHeight="1" thickBot="1">
      <c r="A18" s="44"/>
      <c r="B18" s="38"/>
      <c r="E18" s="172" t="s">
        <v>63</v>
      </c>
      <c r="F18" s="173"/>
      <c r="G18" s="176">
        <v>2.4</v>
      </c>
      <c r="H18" s="176"/>
      <c r="I18" s="181">
        <v>10</v>
      </c>
      <c r="J18" s="182"/>
      <c r="W18" s="44"/>
      <c r="X18" s="38"/>
      <c r="AA18" s="172" t="s">
        <v>63</v>
      </c>
      <c r="AB18" s="173"/>
      <c r="AC18" s="176">
        <v>7.5</v>
      </c>
      <c r="AD18" s="176"/>
      <c r="AE18" s="181">
        <v>15</v>
      </c>
      <c r="AF18" s="182"/>
    </row>
    <row r="19" spans="1:80" ht="15" customHeight="1" thickBot="1">
      <c r="A19" s="42" t="s">
        <v>50</v>
      </c>
      <c r="B19" s="168" t="s">
        <v>45</v>
      </c>
      <c r="C19" s="168"/>
      <c r="W19" s="42" t="s">
        <v>50</v>
      </c>
      <c r="X19" s="168" t="s">
        <v>45</v>
      </c>
      <c r="Y19" s="168"/>
    </row>
    <row r="20" spans="1:80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  <c r="X20" s="154" t="s">
        <v>20</v>
      </c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6"/>
    </row>
    <row r="21" spans="1:80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  <c r="X21" s="157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9"/>
    </row>
    <row r="22" spans="1:80" ht="15" customHeight="1">
      <c r="B22" s="150" t="s">
        <v>8</v>
      </c>
      <c r="C22" s="151"/>
      <c r="D22" s="68">
        <f>IF(ISNUMBER('Raw Data Input'!B3),'Raw Data Input'!B3,"")</f>
        <v>7</v>
      </c>
      <c r="E22" s="69">
        <f>IF(ISNUMBER('Raw Data Input'!C3),'Raw Data Input'!C3,"")</f>
        <v>8</v>
      </c>
      <c r="F22" s="69">
        <f>IF(ISNUMBER('Raw Data Input'!D3),'Raw Data Input'!D3,"")</f>
        <v>9</v>
      </c>
      <c r="G22" s="69">
        <f>IF(ISNUMBER('Raw Data Input'!E3),'Raw Data Input'!E3,"")</f>
        <v>10</v>
      </c>
      <c r="H22" s="70">
        <f>IF(ISNUMBER('Raw Data Input'!F3),'Raw Data Input'!F3,"")</f>
        <v>11</v>
      </c>
      <c r="I22" s="70">
        <f>IF(ISNUMBER('Raw Data Input'!G3),'Raw Data Input'!G3,"")</f>
        <v>12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0" t="s">
        <v>8</v>
      </c>
      <c r="Y22" s="151"/>
      <c r="Z22" s="68">
        <f>IF(ISNUMBER('Raw Data Input'!B3),'Raw Data Input'!B3,"")</f>
        <v>7</v>
      </c>
      <c r="AA22" s="68">
        <f>IF(ISNUMBER('Raw Data Input'!C3),'Raw Data Input'!C3,"")</f>
        <v>8</v>
      </c>
      <c r="AB22" s="68">
        <f>IF(ISNUMBER('Raw Data Input'!D3),'Raw Data Input'!D3,"")</f>
        <v>9</v>
      </c>
      <c r="AC22" s="68">
        <f>IF(ISNUMBER('Raw Data Input'!E3),'Raw Data Input'!E3,"")</f>
        <v>10</v>
      </c>
      <c r="AD22" s="68">
        <f>IF(ISNUMBER('Raw Data Input'!F3),'Raw Data Input'!F3,"")</f>
        <v>11</v>
      </c>
      <c r="AE22" s="68">
        <f>IF(ISNUMBER('Raw Data Input'!G3),'Raw Data Input'!G3,"")</f>
        <v>12</v>
      </c>
      <c r="AF22" s="68" t="str">
        <f>IF(ISNUMBER('Raw Data Input'!H3),'Raw Data Input'!H3,"")</f>
        <v/>
      </c>
      <c r="AG22" s="68" t="str">
        <f>IF(ISNUMBER('Raw Data Input'!I3),'Raw Data Input'!I3,"")</f>
        <v/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80" ht="15" customHeight="1" thickBot="1">
      <c r="B23" s="152" t="s">
        <v>19</v>
      </c>
      <c r="C23" s="153"/>
      <c r="D23" s="73">
        <f>IF(ISNUMBER(D22),'Raw Data Input'!B5,"")</f>
        <v>6</v>
      </c>
      <c r="E23" s="74">
        <f>IF(ISNUMBER(E22),'Raw Data Input'!C5,"")</f>
        <v>6</v>
      </c>
      <c r="F23" s="74">
        <f>IF(ISNUMBER(F22),'Raw Data Input'!D5,"")</f>
        <v>6</v>
      </c>
      <c r="G23" s="74">
        <f>IF(ISNUMBER(G22),'Raw Data Input'!E5,"")</f>
        <v>6</v>
      </c>
      <c r="H23" s="75">
        <f>IF(ISNUMBER(H22),'Raw Data Input'!F5,"")</f>
        <v>6</v>
      </c>
      <c r="I23" s="75">
        <f>IF(ISNUMBER(I22),'Raw Data Input'!G5,"")</f>
        <v>6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36</v>
      </c>
      <c r="X23" s="152" t="s">
        <v>19</v>
      </c>
      <c r="Y23" s="153"/>
      <c r="Z23" s="73">
        <f>IF(ISNUMBER(Z22),'Raw Data Input'!B5,"")</f>
        <v>6</v>
      </c>
      <c r="AA23" s="74">
        <f>IF(ISNUMBER(AA22),'Raw Data Input'!C5,"")</f>
        <v>6</v>
      </c>
      <c r="AB23" s="73">
        <f>IF(ISNUMBER(AB22),'Raw Data Input'!D5,"")</f>
        <v>6</v>
      </c>
      <c r="AC23" s="74">
        <f>IF(ISNUMBER(AC22),'Raw Data Input'!E5,"")</f>
        <v>6</v>
      </c>
      <c r="AD23" s="73">
        <f>IF(ISNUMBER(AD22),'Raw Data Input'!F5,"")</f>
        <v>6</v>
      </c>
      <c r="AE23" s="74">
        <f>IF(ISNUMBER(AE22),'Raw Data Input'!G5,"")</f>
        <v>6</v>
      </c>
      <c r="AF23" s="73" t="str">
        <f>IF(ISNUMBER(AF22),'Raw Data Input'!H5,"")</f>
        <v/>
      </c>
      <c r="AG23" s="74" t="str">
        <f>IF(ISNUMBER(AG22),'Raw Data Input'!I5,"")</f>
        <v/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36</v>
      </c>
    </row>
    <row r="24" spans="1:80" ht="15" customHeight="1">
      <c r="B24" s="145" t="s">
        <v>0</v>
      </c>
      <c r="C24" s="78" t="s">
        <v>80</v>
      </c>
      <c r="D24" s="79" t="str">
        <f t="shared" ref="D24:F24" si="1">IF(ISNUMBER(D$22),IF(D25&gt;0.05,"NO","YES"),"")</f>
        <v>YES</v>
      </c>
      <c r="E24" s="80" t="str">
        <f>IF(ISNUMBER(E$22),IF(E25&gt;0.05,"NO","YES"),"")</f>
        <v>YES</v>
      </c>
      <c r="F24" s="80" t="str">
        <f t="shared" si="1"/>
        <v>YES</v>
      </c>
      <c r="G24" s="80" t="str">
        <f>IF(ISNUMBER(G$22),IF(G25&gt;0.05,"NO","YES"),"")</f>
        <v>YES</v>
      </c>
      <c r="H24" s="80" t="str">
        <f t="shared" ref="H24:U24" si="2">IF(ISNUMBER(H$22),IF(H25&gt;0.05,"NO","YES"),"")</f>
        <v>YES</v>
      </c>
      <c r="I24" s="80" t="str">
        <f t="shared" si="2"/>
        <v>YES</v>
      </c>
      <c r="J24" s="80" t="str">
        <f t="shared" si="2"/>
        <v/>
      </c>
      <c r="K24" s="80" t="str">
        <f t="shared" si="2"/>
        <v/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YES</v>
      </c>
      <c r="X24" s="145" t="s">
        <v>0</v>
      </c>
      <c r="Y24" s="78" t="s">
        <v>106</v>
      </c>
      <c r="Z24" s="79" t="str">
        <f>IF(ISNUMBER(Z$22),IF(Z25&gt;0,"NO","YES"),"")</f>
        <v>YES</v>
      </c>
      <c r="AA24" s="80" t="str">
        <f>IF(ISNUMBER(AA$22),IF(AA25&gt;0,"NO","YES"),"")</f>
        <v>YES</v>
      </c>
      <c r="AB24" s="80" t="str">
        <f>IF(ISNUMBER(AB$22),IF(AB25&gt;0,"NO","YES"),"")</f>
        <v>YES</v>
      </c>
      <c r="AC24" s="79" t="str">
        <f t="shared" ref="AC24:AQ24" si="3">IF(ISNUMBER(AC$22),IF(AC25&gt;0,"NO","YES"),"")</f>
        <v>YES</v>
      </c>
      <c r="AD24" s="80" t="str">
        <f t="shared" si="3"/>
        <v>YES</v>
      </c>
      <c r="AE24" s="80" t="str">
        <f t="shared" si="3"/>
        <v>YES</v>
      </c>
      <c r="AF24" s="79" t="str">
        <f t="shared" si="3"/>
        <v/>
      </c>
      <c r="AG24" s="80" t="str">
        <f t="shared" si="3"/>
        <v/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YES</v>
      </c>
    </row>
    <row r="25" spans="1:80" ht="15" customHeight="1">
      <c r="B25" s="146"/>
      <c r="C25" s="83" t="s">
        <v>6</v>
      </c>
      <c r="D25" s="84">
        <f>IF(ISNUMBER('Raw Data Input'!$B$3),'1'!$F$7,"")</f>
        <v>0</v>
      </c>
      <c r="E25" s="85">
        <f>IF(ISNUMBER('Raw Data Input'!$C$3),'2'!$F$7,"")</f>
        <v>0</v>
      </c>
      <c r="F25" s="85">
        <f>IF(ISNUMBER('Raw Data Input'!$D$3),'3'!$F$7,"")</f>
        <v>0</v>
      </c>
      <c r="G25" s="85">
        <f>IF(ISNUMBER('Raw Data Input'!$E$3),'4'!$F$7,"")</f>
        <v>0</v>
      </c>
      <c r="H25" s="85">
        <f>IF(ISNUMBER('Raw Data Input'!$F$3),'5'!$F$7,"")</f>
        <v>0</v>
      </c>
      <c r="I25" s="85">
        <f>IF(ISNUMBER('Raw Data Input'!$G$3),'6'!$F$7,"")</f>
        <v>0</v>
      </c>
      <c r="J25" s="85" t="str">
        <f>IF(ISNUMBER('Raw Data Input'!$H$3),'7'!$F$7,"")</f>
        <v/>
      </c>
      <c r="K25" s="85" t="str">
        <f>IF(ISNUMBER('Raw Data Input'!$I$3),'8'!$F$7,"")</f>
        <v/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0</v>
      </c>
      <c r="X25" s="146"/>
      <c r="Y25" s="83" t="s">
        <v>6</v>
      </c>
      <c r="Z25" s="84">
        <f>IF(ISNUMBER('Raw Data Input'!$B$3),'1'!$G$7,"")</f>
        <v>0</v>
      </c>
      <c r="AA25" s="85">
        <f>IF(ISNUMBER('Raw Data Input'!$C$3),'2'!$G$7,"")</f>
        <v>0</v>
      </c>
      <c r="AB25" s="85">
        <f>IF(ISNUMBER('Raw Data Input'!$D$3),'3'!$G$7,"")</f>
        <v>0</v>
      </c>
      <c r="AC25" s="85">
        <f>IF(ISNUMBER('Raw Data Input'!$E$3),'4'!$G$7,"")</f>
        <v>0</v>
      </c>
      <c r="AD25" s="85">
        <f>IF(ISNUMBER('Raw Data Input'!$F$3),'5'!$G$7,"")</f>
        <v>0</v>
      </c>
      <c r="AE25" s="85">
        <f>IF(ISNUMBER('Raw Data Input'!$G$3),'6'!$G$7,"")</f>
        <v>0</v>
      </c>
      <c r="AF25" s="85" t="str">
        <f>IF(ISNUMBER('Raw Data Input'!$H$3),'7'!$G$7,"")</f>
        <v/>
      </c>
      <c r="AG25" s="85" t="str">
        <f>IF(ISNUMBER('Raw Data Input'!$I$3),'8'!$G$7,"")</f>
        <v/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0</v>
      </c>
    </row>
    <row r="26" spans="1:80" ht="15" customHeight="1">
      <c r="B26" s="146"/>
      <c r="C26" s="88" t="s">
        <v>81</v>
      </c>
      <c r="D26" s="89" t="str">
        <f>IF(ISNUMBER(D$22),IF(D27&gt;0.05,"NO","YES"),"")</f>
        <v>YES</v>
      </c>
      <c r="E26" s="90" t="str">
        <f t="shared" ref="E26" si="4">IF(ISNUMBER(E$22),IF(E27&gt;0.05,"NO","YES"),"")</f>
        <v>YES</v>
      </c>
      <c r="F26" s="90" t="str">
        <f t="shared" ref="F26" si="5">IF(ISNUMBER(F$22),IF(F27&gt;0.05,"NO","YES"),"")</f>
        <v>YES</v>
      </c>
      <c r="G26" s="90" t="str">
        <f t="shared" ref="G26" si="6">IF(ISNUMBER(G$22),IF(G27&gt;0.05,"NO","YES"),"")</f>
        <v>YES</v>
      </c>
      <c r="H26" s="91" t="str">
        <f>IF(ISNUMBER(H$22),IF(H27&gt;0.05,"NO","YES"),"")</f>
        <v>YES</v>
      </c>
      <c r="I26" s="91" t="str">
        <f t="shared" ref="I26" si="7">IF(ISNUMBER(I$22),IF(I27&gt;0.05,"NO","YES"),"")</f>
        <v>YES</v>
      </c>
      <c r="J26" s="91" t="str">
        <f t="shared" ref="J26" si="8">IF(ISNUMBER(J$22),IF(J27&gt;0.05,"NO","YES"),"")</f>
        <v/>
      </c>
      <c r="K26" s="91" t="str">
        <f t="shared" ref="K26" si="9">IF(ISNUMBER(K$22),IF(K27&gt;0.05,"NO","YES"),"")</f>
        <v/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YES</v>
      </c>
      <c r="X26" s="146"/>
      <c r="Y26" s="88" t="s">
        <v>107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>YES</v>
      </c>
      <c r="AE26" s="90" t="str">
        <f t="shared" si="11"/>
        <v>YES</v>
      </c>
      <c r="AF26" s="89" t="str">
        <f t="shared" si="11"/>
        <v/>
      </c>
      <c r="AG26" s="90" t="str">
        <f t="shared" si="11"/>
        <v/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80" ht="15" customHeight="1" thickBot="1">
      <c r="B27" s="146"/>
      <c r="C27" s="83" t="s">
        <v>6</v>
      </c>
      <c r="D27" s="84">
        <f>IF(ISNUMBER('Raw Data Input'!$B$3),'1'!$H$7,"")</f>
        <v>0</v>
      </c>
      <c r="E27" s="85">
        <f>IF(ISNUMBER('Raw Data Input'!$C$3),'2'!$H$7,"")</f>
        <v>0</v>
      </c>
      <c r="F27" s="85">
        <f>IF(ISNUMBER('Raw Data Input'!$D$3),'3'!$H$7,"")</f>
        <v>0</v>
      </c>
      <c r="G27" s="85">
        <f>IF(ISNUMBER('Raw Data Input'!$E$3),'4'!$H$7,"")</f>
        <v>0</v>
      </c>
      <c r="H27" s="94">
        <f>IF(ISNUMBER('Raw Data Input'!$F$3),'5'!$H$7,"")</f>
        <v>0</v>
      </c>
      <c r="I27" s="94">
        <f>IF(ISNUMBER('Raw Data Input'!$G$3),'6'!$H$7,"")</f>
        <v>0</v>
      </c>
      <c r="J27" s="94" t="str">
        <f>IF(ISNUMBER('Raw Data Input'!$H$3),'7'!$H$7,"")</f>
        <v/>
      </c>
      <c r="K27" s="94" t="str">
        <f>IF(ISNUMBER('Raw Data Input'!$I$3),'8'!$H$7,"")</f>
        <v/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</v>
      </c>
      <c r="X27" s="146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>
        <f>IF(ISNUMBER('Raw Data Input'!$F$3),'5'!$I$7,"")</f>
        <v>0</v>
      </c>
      <c r="AE27" s="94">
        <f>IF(ISNUMBER('Raw Data Input'!$G$3),'6'!$I$7,"")</f>
        <v>0</v>
      </c>
      <c r="AF27" s="94" t="str">
        <f>IF(ISNUMBER('Raw Data Input'!$H$3),'7'!$I$7,"")</f>
        <v/>
      </c>
      <c r="AG27" s="94" t="str">
        <f>IF(ISNUMBER('Raw Data Input'!$I$3),'8'!$I$7,"")</f>
        <v/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80" ht="15" customHeight="1">
      <c r="B28" s="145" t="s">
        <v>1</v>
      </c>
      <c r="C28" s="78" t="s">
        <v>80</v>
      </c>
      <c r="D28" s="79" t="str">
        <f>IF(ISNUMBER(D$22),IF(D29&gt;0.05,"NO","YES"),"")</f>
        <v>YES</v>
      </c>
      <c r="E28" s="80" t="str">
        <f t="shared" ref="E28" si="12">IF(ISNUMBER(E$22),IF(E29&gt;0.05,"NO","YES"),"")</f>
        <v>YES</v>
      </c>
      <c r="F28" s="80" t="str">
        <f t="shared" ref="F28" si="13">IF(ISNUMBER(F$22),IF(F29&gt;0.05,"NO","YES"),"")</f>
        <v>YES</v>
      </c>
      <c r="G28" s="80" t="str">
        <f>IF(ISNUMBER(G$22),IF(G29&gt;0.05,"NO","YES"),"")</f>
        <v>YES</v>
      </c>
      <c r="H28" s="95" t="str">
        <f>IF(ISNUMBER(H$22),IF(H29&gt;0.05,"NO","YES"),"")</f>
        <v>YES</v>
      </c>
      <c r="I28" s="95" t="str">
        <f t="shared" ref="I28" si="14">IF(ISNUMBER(I$22),IF(I29&gt;0.05,"NO","YES"),"")</f>
        <v>YES</v>
      </c>
      <c r="J28" s="95" t="str">
        <f t="shared" ref="J28" si="15">IF(ISNUMBER(J$22),IF(J29&gt;0.05,"NO","YES"),"")</f>
        <v/>
      </c>
      <c r="K28" s="95" t="str">
        <f t="shared" ref="K28" si="16">IF(ISNUMBER(K$22),IF(K29&gt;0.05,"NO","YES"),"")</f>
        <v/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YES</v>
      </c>
      <c r="X28" s="145" t="s">
        <v>1</v>
      </c>
      <c r="Y28" s="78" t="s">
        <v>106</v>
      </c>
      <c r="Z28" s="79" t="str">
        <f>IF(ISNUMBER(Z$22),IF(Z29&gt;0,"NO","YES"),"")</f>
        <v>YES</v>
      </c>
      <c r="AA28" s="80" t="str">
        <f>IF(ISNUMBER(AA$22),IF(AA29&gt;0,"NO","YES"),"")</f>
        <v>YES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>YES</v>
      </c>
      <c r="AE28" s="80" t="str">
        <f t="shared" si="18"/>
        <v>YES</v>
      </c>
      <c r="AF28" s="79" t="str">
        <f t="shared" si="18"/>
        <v/>
      </c>
      <c r="AG28" s="80" t="str">
        <f t="shared" si="18"/>
        <v/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YES</v>
      </c>
    </row>
    <row r="29" spans="1:80" ht="15" customHeight="1">
      <c r="B29" s="146"/>
      <c r="C29" s="96" t="s">
        <v>6</v>
      </c>
      <c r="D29" s="84">
        <f>IF(ISNUMBER('Raw Data Input'!$B$3),'1'!$J$7,"")</f>
        <v>0</v>
      </c>
      <c r="E29" s="85">
        <f>IF(ISNUMBER('Raw Data Input'!$C$3),'2'!$J$7,"")</f>
        <v>0</v>
      </c>
      <c r="F29" s="85">
        <f>IF(ISNUMBER('Raw Data Input'!$D$3),'3'!$J$7,"")</f>
        <v>0</v>
      </c>
      <c r="G29" s="85">
        <f>IF(ISNUMBER('Raw Data Input'!$E$3),'4'!$J$7,"")</f>
        <v>0</v>
      </c>
      <c r="H29" s="94">
        <f>IF(ISNUMBER('Raw Data Input'!$F$3),'5'!$J$7,"")</f>
        <v>0</v>
      </c>
      <c r="I29" s="94">
        <f>IF(ISNUMBER('Raw Data Input'!$G$3),'6'!$J$7,"")</f>
        <v>0</v>
      </c>
      <c r="J29" s="94" t="str">
        <f>IF(ISNUMBER('Raw Data Input'!$H$3),'7'!$J$7,"")</f>
        <v/>
      </c>
      <c r="K29" s="94" t="str">
        <f>IF(ISNUMBER('Raw Data Input'!$I$3),'8'!$J$7,"")</f>
        <v/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0</v>
      </c>
      <c r="X29" s="146"/>
      <c r="Y29" s="83" t="s">
        <v>6</v>
      </c>
      <c r="Z29" s="84">
        <f>IF(ISNUMBER('Raw Data Input'!$B$3),'1'!$K$7,"")</f>
        <v>0</v>
      </c>
      <c r="AA29" s="85">
        <f>IF(ISNUMBER('Raw Data Input'!$C$3),'2'!$K$7,"")</f>
        <v>0</v>
      </c>
      <c r="AB29" s="85">
        <f>IF(ISNUMBER('Raw Data Input'!$D$3),'3'!$K$7,"")</f>
        <v>0</v>
      </c>
      <c r="AC29" s="85">
        <f>IF(ISNUMBER('Raw Data Input'!$E$3),'4'!$K$7,"")</f>
        <v>0</v>
      </c>
      <c r="AD29" s="94">
        <f>IF(ISNUMBER('Raw Data Input'!$F$3),'5'!$K$7,"")</f>
        <v>0</v>
      </c>
      <c r="AE29" s="94">
        <f>IF(ISNUMBER('Raw Data Input'!$G$3),'6'!$K$7,"")</f>
        <v>0</v>
      </c>
      <c r="AF29" s="94" t="str">
        <f>IF(ISNUMBER('Raw Data Input'!$H$3),'7'!$K$7,"")</f>
        <v/>
      </c>
      <c r="AG29" s="94" t="str">
        <f>IF(ISNUMBER('Raw Data Input'!$I$3),'8'!$K$7,"")</f>
        <v/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0</v>
      </c>
      <c r="AS29" s="31" t="s">
        <v>8</v>
      </c>
      <c r="AT29" s="31">
        <f>'Raw Data Input'!D3</f>
        <v>9</v>
      </c>
      <c r="BP29" s="31" t="s">
        <v>8</v>
      </c>
      <c r="BQ29" s="31">
        <f>'Raw Data Input'!H3</f>
        <v>0</v>
      </c>
    </row>
    <row r="30" spans="1:80" ht="15" customHeight="1">
      <c r="B30" s="146"/>
      <c r="C30" s="98" t="s">
        <v>81</v>
      </c>
      <c r="D30" s="89" t="str">
        <f t="shared" ref="D30" si="19">IF(ISNUMBER(D$22),IF(D31&gt;0.05,"NO","YES"),"")</f>
        <v>YES</v>
      </c>
      <c r="E30" s="90" t="str">
        <f t="shared" ref="E30" si="20">IF(ISNUMBER(E$22),IF(E31&gt;0.05,"NO","YES"),"")</f>
        <v>YES</v>
      </c>
      <c r="F30" s="90" t="str">
        <f t="shared" ref="F30" si="21">IF(ISNUMBER(F$22),IF(F31&gt;0.05,"NO","YES"),"")</f>
        <v>YES</v>
      </c>
      <c r="G30" s="90" t="str">
        <f t="shared" ref="G30" si="22">IF(ISNUMBER(G$22),IF(G31&gt;0.05,"NO","YES"),"")</f>
        <v>YES</v>
      </c>
      <c r="H30" s="91" t="str">
        <f>IF(ISNUMBER(H$22),IF(H31&gt;0.05,"NO","YES"),"")</f>
        <v>YES</v>
      </c>
      <c r="I30" s="91" t="str">
        <f t="shared" ref="I30" si="23">IF(ISNUMBER(I$22),IF(I31&gt;0.05,"NO","YES"),"")</f>
        <v>YES</v>
      </c>
      <c r="J30" s="91" t="str">
        <f t="shared" ref="J30" si="24">IF(ISNUMBER(J$22),IF(J31&gt;0.05,"NO","YES"),"")</f>
        <v/>
      </c>
      <c r="K30" s="91" t="str">
        <f t="shared" ref="K30" si="25">IF(ISNUMBER(K$22),IF(K31&gt;0.05,"NO","YES"),"")</f>
        <v/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YES</v>
      </c>
      <c r="X30" s="146"/>
      <c r="Y30" s="88" t="s">
        <v>107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>YES</v>
      </c>
      <c r="AE30" s="90" t="str">
        <f t="shared" si="27"/>
        <v>YES</v>
      </c>
      <c r="AF30" s="89" t="str">
        <f t="shared" si="27"/>
        <v/>
      </c>
      <c r="AG30" s="90" t="str">
        <f t="shared" si="27"/>
        <v/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  <c r="BP30" s="31" t="s">
        <v>74</v>
      </c>
      <c r="CB30" s="31" t="s">
        <v>75</v>
      </c>
    </row>
    <row r="31" spans="1:80" ht="15" customHeight="1" thickBot="1">
      <c r="B31" s="146"/>
      <c r="C31" s="96" t="s">
        <v>6</v>
      </c>
      <c r="D31" s="84">
        <f>IF(ISNUMBER('Raw Data Input'!$B$3),'1'!$L$7,"")</f>
        <v>0</v>
      </c>
      <c r="E31" s="85">
        <f>IF(ISNUMBER('Raw Data Input'!$C$3),'2'!$L$7,"")</f>
        <v>0</v>
      </c>
      <c r="F31" s="85">
        <f>IF(ISNUMBER('Raw Data Input'!$D$3),'3'!$L$7,"")</f>
        <v>0</v>
      </c>
      <c r="G31" s="85">
        <f>IF(ISNUMBER('Raw Data Input'!$E$3),'4'!$L$7,"")</f>
        <v>0</v>
      </c>
      <c r="H31" s="94">
        <f>IF(ISNUMBER('Raw Data Input'!$F$3),'5'!$L$7,"")</f>
        <v>0</v>
      </c>
      <c r="I31" s="94">
        <f>IF(ISNUMBER('Raw Data Input'!$G$3),'6'!$L$7,"")</f>
        <v>0</v>
      </c>
      <c r="J31" s="94" t="str">
        <f>IF(ISNUMBER('Raw Data Input'!$H$3),'7'!$L$7,"")</f>
        <v/>
      </c>
      <c r="K31" s="94" t="str">
        <f>IF(ISNUMBER('Raw Data Input'!$I$3),'8'!$L$7,"")</f>
        <v/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0</v>
      </c>
      <c r="X31" s="146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>
        <f>IF(ISNUMBER('Raw Data Input'!$F$3),'5'!$M$7,"")</f>
        <v>0</v>
      </c>
      <c r="AE31" s="94">
        <f>IF(ISNUMBER('Raw Data Input'!$G$3),'6'!$M$7,"")</f>
        <v>0</v>
      </c>
      <c r="AF31" s="94" t="str">
        <f>IF(ISNUMBER('Raw Data Input'!$H$3),'7'!$M$7,"")</f>
        <v/>
      </c>
      <c r="AG31" s="94" t="str">
        <f>IF(ISNUMBER('Raw Data Input'!$I$3),'8'!$M$7,"")</f>
        <v/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80" ht="15" customHeight="1">
      <c r="B32" s="147" t="s">
        <v>2</v>
      </c>
      <c r="C32" s="105" t="s">
        <v>80</v>
      </c>
      <c r="D32" s="106" t="str">
        <f t="shared" ref="D32" si="28">IF(ISNUMBER(D$22),IF(D33&gt;0.05,"NO","YES"),"")</f>
        <v>YES</v>
      </c>
      <c r="E32" s="107" t="str">
        <f t="shared" ref="E32" si="29">IF(ISNUMBER(E$22),IF(E33&gt;0.05,"NO","YES"),"")</f>
        <v>YES</v>
      </c>
      <c r="F32" s="107" t="str">
        <f t="shared" ref="F32" si="30">IF(ISNUMBER(F$22),IF(F33&gt;0.05,"NO","YES"),"")</f>
        <v>YES</v>
      </c>
      <c r="G32" s="107" t="str">
        <f t="shared" ref="G32" si="31">IF(ISNUMBER(G$22),IF(G33&gt;0.05,"NO","YES"),"")</f>
        <v>YES</v>
      </c>
      <c r="H32" s="108" t="str">
        <f>IF(ISNUMBER(H$22),IF(H33&gt;0.05,"NO","YES"),"")</f>
        <v>YES</v>
      </c>
      <c r="I32" s="108" t="str">
        <f t="shared" ref="I32" si="32">IF(ISNUMBER(I$22),IF(I33&gt;0.05,"NO","YES"),"")</f>
        <v>YES</v>
      </c>
      <c r="J32" s="108" t="str">
        <f t="shared" ref="J32" si="33">IF(ISNUMBER(J$22),IF(J33&gt;0.05,"NO","YES"),"")</f>
        <v/>
      </c>
      <c r="K32" s="108" t="str">
        <f t="shared" ref="K32" si="34">IF(ISNUMBER(K$22),IF(K33&gt;0.05,"NO","YES"),"")</f>
        <v/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47" t="s">
        <v>2</v>
      </c>
      <c r="Y32" s="105" t="s">
        <v>106</v>
      </c>
      <c r="Z32" s="106" t="str">
        <f>IF(ISNUMBER(Z$22),IF(Z33&gt;0,"NO","YES"),"")</f>
        <v>YES</v>
      </c>
      <c r="AA32" s="107" t="str">
        <f>IF(ISNUMBER(AA$22),IF(AA33&gt;0,"NO","YES"),"")</f>
        <v>YES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>YES</v>
      </c>
      <c r="AE32" s="107" t="str">
        <f t="shared" si="36"/>
        <v>YES</v>
      </c>
      <c r="AF32" s="106" t="str">
        <f t="shared" si="36"/>
        <v/>
      </c>
      <c r="AG32" s="107" t="str">
        <f t="shared" si="36"/>
        <v/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YES</v>
      </c>
    </row>
    <row r="33" spans="1:80" ht="15" customHeight="1">
      <c r="B33" s="148"/>
      <c r="C33" s="111" t="s">
        <v>6</v>
      </c>
      <c r="D33" s="112">
        <f>IF(ISNUMBER('Raw Data Input'!$B$3),'1'!$N$7,"")</f>
        <v>0</v>
      </c>
      <c r="E33" s="113">
        <f>IF(ISNUMBER('Raw Data Input'!$C$3),'2'!$N$7,"")</f>
        <v>0</v>
      </c>
      <c r="F33" s="113">
        <f>IF(ISNUMBER('Raw Data Input'!$D$3),'3'!$N$7,"")</f>
        <v>0</v>
      </c>
      <c r="G33" s="113">
        <f>IF(ISNUMBER('Raw Data Input'!$E$3),'4'!$N$7,"")</f>
        <v>0</v>
      </c>
      <c r="H33" s="114">
        <f>IF(ISNUMBER('Raw Data Input'!$F$3),'5'!$N$7,"")</f>
        <v>0</v>
      </c>
      <c r="I33" s="114">
        <f>IF(ISNUMBER('Raw Data Input'!$G$3),'6'!$N$7,"")</f>
        <v>0</v>
      </c>
      <c r="J33" s="114" t="str">
        <f>IF(ISNUMBER('Raw Data Input'!$H$3),'7'!$N$7,"")</f>
        <v/>
      </c>
      <c r="K33" s="114" t="str">
        <f>IF(ISNUMBER('Raw Data Input'!$I$3),'8'!$N$7,"")</f>
        <v/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0</v>
      </c>
      <c r="X33" s="148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0</v>
      </c>
      <c r="AB33" s="113">
        <f>IF(ISNUMBER('Raw Data Input'!$D$3),'3'!$O$7,"")</f>
        <v>0</v>
      </c>
      <c r="AC33" s="113">
        <f>IF(ISNUMBER('Raw Data Input'!$E$3),'4'!$O$7,"")</f>
        <v>0</v>
      </c>
      <c r="AD33" s="114">
        <f>IF(ISNUMBER('Raw Data Input'!$F$3),'5'!$O$7,"")</f>
        <v>0</v>
      </c>
      <c r="AE33" s="114">
        <f>IF(ISNUMBER('Raw Data Input'!$G$3),'6'!$O$7,"")</f>
        <v>0</v>
      </c>
      <c r="AF33" s="114" t="str">
        <f>IF(ISNUMBER('Raw Data Input'!$H$3),'7'!$O$7,"")</f>
        <v/>
      </c>
      <c r="AG33" s="114" t="str">
        <f>IF(ISNUMBER('Raw Data Input'!$I$3),'8'!$O$7,"")</f>
        <v/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0</v>
      </c>
    </row>
    <row r="34" spans="1:80" ht="15" customHeight="1">
      <c r="B34" s="148"/>
      <c r="C34" s="117" t="s">
        <v>81</v>
      </c>
      <c r="D34" s="118" t="str">
        <f t="shared" ref="D34" si="37">IF(ISNUMBER(D$22),IF(D35&gt;0.05,"NO","YES"),"")</f>
        <v>YES</v>
      </c>
      <c r="E34" s="119" t="str">
        <f t="shared" ref="E34" si="38">IF(ISNUMBER(E$22),IF(E35&gt;0.05,"NO","YES"),"")</f>
        <v>YES</v>
      </c>
      <c r="F34" s="119" t="str">
        <f t="shared" ref="F34" si="39">IF(ISNUMBER(F$22),IF(F35&gt;0.05,"NO","YES"),"")</f>
        <v>YES</v>
      </c>
      <c r="G34" s="120" t="str">
        <f t="shared" ref="G34" si="40">IF(ISNUMBER(G$22),IF(G35&gt;0.05,"NO","YES"),"")</f>
        <v>YES</v>
      </c>
      <c r="H34" s="120" t="str">
        <f>IF(ISNUMBER(H$22),IF(H35&gt;0.05,"NO","YES"),"")</f>
        <v>YES</v>
      </c>
      <c r="I34" s="120" t="str">
        <f t="shared" ref="I34" si="41">IF(ISNUMBER(I$22),IF(I35&gt;0.05,"NO","YES"),"")</f>
        <v>YES</v>
      </c>
      <c r="J34" s="120" t="str">
        <f t="shared" ref="J34" si="42">IF(ISNUMBER(J$22),IF(J35&gt;0.05,"NO","YES"),"")</f>
        <v/>
      </c>
      <c r="K34" s="120" t="str">
        <f t="shared" ref="K34" si="43">IF(ISNUMBER(K$22),IF(K35&gt;0.05,"NO","YES"),"")</f>
        <v/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YES</v>
      </c>
      <c r="X34" s="148"/>
      <c r="Y34" s="129" t="s">
        <v>107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>YES</v>
      </c>
      <c r="AE34" s="119" t="str">
        <f t="shared" si="45"/>
        <v>YES</v>
      </c>
      <c r="AF34" s="118" t="str">
        <f t="shared" si="45"/>
        <v/>
      </c>
      <c r="AG34" s="119" t="str">
        <f t="shared" si="45"/>
        <v/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80" ht="15" customHeight="1" thickBot="1">
      <c r="B35" s="148"/>
      <c r="C35" s="111" t="s">
        <v>6</v>
      </c>
      <c r="D35" s="112">
        <f>IF(ISNUMBER('Raw Data Input'!$B$3),'1'!$P$7,"")</f>
        <v>0</v>
      </c>
      <c r="E35" s="113">
        <f>IF(ISNUMBER('Raw Data Input'!$C$3),'2'!$P$7,"")</f>
        <v>0</v>
      </c>
      <c r="F35" s="113">
        <f>IF(ISNUMBER('Raw Data Input'!$D$3),'3'!$P$7,"")</f>
        <v>0</v>
      </c>
      <c r="G35" s="114">
        <f>IF(ISNUMBER('Raw Data Input'!$E$3),'4'!$P$7,"")</f>
        <v>0</v>
      </c>
      <c r="H35" s="114">
        <f>IF(ISNUMBER('Raw Data Input'!$F$3),'5'!$P$7,"")</f>
        <v>0</v>
      </c>
      <c r="I35" s="114">
        <f>IF(ISNUMBER('Raw Data Input'!$G$3),'6'!$P$7,"")</f>
        <v>0</v>
      </c>
      <c r="J35" s="114" t="str">
        <f>IF(ISNUMBER('Raw Data Input'!$H$3),'7'!$P$7,"")</f>
        <v/>
      </c>
      <c r="K35" s="114" t="str">
        <f>IF(ISNUMBER('Raw Data Input'!$I$3),'8'!$P$7,"")</f>
        <v/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0</v>
      </c>
      <c r="X35" s="148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>
        <f>IF(ISNUMBER('Raw Data Input'!$F$3),'5'!$Q$7,"")</f>
        <v>0</v>
      </c>
      <c r="AE35" s="114">
        <f>IF(ISNUMBER('Raw Data Input'!$G$3),'6'!$Q$7,"")</f>
        <v>0</v>
      </c>
      <c r="AF35" s="114" t="str">
        <f>IF(ISNUMBER('Raw Data Input'!$H$3),'7'!$Q$7,"")</f>
        <v/>
      </c>
      <c r="AG35" s="114" t="str">
        <f>IF(ISNUMBER('Raw Data Input'!$I$3),'8'!$Q$7,"")</f>
        <v/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80" ht="15" customHeight="1">
      <c r="B36" s="145" t="s">
        <v>63</v>
      </c>
      <c r="C36" s="78" t="s">
        <v>80</v>
      </c>
      <c r="D36" s="79" t="str">
        <f t="shared" ref="D36" si="46">IF(ISNUMBER(D$22),IF(D37&gt;0.05,"NO","YES"),"")</f>
        <v>YES</v>
      </c>
      <c r="E36" s="95" t="str">
        <f t="shared" ref="E36" si="47">IF(ISNUMBER(E$22),IF(E37&gt;0.05,"NO","YES"),"")</f>
        <v>YES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>YES</v>
      </c>
      <c r="I36" s="95" t="str">
        <f t="shared" si="49"/>
        <v>YES</v>
      </c>
      <c r="J36" s="95" t="str">
        <f t="shared" si="49"/>
        <v/>
      </c>
      <c r="K36" s="95" t="str">
        <f t="shared" si="49"/>
        <v/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45" t="s">
        <v>63</v>
      </c>
      <c r="Y36" s="78" t="s">
        <v>106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>YES</v>
      </c>
      <c r="AE36" s="95" t="str">
        <f t="shared" si="50"/>
        <v>YES</v>
      </c>
      <c r="AF36" s="79" t="str">
        <f t="shared" si="50"/>
        <v/>
      </c>
      <c r="AG36" s="95" t="str">
        <f t="shared" si="50"/>
        <v/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80" ht="15" customHeight="1">
      <c r="B37" s="146"/>
      <c r="C37" s="96" t="s">
        <v>6</v>
      </c>
      <c r="D37" s="84">
        <f>IF(ISNUMBER('Raw Data Input'!$B$3),'1'!$R$7,"")</f>
        <v>0</v>
      </c>
      <c r="E37" s="94">
        <f>IF(ISNUMBER('Raw Data Input'!$C$3),'2'!$R$7,"")</f>
        <v>0</v>
      </c>
      <c r="F37" s="94">
        <f>IF(ISNUMBER('Raw Data Input'!$D$3),'3'!$R$7,"")</f>
        <v>0</v>
      </c>
      <c r="G37" s="94">
        <f>IF(ISNUMBER('Raw Data Input'!$E$3),'4'!$R$7,"")</f>
        <v>0</v>
      </c>
      <c r="H37" s="94">
        <f>IF(ISNUMBER('Raw Data Input'!$F$3),'5'!$R$7,"")</f>
        <v>0</v>
      </c>
      <c r="I37" s="94">
        <f>IF(ISNUMBER('Raw Data Input'!$G$3),'6'!$R$7,"")</f>
        <v>0</v>
      </c>
      <c r="J37" s="94" t="str">
        <f>IF(ISNUMBER('Raw Data Input'!$H$3),'7'!$R$7,"")</f>
        <v/>
      </c>
      <c r="K37" s="94" t="str">
        <f>IF(ISNUMBER('Raw Data Input'!$I$3),'8'!$R$7,"")</f>
        <v/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0</v>
      </c>
      <c r="X37" s="146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>
        <f>IF(ISNUMBER('Raw Data Input'!$F$3),'5'!$S$7,"")</f>
        <v>0</v>
      </c>
      <c r="AE37" s="94">
        <f>IF(ISNUMBER('Raw Data Input'!$G$3),'6'!$S$7,"")</f>
        <v>0</v>
      </c>
      <c r="AF37" s="94" t="str">
        <f>IF(ISNUMBER('Raw Data Input'!$H$3),'7'!$S$7,"")</f>
        <v/>
      </c>
      <c r="AG37" s="94" t="str">
        <f>IF(ISNUMBER('Raw Data Input'!$I$3),'8'!$S$7,"")</f>
        <v/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80" ht="15" customHeight="1">
      <c r="B38" s="146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YES</v>
      </c>
      <c r="F38" s="91" t="str">
        <f t="shared" ref="F38" si="53">IF(ISNUMBER(F$22),IF(F39&gt;0.05,"NO","YES"),"")</f>
        <v>YES</v>
      </c>
      <c r="G38" s="91" t="str">
        <f t="shared" ref="G38" si="54">IF(ISNUMBER(G$22),IF(G39&gt;0.05,"NO","YES"),"")</f>
        <v>YES</v>
      </c>
      <c r="H38" s="91" t="str">
        <f>IF(ISNUMBER(H$22),IF(H39&gt;0.05,"NO","YES"),"")</f>
        <v>YES</v>
      </c>
      <c r="I38" s="91" t="str">
        <f t="shared" ref="I38" si="55">IF(ISNUMBER(I$22),IF(I39&gt;0.05,"NO","YES"),"")</f>
        <v>YES</v>
      </c>
      <c r="J38" s="91" t="str">
        <f t="shared" ref="J38" si="56">IF(ISNUMBER(J$22),IF(J39&gt;0.05,"NO","YES"),"")</f>
        <v/>
      </c>
      <c r="K38" s="91" t="str">
        <f t="shared" ref="K38" si="57">IF(ISNUMBER(K$22),IF(K39&gt;0.05,"NO","YES"),"")</f>
        <v/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46"/>
      <c r="Y38" s="88" t="s">
        <v>107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>YES</v>
      </c>
      <c r="AE38" s="91" t="str">
        <f t="shared" si="59"/>
        <v>YES</v>
      </c>
      <c r="AF38" s="89" t="str">
        <f t="shared" si="59"/>
        <v/>
      </c>
      <c r="AG38" s="91" t="str">
        <f t="shared" si="59"/>
        <v/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80" ht="15" customHeight="1" thickBot="1">
      <c r="B39" s="149"/>
      <c r="C39" s="100" t="s">
        <v>6</v>
      </c>
      <c r="D39" s="101">
        <f>IF(ISNUMBER('Raw Data Input'!$B$3),'1'!$T$7,"")</f>
        <v>0</v>
      </c>
      <c r="E39" s="102">
        <f>IF(ISNUMBER('Raw Data Input'!$C$3),'2'!$T$7,"")</f>
        <v>0</v>
      </c>
      <c r="F39" s="102">
        <f>IF(ISNUMBER('Raw Data Input'!$D$3),'3'!$T$7,"")</f>
        <v>0</v>
      </c>
      <c r="G39" s="102">
        <f>IF(ISNUMBER('Raw Data Input'!$E$3),'4'!$T$7,"")</f>
        <v>0</v>
      </c>
      <c r="H39" s="102">
        <f>IF(ISNUMBER('Raw Data Input'!$F$3),'5'!$T$7,"")</f>
        <v>0</v>
      </c>
      <c r="I39" s="102">
        <f>IF(ISNUMBER('Raw Data Input'!$G$3),'6'!$T$7,"")</f>
        <v>0</v>
      </c>
      <c r="J39" s="102" t="str">
        <f>IF(ISNUMBER('Raw Data Input'!$H$3),'7'!$T$7,"")</f>
        <v/>
      </c>
      <c r="K39" s="102" t="str">
        <f>IF(ISNUMBER('Raw Data Input'!$I$3),'8'!$T$7,"")</f>
        <v/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0</v>
      </c>
      <c r="X39" s="149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>
        <f>IF(ISNUMBER('Raw Data Input'!$F$3),'5'!$U$7,"")</f>
        <v>0</v>
      </c>
      <c r="AE39" s="102">
        <f>IF(ISNUMBER('Raw Data Input'!$G$3),'6'!$U$7,"")</f>
        <v>0</v>
      </c>
      <c r="AF39" s="102" t="str">
        <f>IF(ISNUMBER('Raw Data Input'!$H$3),'7'!$U$7,"")</f>
        <v/>
      </c>
      <c r="AG39" s="102" t="str">
        <f>IF(ISNUMBER('Raw Data Input'!$I$3),'8'!$U$7,"")</f>
        <v/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80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80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FM1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69" t="s">
        <v>82</v>
      </c>
      <c r="Z41" s="169"/>
      <c r="AA41" s="169"/>
      <c r="AB41" s="169"/>
      <c r="AC41" s="169"/>
      <c r="AD41" s="134" t="str">
        <f>IF(AND(AR24="YES",AR26="YES"),X24,IF(AND(AR28="YES",AR30="YES"),X28,IF(AND(AR32="YES",AR34="YES"),X32,IF(AND(AR36="YES",AR38="YES"),X36,"-"))))</f>
        <v>FM1</v>
      </c>
      <c r="AE41" s="134"/>
      <c r="AF41" s="169" t="s">
        <v>55</v>
      </c>
      <c r="AG41" s="169"/>
      <c r="AH41" s="169"/>
      <c r="AI41" s="169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80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80" ht="15" customHeight="1">
      <c r="AS43" s="31" t="s">
        <v>8</v>
      </c>
      <c r="AT43" s="31">
        <f>'Raw Data Input'!E3</f>
        <v>10</v>
      </c>
      <c r="BP43" s="31" t="s">
        <v>8</v>
      </c>
      <c r="BQ43" s="31">
        <f>'Raw Data Input'!I3</f>
        <v>0</v>
      </c>
    </row>
    <row r="44" spans="1:80" ht="15" customHeight="1">
      <c r="AS44" s="31" t="s">
        <v>74</v>
      </c>
      <c r="BE44" s="31" t="s">
        <v>75</v>
      </c>
      <c r="BP44" s="31" t="s">
        <v>74</v>
      </c>
      <c r="CB44" s="31" t="s">
        <v>75</v>
      </c>
    </row>
    <row r="45" spans="1:80" ht="15" customHeight="1"/>
    <row r="46" spans="1:80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  <c r="X46" s="36"/>
      <c r="Y46" s="136"/>
      <c r="Z46" s="136"/>
      <c r="AJ46" s="137" t="str">
        <f>N46</f>
        <v>최동현 (ALLEN FACE KOREA)</v>
      </c>
      <c r="AK46" s="137"/>
      <c r="AL46" s="137"/>
      <c r="AM46" s="137"/>
    </row>
    <row r="51" spans="5:27" ht="17.5">
      <c r="E51" s="36"/>
      <c r="AA51" s="36"/>
    </row>
  </sheetData>
  <sheetProtection selectLockedCells="1" selectUnlockedCells="1"/>
  <mergeCells count="109"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</mergeCells>
  <phoneticPr fontId="15" type="noConversion"/>
  <printOptions horizontalCentered="1"/>
  <pageMargins left="0.25" right="0.25" top="0.75" bottom="0.75" header="0.3" footer="0.3"/>
  <pageSetup paperSize="12" scale="73" fitToWidth="0" orientation="landscape" horizontalDpi="300" verticalDpi="4294967295" r:id="rId1"/>
  <colBreaks count="1" manualBreakCount="1">
    <brk id="67" max="1048575" man="1"/>
  </colBreaks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127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31" t="s">
        <v>8</v>
      </c>
      <c r="X1" s="31">
        <f>'Raw Data Input'!B3</f>
        <v>7</v>
      </c>
      <c r="AT1" s="31" t="s">
        <v>8</v>
      </c>
      <c r="AU1" s="31">
        <f>'Raw Data Input'!F3</f>
        <v>11</v>
      </c>
      <c r="BQ1" s="31" t="s">
        <v>8</v>
      </c>
      <c r="BR1" s="31">
        <f>'Raw Data Input'!J3</f>
        <v>0</v>
      </c>
      <c r="CN1" s="31" t="s">
        <v>8</v>
      </c>
      <c r="CO1" s="31">
        <f>'Raw Data Input'!N3</f>
        <v>0</v>
      </c>
      <c r="DK1" s="31" t="s">
        <v>8</v>
      </c>
      <c r="DL1" s="31">
        <f>'Raw Data Input'!R3</f>
        <v>0</v>
      </c>
    </row>
    <row r="2" spans="1:127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31" t="s">
        <v>74</v>
      </c>
      <c r="AI2" s="31" t="s">
        <v>75</v>
      </c>
      <c r="AT2" s="31" t="s">
        <v>74</v>
      </c>
      <c r="BF2" s="31" t="s">
        <v>75</v>
      </c>
      <c r="BQ2" s="31" t="s">
        <v>74</v>
      </c>
      <c r="CC2" s="31" t="s">
        <v>75</v>
      </c>
      <c r="CN2" s="31" t="s">
        <v>74</v>
      </c>
      <c r="CZ2" s="31" t="s">
        <v>75</v>
      </c>
      <c r="DK2" s="31" t="s">
        <v>74</v>
      </c>
      <c r="DW2" s="31" t="s">
        <v>75</v>
      </c>
    </row>
    <row r="3" spans="1:127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지상4층 #15</v>
      </c>
      <c r="P5" s="166"/>
      <c r="Q5" s="166"/>
      <c r="R5" s="166"/>
      <c r="S5" s="166"/>
      <c r="T5" s="166"/>
      <c r="U5" s="166"/>
      <c r="V5" s="166"/>
    </row>
    <row r="6" spans="1:127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</row>
    <row r="7" spans="1:12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</row>
    <row r="8" spans="1:127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</row>
    <row r="9" spans="1:127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</row>
    <row r="10" spans="1:127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73</v>
      </c>
      <c r="P10" s="54" t="s">
        <v>84</v>
      </c>
      <c r="Q10" s="183" t="s">
        <v>56</v>
      </c>
      <c r="R10" s="183"/>
      <c r="S10" s="183"/>
      <c r="T10" s="183"/>
      <c r="U10" s="183"/>
      <c r="V10" s="183"/>
    </row>
    <row r="11" spans="1:127" ht="15" customHeight="1">
      <c r="A11" s="42" t="s">
        <v>49</v>
      </c>
      <c r="B11" s="135" t="s">
        <v>58</v>
      </c>
      <c r="C11" s="135"/>
      <c r="E11" s="139" t="s">
        <v>83</v>
      </c>
      <c r="F11" s="140"/>
      <c r="G11" s="140"/>
      <c r="H11" s="140"/>
      <c r="I11" s="140"/>
      <c r="J11" s="141"/>
      <c r="L11" s="34"/>
    </row>
    <row r="12" spans="1:127" ht="15" customHeight="1">
      <c r="A12" s="44"/>
      <c r="B12" s="38"/>
      <c r="E12" s="142"/>
      <c r="F12" s="143"/>
      <c r="G12" s="143"/>
      <c r="H12" s="143"/>
      <c r="I12" s="143"/>
      <c r="J12" s="144"/>
      <c r="L12" s="39"/>
    </row>
    <row r="13" spans="1:127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</row>
    <row r="14" spans="1:127" ht="15" customHeight="1">
      <c r="A14" s="44"/>
      <c r="B14" s="38"/>
      <c r="E14" s="163"/>
      <c r="F14" s="160"/>
      <c r="G14" s="160" t="s">
        <v>91</v>
      </c>
      <c r="H14" s="160"/>
      <c r="I14" s="161" t="s">
        <v>91</v>
      </c>
      <c r="J14" s="162"/>
      <c r="M14" s="33"/>
      <c r="N14" s="34"/>
      <c r="O14" s="35"/>
      <c r="P14" s="36"/>
      <c r="Q14" s="37"/>
    </row>
    <row r="15" spans="1:127" ht="15" customHeight="1">
      <c r="A15" s="44"/>
      <c r="B15" s="38"/>
      <c r="E15" s="163" t="s">
        <v>0</v>
      </c>
      <c r="F15" s="160"/>
      <c r="G15" s="174">
        <v>4</v>
      </c>
      <c r="H15" s="174"/>
      <c r="I15" s="177">
        <v>15</v>
      </c>
      <c r="J15" s="178"/>
      <c r="M15" s="33"/>
      <c r="N15" s="34"/>
      <c r="O15" s="35"/>
      <c r="P15" s="36"/>
      <c r="Q15" s="37"/>
      <c r="W15" s="31" t="s">
        <v>8</v>
      </c>
      <c r="X15" s="31">
        <f>'Raw Data Input'!C3</f>
        <v>8</v>
      </c>
      <c r="AT15" s="31" t="s">
        <v>8</v>
      </c>
      <c r="AU15" s="31">
        <f>'Raw Data Input'!G3</f>
        <v>12</v>
      </c>
      <c r="BQ15" s="31" t="s">
        <v>8</v>
      </c>
      <c r="BR15" s="31">
        <f>'Raw Data Input'!K3</f>
        <v>0</v>
      </c>
      <c r="CN15" s="31" t="s">
        <v>8</v>
      </c>
      <c r="CO15" s="31">
        <f>'Raw Data Input'!O3</f>
        <v>0</v>
      </c>
      <c r="DK15" s="31" t="s">
        <v>8</v>
      </c>
      <c r="DL15" s="31">
        <f>'Raw Data Input'!S3</f>
        <v>0</v>
      </c>
    </row>
    <row r="16" spans="1:127" ht="15" customHeight="1">
      <c r="A16" s="44"/>
      <c r="B16" s="38"/>
      <c r="E16" s="163" t="s">
        <v>1</v>
      </c>
      <c r="F16" s="160"/>
      <c r="G16" s="174">
        <v>4.5</v>
      </c>
      <c r="H16" s="174"/>
      <c r="I16" s="177">
        <v>15</v>
      </c>
      <c r="J16" s="178"/>
      <c r="W16" s="31" t="s">
        <v>74</v>
      </c>
      <c r="AI16" s="31" t="s">
        <v>75</v>
      </c>
      <c r="AT16" s="31" t="s">
        <v>74</v>
      </c>
      <c r="BF16" s="31" t="s">
        <v>75</v>
      </c>
      <c r="BQ16" s="31" t="s">
        <v>74</v>
      </c>
      <c r="CC16" s="31" t="s">
        <v>75</v>
      </c>
      <c r="CN16" s="31" t="s">
        <v>74</v>
      </c>
      <c r="CZ16" s="31" t="s">
        <v>75</v>
      </c>
      <c r="DK16" s="31" t="s">
        <v>74</v>
      </c>
      <c r="DW16" s="31" t="s">
        <v>75</v>
      </c>
    </row>
    <row r="17" spans="1:104" ht="15" customHeight="1">
      <c r="A17" s="44"/>
      <c r="B17" s="38"/>
      <c r="E17" s="163" t="s">
        <v>2</v>
      </c>
      <c r="F17" s="160"/>
      <c r="G17" s="174">
        <v>5.5</v>
      </c>
      <c r="H17" s="174"/>
      <c r="I17" s="177">
        <v>15</v>
      </c>
      <c r="J17" s="178"/>
    </row>
    <row r="18" spans="1:104" ht="15" customHeight="1" thickBot="1">
      <c r="A18" s="44"/>
      <c r="B18" s="38"/>
      <c r="E18" s="185" t="s">
        <v>63</v>
      </c>
      <c r="F18" s="186"/>
      <c r="G18" s="187">
        <v>7.5</v>
      </c>
      <c r="H18" s="187"/>
      <c r="I18" s="188">
        <v>15</v>
      </c>
      <c r="J18" s="189"/>
    </row>
    <row r="19" spans="1:104" ht="15" customHeight="1" thickBot="1">
      <c r="A19" s="42" t="s">
        <v>50</v>
      </c>
      <c r="B19" s="168" t="s">
        <v>45</v>
      </c>
      <c r="C19" s="168"/>
    </row>
    <row r="20" spans="1:104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</row>
    <row r="21" spans="1:104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</row>
    <row r="22" spans="1:104" ht="15" customHeight="1">
      <c r="B22" s="150" t="s">
        <v>8</v>
      </c>
      <c r="C22" s="151"/>
      <c r="D22" s="68">
        <f>IF(ISNUMBER('Raw Data Input'!B3),'Raw Data Input'!B3,"")</f>
        <v>7</v>
      </c>
      <c r="E22" s="69">
        <f>IF(ISNUMBER('Raw Data Input'!C3),'Raw Data Input'!C3,"")</f>
        <v>8</v>
      </c>
      <c r="F22" s="69">
        <f>IF(ISNUMBER('Raw Data Input'!D3),'Raw Data Input'!D3,"")</f>
        <v>9</v>
      </c>
      <c r="G22" s="69">
        <f>IF(ISNUMBER('Raw Data Input'!E3),'Raw Data Input'!E3,"")</f>
        <v>10</v>
      </c>
      <c r="H22" s="70">
        <f>IF(ISNUMBER('Raw Data Input'!F3),'Raw Data Input'!F3,"")</f>
        <v>11</v>
      </c>
      <c r="I22" s="70">
        <f>IF(ISNUMBER('Raw Data Input'!G3),'Raw Data Input'!G3,"")</f>
        <v>12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104" ht="15" customHeight="1" thickBot="1">
      <c r="B23" s="152" t="s">
        <v>19</v>
      </c>
      <c r="C23" s="153"/>
      <c r="D23" s="73">
        <f>IF(ISNUMBER(D22),'Raw Data Input'!B5,"")</f>
        <v>6</v>
      </c>
      <c r="E23" s="74">
        <f>IF(ISNUMBER(E22),'Raw Data Input'!C5,"")</f>
        <v>6</v>
      </c>
      <c r="F23" s="74">
        <f>IF(ISNUMBER(F22),'Raw Data Input'!D5,"")</f>
        <v>6</v>
      </c>
      <c r="G23" s="74">
        <f>IF(ISNUMBER(G22),'Raw Data Input'!E5,"")</f>
        <v>6</v>
      </c>
      <c r="H23" s="75">
        <f>IF(ISNUMBER(H22),'Raw Data Input'!F5,"")</f>
        <v>6</v>
      </c>
      <c r="I23" s="75">
        <f>IF(ISNUMBER(I22),'Raw Data Input'!G5,"")</f>
        <v>6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36</v>
      </c>
    </row>
    <row r="24" spans="1:104" ht="15" customHeight="1">
      <c r="B24" s="145" t="s">
        <v>0</v>
      </c>
      <c r="C24" s="78" t="s">
        <v>80</v>
      </c>
      <c r="D24" s="79" t="str">
        <f>IF(ISNUMBER(D$22),IF(D25&gt;0,"NO","YES"),"")</f>
        <v>YES</v>
      </c>
      <c r="E24" s="80" t="str">
        <f>IF(ISNUMBER(E$22),IF(E25&gt;0,"NO","YES"),"")</f>
        <v>YES</v>
      </c>
      <c r="F24" s="80" t="str">
        <f>IF(ISNUMBER(F$22),IF(F25&gt;0,"NO","YES"),"")</f>
        <v>YES</v>
      </c>
      <c r="G24" s="79" t="str">
        <f t="shared" ref="G24:U24" si="0">IF(ISNUMBER(G$22),IF(G25&gt;0,"NO","YES"),"")</f>
        <v>YES</v>
      </c>
      <c r="H24" s="80" t="str">
        <f t="shared" si="0"/>
        <v>YES</v>
      </c>
      <c r="I24" s="80" t="str">
        <f t="shared" si="0"/>
        <v>YES</v>
      </c>
      <c r="J24" s="79" t="str">
        <f t="shared" si="0"/>
        <v/>
      </c>
      <c r="K24" s="80" t="str">
        <f t="shared" si="0"/>
        <v/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YES</v>
      </c>
    </row>
    <row r="25" spans="1:104" ht="15" customHeight="1">
      <c r="B25" s="146"/>
      <c r="C25" s="83" t="s">
        <v>6</v>
      </c>
      <c r="D25" s="84">
        <f>IF(ISNUMBER('Raw Data Input'!$B$3),'1'!$G$7,"")</f>
        <v>0</v>
      </c>
      <c r="E25" s="85">
        <f>IF(ISNUMBER('Raw Data Input'!$C$3),'2'!$G$7,"")</f>
        <v>0</v>
      </c>
      <c r="F25" s="85">
        <f>IF(ISNUMBER('Raw Data Input'!$D$3),'3'!$G$7,"")</f>
        <v>0</v>
      </c>
      <c r="G25" s="85">
        <f>IF(ISNUMBER('Raw Data Input'!$E$3),'4'!$G$7,"")</f>
        <v>0</v>
      </c>
      <c r="H25" s="85">
        <f>IF(ISNUMBER('Raw Data Input'!$F$3),'5'!$G$7,"")</f>
        <v>0</v>
      </c>
      <c r="I25" s="85">
        <f>IF(ISNUMBER('Raw Data Input'!$G$3),'6'!$G$7,"")</f>
        <v>0</v>
      </c>
      <c r="J25" s="85" t="str">
        <f>IF(ISNUMBER('Raw Data Input'!$H$3),'7'!$G$7,"")</f>
        <v/>
      </c>
      <c r="K25" s="85" t="str">
        <f>IF(ISNUMBER('Raw Data Input'!$I$3),'8'!$G$7,"")</f>
        <v/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0</v>
      </c>
    </row>
    <row r="26" spans="1:104" ht="15" customHeight="1">
      <c r="B26" s="146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>YES</v>
      </c>
      <c r="I26" s="90" t="str">
        <f t="shared" si="1"/>
        <v>YES</v>
      </c>
      <c r="J26" s="89" t="str">
        <f t="shared" si="1"/>
        <v/>
      </c>
      <c r="K26" s="90" t="str">
        <f t="shared" si="1"/>
        <v/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104" ht="15" customHeight="1" thickBot="1">
      <c r="B27" s="146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>
        <f>IF(ISNUMBER('Raw Data Input'!$F$3),'5'!$I$7,"")</f>
        <v>0</v>
      </c>
      <c r="I27" s="94">
        <f>IF(ISNUMBER('Raw Data Input'!$G$3),'6'!$I$7,"")</f>
        <v>0</v>
      </c>
      <c r="J27" s="94" t="str">
        <f>IF(ISNUMBER('Raw Data Input'!$H$3),'7'!$I$7,"")</f>
        <v/>
      </c>
      <c r="K27" s="94" t="str">
        <f>IF(ISNUMBER('Raw Data Input'!$I$3),'8'!$I$7,"")</f>
        <v/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104" ht="15" customHeight="1">
      <c r="B28" s="145" t="s">
        <v>1</v>
      </c>
      <c r="C28" s="78" t="s">
        <v>80</v>
      </c>
      <c r="D28" s="79" t="str">
        <f>IF(ISNUMBER(D$22),IF(D29&gt;0,"NO","YES"),"")</f>
        <v>YES</v>
      </c>
      <c r="E28" s="80" t="str">
        <f>IF(ISNUMBER(E$22),IF(E29&gt;0,"NO","YES"),"")</f>
        <v>YES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>YES</v>
      </c>
      <c r="I28" s="80" t="str">
        <f t="shared" si="2"/>
        <v>YES</v>
      </c>
      <c r="J28" s="79" t="str">
        <f t="shared" si="2"/>
        <v/>
      </c>
      <c r="K28" s="80" t="str">
        <f t="shared" si="2"/>
        <v/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YES</v>
      </c>
    </row>
    <row r="29" spans="1:104" ht="15" customHeight="1">
      <c r="B29" s="146"/>
      <c r="C29" s="96" t="s">
        <v>6</v>
      </c>
      <c r="D29" s="84">
        <f>IF(ISNUMBER('Raw Data Input'!$B$3),'1'!$K$7,"")</f>
        <v>0</v>
      </c>
      <c r="E29" s="85">
        <f>IF(ISNUMBER('Raw Data Input'!$C$3),'2'!$K$7,"")</f>
        <v>0</v>
      </c>
      <c r="F29" s="85">
        <f>IF(ISNUMBER('Raw Data Input'!$D$3),'3'!$K$7,"")</f>
        <v>0</v>
      </c>
      <c r="G29" s="85">
        <f>IF(ISNUMBER('Raw Data Input'!$E$3),'4'!$K$7,"")</f>
        <v>0</v>
      </c>
      <c r="H29" s="94">
        <f>IF(ISNUMBER('Raw Data Input'!$F$3),'5'!$K$7,"")</f>
        <v>0</v>
      </c>
      <c r="I29" s="94">
        <f>IF(ISNUMBER('Raw Data Input'!$G$3),'6'!$K$7,"")</f>
        <v>0</v>
      </c>
      <c r="J29" s="94" t="str">
        <f>IF(ISNUMBER('Raw Data Input'!$H$3),'7'!$K$7,"")</f>
        <v/>
      </c>
      <c r="K29" s="94" t="str">
        <f>IF(ISNUMBER('Raw Data Input'!$I$3),'8'!$K$7,"")</f>
        <v/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0</v>
      </c>
      <c r="W29" s="31" t="s">
        <v>8</v>
      </c>
      <c r="X29" s="31">
        <f>'Raw Data Input'!D3</f>
        <v>9</v>
      </c>
      <c r="AT29" s="31" t="s">
        <v>8</v>
      </c>
      <c r="AU29" s="31">
        <f>'Raw Data Input'!H3</f>
        <v>0</v>
      </c>
      <c r="BQ29" s="31" t="s">
        <v>8</v>
      </c>
      <c r="BR29" s="31">
        <f>'Raw Data Input'!L3</f>
        <v>0</v>
      </c>
      <c r="CN29" s="31" t="s">
        <v>8</v>
      </c>
      <c r="CO29" s="31">
        <f>'Raw Data Input'!P3</f>
        <v>0</v>
      </c>
    </row>
    <row r="30" spans="1:104" ht="15" customHeight="1">
      <c r="B30" s="146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>YES</v>
      </c>
      <c r="I30" s="90" t="str">
        <f t="shared" si="3"/>
        <v>YES</v>
      </c>
      <c r="J30" s="89" t="str">
        <f t="shared" si="3"/>
        <v/>
      </c>
      <c r="K30" s="90" t="str">
        <f t="shared" si="3"/>
        <v/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  <c r="AT30" s="31" t="s">
        <v>74</v>
      </c>
      <c r="BF30" s="31" t="s">
        <v>75</v>
      </c>
      <c r="BQ30" s="31" t="s">
        <v>74</v>
      </c>
      <c r="CC30" s="31" t="s">
        <v>75</v>
      </c>
      <c r="CN30" s="31" t="s">
        <v>74</v>
      </c>
      <c r="CZ30" s="31" t="s">
        <v>75</v>
      </c>
    </row>
    <row r="31" spans="1:104" ht="15" customHeight="1" thickBot="1">
      <c r="B31" s="146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>
        <f>IF(ISNUMBER('Raw Data Input'!$F$3),'5'!$M$7,"")</f>
        <v>0</v>
      </c>
      <c r="I31" s="94">
        <f>IF(ISNUMBER('Raw Data Input'!$G$3),'6'!$M$7,"")</f>
        <v>0</v>
      </c>
      <c r="J31" s="94" t="str">
        <f>IF(ISNUMBER('Raw Data Input'!$H$3),'7'!$M$7,"")</f>
        <v/>
      </c>
      <c r="K31" s="94" t="str">
        <f>IF(ISNUMBER('Raw Data Input'!$I$3),'8'!$M$7,"")</f>
        <v/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104" ht="15" customHeight="1">
      <c r="B32" s="147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YES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>YES</v>
      </c>
      <c r="I32" s="107" t="str">
        <f t="shared" si="4"/>
        <v>YES</v>
      </c>
      <c r="J32" s="106" t="str">
        <f t="shared" si="4"/>
        <v/>
      </c>
      <c r="K32" s="107" t="str">
        <f t="shared" si="4"/>
        <v/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YES</v>
      </c>
    </row>
    <row r="33" spans="1:104" ht="15" customHeight="1">
      <c r="B33" s="148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0</v>
      </c>
      <c r="F33" s="113">
        <f>IF(ISNUMBER('Raw Data Input'!$D$3),'3'!$O$7,"")</f>
        <v>0</v>
      </c>
      <c r="G33" s="113">
        <f>IF(ISNUMBER('Raw Data Input'!$E$3),'4'!$O$7,"")</f>
        <v>0</v>
      </c>
      <c r="H33" s="114">
        <f>IF(ISNUMBER('Raw Data Input'!$F$3),'5'!$O$7,"")</f>
        <v>0</v>
      </c>
      <c r="I33" s="114">
        <f>IF(ISNUMBER('Raw Data Input'!$G$3),'6'!$O$7,"")</f>
        <v>0</v>
      </c>
      <c r="J33" s="114" t="str">
        <f>IF(ISNUMBER('Raw Data Input'!$H$3),'7'!$O$7,"")</f>
        <v/>
      </c>
      <c r="K33" s="114" t="str">
        <f>IF(ISNUMBER('Raw Data Input'!$I$3),'8'!$O$7,"")</f>
        <v/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0</v>
      </c>
    </row>
    <row r="34" spans="1:104" ht="15" customHeight="1">
      <c r="B34" s="148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>YES</v>
      </c>
      <c r="I34" s="119" t="str">
        <f t="shared" si="5"/>
        <v>YES</v>
      </c>
      <c r="J34" s="118" t="str">
        <f t="shared" si="5"/>
        <v/>
      </c>
      <c r="K34" s="119" t="str">
        <f t="shared" si="5"/>
        <v/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104" ht="15" customHeight="1" thickBot="1">
      <c r="B35" s="148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>
        <f>IF(ISNUMBER('Raw Data Input'!$F$3),'5'!$Q$7,"")</f>
        <v>0</v>
      </c>
      <c r="I35" s="114">
        <f>IF(ISNUMBER('Raw Data Input'!$G$3),'6'!$Q$7,"")</f>
        <v>0</v>
      </c>
      <c r="J35" s="114" t="str">
        <f>IF(ISNUMBER('Raw Data Input'!$H$3),'7'!$Q$7,"")</f>
        <v/>
      </c>
      <c r="K35" s="114" t="str">
        <f>IF(ISNUMBER('Raw Data Input'!$I$3),'8'!$Q$7,"")</f>
        <v/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104" ht="15" customHeight="1">
      <c r="B36" s="145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>YES</v>
      </c>
      <c r="I36" s="95" t="str">
        <f t="shared" si="6"/>
        <v>YES</v>
      </c>
      <c r="J36" s="79" t="str">
        <f t="shared" si="6"/>
        <v/>
      </c>
      <c r="K36" s="95" t="str">
        <f t="shared" si="6"/>
        <v/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104" ht="15" customHeight="1">
      <c r="B37" s="146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>
        <f>IF(ISNUMBER('Raw Data Input'!$F$3),'5'!$S$7,"")</f>
        <v>0</v>
      </c>
      <c r="I37" s="94">
        <f>IF(ISNUMBER('Raw Data Input'!$G$3),'6'!$S$7,"")</f>
        <v>0</v>
      </c>
      <c r="J37" s="94" t="str">
        <f>IF(ISNUMBER('Raw Data Input'!$H$3),'7'!$S$7,"")</f>
        <v/>
      </c>
      <c r="K37" s="94" t="str">
        <f>IF(ISNUMBER('Raw Data Input'!$I$3),'8'!$S$7,"")</f>
        <v/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104" ht="15" customHeight="1">
      <c r="B38" s="146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>YES</v>
      </c>
      <c r="I38" s="91" t="str">
        <f t="shared" si="7"/>
        <v>YES</v>
      </c>
      <c r="J38" s="89" t="str">
        <f t="shared" si="7"/>
        <v/>
      </c>
      <c r="K38" s="91" t="str">
        <f t="shared" si="7"/>
        <v/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104" ht="15" customHeight="1" thickBot="1">
      <c r="B39" s="149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>
        <f>IF(ISNUMBER('Raw Data Input'!$F$3),'5'!$U$7,"")</f>
        <v>0</v>
      </c>
      <c r="I39" s="102">
        <f>IF(ISNUMBER('Raw Data Input'!$G$3),'6'!$U$7,"")</f>
        <v>0</v>
      </c>
      <c r="J39" s="102" t="str">
        <f>IF(ISNUMBER('Raw Data Input'!$H$3),'7'!$U$7,"")</f>
        <v/>
      </c>
      <c r="K39" s="102" t="str">
        <f>IF(ISNUMBER('Raw Data Input'!$I$3),'8'!$U$7,"")</f>
        <v/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104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104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FM1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</row>
    <row r="42" spans="1:104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104" ht="15" customHeight="1">
      <c r="W43" s="31" t="s">
        <v>8</v>
      </c>
      <c r="X43" s="31">
        <f>'Raw Data Input'!E3</f>
        <v>10</v>
      </c>
      <c r="AT43" s="31" t="s">
        <v>8</v>
      </c>
      <c r="AU43" s="31">
        <f>'Raw Data Input'!I3</f>
        <v>0</v>
      </c>
      <c r="BQ43" s="31" t="s">
        <v>8</v>
      </c>
      <c r="BR43" s="31">
        <f>'Raw Data Input'!M3</f>
        <v>0</v>
      </c>
      <c r="CN43" s="31" t="s">
        <v>8</v>
      </c>
      <c r="CO43" s="31">
        <f>'Raw Data Input'!Q3</f>
        <v>0</v>
      </c>
    </row>
    <row r="44" spans="1:104" ht="15" customHeight="1">
      <c r="W44" s="31" t="s">
        <v>74</v>
      </c>
      <c r="AI44" s="31" t="s">
        <v>75</v>
      </c>
      <c r="AT44" s="31" t="s">
        <v>74</v>
      </c>
      <c r="BF44" s="31" t="s">
        <v>75</v>
      </c>
      <c r="BQ44" s="31" t="s">
        <v>74</v>
      </c>
      <c r="CC44" s="31" t="s">
        <v>75</v>
      </c>
      <c r="CN44" s="31" t="s">
        <v>74</v>
      </c>
      <c r="CZ44" s="31" t="s">
        <v>75</v>
      </c>
    </row>
    <row r="45" spans="1:104" ht="15" customHeight="1"/>
    <row r="46" spans="1:104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</row>
    <row r="51" spans="5:5" ht="17.5">
      <c r="E51" s="36"/>
    </row>
  </sheetData>
  <sheetProtection selectLockedCells="1" selectUnlockedCells="1"/>
  <mergeCells count="54">
    <mergeCell ref="A1:V2"/>
    <mergeCell ref="G3:O3"/>
    <mergeCell ref="B5:C5"/>
    <mergeCell ref="E5:J5"/>
    <mergeCell ref="L5:N5"/>
    <mergeCell ref="O5:V5"/>
    <mergeCell ref="B6:C6"/>
    <mergeCell ref="E6:J6"/>
    <mergeCell ref="L6:N6"/>
    <mergeCell ref="O6:V6"/>
    <mergeCell ref="L7:N7"/>
    <mergeCell ref="O7:V7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36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0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0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0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0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0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0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89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36</v>
      </c>
    </row>
    <row r="4" spans="1:8">
      <c r="A4" s="192" t="s">
        <v>90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85</v>
      </c>
      <c r="B5" s="190"/>
      <c r="C5" s="190" t="s">
        <v>86</v>
      </c>
      <c r="D5" s="190"/>
      <c r="E5" s="190" t="s">
        <v>87</v>
      </c>
      <c r="F5" s="190"/>
      <c r="G5" s="190" t="s">
        <v>88</v>
      </c>
      <c r="H5" s="190"/>
    </row>
    <row r="6" spans="1:8">
      <c r="A6" s="65" t="s">
        <v>95</v>
      </c>
      <c r="B6" s="65" t="s">
        <v>96</v>
      </c>
      <c r="C6" s="65" t="s">
        <v>95</v>
      </c>
      <c r="D6" s="65" t="s">
        <v>96</v>
      </c>
      <c r="E6" s="65" t="s">
        <v>95</v>
      </c>
      <c r="F6" s="65" t="s">
        <v>96</v>
      </c>
      <c r="G6" s="65" t="s">
        <v>95</v>
      </c>
      <c r="H6" s="65" t="s">
        <v>96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0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0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0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97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60"/>
  <sheetViews>
    <sheetView workbookViewId="0">
      <pane xSplit="5" ySplit="6" topLeftCell="F23" activePane="bottomRight" state="frozen"/>
      <selection activeCell="H7" sqref="H7"/>
      <selection pane="topRight" activeCell="H7" sqref="H7"/>
      <selection pane="bottomLeft" activeCell="H7" sqref="H7"/>
      <selection pane="bottomRight"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7</v>
      </c>
      <c r="L2" s="1" t="s">
        <v>94</v>
      </c>
    </row>
    <row r="3" spans="1:21">
      <c r="A3" s="29" t="s">
        <v>7</v>
      </c>
      <c r="C3" s="1">
        <f>IF(ISNUMBER('Raw Data Input'!B5),'Raw Data Input'!B5,'Raw Data Input'!B5)</f>
        <v>6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92</v>
      </c>
      <c r="H6" s="8" t="s">
        <v>70</v>
      </c>
      <c r="I6" s="8" t="s">
        <v>93</v>
      </c>
      <c r="J6" s="16" t="s">
        <v>68</v>
      </c>
      <c r="K6" s="16" t="s">
        <v>92</v>
      </c>
      <c r="L6" s="8" t="s">
        <v>70</v>
      </c>
      <c r="M6" s="8" t="s">
        <v>93</v>
      </c>
      <c r="N6" s="16" t="s">
        <v>68</v>
      </c>
      <c r="O6" s="16" t="s">
        <v>92</v>
      </c>
      <c r="P6" s="8" t="s">
        <v>70</v>
      </c>
      <c r="Q6" s="8" t="s">
        <v>93</v>
      </c>
      <c r="R6" s="16" t="s">
        <v>68</v>
      </c>
      <c r="S6" s="16" t="s">
        <v>92</v>
      </c>
      <c r="T6" s="8" t="s">
        <v>70</v>
      </c>
      <c r="U6" s="8" t="s">
        <v>93</v>
      </c>
    </row>
    <row r="7" spans="1:21">
      <c r="A7" s="5"/>
      <c r="B7" s="19"/>
      <c r="C7" s="20"/>
      <c r="D7" s="20"/>
      <c r="E7" s="22" t="s">
        <v>17</v>
      </c>
      <c r="F7" s="23">
        <f>F42/D42</f>
        <v>0</v>
      </c>
      <c r="G7" s="23">
        <f>G42/D42</f>
        <v>0</v>
      </c>
      <c r="H7" s="25">
        <f>H42/E42</f>
        <v>0</v>
      </c>
      <c r="I7" s="25">
        <f>I42/E42</f>
        <v>0</v>
      </c>
      <c r="J7" s="27">
        <f>J42/D42</f>
        <v>0</v>
      </c>
      <c r="K7" s="27">
        <f>K42/D42</f>
        <v>0</v>
      </c>
      <c r="L7" s="24">
        <f>L42/E42</f>
        <v>0</v>
      </c>
      <c r="M7" s="24">
        <f>M42/E42</f>
        <v>0</v>
      </c>
      <c r="N7" s="23">
        <f>N42/D42</f>
        <v>0</v>
      </c>
      <c r="O7" s="23">
        <f>O42/D42</f>
        <v>0</v>
      </c>
      <c r="P7" s="24">
        <f>P42/E42</f>
        <v>0</v>
      </c>
      <c r="Q7" s="24">
        <f>Q42/E42</f>
        <v>0</v>
      </c>
      <c r="R7" s="23">
        <f>R42/D42</f>
        <v>0</v>
      </c>
      <c r="S7" s="23">
        <f>S42/D42</f>
        <v>0</v>
      </c>
      <c r="T7" s="24">
        <f>T42/E42</f>
        <v>0</v>
      </c>
      <c r="U7" s="24">
        <f>U42/E42</f>
        <v>0</v>
      </c>
    </row>
    <row r="8" spans="1:21">
      <c r="A8" s="6">
        <v>0</v>
      </c>
      <c r="B8" s="11">
        <f>'Raw Data Input'!B21/100</f>
        <v>2.44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1.88</v>
      </c>
      <c r="C9" s="9">
        <f>B9-B8</f>
        <v>-0.56000000000000005</v>
      </c>
      <c r="D9" s="10">
        <f>C9</f>
        <v>-0.56000000000000005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2.16</v>
      </c>
      <c r="C10" s="9">
        <f>B10-B9</f>
        <v>0.28000000000000025</v>
      </c>
      <c r="D10" s="9">
        <f>C10-C9</f>
        <v>0.8400000000000003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1.04</v>
      </c>
      <c r="C11" s="9">
        <f t="shared" ref="C11:D41" si="0">B11-B10</f>
        <v>-1.1200000000000001</v>
      </c>
      <c r="D11" s="9">
        <f t="shared" si="0"/>
        <v>-1.4000000000000004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0.96</v>
      </c>
      <c r="C12" s="9">
        <f t="shared" si="0"/>
        <v>-8.0000000000000071E-2</v>
      </c>
      <c r="D12" s="9">
        <f>C12-C11</f>
        <v>1.04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1.1000000000000001</v>
      </c>
      <c r="C13" s="9">
        <f t="shared" si="0"/>
        <v>0.14000000000000012</v>
      </c>
      <c r="D13" s="9">
        <f t="shared" si="0"/>
        <v>0.2200000000000002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1.2</v>
      </c>
      <c r="C14" s="9">
        <f t="shared" si="0"/>
        <v>9.9999999999999867E-2</v>
      </c>
      <c r="D14" s="9">
        <f t="shared" si="0"/>
        <v>-4.0000000000000258E-2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1.31</v>
      </c>
      <c r="C15" s="9">
        <f t="shared" si="0"/>
        <v>0.1100000000000001</v>
      </c>
      <c r="D15" s="9">
        <f t="shared" si="0"/>
        <v>1.0000000000000231E-2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1.42</v>
      </c>
      <c r="C16" s="9">
        <f t="shared" si="0"/>
        <v>0.10999999999999988</v>
      </c>
      <c r="D16" s="9">
        <f t="shared" si="0"/>
        <v>-2.2204460492503131E-16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1.23</v>
      </c>
      <c r="C17" s="9">
        <f t="shared" si="0"/>
        <v>-0.18999999999999995</v>
      </c>
      <c r="D17" s="9">
        <f t="shared" si="0"/>
        <v>-0.29999999999999982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1.43</v>
      </c>
      <c r="C18" s="9">
        <f t="shared" si="0"/>
        <v>0.19999999999999996</v>
      </c>
      <c r="D18" s="9">
        <f t="shared" si="0"/>
        <v>0.3899999999999999</v>
      </c>
      <c r="E18" s="12">
        <f>B18-B8</f>
        <v>-1.01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1.53</v>
      </c>
      <c r="C19" s="9">
        <f t="shared" si="0"/>
        <v>0.10000000000000009</v>
      </c>
      <c r="D19" s="9">
        <f t="shared" si="0"/>
        <v>-9.9999999999999867E-2</v>
      </c>
      <c r="E19" s="12">
        <f t="shared" ref="E19:E41" si="1">B19-B9</f>
        <v>-0.34999999999999987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1.66</v>
      </c>
      <c r="C20" s="9">
        <f t="shared" si="0"/>
        <v>0.12999999999999989</v>
      </c>
      <c r="D20" s="9">
        <f t="shared" si="0"/>
        <v>2.9999999999999805E-2</v>
      </c>
      <c r="E20" s="12">
        <f t="shared" si="1"/>
        <v>-0.50000000000000022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1.86</v>
      </c>
      <c r="C21" s="9">
        <f t="shared" si="0"/>
        <v>0.20000000000000018</v>
      </c>
      <c r="D21" s="9">
        <f t="shared" si="0"/>
        <v>7.0000000000000284E-2</v>
      </c>
      <c r="E21" s="12">
        <f t="shared" si="1"/>
        <v>0.82000000000000006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1.94</v>
      </c>
      <c r="C22" s="9">
        <f t="shared" si="0"/>
        <v>7.9999999999999849E-2</v>
      </c>
      <c r="D22" s="9">
        <f t="shared" si="0"/>
        <v>-0.12000000000000033</v>
      </c>
      <c r="E22" s="12">
        <f t="shared" si="1"/>
        <v>0.98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2.15</v>
      </c>
      <c r="C23" s="9">
        <f t="shared" si="0"/>
        <v>0.20999999999999996</v>
      </c>
      <c r="D23" s="9">
        <f t="shared" si="0"/>
        <v>0.13000000000000012</v>
      </c>
      <c r="E23" s="12">
        <f t="shared" si="1"/>
        <v>1.0499999999999998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2.3199999999999998</v>
      </c>
      <c r="C24" s="9">
        <f t="shared" si="0"/>
        <v>0.16999999999999993</v>
      </c>
      <c r="D24" s="9">
        <f t="shared" si="0"/>
        <v>-4.0000000000000036E-2</v>
      </c>
      <c r="E24" s="12">
        <f t="shared" si="1"/>
        <v>1.1199999999999999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2.4500000000000002</v>
      </c>
      <c r="C25" s="9">
        <f t="shared" si="0"/>
        <v>0.13000000000000034</v>
      </c>
      <c r="D25" s="9">
        <f t="shared" si="0"/>
        <v>-3.9999999999999591E-2</v>
      </c>
      <c r="E25" s="12">
        <f t="shared" si="1"/>
        <v>1.1400000000000001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2.56</v>
      </c>
      <c r="C26" s="9">
        <f t="shared" si="0"/>
        <v>0.10999999999999988</v>
      </c>
      <c r="D26" s="9">
        <f t="shared" si="0"/>
        <v>-2.0000000000000462E-2</v>
      </c>
      <c r="E26" s="12">
        <f t="shared" si="1"/>
        <v>1.1400000000000001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2.31</v>
      </c>
      <c r="C27" s="9">
        <f t="shared" si="0"/>
        <v>-0.25</v>
      </c>
      <c r="D27" s="9">
        <f t="shared" si="0"/>
        <v>-0.35999999999999988</v>
      </c>
      <c r="E27" s="12">
        <f t="shared" si="1"/>
        <v>1.08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2.3199999999999998</v>
      </c>
      <c r="C28" s="9">
        <f t="shared" si="0"/>
        <v>9.9999999999997868E-3</v>
      </c>
      <c r="D28" s="9">
        <f t="shared" si="0"/>
        <v>0.25999999999999979</v>
      </c>
      <c r="E28" s="12">
        <f t="shared" si="1"/>
        <v>0.8899999999999999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2.36</v>
      </c>
      <c r="C29" s="9">
        <f t="shared" si="0"/>
        <v>4.0000000000000036E-2</v>
      </c>
      <c r="D29" s="9">
        <f t="shared" si="0"/>
        <v>3.0000000000000249E-2</v>
      </c>
      <c r="E29" s="12">
        <f t="shared" si="1"/>
        <v>0.82999999999999985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2.62</v>
      </c>
      <c r="C30" s="9">
        <f t="shared" si="0"/>
        <v>0.26000000000000023</v>
      </c>
      <c r="D30" s="9">
        <f t="shared" si="0"/>
        <v>0.2200000000000002</v>
      </c>
      <c r="E30" s="12">
        <f t="shared" si="1"/>
        <v>0.96000000000000019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2.23</v>
      </c>
      <c r="C31" s="9">
        <f t="shared" si="0"/>
        <v>-0.39000000000000012</v>
      </c>
      <c r="D31" s="9">
        <f t="shared" si="0"/>
        <v>-0.65000000000000036</v>
      </c>
      <c r="E31" s="12">
        <f t="shared" si="1"/>
        <v>0.36999999999999988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2.21</v>
      </c>
      <c r="C32" s="9">
        <f t="shared" si="0"/>
        <v>-2.0000000000000018E-2</v>
      </c>
      <c r="D32" s="9">
        <f t="shared" si="0"/>
        <v>0.37000000000000011</v>
      </c>
      <c r="E32" s="12">
        <f t="shared" si="1"/>
        <v>0.27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2.14</v>
      </c>
      <c r="C33" s="9">
        <f t="shared" si="0"/>
        <v>-6.999999999999984E-2</v>
      </c>
      <c r="D33" s="9">
        <f t="shared" si="0"/>
        <v>-4.9999999999999822E-2</v>
      </c>
      <c r="E33" s="12">
        <f t="shared" si="1"/>
        <v>-9.9999999999997868E-3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2.35</v>
      </c>
      <c r="C34" s="9">
        <f t="shared" si="0"/>
        <v>0.20999999999999996</v>
      </c>
      <c r="D34" s="9">
        <f t="shared" si="0"/>
        <v>0.2799999999999998</v>
      </c>
      <c r="E34" s="12">
        <f t="shared" si="1"/>
        <v>3.0000000000000249E-2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2.13</v>
      </c>
      <c r="C35" s="9">
        <f t="shared" si="0"/>
        <v>-0.2200000000000002</v>
      </c>
      <c r="D35" s="9">
        <f t="shared" si="0"/>
        <v>-0.43000000000000016</v>
      </c>
      <c r="E35" s="12">
        <f t="shared" si="1"/>
        <v>-0.32000000000000028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2.31</v>
      </c>
      <c r="C36" s="9">
        <f t="shared" si="0"/>
        <v>0.18000000000000016</v>
      </c>
      <c r="D36" s="9">
        <f t="shared" si="0"/>
        <v>0.40000000000000036</v>
      </c>
      <c r="E36" s="12">
        <f t="shared" si="1"/>
        <v>-0.25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2.13</v>
      </c>
      <c r="C37" s="9">
        <f t="shared" si="0"/>
        <v>-0.18000000000000016</v>
      </c>
      <c r="D37" s="9">
        <f t="shared" si="0"/>
        <v>-0.36000000000000032</v>
      </c>
      <c r="E37" s="12">
        <f t="shared" si="1"/>
        <v>-0.18000000000000016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2.4500000000000002</v>
      </c>
      <c r="C38" s="9">
        <f t="shared" si="0"/>
        <v>0.32000000000000028</v>
      </c>
      <c r="D38" s="9">
        <f t="shared" si="0"/>
        <v>0.50000000000000044</v>
      </c>
      <c r="E38" s="12">
        <f t="shared" si="1"/>
        <v>0.13000000000000034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2.56</v>
      </c>
      <c r="C39" s="9">
        <f t="shared" si="0"/>
        <v>0.10999999999999988</v>
      </c>
      <c r="D39" s="9">
        <f t="shared" si="0"/>
        <v>-0.21000000000000041</v>
      </c>
      <c r="E39" s="12">
        <f t="shared" si="1"/>
        <v>0.20000000000000018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2.78</v>
      </c>
      <c r="C40" s="9">
        <f t="shared" si="0"/>
        <v>0.21999999999999975</v>
      </c>
      <c r="D40" s="9">
        <f t="shared" si="0"/>
        <v>0.10999999999999988</v>
      </c>
      <c r="E40" s="12">
        <f t="shared" si="1"/>
        <v>0.1599999999999997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Input'!B54/100</f>
        <v>2.89</v>
      </c>
      <c r="C41" s="9">
        <f t="shared" si="0"/>
        <v>0.11000000000000032</v>
      </c>
      <c r="D41" s="9">
        <f t="shared" si="0"/>
        <v>-0.10999999999999943</v>
      </c>
      <c r="E41" s="12">
        <f t="shared" si="1"/>
        <v>0.66000000000000014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18</v>
      </c>
      <c r="E42" s="28">
        <f>(C3/0.3)-10</f>
        <v>10</v>
      </c>
      <c r="F42" s="16">
        <f>COUNT(F8:F41)</f>
        <v>0</v>
      </c>
      <c r="G42" s="16">
        <f>COUNT(G8:G41)</f>
        <v>0</v>
      </c>
      <c r="H42" s="16">
        <f>COUNT(H8:H41)</f>
        <v>0</v>
      </c>
      <c r="I42" s="16">
        <f>COUNT(I8:I41)</f>
        <v>0</v>
      </c>
      <c r="J42" s="16">
        <f>COUNT(J8:J41)</f>
        <v>0</v>
      </c>
      <c r="K42" s="16">
        <f>COUNT(K8:K41)</f>
        <v>0</v>
      </c>
      <c r="L42" s="16">
        <f>COUNT(L8:L41)</f>
        <v>0</v>
      </c>
      <c r="M42" s="16">
        <f>COUNT(M8:M41)</f>
        <v>0</v>
      </c>
      <c r="N42" s="16">
        <f>COUNT(N8:N41)</f>
        <v>0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0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sheetProtection selectLockedCells="1" selectUnlockedCells="1"/>
  <mergeCells count="6">
    <mergeCell ref="F5:I5"/>
    <mergeCell ref="J5:M5"/>
    <mergeCell ref="N5:Q5"/>
    <mergeCell ref="R5:U5"/>
    <mergeCell ref="A42:C42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8</v>
      </c>
    </row>
    <row r="3" spans="1:21">
      <c r="A3" s="29" t="s">
        <v>7</v>
      </c>
      <c r="C3" s="1">
        <f>IF(ISNUMBER('Raw Data Input'!C5),'Raw Data Input'!C5,'Raw Data Input'!C5)</f>
        <v>6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0</v>
      </c>
      <c r="G7" s="24">
        <f>G42/D42</f>
        <v>0</v>
      </c>
      <c r="H7" s="25">
        <f>H42/E42</f>
        <v>0</v>
      </c>
      <c r="I7" s="26">
        <f>I42/E42</f>
        <v>0</v>
      </c>
      <c r="J7" s="27">
        <f>J42/D42</f>
        <v>0</v>
      </c>
      <c r="K7" s="25">
        <f>K42/D42</f>
        <v>0</v>
      </c>
      <c r="L7" s="24">
        <f>L42/E42</f>
        <v>0</v>
      </c>
      <c r="M7" s="26">
        <f>M42/E42</f>
        <v>0</v>
      </c>
      <c r="N7" s="23">
        <f>N42/D42</f>
        <v>0</v>
      </c>
      <c r="O7" s="24">
        <f>O42/D42</f>
        <v>0</v>
      </c>
      <c r="P7" s="24">
        <f>P42/E42</f>
        <v>0</v>
      </c>
      <c r="Q7" s="26">
        <f>Q42/E42</f>
        <v>0</v>
      </c>
      <c r="R7" s="23">
        <f>R42/D42</f>
        <v>0</v>
      </c>
      <c r="S7" s="24">
        <f>S42/D42</f>
        <v>0</v>
      </c>
      <c r="T7" s="24">
        <f>T42/E42</f>
        <v>0</v>
      </c>
      <c r="U7" s="26">
        <f>U42/E42</f>
        <v>0</v>
      </c>
    </row>
    <row r="8" spans="1:21">
      <c r="A8" s="6">
        <v>0</v>
      </c>
      <c r="B8" s="11">
        <f>'Raw Data Input'!C21/100</f>
        <v>-1.35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-1.24</v>
      </c>
      <c r="C9" s="9">
        <f>B9-B8</f>
        <v>0.1100000000000001</v>
      </c>
      <c r="D9" s="9">
        <f>C9</f>
        <v>0.1100000000000001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-1.1200000000000001</v>
      </c>
      <c r="C10" s="9">
        <f t="shared" ref="C10:D24" si="0">B10-B9</f>
        <v>0.11999999999999988</v>
      </c>
      <c r="D10" s="9">
        <f>C10-C9</f>
        <v>9.9999999999997868E-3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-1.02</v>
      </c>
      <c r="C11" s="9">
        <f t="shared" si="0"/>
        <v>0.10000000000000009</v>
      </c>
      <c r="D11" s="9">
        <f t="shared" si="0"/>
        <v>-1.9999999999999796E-2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-0.95</v>
      </c>
      <c r="C12" s="9">
        <f t="shared" si="0"/>
        <v>7.0000000000000062E-2</v>
      </c>
      <c r="D12" s="9">
        <f t="shared" si="0"/>
        <v>-3.0000000000000027E-2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-0.85</v>
      </c>
      <c r="C13" s="9">
        <f t="shared" si="0"/>
        <v>9.9999999999999978E-2</v>
      </c>
      <c r="D13" s="9">
        <f t="shared" si="0"/>
        <v>2.9999999999999916E-2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-0.74</v>
      </c>
      <c r="C14" s="9">
        <f t="shared" si="0"/>
        <v>0.10999999999999999</v>
      </c>
      <c r="D14" s="9">
        <f t="shared" si="0"/>
        <v>1.0000000000000009E-2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-0.63</v>
      </c>
      <c r="C15" s="9">
        <f t="shared" si="0"/>
        <v>0.10999999999999999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-0.53</v>
      </c>
      <c r="C16" s="9">
        <f t="shared" si="0"/>
        <v>9.9999999999999978E-2</v>
      </c>
      <c r="D16" s="9">
        <f t="shared" si="0"/>
        <v>-1.0000000000000009E-2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-0.45</v>
      </c>
      <c r="C17" s="9">
        <f t="shared" si="0"/>
        <v>8.0000000000000016E-2</v>
      </c>
      <c r="D17" s="9">
        <f t="shared" si="0"/>
        <v>-1.9999999999999962E-2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-0.43</v>
      </c>
      <c r="C18" s="9">
        <f t="shared" si="0"/>
        <v>2.0000000000000018E-2</v>
      </c>
      <c r="D18" s="9">
        <f t="shared" si="0"/>
        <v>-0.06</v>
      </c>
      <c r="E18" s="12">
        <f>B18-B8</f>
        <v>0.92000000000000015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-0.32</v>
      </c>
      <c r="C19" s="9">
        <f t="shared" si="0"/>
        <v>0.10999999999999999</v>
      </c>
      <c r="D19" s="9">
        <f t="shared" si="0"/>
        <v>8.9999999999999969E-2</v>
      </c>
      <c r="E19" s="12">
        <f t="shared" ref="E19:E41" si="1">B19-B9</f>
        <v>0.91999999999999993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-0.21</v>
      </c>
      <c r="C20" s="9">
        <f t="shared" si="0"/>
        <v>0.11000000000000001</v>
      </c>
      <c r="D20" s="9">
        <f t="shared" si="0"/>
        <v>0</v>
      </c>
      <c r="E20" s="12">
        <f t="shared" si="1"/>
        <v>0.91000000000000014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-0.1</v>
      </c>
      <c r="C21" s="9">
        <f t="shared" si="0"/>
        <v>0.10999999999999999</v>
      </c>
      <c r="D21" s="9">
        <f t="shared" si="0"/>
        <v>0</v>
      </c>
      <c r="E21" s="12">
        <f t="shared" si="1"/>
        <v>0.92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0.1</v>
      </c>
      <c r="C22" s="9">
        <f t="shared" si="0"/>
        <v>0.2</v>
      </c>
      <c r="D22" s="9">
        <f t="shared" si="0"/>
        <v>9.0000000000000024E-2</v>
      </c>
      <c r="E22" s="12">
        <f t="shared" si="1"/>
        <v>1.05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0.21</v>
      </c>
      <c r="C23" s="9">
        <f t="shared" si="0"/>
        <v>0.10999999999999999</v>
      </c>
      <c r="D23" s="9">
        <f t="shared" si="0"/>
        <v>-9.0000000000000024E-2</v>
      </c>
      <c r="E23" s="12">
        <f t="shared" si="1"/>
        <v>1.06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0.45</v>
      </c>
      <c r="C24" s="9">
        <f t="shared" si="0"/>
        <v>0.24000000000000002</v>
      </c>
      <c r="D24" s="9">
        <f t="shared" si="0"/>
        <v>0.13000000000000003</v>
      </c>
      <c r="E24" s="12">
        <f t="shared" si="1"/>
        <v>1.19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0.65</v>
      </c>
      <c r="C25" s="9">
        <f t="shared" ref="C25:D40" si="2">B25-B24</f>
        <v>0.2</v>
      </c>
      <c r="D25" s="9">
        <f t="shared" si="2"/>
        <v>-4.0000000000000008E-2</v>
      </c>
      <c r="E25" s="12">
        <f t="shared" si="1"/>
        <v>1.28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0.67</v>
      </c>
      <c r="C26" s="9">
        <f t="shared" si="2"/>
        <v>2.0000000000000018E-2</v>
      </c>
      <c r="D26" s="9">
        <f t="shared" si="2"/>
        <v>-0.18</v>
      </c>
      <c r="E26" s="12">
        <f t="shared" si="1"/>
        <v>1.2000000000000002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0.68</v>
      </c>
      <c r="C27" s="9">
        <f t="shared" si="2"/>
        <v>1.0000000000000009E-2</v>
      </c>
      <c r="D27" s="9">
        <f t="shared" si="2"/>
        <v>-1.0000000000000009E-2</v>
      </c>
      <c r="E27" s="12">
        <f t="shared" si="1"/>
        <v>1.1300000000000001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0.64</v>
      </c>
      <c r="C28" s="9">
        <f t="shared" si="2"/>
        <v>-4.0000000000000036E-2</v>
      </c>
      <c r="D28" s="9">
        <f t="shared" si="2"/>
        <v>-5.0000000000000044E-2</v>
      </c>
      <c r="E28" s="12">
        <f t="shared" si="1"/>
        <v>1.07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1</v>
      </c>
      <c r="C29" s="9">
        <f t="shared" si="2"/>
        <v>0.36</v>
      </c>
      <c r="D29" s="9">
        <f t="shared" si="2"/>
        <v>0.4</v>
      </c>
      <c r="E29" s="12">
        <f t="shared" si="1"/>
        <v>1.32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1.2</v>
      </c>
      <c r="C30" s="9">
        <f t="shared" si="2"/>
        <v>0.19999999999999996</v>
      </c>
      <c r="D30" s="9">
        <f t="shared" si="2"/>
        <v>-0.16000000000000003</v>
      </c>
      <c r="E30" s="12">
        <f t="shared" si="1"/>
        <v>1.41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1.23</v>
      </c>
      <c r="C31" s="9">
        <f t="shared" si="2"/>
        <v>3.0000000000000027E-2</v>
      </c>
      <c r="D31" s="9">
        <f t="shared" si="2"/>
        <v>-0.16999999999999993</v>
      </c>
      <c r="E31" s="12">
        <f t="shared" si="1"/>
        <v>1.33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1.26</v>
      </c>
      <c r="C32" s="9">
        <f t="shared" si="2"/>
        <v>3.0000000000000027E-2</v>
      </c>
      <c r="D32" s="9">
        <f t="shared" si="2"/>
        <v>0</v>
      </c>
      <c r="E32" s="12">
        <f t="shared" si="1"/>
        <v>1.1599999999999999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1.45</v>
      </c>
      <c r="C33" s="9">
        <f t="shared" si="2"/>
        <v>0.18999999999999995</v>
      </c>
      <c r="D33" s="9">
        <f t="shared" si="2"/>
        <v>0.15999999999999992</v>
      </c>
      <c r="E33" s="12">
        <f t="shared" si="1"/>
        <v>1.24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1.74</v>
      </c>
      <c r="C34" s="9">
        <f t="shared" si="2"/>
        <v>0.29000000000000004</v>
      </c>
      <c r="D34" s="9">
        <f t="shared" si="2"/>
        <v>0.10000000000000009</v>
      </c>
      <c r="E34" s="12">
        <f t="shared" si="1"/>
        <v>1.29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1.51</v>
      </c>
      <c r="C35" s="9">
        <f t="shared" si="2"/>
        <v>-0.22999999999999998</v>
      </c>
      <c r="D35" s="9">
        <f t="shared" si="2"/>
        <v>-0.52</v>
      </c>
      <c r="E35" s="12">
        <f t="shared" si="1"/>
        <v>0.86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1.33</v>
      </c>
      <c r="C36" s="9">
        <f t="shared" si="2"/>
        <v>-0.17999999999999994</v>
      </c>
      <c r="D36" s="9">
        <f t="shared" si="2"/>
        <v>5.0000000000000044E-2</v>
      </c>
      <c r="E36" s="12">
        <f t="shared" si="1"/>
        <v>0.66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1.45</v>
      </c>
      <c r="C37" s="9">
        <f t="shared" si="2"/>
        <v>0.11999999999999988</v>
      </c>
      <c r="D37" s="9">
        <f t="shared" si="2"/>
        <v>0.29999999999999982</v>
      </c>
      <c r="E37" s="12">
        <f t="shared" si="1"/>
        <v>0.76999999999999991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1.67</v>
      </c>
      <c r="C38" s="9">
        <f t="shared" si="2"/>
        <v>0.21999999999999997</v>
      </c>
      <c r="D38" s="9">
        <f t="shared" si="2"/>
        <v>0.10000000000000009</v>
      </c>
      <c r="E38" s="12">
        <f t="shared" si="1"/>
        <v>1.0299999999999998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1.56</v>
      </c>
      <c r="C39" s="9">
        <f t="shared" si="2"/>
        <v>-0.10999999999999988</v>
      </c>
      <c r="D39" s="9">
        <f t="shared" si="2"/>
        <v>-0.32999999999999985</v>
      </c>
      <c r="E39" s="12">
        <f t="shared" si="1"/>
        <v>0.56000000000000005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1.68</v>
      </c>
      <c r="C40" s="9">
        <f t="shared" si="2"/>
        <v>0.11999999999999988</v>
      </c>
      <c r="D40" s="9">
        <f t="shared" si="2"/>
        <v>0.22999999999999976</v>
      </c>
      <c r="E40" s="12">
        <f t="shared" si="1"/>
        <v>0.48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Input'!C54/100</f>
        <v>1.86</v>
      </c>
      <c r="C41" s="9">
        <f t="shared" ref="C41:D41" si="3">B41-B40</f>
        <v>0.18000000000000016</v>
      </c>
      <c r="D41" s="9">
        <f t="shared" si="3"/>
        <v>6.0000000000000275E-2</v>
      </c>
      <c r="E41" s="12">
        <f t="shared" si="1"/>
        <v>0.63000000000000012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18</v>
      </c>
      <c r="E42" s="28">
        <f>(C3/0.3)-10</f>
        <v>10</v>
      </c>
      <c r="F42" s="16">
        <f>COUNT(F8:F41)</f>
        <v>0</v>
      </c>
      <c r="G42" s="16">
        <f>COUNT(G8:G41)</f>
        <v>0</v>
      </c>
      <c r="H42" s="16">
        <f>COUNT(H8:H41)</f>
        <v>0</v>
      </c>
      <c r="I42" s="16">
        <f>COUNT(I8:I41)</f>
        <v>0</v>
      </c>
      <c r="J42" s="16">
        <f>COUNT(J8:J41)</f>
        <v>0</v>
      </c>
      <c r="K42" s="16">
        <f>COUNT(K8:K41)</f>
        <v>0</v>
      </c>
      <c r="L42" s="16">
        <f>COUNT(L8:L41)</f>
        <v>0</v>
      </c>
      <c r="M42" s="16">
        <f>COUNT(M8:M41)</f>
        <v>0</v>
      </c>
      <c r="N42" s="16">
        <f>COUNT(N8:N41)</f>
        <v>0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0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9</v>
      </c>
    </row>
    <row r="3" spans="1:21">
      <c r="A3" s="29" t="s">
        <v>7</v>
      </c>
      <c r="C3" s="1">
        <f>IF(ISNUMBER('Raw Data Input'!D5),'Raw Data Input'!D5,'Raw Data Input'!D5)</f>
        <v>6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0</v>
      </c>
      <c r="G7" s="24">
        <f>G42/D42</f>
        <v>0</v>
      </c>
      <c r="H7" s="25">
        <f>H42/E42</f>
        <v>0</v>
      </c>
      <c r="I7" s="26">
        <f>I42/E42</f>
        <v>0</v>
      </c>
      <c r="J7" s="27">
        <f>J42/D42</f>
        <v>0</v>
      </c>
      <c r="K7" s="25">
        <f>K42/D42</f>
        <v>0</v>
      </c>
      <c r="L7" s="24">
        <f>L42/E42</f>
        <v>0</v>
      </c>
      <c r="M7" s="26">
        <f>M42/E42</f>
        <v>0</v>
      </c>
      <c r="N7" s="23">
        <f>N42/D42</f>
        <v>0</v>
      </c>
      <c r="O7" s="24">
        <f>O42/D42</f>
        <v>0</v>
      </c>
      <c r="P7" s="24">
        <f>P42/E42</f>
        <v>0</v>
      </c>
      <c r="Q7" s="26">
        <f>Q42/E42</f>
        <v>0</v>
      </c>
      <c r="R7" s="23">
        <f>R42/D42</f>
        <v>0</v>
      </c>
      <c r="S7" s="24">
        <f>S42/D42</f>
        <v>0</v>
      </c>
      <c r="T7" s="24">
        <f>T42/E42</f>
        <v>0</v>
      </c>
      <c r="U7" s="26">
        <f>U42/E42</f>
        <v>0</v>
      </c>
    </row>
    <row r="8" spans="1:21">
      <c r="A8" s="6">
        <v>0</v>
      </c>
      <c r="B8" s="11">
        <f>'Raw Data Input'!D21/100</f>
        <v>-2.0099999999999998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-1.97</v>
      </c>
      <c r="C9" s="9">
        <f>B9-B8</f>
        <v>3.9999999999999813E-2</v>
      </c>
      <c r="D9" s="9">
        <f>C9</f>
        <v>3.9999999999999813E-2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-1.96</v>
      </c>
      <c r="C10" s="9">
        <f t="shared" ref="C10:D25" si="0">B10-B9</f>
        <v>1.0000000000000009E-2</v>
      </c>
      <c r="D10" s="9">
        <f>C10-C9</f>
        <v>-2.9999999999999805E-2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-1.75</v>
      </c>
      <c r="C11" s="9">
        <f t="shared" si="0"/>
        <v>0.20999999999999996</v>
      </c>
      <c r="D11" s="9">
        <f t="shared" si="0"/>
        <v>0.19999999999999996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-1.54</v>
      </c>
      <c r="C12" s="9">
        <f t="shared" si="0"/>
        <v>0.20999999999999996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-1.34</v>
      </c>
      <c r="C13" s="9">
        <f t="shared" si="0"/>
        <v>0.19999999999999996</v>
      </c>
      <c r="D13" s="9">
        <f t="shared" si="0"/>
        <v>-1.0000000000000009E-2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-1.23</v>
      </c>
      <c r="C14" s="9">
        <f t="shared" si="0"/>
        <v>0.1100000000000001</v>
      </c>
      <c r="D14" s="9">
        <f t="shared" si="0"/>
        <v>-8.9999999999999858E-2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-1.1200000000000001</v>
      </c>
      <c r="C15" s="9">
        <f t="shared" si="0"/>
        <v>0.10999999999999988</v>
      </c>
      <c r="D15" s="9">
        <f t="shared" si="0"/>
        <v>-2.2204460492503131E-16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-1.02</v>
      </c>
      <c r="C16" s="9">
        <f t="shared" si="0"/>
        <v>0.10000000000000009</v>
      </c>
      <c r="D16" s="9">
        <f t="shared" si="0"/>
        <v>-9.9999999999997868E-3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-0.96</v>
      </c>
      <c r="C17" s="9">
        <f t="shared" si="0"/>
        <v>6.0000000000000053E-2</v>
      </c>
      <c r="D17" s="9">
        <f t="shared" si="0"/>
        <v>-4.0000000000000036E-2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-0.67</v>
      </c>
      <c r="C18" s="9">
        <f t="shared" si="0"/>
        <v>0.28999999999999992</v>
      </c>
      <c r="D18" s="9">
        <f t="shared" si="0"/>
        <v>0.22999999999999987</v>
      </c>
      <c r="E18" s="12">
        <f>B18-B8</f>
        <v>1.3399999999999999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-0.53</v>
      </c>
      <c r="C19" s="9">
        <f t="shared" si="0"/>
        <v>0.14000000000000001</v>
      </c>
      <c r="D19" s="9">
        <f t="shared" si="0"/>
        <v>-0.14999999999999991</v>
      </c>
      <c r="E19" s="12">
        <f t="shared" ref="E19:E41" si="1">B19-B9</f>
        <v>1.44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-0.32</v>
      </c>
      <c r="C20" s="9">
        <f t="shared" si="0"/>
        <v>0.21000000000000002</v>
      </c>
      <c r="D20" s="9">
        <f t="shared" si="0"/>
        <v>7.0000000000000007E-2</v>
      </c>
      <c r="E20" s="12">
        <f t="shared" si="1"/>
        <v>1.64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-0.22</v>
      </c>
      <c r="C21" s="9">
        <f t="shared" si="0"/>
        <v>0.1</v>
      </c>
      <c r="D21" s="9">
        <f t="shared" si="0"/>
        <v>-0.11000000000000001</v>
      </c>
      <c r="E21" s="12">
        <f t="shared" si="1"/>
        <v>1.53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-0.21</v>
      </c>
      <c r="C22" s="9">
        <f t="shared" si="0"/>
        <v>1.0000000000000009E-2</v>
      </c>
      <c r="D22" s="9">
        <f t="shared" si="0"/>
        <v>-0.09</v>
      </c>
      <c r="E22" s="12">
        <f t="shared" si="1"/>
        <v>1.33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-0.12</v>
      </c>
      <c r="C23" s="9">
        <f t="shared" si="0"/>
        <v>0.09</v>
      </c>
      <c r="D23" s="9">
        <f t="shared" si="0"/>
        <v>7.9999999999999988E-2</v>
      </c>
      <c r="E23" s="12">
        <f t="shared" si="1"/>
        <v>1.2200000000000002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-7.0000000000000007E-2</v>
      </c>
      <c r="C24" s="9">
        <f t="shared" si="0"/>
        <v>4.9999999999999989E-2</v>
      </c>
      <c r="D24" s="9">
        <f t="shared" si="0"/>
        <v>-4.0000000000000008E-2</v>
      </c>
      <c r="E24" s="12">
        <f t="shared" si="1"/>
        <v>1.1599999999999999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0.13</v>
      </c>
      <c r="C25" s="9">
        <f t="shared" si="0"/>
        <v>0.2</v>
      </c>
      <c r="D25" s="9">
        <f t="shared" si="0"/>
        <v>0.15000000000000002</v>
      </c>
      <c r="E25" s="12">
        <f t="shared" si="1"/>
        <v>1.25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0.34</v>
      </c>
      <c r="C26" s="9">
        <f t="shared" ref="C26:D41" si="2">B26-B25</f>
        <v>0.21000000000000002</v>
      </c>
      <c r="D26" s="9">
        <f t="shared" si="2"/>
        <v>1.0000000000000009E-2</v>
      </c>
      <c r="E26" s="12">
        <f t="shared" si="1"/>
        <v>1.36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0.45</v>
      </c>
      <c r="C27" s="9">
        <f t="shared" si="2"/>
        <v>0.10999999999999999</v>
      </c>
      <c r="D27" s="9">
        <f t="shared" si="2"/>
        <v>-0.10000000000000003</v>
      </c>
      <c r="E27" s="12">
        <f t="shared" si="1"/>
        <v>1.41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0.67</v>
      </c>
      <c r="C28" s="9">
        <f t="shared" si="2"/>
        <v>0.22000000000000003</v>
      </c>
      <c r="D28" s="9">
        <f t="shared" si="2"/>
        <v>0.11000000000000004</v>
      </c>
      <c r="E28" s="12">
        <f t="shared" si="1"/>
        <v>1.34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0.87</v>
      </c>
      <c r="C29" s="9">
        <f t="shared" si="2"/>
        <v>0.19999999999999996</v>
      </c>
      <c r="D29" s="9">
        <f t="shared" si="2"/>
        <v>-2.0000000000000073E-2</v>
      </c>
      <c r="E29" s="12">
        <f t="shared" si="1"/>
        <v>1.4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1.02</v>
      </c>
      <c r="C30" s="9">
        <f t="shared" si="2"/>
        <v>0.15000000000000002</v>
      </c>
      <c r="D30" s="9">
        <f t="shared" si="2"/>
        <v>-4.9999999999999933E-2</v>
      </c>
      <c r="E30" s="12">
        <f t="shared" si="1"/>
        <v>1.34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1.1200000000000001</v>
      </c>
      <c r="C31" s="9">
        <f t="shared" si="2"/>
        <v>0.10000000000000009</v>
      </c>
      <c r="D31" s="9">
        <f t="shared" si="2"/>
        <v>-4.9999999999999933E-2</v>
      </c>
      <c r="E31" s="12">
        <f t="shared" si="1"/>
        <v>1.34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1.32</v>
      </c>
      <c r="C32" s="9">
        <f t="shared" si="2"/>
        <v>0.19999999999999996</v>
      </c>
      <c r="D32" s="9">
        <f t="shared" si="2"/>
        <v>9.9999999999999867E-2</v>
      </c>
      <c r="E32" s="12">
        <f t="shared" si="1"/>
        <v>1.53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1.53</v>
      </c>
      <c r="C33" s="9">
        <f t="shared" si="2"/>
        <v>0.20999999999999996</v>
      </c>
      <c r="D33" s="9">
        <f t="shared" si="2"/>
        <v>1.0000000000000009E-2</v>
      </c>
      <c r="E33" s="12">
        <f t="shared" si="1"/>
        <v>1.65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1.56</v>
      </c>
      <c r="C34" s="9">
        <f t="shared" si="2"/>
        <v>3.0000000000000027E-2</v>
      </c>
      <c r="D34" s="9">
        <f t="shared" si="2"/>
        <v>-0.17999999999999994</v>
      </c>
      <c r="E34" s="12">
        <f t="shared" si="1"/>
        <v>1.6300000000000001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1.67</v>
      </c>
      <c r="C35" s="9">
        <f t="shared" si="2"/>
        <v>0.10999999999999988</v>
      </c>
      <c r="D35" s="9">
        <f t="shared" si="2"/>
        <v>7.9999999999999849E-2</v>
      </c>
      <c r="E35" s="12">
        <f t="shared" si="1"/>
        <v>1.54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1.34</v>
      </c>
      <c r="C36" s="9">
        <f t="shared" si="2"/>
        <v>-0.32999999999999985</v>
      </c>
      <c r="D36" s="9">
        <f t="shared" si="2"/>
        <v>-0.43999999999999972</v>
      </c>
      <c r="E36" s="12">
        <f t="shared" si="1"/>
        <v>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1.23</v>
      </c>
      <c r="C37" s="9">
        <f t="shared" si="2"/>
        <v>-0.1100000000000001</v>
      </c>
      <c r="D37" s="9">
        <f t="shared" si="2"/>
        <v>0.21999999999999975</v>
      </c>
      <c r="E37" s="12">
        <f t="shared" si="1"/>
        <v>0.78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1.41</v>
      </c>
      <c r="C38" s="9">
        <f t="shared" si="2"/>
        <v>0.17999999999999994</v>
      </c>
      <c r="D38" s="9">
        <f t="shared" si="2"/>
        <v>0.29000000000000004</v>
      </c>
      <c r="E38" s="12">
        <f t="shared" si="1"/>
        <v>0.73999999999999988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1.57</v>
      </c>
      <c r="C39" s="9">
        <f t="shared" si="2"/>
        <v>0.16000000000000014</v>
      </c>
      <c r="D39" s="9">
        <f t="shared" si="2"/>
        <v>-1.9999999999999796E-2</v>
      </c>
      <c r="E39" s="12">
        <f t="shared" si="1"/>
        <v>0.70000000000000007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1.69</v>
      </c>
      <c r="C40" s="9">
        <f t="shared" si="2"/>
        <v>0.11999999999999988</v>
      </c>
      <c r="D40" s="9">
        <f t="shared" si="2"/>
        <v>-4.0000000000000258E-2</v>
      </c>
      <c r="E40" s="12">
        <f t="shared" si="1"/>
        <v>0.66999999999999993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Input'!D54/100</f>
        <v>2.0099999999999998</v>
      </c>
      <c r="C41" s="9">
        <f t="shared" si="2"/>
        <v>0.31999999999999984</v>
      </c>
      <c r="D41" s="9">
        <f t="shared" si="2"/>
        <v>0.19999999999999996</v>
      </c>
      <c r="E41" s="12">
        <f t="shared" si="1"/>
        <v>0.88999999999999968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18</v>
      </c>
      <c r="E42" s="28">
        <f>(C3/0.3)-10</f>
        <v>10</v>
      </c>
      <c r="F42" s="16">
        <f>COUNT(F8:F41)</f>
        <v>0</v>
      </c>
      <c r="G42" s="16">
        <f>COUNT(G8:G41)</f>
        <v>0</v>
      </c>
      <c r="H42" s="16">
        <f>COUNT(H8:H41)</f>
        <v>0</v>
      </c>
      <c r="I42" s="16">
        <f>COUNT(I8:I41)</f>
        <v>0</v>
      </c>
      <c r="J42" s="16">
        <f>COUNT(J8:J41)</f>
        <v>0</v>
      </c>
      <c r="K42" s="16">
        <f>COUNT(K8:K41)</f>
        <v>0</v>
      </c>
      <c r="L42" s="16">
        <f>COUNT(L8:L41)</f>
        <v>0</v>
      </c>
      <c r="M42" s="16">
        <f>COUNT(M8:M41)</f>
        <v>0</v>
      </c>
      <c r="N42" s="16">
        <f>COUNT(N8:N41)</f>
        <v>0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0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10</v>
      </c>
    </row>
    <row r="3" spans="1:21">
      <c r="A3" s="29" t="s">
        <v>7</v>
      </c>
      <c r="C3" s="1">
        <f>IF(ISNUMBER('Raw Data Input'!E5),'Raw Data Input'!E5,'Raw Data Input'!E5)</f>
        <v>6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0</v>
      </c>
      <c r="G7" s="24">
        <f>G42/D42</f>
        <v>0</v>
      </c>
      <c r="H7" s="25">
        <f>H42/E42</f>
        <v>0</v>
      </c>
      <c r="I7" s="26">
        <f>I42/E42</f>
        <v>0</v>
      </c>
      <c r="J7" s="27">
        <f>J42/D42</f>
        <v>0</v>
      </c>
      <c r="K7" s="25">
        <f>K42/D42</f>
        <v>0</v>
      </c>
      <c r="L7" s="24">
        <f>L42/E42</f>
        <v>0</v>
      </c>
      <c r="M7" s="26">
        <f>M42/E42</f>
        <v>0</v>
      </c>
      <c r="N7" s="23">
        <f>N42/D42</f>
        <v>0</v>
      </c>
      <c r="O7" s="24">
        <f>O42/D42</f>
        <v>0</v>
      </c>
      <c r="P7" s="24">
        <f>P42/E42</f>
        <v>0</v>
      </c>
      <c r="Q7" s="26">
        <f>Q42/E42</f>
        <v>0</v>
      </c>
      <c r="R7" s="23">
        <f>R42/D42</f>
        <v>0</v>
      </c>
      <c r="S7" s="24">
        <f>S42/D42</f>
        <v>0</v>
      </c>
      <c r="T7" s="24">
        <f>T42/E42</f>
        <v>0</v>
      </c>
      <c r="U7" s="26">
        <f>U42/E42</f>
        <v>0</v>
      </c>
    </row>
    <row r="8" spans="1:21">
      <c r="A8" s="6">
        <v>0</v>
      </c>
      <c r="B8" s="11">
        <f>'Raw Data Input'!E21/100</f>
        <v>-0.57999999999999996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-0.4</v>
      </c>
      <c r="C9" s="9">
        <f>B9-B8</f>
        <v>0.17999999999999994</v>
      </c>
      <c r="D9" s="9">
        <f>C9</f>
        <v>0.17999999999999994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-0.32</v>
      </c>
      <c r="C10" s="9">
        <f t="shared" ref="C10:D25" si="0">B10-B9</f>
        <v>8.0000000000000016E-2</v>
      </c>
      <c r="D10" s="9">
        <f>C10-C9</f>
        <v>-9.9999999999999922E-2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-0.21</v>
      </c>
      <c r="C11" s="9">
        <f t="shared" si="0"/>
        <v>0.11000000000000001</v>
      </c>
      <c r="D11" s="9">
        <f t="shared" si="0"/>
        <v>0.03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-0.11</v>
      </c>
      <c r="C12" s="9">
        <f t="shared" si="0"/>
        <v>9.9999999999999992E-2</v>
      </c>
      <c r="D12" s="9">
        <f t="shared" si="0"/>
        <v>-1.0000000000000023E-2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0.13</v>
      </c>
      <c r="C13" s="9">
        <f t="shared" si="0"/>
        <v>0.24</v>
      </c>
      <c r="D13" s="9">
        <f t="shared" si="0"/>
        <v>0.14000000000000001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0.26</v>
      </c>
      <c r="C14" s="9">
        <f t="shared" si="0"/>
        <v>0.13</v>
      </c>
      <c r="D14" s="9">
        <f t="shared" si="0"/>
        <v>-0.10999999999999999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0.27</v>
      </c>
      <c r="C15" s="9">
        <f t="shared" si="0"/>
        <v>1.0000000000000009E-2</v>
      </c>
      <c r="D15" s="9">
        <f t="shared" si="0"/>
        <v>-0.12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0.27</v>
      </c>
      <c r="C16" s="9">
        <f t="shared" si="0"/>
        <v>0</v>
      </c>
      <c r="D16" s="9">
        <f t="shared" si="0"/>
        <v>-1.0000000000000009E-2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0.24</v>
      </c>
      <c r="C17" s="9">
        <f t="shared" si="0"/>
        <v>-3.0000000000000027E-2</v>
      </c>
      <c r="D17" s="9">
        <f t="shared" si="0"/>
        <v>-3.0000000000000027E-2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0.23</v>
      </c>
      <c r="C18" s="9">
        <f t="shared" si="0"/>
        <v>-9.9999999999999811E-3</v>
      </c>
      <c r="D18" s="9">
        <f t="shared" si="0"/>
        <v>2.0000000000000046E-2</v>
      </c>
      <c r="E18" s="12">
        <f>B18-B8</f>
        <v>0.80999999999999994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0.34</v>
      </c>
      <c r="C19" s="9">
        <f t="shared" si="0"/>
        <v>0.11000000000000001</v>
      </c>
      <c r="D19" s="9">
        <f t="shared" si="0"/>
        <v>0.12</v>
      </c>
      <c r="E19" s="12">
        <f t="shared" ref="E19:E41" si="1">B19-B9</f>
        <v>0.74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0.6</v>
      </c>
      <c r="C20" s="9">
        <f t="shared" si="0"/>
        <v>0.25999999999999995</v>
      </c>
      <c r="D20" s="9">
        <f t="shared" si="0"/>
        <v>0.14999999999999994</v>
      </c>
      <c r="E20" s="12">
        <f t="shared" si="1"/>
        <v>0.91999999999999993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0.7</v>
      </c>
      <c r="C21" s="9">
        <f t="shared" si="0"/>
        <v>9.9999999999999978E-2</v>
      </c>
      <c r="D21" s="9">
        <f t="shared" si="0"/>
        <v>-0.15999999999999998</v>
      </c>
      <c r="E21" s="12">
        <f t="shared" si="1"/>
        <v>0.90999999999999992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1</v>
      </c>
      <c r="C22" s="9">
        <f t="shared" si="0"/>
        <v>0.30000000000000004</v>
      </c>
      <c r="D22" s="9">
        <f t="shared" si="0"/>
        <v>0.20000000000000007</v>
      </c>
      <c r="E22" s="12">
        <f t="shared" si="1"/>
        <v>1.1100000000000001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1.1000000000000001</v>
      </c>
      <c r="C23" s="9">
        <f t="shared" si="0"/>
        <v>0.10000000000000009</v>
      </c>
      <c r="D23" s="9">
        <f t="shared" si="0"/>
        <v>-0.19999999999999996</v>
      </c>
      <c r="E23" s="12">
        <f t="shared" si="1"/>
        <v>0.97000000000000008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1.25</v>
      </c>
      <c r="C24" s="9">
        <f t="shared" si="0"/>
        <v>0.14999999999999991</v>
      </c>
      <c r="D24" s="9">
        <f t="shared" si="0"/>
        <v>4.9999999999999822E-2</v>
      </c>
      <c r="E24" s="12">
        <f t="shared" si="1"/>
        <v>0.99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1.45</v>
      </c>
      <c r="C25" s="9">
        <f t="shared" si="0"/>
        <v>0.19999999999999996</v>
      </c>
      <c r="D25" s="9">
        <f t="shared" si="0"/>
        <v>5.0000000000000044E-2</v>
      </c>
      <c r="E25" s="12">
        <f t="shared" si="1"/>
        <v>1.18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1.34</v>
      </c>
      <c r="C26" s="9">
        <f t="shared" ref="C26:D41" si="2">B26-B25</f>
        <v>-0.10999999999999988</v>
      </c>
      <c r="D26" s="9">
        <f t="shared" si="2"/>
        <v>-0.30999999999999983</v>
      </c>
      <c r="E26" s="12">
        <f t="shared" si="1"/>
        <v>1.07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1.24</v>
      </c>
      <c r="C27" s="9">
        <f t="shared" si="2"/>
        <v>-0.10000000000000009</v>
      </c>
      <c r="D27" s="9">
        <f t="shared" si="2"/>
        <v>9.9999999999997868E-3</v>
      </c>
      <c r="E27" s="12">
        <f t="shared" si="1"/>
        <v>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1.21</v>
      </c>
      <c r="C28" s="9">
        <f t="shared" si="2"/>
        <v>-3.0000000000000027E-2</v>
      </c>
      <c r="D28" s="9">
        <f t="shared" si="2"/>
        <v>7.0000000000000062E-2</v>
      </c>
      <c r="E28" s="12">
        <f t="shared" si="1"/>
        <v>0.98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1.34</v>
      </c>
      <c r="C29" s="9">
        <f t="shared" si="2"/>
        <v>0.13000000000000012</v>
      </c>
      <c r="D29" s="9">
        <f t="shared" si="2"/>
        <v>0.16000000000000014</v>
      </c>
      <c r="E29" s="12">
        <f t="shared" si="1"/>
        <v>1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1.56</v>
      </c>
      <c r="C30" s="9">
        <f t="shared" si="2"/>
        <v>0.21999999999999997</v>
      </c>
      <c r="D30" s="9">
        <f t="shared" si="2"/>
        <v>8.9999999999999858E-2</v>
      </c>
      <c r="E30" s="12">
        <f t="shared" si="1"/>
        <v>0.96000000000000008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1.77</v>
      </c>
      <c r="C31" s="9">
        <f t="shared" si="2"/>
        <v>0.20999999999999996</v>
      </c>
      <c r="D31" s="9">
        <f t="shared" si="2"/>
        <v>-1.0000000000000009E-2</v>
      </c>
      <c r="E31" s="12">
        <f t="shared" si="1"/>
        <v>1.07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1.75</v>
      </c>
      <c r="C32" s="9">
        <f t="shared" si="2"/>
        <v>-2.0000000000000018E-2</v>
      </c>
      <c r="D32" s="9">
        <f t="shared" si="2"/>
        <v>-0.22999999999999998</v>
      </c>
      <c r="E32" s="12">
        <f t="shared" si="1"/>
        <v>0.75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1.85</v>
      </c>
      <c r="C33" s="9">
        <f t="shared" si="2"/>
        <v>0.10000000000000009</v>
      </c>
      <c r="D33" s="9">
        <f t="shared" si="2"/>
        <v>0.12000000000000011</v>
      </c>
      <c r="E33" s="12">
        <f t="shared" si="1"/>
        <v>0.75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1.92</v>
      </c>
      <c r="C34" s="9">
        <f t="shared" si="2"/>
        <v>6.999999999999984E-2</v>
      </c>
      <c r="D34" s="9">
        <f t="shared" si="2"/>
        <v>-3.0000000000000249E-2</v>
      </c>
      <c r="E34" s="12">
        <f t="shared" si="1"/>
        <v>0.66999999999999993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2.0299999999999998</v>
      </c>
      <c r="C35" s="9">
        <f t="shared" si="2"/>
        <v>0.10999999999999988</v>
      </c>
      <c r="D35" s="9">
        <f t="shared" si="2"/>
        <v>4.0000000000000036E-2</v>
      </c>
      <c r="E35" s="12">
        <f t="shared" si="1"/>
        <v>0.57999999999999985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2.12</v>
      </c>
      <c r="C36" s="9">
        <f t="shared" si="2"/>
        <v>9.0000000000000302E-2</v>
      </c>
      <c r="D36" s="9">
        <f t="shared" si="2"/>
        <v>-1.9999999999999574E-2</v>
      </c>
      <c r="E36" s="12">
        <f t="shared" si="1"/>
        <v>0.78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1.0900000000000001</v>
      </c>
      <c r="C37" s="9">
        <f t="shared" si="2"/>
        <v>-1.03</v>
      </c>
      <c r="D37" s="9">
        <f t="shared" si="2"/>
        <v>-1.1200000000000003</v>
      </c>
      <c r="E37" s="12">
        <f t="shared" si="1"/>
        <v>-0.14999999999999991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0.97</v>
      </c>
      <c r="C38" s="9">
        <f t="shared" si="2"/>
        <v>-0.12000000000000011</v>
      </c>
      <c r="D38" s="9">
        <f t="shared" si="2"/>
        <v>0.90999999999999992</v>
      </c>
      <c r="E38" s="12">
        <f t="shared" si="1"/>
        <v>-0.24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0.99</v>
      </c>
      <c r="C39" s="9">
        <f t="shared" si="2"/>
        <v>2.0000000000000018E-2</v>
      </c>
      <c r="D39" s="9">
        <f t="shared" si="2"/>
        <v>0.14000000000000012</v>
      </c>
      <c r="E39" s="12">
        <f t="shared" si="1"/>
        <v>-0.35000000000000009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0.67</v>
      </c>
      <c r="C40" s="9">
        <f t="shared" si="2"/>
        <v>-0.31999999999999995</v>
      </c>
      <c r="D40" s="9">
        <f t="shared" si="2"/>
        <v>-0.33999999999999997</v>
      </c>
      <c r="E40" s="12">
        <f t="shared" si="1"/>
        <v>-0.89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Input'!E54/100</f>
        <v>0.86</v>
      </c>
      <c r="C41" s="9">
        <f t="shared" si="2"/>
        <v>0.18999999999999995</v>
      </c>
      <c r="D41" s="9">
        <f t="shared" si="2"/>
        <v>0.5099999999999999</v>
      </c>
      <c r="E41" s="12">
        <f t="shared" si="1"/>
        <v>-0.91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18</v>
      </c>
      <c r="E42" s="28">
        <f>(C3/0.3)-10</f>
        <v>10</v>
      </c>
      <c r="F42" s="16">
        <f>COUNT(F8:F41)</f>
        <v>0</v>
      </c>
      <c r="G42" s="16">
        <f>COUNT(G8:G41)</f>
        <v>0</v>
      </c>
      <c r="H42" s="16">
        <f>COUNT(H8:H41)</f>
        <v>0</v>
      </c>
      <c r="I42" s="16">
        <f>COUNT(I8:I41)</f>
        <v>0</v>
      </c>
      <c r="J42" s="16">
        <f>COUNT(J8:J41)</f>
        <v>0</v>
      </c>
      <c r="K42" s="16">
        <f>COUNT(K8:K41)</f>
        <v>0</v>
      </c>
      <c r="L42" s="16">
        <f>COUNT(L8:L41)</f>
        <v>0</v>
      </c>
      <c r="M42" s="16">
        <f>COUNT(M8:M41)</f>
        <v>0</v>
      </c>
      <c r="N42" s="16">
        <f>COUNT(N8:N41)</f>
        <v>0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0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11</v>
      </c>
    </row>
    <row r="3" spans="1:21">
      <c r="A3" s="29" t="s">
        <v>7</v>
      </c>
      <c r="C3" s="1">
        <f>IF(ISNUMBER('Raw Data Input'!F5),'Raw Data Input'!F5,'Raw Data Input'!F5)</f>
        <v>6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0</v>
      </c>
      <c r="G7" s="24">
        <f>G42/D42</f>
        <v>0</v>
      </c>
      <c r="H7" s="25">
        <f>H42/E42</f>
        <v>0</v>
      </c>
      <c r="I7" s="26">
        <f>I42/E42</f>
        <v>0</v>
      </c>
      <c r="J7" s="27">
        <f>J42/D42</f>
        <v>0</v>
      </c>
      <c r="K7" s="25">
        <f>K42/D42</f>
        <v>0</v>
      </c>
      <c r="L7" s="24">
        <f>L42/E42</f>
        <v>0</v>
      </c>
      <c r="M7" s="26">
        <f>M42/E42</f>
        <v>0</v>
      </c>
      <c r="N7" s="23">
        <f>N42/D42</f>
        <v>0</v>
      </c>
      <c r="O7" s="24">
        <f>O42/D42</f>
        <v>0</v>
      </c>
      <c r="P7" s="24">
        <f>P42/E42</f>
        <v>0</v>
      </c>
      <c r="Q7" s="26">
        <f>Q42/E42</f>
        <v>0</v>
      </c>
      <c r="R7" s="23">
        <f>R42/D42</f>
        <v>0</v>
      </c>
      <c r="S7" s="24">
        <f>S42/D42</f>
        <v>0</v>
      </c>
      <c r="T7" s="24">
        <f>T42/E42</f>
        <v>0</v>
      </c>
      <c r="U7" s="26">
        <f>U42/E42</f>
        <v>0</v>
      </c>
    </row>
    <row r="8" spans="1:21">
      <c r="A8" s="6">
        <v>0</v>
      </c>
      <c r="B8" s="11">
        <f>'Raw Data Input'!F21/100</f>
        <v>-2.0099999999999998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-1.97</v>
      </c>
      <c r="C9" s="9">
        <f>B9-B8</f>
        <v>3.9999999999999813E-2</v>
      </c>
      <c r="D9" s="9">
        <f>C9</f>
        <v>3.9999999999999813E-2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-1.96</v>
      </c>
      <c r="C10" s="9">
        <f t="shared" ref="C10:D25" si="0">B10-B9</f>
        <v>1.0000000000000009E-2</v>
      </c>
      <c r="D10" s="9">
        <f>C10-C9</f>
        <v>-2.9999999999999805E-2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-1.75</v>
      </c>
      <c r="C11" s="9">
        <f t="shared" si="0"/>
        <v>0.20999999999999996</v>
      </c>
      <c r="D11" s="9">
        <f t="shared" si="0"/>
        <v>0.19999999999999996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-1.54</v>
      </c>
      <c r="C12" s="9">
        <f t="shared" si="0"/>
        <v>0.20999999999999996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-1.34</v>
      </c>
      <c r="C13" s="9">
        <f t="shared" si="0"/>
        <v>0.19999999999999996</v>
      </c>
      <c r="D13" s="9">
        <f t="shared" si="0"/>
        <v>-1.0000000000000009E-2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-1.23</v>
      </c>
      <c r="C14" s="9">
        <f t="shared" si="0"/>
        <v>0.1100000000000001</v>
      </c>
      <c r="D14" s="9">
        <f t="shared" si="0"/>
        <v>-8.9999999999999858E-2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-1.1200000000000001</v>
      </c>
      <c r="C15" s="9">
        <f t="shared" si="0"/>
        <v>0.10999999999999988</v>
      </c>
      <c r="D15" s="9">
        <f t="shared" si="0"/>
        <v>-2.2204460492503131E-16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-1.02</v>
      </c>
      <c r="C16" s="9">
        <f t="shared" si="0"/>
        <v>0.10000000000000009</v>
      </c>
      <c r="D16" s="9">
        <f t="shared" si="0"/>
        <v>-9.9999999999997868E-3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-0.96</v>
      </c>
      <c r="C17" s="9">
        <f t="shared" si="0"/>
        <v>6.0000000000000053E-2</v>
      </c>
      <c r="D17" s="9">
        <f t="shared" si="0"/>
        <v>-4.0000000000000036E-2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-0.67</v>
      </c>
      <c r="C18" s="9">
        <f t="shared" si="0"/>
        <v>0.28999999999999992</v>
      </c>
      <c r="D18" s="9">
        <f t="shared" si="0"/>
        <v>0.22999999999999987</v>
      </c>
      <c r="E18" s="12">
        <f>B18-B8</f>
        <v>1.3399999999999999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-0.53</v>
      </c>
      <c r="C19" s="9">
        <f t="shared" si="0"/>
        <v>0.14000000000000001</v>
      </c>
      <c r="D19" s="9">
        <f t="shared" si="0"/>
        <v>-0.14999999999999991</v>
      </c>
      <c r="E19" s="12">
        <f t="shared" ref="E19:E41" si="1">B19-B9</f>
        <v>1.44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-0.32</v>
      </c>
      <c r="C20" s="9">
        <f t="shared" si="0"/>
        <v>0.21000000000000002</v>
      </c>
      <c r="D20" s="9">
        <f t="shared" si="0"/>
        <v>7.0000000000000007E-2</v>
      </c>
      <c r="E20" s="12">
        <f t="shared" si="1"/>
        <v>1.64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-0.22</v>
      </c>
      <c r="C21" s="9">
        <f t="shared" si="0"/>
        <v>0.1</v>
      </c>
      <c r="D21" s="9">
        <f t="shared" si="0"/>
        <v>-0.11000000000000001</v>
      </c>
      <c r="E21" s="12">
        <f t="shared" si="1"/>
        <v>1.53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-0.21</v>
      </c>
      <c r="C22" s="9">
        <f t="shared" si="0"/>
        <v>1.0000000000000009E-2</v>
      </c>
      <c r="D22" s="9">
        <f t="shared" si="0"/>
        <v>-0.09</v>
      </c>
      <c r="E22" s="12">
        <f t="shared" si="1"/>
        <v>1.33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-0.12</v>
      </c>
      <c r="C23" s="9">
        <f t="shared" si="0"/>
        <v>0.09</v>
      </c>
      <c r="D23" s="9">
        <f t="shared" si="0"/>
        <v>7.9999999999999988E-2</v>
      </c>
      <c r="E23" s="12">
        <f t="shared" si="1"/>
        <v>1.2200000000000002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-7.0000000000000007E-2</v>
      </c>
      <c r="C24" s="9">
        <f t="shared" si="0"/>
        <v>4.9999999999999989E-2</v>
      </c>
      <c r="D24" s="9">
        <f t="shared" si="0"/>
        <v>-4.0000000000000008E-2</v>
      </c>
      <c r="E24" s="12">
        <f t="shared" si="1"/>
        <v>1.1599999999999999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0.13</v>
      </c>
      <c r="C25" s="9">
        <f t="shared" si="0"/>
        <v>0.2</v>
      </c>
      <c r="D25" s="9">
        <f t="shared" si="0"/>
        <v>0.15000000000000002</v>
      </c>
      <c r="E25" s="12">
        <f t="shared" si="1"/>
        <v>1.25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0.34</v>
      </c>
      <c r="C26" s="9">
        <f t="shared" ref="C26:D41" si="2">B26-B25</f>
        <v>0.21000000000000002</v>
      </c>
      <c r="D26" s="9">
        <f t="shared" si="2"/>
        <v>1.0000000000000009E-2</v>
      </c>
      <c r="E26" s="12">
        <f t="shared" si="1"/>
        <v>1.36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0.45</v>
      </c>
      <c r="C27" s="9">
        <f t="shared" si="2"/>
        <v>0.10999999999999999</v>
      </c>
      <c r="D27" s="9">
        <f t="shared" si="2"/>
        <v>-0.10000000000000003</v>
      </c>
      <c r="E27" s="12">
        <f t="shared" si="1"/>
        <v>1.41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0.67</v>
      </c>
      <c r="C28" s="9">
        <f t="shared" si="2"/>
        <v>0.22000000000000003</v>
      </c>
      <c r="D28" s="9">
        <f t="shared" si="2"/>
        <v>0.11000000000000004</v>
      </c>
      <c r="E28" s="12">
        <f t="shared" si="1"/>
        <v>1.34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0.87</v>
      </c>
      <c r="C29" s="9">
        <f t="shared" si="2"/>
        <v>0.19999999999999996</v>
      </c>
      <c r="D29" s="9">
        <f t="shared" si="2"/>
        <v>-2.0000000000000073E-2</v>
      </c>
      <c r="E29" s="12">
        <f t="shared" si="1"/>
        <v>1.4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1.02</v>
      </c>
      <c r="C30" s="9">
        <f t="shared" si="2"/>
        <v>0.15000000000000002</v>
      </c>
      <c r="D30" s="9">
        <f t="shared" si="2"/>
        <v>-4.9999999999999933E-2</v>
      </c>
      <c r="E30" s="12">
        <f t="shared" si="1"/>
        <v>1.34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1.1200000000000001</v>
      </c>
      <c r="C31" s="9">
        <f t="shared" si="2"/>
        <v>0.10000000000000009</v>
      </c>
      <c r="D31" s="9">
        <f t="shared" si="2"/>
        <v>-4.9999999999999933E-2</v>
      </c>
      <c r="E31" s="12">
        <f t="shared" si="1"/>
        <v>1.34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1.32</v>
      </c>
      <c r="C32" s="9">
        <f t="shared" si="2"/>
        <v>0.19999999999999996</v>
      </c>
      <c r="D32" s="9">
        <f t="shared" si="2"/>
        <v>9.9999999999999867E-2</v>
      </c>
      <c r="E32" s="12">
        <f t="shared" si="1"/>
        <v>1.53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1.53</v>
      </c>
      <c r="C33" s="9">
        <f t="shared" si="2"/>
        <v>0.20999999999999996</v>
      </c>
      <c r="D33" s="9">
        <f t="shared" si="2"/>
        <v>1.0000000000000009E-2</v>
      </c>
      <c r="E33" s="12">
        <f t="shared" si="1"/>
        <v>1.65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1.56</v>
      </c>
      <c r="C34" s="9">
        <f t="shared" si="2"/>
        <v>3.0000000000000027E-2</v>
      </c>
      <c r="D34" s="9">
        <f t="shared" si="2"/>
        <v>-0.17999999999999994</v>
      </c>
      <c r="E34" s="12">
        <f t="shared" si="1"/>
        <v>1.6300000000000001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1.67</v>
      </c>
      <c r="C35" s="9">
        <f t="shared" si="2"/>
        <v>0.10999999999999988</v>
      </c>
      <c r="D35" s="9">
        <f t="shared" si="2"/>
        <v>7.9999999999999849E-2</v>
      </c>
      <c r="E35" s="12">
        <f t="shared" si="1"/>
        <v>1.54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1.34</v>
      </c>
      <c r="C36" s="9">
        <f t="shared" si="2"/>
        <v>-0.32999999999999985</v>
      </c>
      <c r="D36" s="9">
        <f t="shared" si="2"/>
        <v>-0.43999999999999972</v>
      </c>
      <c r="E36" s="12">
        <f t="shared" si="1"/>
        <v>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1.23</v>
      </c>
      <c r="C37" s="9">
        <f t="shared" si="2"/>
        <v>-0.1100000000000001</v>
      </c>
      <c r="D37" s="9">
        <f t="shared" si="2"/>
        <v>0.21999999999999975</v>
      </c>
      <c r="E37" s="12">
        <f t="shared" si="1"/>
        <v>0.78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1.41</v>
      </c>
      <c r="C38" s="9">
        <f t="shared" si="2"/>
        <v>0.17999999999999994</v>
      </c>
      <c r="D38" s="9">
        <f t="shared" si="2"/>
        <v>0.29000000000000004</v>
      </c>
      <c r="E38" s="12">
        <f t="shared" si="1"/>
        <v>0.73999999999999988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1.57</v>
      </c>
      <c r="C39" s="9">
        <f t="shared" si="2"/>
        <v>0.16000000000000014</v>
      </c>
      <c r="D39" s="9">
        <f t="shared" si="2"/>
        <v>-1.9999999999999796E-2</v>
      </c>
      <c r="E39" s="12">
        <f t="shared" si="1"/>
        <v>0.70000000000000007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1.69</v>
      </c>
      <c r="C40" s="9">
        <f t="shared" si="2"/>
        <v>0.11999999999999988</v>
      </c>
      <c r="D40" s="9">
        <f t="shared" si="2"/>
        <v>-4.0000000000000258E-2</v>
      </c>
      <c r="E40" s="12">
        <f t="shared" si="1"/>
        <v>0.66999999999999993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2.0099999999999998</v>
      </c>
      <c r="C41" s="9">
        <f t="shared" si="2"/>
        <v>0.31999999999999984</v>
      </c>
      <c r="D41" s="9">
        <f t="shared" si="2"/>
        <v>0.19999999999999996</v>
      </c>
      <c r="E41" s="12">
        <f t="shared" si="1"/>
        <v>0.88999999999999968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18</v>
      </c>
      <c r="E42" s="28">
        <f>(C3/0.3)-10</f>
        <v>10</v>
      </c>
      <c r="F42" s="16">
        <f>COUNT(F8:F41)</f>
        <v>0</v>
      </c>
      <c r="G42" s="16">
        <f>COUNT(G8:G41)</f>
        <v>0</v>
      </c>
      <c r="H42" s="16">
        <f>COUNT(H8:H41)</f>
        <v>0</v>
      </c>
      <c r="I42" s="16">
        <f>COUNT(I8:I41)</f>
        <v>0</v>
      </c>
      <c r="J42" s="16">
        <f>COUNT(J8:J41)</f>
        <v>0</v>
      </c>
      <c r="K42" s="16">
        <f>COUNT(K8:K41)</f>
        <v>0</v>
      </c>
      <c r="L42" s="16">
        <f>COUNT(L8:L41)</f>
        <v>0</v>
      </c>
      <c r="M42" s="16">
        <f>COUNT(M8:M41)</f>
        <v>0</v>
      </c>
      <c r="N42" s="16">
        <f>COUNT(N8:N41)</f>
        <v>0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0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60"/>
  <sheetViews>
    <sheetView topLeftCell="A20" workbookViewId="0">
      <selection activeCell="A42" sqref="A42:XFD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12</v>
      </c>
    </row>
    <row r="3" spans="1:21">
      <c r="A3" s="29" t="s">
        <v>7</v>
      </c>
      <c r="C3" s="1">
        <f>IF(ISNUMBER('Raw Data Input'!G5),'Raw Data Input'!G5,'Raw Data Input'!G5)</f>
        <v>6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F42/D42</f>
        <v>0</v>
      </c>
      <c r="G7" s="24">
        <f>G42/D42</f>
        <v>0</v>
      </c>
      <c r="H7" s="25">
        <f>H42/E42</f>
        <v>0</v>
      </c>
      <c r="I7" s="26">
        <f>I42/E42</f>
        <v>0</v>
      </c>
      <c r="J7" s="27">
        <f>J42/D42</f>
        <v>0</v>
      </c>
      <c r="K7" s="25">
        <f>K42/D42</f>
        <v>0</v>
      </c>
      <c r="L7" s="24">
        <f>L42/E42</f>
        <v>0</v>
      </c>
      <c r="M7" s="26">
        <f>M42/E42</f>
        <v>0</v>
      </c>
      <c r="N7" s="23">
        <f>N42/D42</f>
        <v>0</v>
      </c>
      <c r="O7" s="24">
        <f>O42/D42</f>
        <v>0</v>
      </c>
      <c r="P7" s="24">
        <f>P42/E42</f>
        <v>0</v>
      </c>
      <c r="Q7" s="26">
        <f>Q42/E42</f>
        <v>0</v>
      </c>
      <c r="R7" s="23">
        <f>R42/D42</f>
        <v>0</v>
      </c>
      <c r="S7" s="24">
        <f>S42/D42</f>
        <v>0</v>
      </c>
      <c r="T7" s="24">
        <f>T42/E42</f>
        <v>0</v>
      </c>
      <c r="U7" s="26">
        <f>U42/E42</f>
        <v>0</v>
      </c>
    </row>
    <row r="8" spans="1:21">
      <c r="A8" s="6">
        <v>0</v>
      </c>
      <c r="B8" s="11">
        <f>'Raw Data Input'!G21/100</f>
        <v>2.44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1.88</v>
      </c>
      <c r="C9" s="9">
        <f>B9-B8</f>
        <v>-0.56000000000000005</v>
      </c>
      <c r="D9" s="9">
        <f>C9</f>
        <v>-0.56000000000000005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2.16</v>
      </c>
      <c r="C10" s="9">
        <f t="shared" ref="C10:D25" si="0">B10-B9</f>
        <v>0.28000000000000025</v>
      </c>
      <c r="D10" s="9">
        <f>C10-C9</f>
        <v>0.8400000000000003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1.04</v>
      </c>
      <c r="C11" s="9">
        <f t="shared" si="0"/>
        <v>-1.1200000000000001</v>
      </c>
      <c r="D11" s="9">
        <f t="shared" si="0"/>
        <v>-1.4000000000000004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0.96</v>
      </c>
      <c r="C12" s="9">
        <f t="shared" si="0"/>
        <v>-8.0000000000000071E-2</v>
      </c>
      <c r="D12" s="9">
        <f t="shared" si="0"/>
        <v>1.04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Input'!G26/100</f>
        <v>1.1000000000000001</v>
      </c>
      <c r="C13" s="9">
        <f t="shared" si="0"/>
        <v>0.14000000000000012</v>
      </c>
      <c r="D13" s="9">
        <f t="shared" si="0"/>
        <v>0.2200000000000002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1.2</v>
      </c>
      <c r="C14" s="9">
        <f t="shared" si="0"/>
        <v>9.9999999999999867E-2</v>
      </c>
      <c r="D14" s="9">
        <f t="shared" si="0"/>
        <v>-4.0000000000000258E-2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1.31</v>
      </c>
      <c r="C15" s="9">
        <f t="shared" si="0"/>
        <v>0.1100000000000001</v>
      </c>
      <c r="D15" s="9">
        <f t="shared" si="0"/>
        <v>1.0000000000000231E-2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1.42</v>
      </c>
      <c r="C16" s="9">
        <f t="shared" si="0"/>
        <v>0.10999999999999988</v>
      </c>
      <c r="D16" s="9">
        <f t="shared" si="0"/>
        <v>-2.2204460492503131E-16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1.23</v>
      </c>
      <c r="C17" s="9">
        <f t="shared" si="0"/>
        <v>-0.18999999999999995</v>
      </c>
      <c r="D17" s="9">
        <f t="shared" si="0"/>
        <v>-0.29999999999999982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1.43</v>
      </c>
      <c r="C18" s="9">
        <f t="shared" si="0"/>
        <v>0.19999999999999996</v>
      </c>
      <c r="D18" s="9">
        <f t="shared" si="0"/>
        <v>0.3899999999999999</v>
      </c>
      <c r="E18" s="12">
        <f>B18-B8</f>
        <v>-1.01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1.53</v>
      </c>
      <c r="C19" s="9">
        <f t="shared" si="0"/>
        <v>0.10000000000000009</v>
      </c>
      <c r="D19" s="9">
        <f t="shared" si="0"/>
        <v>-9.9999999999999867E-2</v>
      </c>
      <c r="E19" s="12">
        <f t="shared" ref="E19:E41" si="1">B19-B9</f>
        <v>-0.34999999999999987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1.66</v>
      </c>
      <c r="C20" s="9">
        <f t="shared" si="0"/>
        <v>0.12999999999999989</v>
      </c>
      <c r="D20" s="9">
        <f t="shared" si="0"/>
        <v>2.9999999999999805E-2</v>
      </c>
      <c r="E20" s="12">
        <f t="shared" si="1"/>
        <v>-0.50000000000000022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1.86</v>
      </c>
      <c r="C21" s="9">
        <f t="shared" si="0"/>
        <v>0.20000000000000018</v>
      </c>
      <c r="D21" s="9">
        <f t="shared" si="0"/>
        <v>7.0000000000000284E-2</v>
      </c>
      <c r="E21" s="12">
        <f t="shared" si="1"/>
        <v>0.82000000000000006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1.94</v>
      </c>
      <c r="C22" s="9">
        <f t="shared" si="0"/>
        <v>7.9999999999999849E-2</v>
      </c>
      <c r="D22" s="9">
        <f t="shared" si="0"/>
        <v>-0.12000000000000033</v>
      </c>
      <c r="E22" s="12">
        <f t="shared" si="1"/>
        <v>0.98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2.15</v>
      </c>
      <c r="C23" s="9">
        <f t="shared" si="0"/>
        <v>0.20999999999999996</v>
      </c>
      <c r="D23" s="9">
        <f t="shared" si="0"/>
        <v>0.13000000000000012</v>
      </c>
      <c r="E23" s="12">
        <f t="shared" si="1"/>
        <v>1.0499999999999998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2.3199999999999998</v>
      </c>
      <c r="C24" s="9">
        <f t="shared" si="0"/>
        <v>0.16999999999999993</v>
      </c>
      <c r="D24" s="9">
        <f t="shared" si="0"/>
        <v>-4.0000000000000036E-2</v>
      </c>
      <c r="E24" s="12">
        <f t="shared" si="1"/>
        <v>1.1199999999999999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2.4500000000000002</v>
      </c>
      <c r="C25" s="9">
        <f t="shared" si="0"/>
        <v>0.13000000000000034</v>
      </c>
      <c r="D25" s="9">
        <f t="shared" si="0"/>
        <v>-3.9999999999999591E-2</v>
      </c>
      <c r="E25" s="12">
        <f t="shared" si="1"/>
        <v>1.1400000000000001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2.56</v>
      </c>
      <c r="C26" s="9">
        <f t="shared" ref="C26:D41" si="2">B26-B25</f>
        <v>0.10999999999999988</v>
      </c>
      <c r="D26" s="9">
        <f t="shared" si="2"/>
        <v>-2.0000000000000462E-2</v>
      </c>
      <c r="E26" s="12">
        <f t="shared" si="1"/>
        <v>1.1400000000000001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2.31</v>
      </c>
      <c r="C27" s="9">
        <f t="shared" si="2"/>
        <v>-0.25</v>
      </c>
      <c r="D27" s="9">
        <f t="shared" si="2"/>
        <v>-0.35999999999999988</v>
      </c>
      <c r="E27" s="12">
        <f t="shared" si="1"/>
        <v>1.08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2.3199999999999998</v>
      </c>
      <c r="C28" s="9">
        <f t="shared" si="2"/>
        <v>9.9999999999997868E-3</v>
      </c>
      <c r="D28" s="9">
        <f t="shared" si="2"/>
        <v>0.25999999999999979</v>
      </c>
      <c r="E28" s="12">
        <f t="shared" si="1"/>
        <v>0.8899999999999999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2.36</v>
      </c>
      <c r="C29" s="9">
        <f t="shared" si="2"/>
        <v>4.0000000000000036E-2</v>
      </c>
      <c r="D29" s="9">
        <f t="shared" si="2"/>
        <v>3.0000000000000249E-2</v>
      </c>
      <c r="E29" s="12">
        <f t="shared" si="1"/>
        <v>0.82999999999999985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2.62</v>
      </c>
      <c r="C30" s="9">
        <f t="shared" si="2"/>
        <v>0.26000000000000023</v>
      </c>
      <c r="D30" s="9">
        <f t="shared" si="2"/>
        <v>0.2200000000000002</v>
      </c>
      <c r="E30" s="12">
        <f t="shared" si="1"/>
        <v>0.96000000000000019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2.23</v>
      </c>
      <c r="C31" s="9">
        <f t="shared" si="2"/>
        <v>-0.39000000000000012</v>
      </c>
      <c r="D31" s="9">
        <f t="shared" si="2"/>
        <v>-0.65000000000000036</v>
      </c>
      <c r="E31" s="12">
        <f t="shared" si="1"/>
        <v>0.36999999999999988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2.21</v>
      </c>
      <c r="C32" s="9">
        <f t="shared" si="2"/>
        <v>-2.0000000000000018E-2</v>
      </c>
      <c r="D32" s="9">
        <f t="shared" si="2"/>
        <v>0.37000000000000011</v>
      </c>
      <c r="E32" s="12">
        <f t="shared" si="1"/>
        <v>0.27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2.14</v>
      </c>
      <c r="C33" s="9">
        <f t="shared" si="2"/>
        <v>-6.999999999999984E-2</v>
      </c>
      <c r="D33" s="9">
        <f t="shared" si="2"/>
        <v>-4.9999999999999822E-2</v>
      </c>
      <c r="E33" s="12">
        <f t="shared" si="1"/>
        <v>-9.9999999999997868E-3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2.35</v>
      </c>
      <c r="C34" s="9">
        <f t="shared" si="2"/>
        <v>0.20999999999999996</v>
      </c>
      <c r="D34" s="9">
        <f t="shared" si="2"/>
        <v>0.2799999999999998</v>
      </c>
      <c r="E34" s="12">
        <f t="shared" si="1"/>
        <v>3.0000000000000249E-2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2.13</v>
      </c>
      <c r="C35" s="9">
        <f t="shared" si="2"/>
        <v>-0.2200000000000002</v>
      </c>
      <c r="D35" s="9">
        <f t="shared" si="2"/>
        <v>-0.43000000000000016</v>
      </c>
      <c r="E35" s="12">
        <f t="shared" si="1"/>
        <v>-0.32000000000000028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2.31</v>
      </c>
      <c r="C36" s="9">
        <f t="shared" si="2"/>
        <v>0.18000000000000016</v>
      </c>
      <c r="D36" s="9">
        <f t="shared" si="2"/>
        <v>0.40000000000000036</v>
      </c>
      <c r="E36" s="12">
        <f t="shared" si="1"/>
        <v>-0.25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2.13</v>
      </c>
      <c r="C37" s="9">
        <f t="shared" si="2"/>
        <v>-0.18000000000000016</v>
      </c>
      <c r="D37" s="9">
        <f t="shared" si="2"/>
        <v>-0.36000000000000032</v>
      </c>
      <c r="E37" s="12">
        <f t="shared" si="1"/>
        <v>-0.18000000000000016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2.4500000000000002</v>
      </c>
      <c r="C38" s="9">
        <f t="shared" si="2"/>
        <v>0.32000000000000028</v>
      </c>
      <c r="D38" s="9">
        <f t="shared" si="2"/>
        <v>0.50000000000000044</v>
      </c>
      <c r="E38" s="12">
        <f t="shared" si="1"/>
        <v>0.13000000000000034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2.56</v>
      </c>
      <c r="C39" s="9">
        <f t="shared" si="2"/>
        <v>0.10999999999999988</v>
      </c>
      <c r="D39" s="9">
        <f t="shared" si="2"/>
        <v>-0.21000000000000041</v>
      </c>
      <c r="E39" s="12">
        <f t="shared" si="1"/>
        <v>0.20000000000000018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2.78</v>
      </c>
      <c r="C40" s="9">
        <f t="shared" si="2"/>
        <v>0.21999999999999975</v>
      </c>
      <c r="D40" s="9">
        <f t="shared" si="2"/>
        <v>0.10999999999999988</v>
      </c>
      <c r="E40" s="12">
        <f t="shared" si="1"/>
        <v>0.1599999999999997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2.89</v>
      </c>
      <c r="C41" s="9">
        <f t="shared" si="2"/>
        <v>0.11000000000000032</v>
      </c>
      <c r="D41" s="9">
        <f t="shared" si="2"/>
        <v>-0.10999999999999943</v>
      </c>
      <c r="E41" s="12">
        <f t="shared" si="1"/>
        <v>0.66000000000000014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194" t="s">
        <v>12</v>
      </c>
      <c r="B42" s="195"/>
      <c r="C42" s="195"/>
      <c r="D42" s="16">
        <f>C3/0.3-2</f>
        <v>18</v>
      </c>
      <c r="E42" s="28">
        <f>(C3/0.3)-10</f>
        <v>10</v>
      </c>
      <c r="F42" s="16">
        <f>COUNT(F8:F41)</f>
        <v>0</v>
      </c>
      <c r="G42" s="16">
        <f>COUNT(G8:G41)</f>
        <v>0</v>
      </c>
      <c r="H42" s="16">
        <f>COUNT(H8:H41)</f>
        <v>0</v>
      </c>
      <c r="I42" s="16">
        <f>COUNT(I8:I41)</f>
        <v>0</v>
      </c>
      <c r="J42" s="16">
        <f>COUNT(J8:J41)</f>
        <v>0</v>
      </c>
      <c r="K42" s="16">
        <f>COUNT(K8:K41)</f>
        <v>0</v>
      </c>
      <c r="L42" s="16">
        <f>COUNT(L8:L41)</f>
        <v>0</v>
      </c>
      <c r="M42" s="16">
        <f>COUNT(M8:M41)</f>
        <v>0</v>
      </c>
      <c r="N42" s="16">
        <f>COUNT(N8:N41)</f>
        <v>0</v>
      </c>
      <c r="O42" s="16">
        <f>COUNT(O8:O41)</f>
        <v>0</v>
      </c>
      <c r="P42" s="16">
        <f>COUNT(P8:P41)</f>
        <v>0</v>
      </c>
      <c r="Q42" s="16">
        <f>COUNT(Q8:Q41)</f>
        <v>0</v>
      </c>
      <c r="R42" s="16">
        <f>COUNT(R8:R41)</f>
        <v>0</v>
      </c>
      <c r="S42" s="16">
        <f>COUNT(S8:S41)</f>
        <v>0</v>
      </c>
      <c r="T42" s="16">
        <f>COUNT(T8:T41)</f>
        <v>0</v>
      </c>
      <c r="U42" s="16">
        <f>COUNT(U8:U41)</f>
        <v>0</v>
      </c>
    </row>
    <row r="43" spans="1:21">
      <c r="A43" s="3"/>
      <c r="B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>
      <c r="A44" s="3"/>
      <c r="B44" s="3"/>
    </row>
    <row r="45" spans="1:21">
      <c r="A45" s="3"/>
      <c r="B45" s="3"/>
    </row>
    <row r="46" spans="1:21">
      <c r="A46" s="3"/>
      <c r="B46" s="3"/>
    </row>
    <row r="47" spans="1:21">
      <c r="A47" s="2"/>
      <c r="B47" s="2"/>
    </row>
    <row r="48" spans="1:21">
      <c r="A48" s="3"/>
      <c r="B48" s="3"/>
    </row>
    <row r="49" spans="1:2">
      <c r="A49" s="3"/>
      <c r="B49" s="3"/>
    </row>
    <row r="50" spans="1:2">
      <c r="A50" s="3"/>
      <c r="B50" s="3"/>
    </row>
    <row r="51" spans="1:2">
      <c r="A51" s="3"/>
      <c r="B51" s="3"/>
    </row>
    <row r="52" spans="1:2">
      <c r="A52" s="3"/>
      <c r="B52" s="3"/>
    </row>
    <row r="53" spans="1:2">
      <c r="A53" s="2"/>
      <c r="B53" s="2"/>
    </row>
    <row r="54" spans="1:2">
      <c r="A54" s="3"/>
      <c r="B54" s="3"/>
    </row>
    <row r="55" spans="1:2">
      <c r="A55" s="3"/>
      <c r="B55" s="3"/>
    </row>
    <row r="56" spans="1:2">
      <c r="A56" s="3"/>
      <c r="B56" s="3"/>
    </row>
    <row r="57" spans="1:2">
      <c r="A57" s="3"/>
      <c r="B57" s="3"/>
    </row>
    <row r="58" spans="1:2">
      <c r="A58" s="3"/>
      <c r="B58" s="3"/>
    </row>
    <row r="59" spans="1:2">
      <c r="A59" s="2"/>
      <c r="B59" s="2"/>
    </row>
    <row r="60" spans="1:2">
      <c r="A60" s="3"/>
      <c r="B60" s="3"/>
    </row>
  </sheetData>
  <mergeCells count="6">
    <mergeCell ref="R5:U5"/>
    <mergeCell ref="A42:C42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0</v>
      </c>
    </row>
    <row r="3" spans="1:21">
      <c r="A3" s="29" t="s">
        <v>7</v>
      </c>
      <c r="C3" s="1">
        <f>IF(ISNUMBER('Raw Data Input'!H5),'Raw Data Input'!H5,'Raw Data Input'!H5)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0</v>
      </c>
    </row>
    <row r="3" spans="1:21">
      <c r="A3" s="29" t="s">
        <v>7</v>
      </c>
      <c r="C3" s="1">
        <f>IF(ISNUMBER('Raw Data Input'!I5),'Raw Data Input'!I5,'Raw Data Input'!I5)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Input'!I21/100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2024-03-13T07:35:19Z</cp:lastPrinted>
  <dcterms:created xsi:type="dcterms:W3CDTF">2013-10-19T16:15:41Z</dcterms:created>
  <dcterms:modified xsi:type="dcterms:W3CDTF">2024-03-13T07:35:42Z</dcterms:modified>
</cp:coreProperties>
</file>