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68" windowWidth="19152" windowHeight="7740" tabRatio="928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'1'!$D$12:$D$248</definedName>
  </definedNames>
  <calcPr calcId="144525"/>
</workbook>
</file>

<file path=xl/calcChain.xml><?xml version="1.0" encoding="utf-8"?>
<calcChain xmlns="http://schemas.openxmlformats.org/spreadsheetml/2006/main">
  <c r="A7" i="13" l="1"/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DK43" i="3"/>
  <c r="CN43" i="3"/>
  <c r="BQ43" i="3"/>
  <c r="AT43" i="3"/>
  <c r="EH15" i="3" l="1"/>
  <c r="EH1" i="3"/>
  <c r="DK29" i="3"/>
  <c r="DK15" i="3"/>
  <c r="DK1" i="3"/>
  <c r="CN29" i="3"/>
  <c r="CN15" i="3"/>
  <c r="CN1" i="3"/>
  <c r="BQ29" i="3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249" i="26"/>
  <c r="E249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249" i="25"/>
  <c r="E249" i="25"/>
  <c r="D249" i="33"/>
  <c r="E249" i="33"/>
  <c r="D249" i="24"/>
  <c r="E249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D15" i="32" s="1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D55" i="25" s="1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48" i="24"/>
  <c r="C248" i="24"/>
  <c r="E248" i="24"/>
  <c r="D16" i="33" l="1"/>
  <c r="D18" i="27"/>
  <c r="D104" i="24"/>
  <c r="N104" i="24" s="1"/>
  <c r="D11" i="34"/>
  <c r="D12" i="35"/>
  <c r="Q54" i="25"/>
  <c r="I54" i="25"/>
  <c r="P54" i="25"/>
  <c r="H54" i="25"/>
  <c r="U54" i="25"/>
  <c r="M54" i="25"/>
  <c r="T54" i="25"/>
  <c r="L54" i="25"/>
  <c r="U191" i="26"/>
  <c r="M191" i="26"/>
  <c r="T191" i="26"/>
  <c r="L191" i="26"/>
  <c r="Q191" i="26"/>
  <c r="I191" i="26"/>
  <c r="P191" i="26"/>
  <c r="H191" i="26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R248" i="24"/>
  <c r="J248" i="24"/>
  <c r="K248" i="24"/>
  <c r="O248" i="24"/>
  <c r="G248" i="24"/>
  <c r="N248" i="24"/>
  <c r="F248" i="24"/>
  <c r="S248" i="24"/>
  <c r="Q76" i="25"/>
  <c r="I76" i="25"/>
  <c r="P76" i="25"/>
  <c r="H76" i="25"/>
  <c r="U76" i="25"/>
  <c r="M76" i="25"/>
  <c r="T76" i="25"/>
  <c r="L76" i="25"/>
  <c r="Q124" i="25"/>
  <c r="I124" i="25"/>
  <c r="P124" i="25"/>
  <c r="H124" i="25"/>
  <c r="U124" i="25"/>
  <c r="M124" i="25"/>
  <c r="T124" i="25"/>
  <c r="L124" i="25"/>
  <c r="Q140" i="25"/>
  <c r="I140" i="25"/>
  <c r="P140" i="25"/>
  <c r="H140" i="25"/>
  <c r="U140" i="25"/>
  <c r="M140" i="25"/>
  <c r="T140" i="25"/>
  <c r="L140" i="25"/>
  <c r="Q156" i="25"/>
  <c r="I156" i="25"/>
  <c r="P156" i="25"/>
  <c r="H156" i="25"/>
  <c r="U156" i="25"/>
  <c r="M156" i="25"/>
  <c r="T156" i="25"/>
  <c r="L156" i="25"/>
  <c r="Q188" i="25"/>
  <c r="I188" i="25"/>
  <c r="P188" i="25"/>
  <c r="H188" i="25"/>
  <c r="U188" i="25"/>
  <c r="M188" i="25"/>
  <c r="T188" i="25"/>
  <c r="L188" i="25"/>
  <c r="Q204" i="25"/>
  <c r="I204" i="25"/>
  <c r="P204" i="25"/>
  <c r="H204" i="25"/>
  <c r="U204" i="25"/>
  <c r="M204" i="25"/>
  <c r="T204" i="25"/>
  <c r="L204" i="25"/>
  <c r="U220" i="25"/>
  <c r="M220" i="25"/>
  <c r="T220" i="25"/>
  <c r="L220" i="25"/>
  <c r="Q220" i="25"/>
  <c r="I220" i="25"/>
  <c r="P220" i="25"/>
  <c r="H220" i="25"/>
  <c r="R119" i="25"/>
  <c r="J119" i="25"/>
  <c r="O119" i="25"/>
  <c r="G119" i="25"/>
  <c r="N119" i="25"/>
  <c r="F119" i="25"/>
  <c r="S119" i="25"/>
  <c r="K119" i="25"/>
  <c r="Q147" i="25"/>
  <c r="I147" i="25"/>
  <c r="P147" i="25"/>
  <c r="H147" i="25"/>
  <c r="U147" i="25"/>
  <c r="M147" i="25"/>
  <c r="T147" i="25"/>
  <c r="L147" i="25"/>
  <c r="Q179" i="25"/>
  <c r="I179" i="25"/>
  <c r="P179" i="25"/>
  <c r="H179" i="25"/>
  <c r="U179" i="25"/>
  <c r="M179" i="25"/>
  <c r="T179" i="25"/>
  <c r="L179" i="25"/>
  <c r="U239" i="25"/>
  <c r="M239" i="25"/>
  <c r="T239" i="25"/>
  <c r="L239" i="25"/>
  <c r="Q239" i="25"/>
  <c r="I239" i="25"/>
  <c r="P239" i="25"/>
  <c r="H239" i="25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57" i="25"/>
  <c r="I57" i="25"/>
  <c r="P57" i="25"/>
  <c r="H57" i="25"/>
  <c r="U57" i="25"/>
  <c r="M57" i="25"/>
  <c r="T57" i="25"/>
  <c r="L57" i="25"/>
  <c r="Q89" i="25"/>
  <c r="I89" i="25"/>
  <c r="P89" i="25"/>
  <c r="H89" i="25"/>
  <c r="U89" i="25"/>
  <c r="M89" i="25"/>
  <c r="T89" i="25"/>
  <c r="L89" i="25"/>
  <c r="Q137" i="25"/>
  <c r="I137" i="25"/>
  <c r="P137" i="25"/>
  <c r="H137" i="25"/>
  <c r="U137" i="25"/>
  <c r="M137" i="25"/>
  <c r="T137" i="25"/>
  <c r="L137" i="25"/>
  <c r="Q201" i="25"/>
  <c r="I201" i="25"/>
  <c r="P201" i="25"/>
  <c r="H201" i="25"/>
  <c r="U201" i="25"/>
  <c r="M201" i="25"/>
  <c r="T201" i="25"/>
  <c r="L201" i="25"/>
  <c r="Q19" i="25"/>
  <c r="I19" i="25"/>
  <c r="P19" i="25"/>
  <c r="H19" i="25"/>
  <c r="U19" i="25"/>
  <c r="M19" i="25"/>
  <c r="T19" i="25"/>
  <c r="L19" i="25"/>
  <c r="R55" i="25"/>
  <c r="J55" i="25"/>
  <c r="S55" i="25"/>
  <c r="O55" i="25"/>
  <c r="G55" i="25"/>
  <c r="N55" i="25"/>
  <c r="F55" i="25"/>
  <c r="K55" i="25"/>
  <c r="R87" i="25"/>
  <c r="J87" i="25"/>
  <c r="O87" i="25"/>
  <c r="G87" i="25"/>
  <c r="N87" i="25"/>
  <c r="F87" i="25"/>
  <c r="K87" i="25"/>
  <c r="S87" i="25"/>
  <c r="U227" i="25"/>
  <c r="M227" i="25"/>
  <c r="T227" i="25"/>
  <c r="L227" i="25"/>
  <c r="Q227" i="25"/>
  <c r="I227" i="25"/>
  <c r="P227" i="25"/>
  <c r="H227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70" i="25"/>
  <c r="I70" i="25"/>
  <c r="P70" i="25"/>
  <c r="H70" i="25"/>
  <c r="U70" i="25"/>
  <c r="M70" i="25"/>
  <c r="T70" i="25"/>
  <c r="L70" i="25"/>
  <c r="Q150" i="25"/>
  <c r="I150" i="25"/>
  <c r="P150" i="25"/>
  <c r="H150" i="25"/>
  <c r="U150" i="25"/>
  <c r="M150" i="25"/>
  <c r="T150" i="25"/>
  <c r="L150" i="25"/>
  <c r="U214" i="25"/>
  <c r="M214" i="25"/>
  <c r="T214" i="25"/>
  <c r="L214" i="25"/>
  <c r="Q214" i="25"/>
  <c r="I214" i="25"/>
  <c r="P214" i="25"/>
  <c r="H214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84" i="24"/>
  <c r="I84" i="24"/>
  <c r="P84" i="24"/>
  <c r="H84" i="24"/>
  <c r="U84" i="24"/>
  <c r="M84" i="24"/>
  <c r="T84" i="24"/>
  <c r="L84" i="24"/>
  <c r="Q116" i="24"/>
  <c r="I116" i="24"/>
  <c r="P116" i="24"/>
  <c r="H116" i="24"/>
  <c r="U116" i="24"/>
  <c r="M116" i="24"/>
  <c r="T116" i="24"/>
  <c r="L116" i="24"/>
  <c r="Q132" i="24"/>
  <c r="I132" i="24"/>
  <c r="P132" i="24"/>
  <c r="H132" i="24"/>
  <c r="U132" i="24"/>
  <c r="M132" i="24"/>
  <c r="T132" i="24"/>
  <c r="L132" i="24"/>
  <c r="Q148" i="24"/>
  <c r="I148" i="24"/>
  <c r="P148" i="24"/>
  <c r="H148" i="24"/>
  <c r="U148" i="24"/>
  <c r="M148" i="24"/>
  <c r="T148" i="24"/>
  <c r="L148" i="24"/>
  <c r="Q164" i="24"/>
  <c r="I164" i="24"/>
  <c r="P164" i="24"/>
  <c r="H164" i="24"/>
  <c r="U164" i="24"/>
  <c r="M164" i="24"/>
  <c r="T164" i="24"/>
  <c r="L164" i="24"/>
  <c r="Q180" i="24"/>
  <c r="I180" i="24"/>
  <c r="P180" i="24"/>
  <c r="H180" i="24"/>
  <c r="U180" i="24"/>
  <c r="M180" i="24"/>
  <c r="T180" i="24"/>
  <c r="L180" i="24"/>
  <c r="Q196" i="24"/>
  <c r="I196" i="24"/>
  <c r="P196" i="24"/>
  <c r="H196" i="24"/>
  <c r="U196" i="24"/>
  <c r="M196" i="24"/>
  <c r="T196" i="24"/>
  <c r="L196" i="24"/>
  <c r="Q212" i="24"/>
  <c r="I212" i="24"/>
  <c r="P212" i="24"/>
  <c r="H212" i="24"/>
  <c r="U212" i="24"/>
  <c r="M212" i="24"/>
  <c r="T212" i="24"/>
  <c r="L212" i="24"/>
  <c r="Q228" i="24"/>
  <c r="I228" i="24"/>
  <c r="P228" i="24"/>
  <c r="H228" i="24"/>
  <c r="U228" i="24"/>
  <c r="M228" i="24"/>
  <c r="T228" i="24"/>
  <c r="L228" i="24"/>
  <c r="Q244" i="24"/>
  <c r="I244" i="24"/>
  <c r="P244" i="24"/>
  <c r="H244" i="24"/>
  <c r="U244" i="24"/>
  <c r="M244" i="24"/>
  <c r="T244" i="24"/>
  <c r="L244" i="24"/>
  <c r="Q123" i="24"/>
  <c r="I123" i="24"/>
  <c r="P123" i="24"/>
  <c r="H123" i="24"/>
  <c r="U123" i="24"/>
  <c r="M123" i="24"/>
  <c r="T123" i="24"/>
  <c r="L123" i="24"/>
  <c r="Q155" i="24"/>
  <c r="I155" i="24"/>
  <c r="P155" i="24"/>
  <c r="H155" i="24"/>
  <c r="U155" i="24"/>
  <c r="M155" i="24"/>
  <c r="T155" i="24"/>
  <c r="L155" i="24"/>
  <c r="Q191" i="24"/>
  <c r="I191" i="24"/>
  <c r="P191" i="24"/>
  <c r="H191" i="24"/>
  <c r="U191" i="24"/>
  <c r="M191" i="24"/>
  <c r="T191" i="24"/>
  <c r="L191" i="24"/>
  <c r="Q219" i="24"/>
  <c r="I219" i="24"/>
  <c r="P219" i="24"/>
  <c r="H219" i="24"/>
  <c r="U219" i="24"/>
  <c r="M219" i="24"/>
  <c r="T219" i="24"/>
  <c r="L219" i="24"/>
  <c r="Q37" i="24"/>
  <c r="I37" i="24"/>
  <c r="P37" i="24"/>
  <c r="H37" i="24"/>
  <c r="U37" i="24"/>
  <c r="M37" i="24"/>
  <c r="T37" i="24"/>
  <c r="L37" i="24"/>
  <c r="Q69" i="24"/>
  <c r="I69" i="24"/>
  <c r="P69" i="24"/>
  <c r="H69" i="24"/>
  <c r="U69" i="24"/>
  <c r="M69" i="24"/>
  <c r="T69" i="24"/>
  <c r="L69" i="24"/>
  <c r="Q101" i="24"/>
  <c r="I101" i="24"/>
  <c r="P101" i="24"/>
  <c r="H101" i="24"/>
  <c r="U101" i="24"/>
  <c r="M101" i="24"/>
  <c r="T101" i="24"/>
  <c r="L101" i="24"/>
  <c r="Q117" i="24"/>
  <c r="I117" i="24"/>
  <c r="P117" i="24"/>
  <c r="H117" i="24"/>
  <c r="U117" i="24"/>
  <c r="M117" i="24"/>
  <c r="T117" i="24"/>
  <c r="L117" i="24"/>
  <c r="Q133" i="24"/>
  <c r="I133" i="24"/>
  <c r="P133" i="24"/>
  <c r="H133" i="24"/>
  <c r="U133" i="24"/>
  <c r="M133" i="24"/>
  <c r="T133" i="24"/>
  <c r="L133" i="24"/>
  <c r="Q149" i="24"/>
  <c r="I149" i="24"/>
  <c r="P149" i="24"/>
  <c r="H149" i="24"/>
  <c r="U149" i="24"/>
  <c r="M149" i="24"/>
  <c r="T149" i="24"/>
  <c r="L149" i="24"/>
  <c r="Q165" i="24"/>
  <c r="I165" i="24"/>
  <c r="P165" i="24"/>
  <c r="H165" i="24"/>
  <c r="U165" i="24"/>
  <c r="M165" i="24"/>
  <c r="T165" i="24"/>
  <c r="L165" i="24"/>
  <c r="Q181" i="24"/>
  <c r="I181" i="24"/>
  <c r="P181" i="24"/>
  <c r="H181" i="24"/>
  <c r="U181" i="24"/>
  <c r="M181" i="24"/>
  <c r="T181" i="24"/>
  <c r="L181" i="24"/>
  <c r="Q197" i="24"/>
  <c r="I197" i="24"/>
  <c r="P197" i="24"/>
  <c r="H197" i="24"/>
  <c r="U197" i="24"/>
  <c r="M197" i="24"/>
  <c r="T197" i="24"/>
  <c r="L197" i="24"/>
  <c r="Q213" i="24"/>
  <c r="I213" i="24"/>
  <c r="P213" i="24"/>
  <c r="H213" i="24"/>
  <c r="U213" i="24"/>
  <c r="M213" i="24"/>
  <c r="T213" i="24"/>
  <c r="L213" i="24"/>
  <c r="Q229" i="24"/>
  <c r="I229" i="24"/>
  <c r="P229" i="24"/>
  <c r="H229" i="24"/>
  <c r="U229" i="24"/>
  <c r="M229" i="24"/>
  <c r="T229" i="24"/>
  <c r="L229" i="24"/>
  <c r="Q245" i="24"/>
  <c r="I245" i="24"/>
  <c r="P245" i="24"/>
  <c r="H245" i="24"/>
  <c r="U245" i="24"/>
  <c r="M245" i="24"/>
  <c r="T245" i="24"/>
  <c r="L245" i="24"/>
  <c r="Q62" i="24"/>
  <c r="I62" i="24"/>
  <c r="P62" i="24"/>
  <c r="H62" i="24"/>
  <c r="U62" i="24"/>
  <c r="M62" i="24"/>
  <c r="T62" i="24"/>
  <c r="L62" i="24"/>
  <c r="Q94" i="24"/>
  <c r="I94" i="24"/>
  <c r="P94" i="24"/>
  <c r="H94" i="24"/>
  <c r="U94" i="24"/>
  <c r="M94" i="24"/>
  <c r="T94" i="24"/>
  <c r="L94" i="24"/>
  <c r="Q126" i="24"/>
  <c r="I126" i="24"/>
  <c r="P126" i="24"/>
  <c r="H126" i="24"/>
  <c r="U126" i="24"/>
  <c r="M126" i="24"/>
  <c r="T126" i="24"/>
  <c r="L126" i="24"/>
  <c r="Q142" i="24"/>
  <c r="I142" i="24"/>
  <c r="P142" i="24"/>
  <c r="H142" i="24"/>
  <c r="U142" i="24"/>
  <c r="M142" i="24"/>
  <c r="T142" i="24"/>
  <c r="L142" i="24"/>
  <c r="Q158" i="24"/>
  <c r="I158" i="24"/>
  <c r="P158" i="24"/>
  <c r="H158" i="24"/>
  <c r="U158" i="24"/>
  <c r="M158" i="24"/>
  <c r="T158" i="24"/>
  <c r="L158" i="24"/>
  <c r="Q174" i="24"/>
  <c r="I174" i="24"/>
  <c r="P174" i="24"/>
  <c r="H174" i="24"/>
  <c r="U174" i="24"/>
  <c r="M174" i="24"/>
  <c r="T174" i="24"/>
  <c r="L174" i="24"/>
  <c r="Q190" i="24"/>
  <c r="I190" i="24"/>
  <c r="P190" i="24"/>
  <c r="H190" i="24"/>
  <c r="U190" i="24"/>
  <c r="M190" i="24"/>
  <c r="T190" i="24"/>
  <c r="L190" i="24"/>
  <c r="Q206" i="24"/>
  <c r="I206" i="24"/>
  <c r="P206" i="24"/>
  <c r="H206" i="24"/>
  <c r="U206" i="24"/>
  <c r="M206" i="24"/>
  <c r="T206" i="24"/>
  <c r="L206" i="24"/>
  <c r="Q222" i="24"/>
  <c r="I222" i="24"/>
  <c r="P222" i="24"/>
  <c r="H222" i="24"/>
  <c r="U222" i="24"/>
  <c r="M222" i="24"/>
  <c r="T222" i="24"/>
  <c r="L222" i="24"/>
  <c r="Q238" i="24"/>
  <c r="I238" i="24"/>
  <c r="P238" i="24"/>
  <c r="H238" i="24"/>
  <c r="U238" i="24"/>
  <c r="M238" i="24"/>
  <c r="T238" i="24"/>
  <c r="L238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Q143" i="24"/>
  <c r="I143" i="24"/>
  <c r="P143" i="24"/>
  <c r="H143" i="24"/>
  <c r="U143" i="24"/>
  <c r="M143" i="24"/>
  <c r="T143" i="24"/>
  <c r="L143" i="24"/>
  <c r="Q239" i="24"/>
  <c r="I239" i="24"/>
  <c r="P239" i="24"/>
  <c r="H239" i="24"/>
  <c r="U239" i="24"/>
  <c r="M239" i="24"/>
  <c r="T239" i="24"/>
  <c r="L239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58" i="26"/>
  <c r="M58" i="26"/>
  <c r="T58" i="26"/>
  <c r="L58" i="26"/>
  <c r="Q58" i="26"/>
  <c r="I58" i="26"/>
  <c r="P58" i="26"/>
  <c r="H58" i="26"/>
  <c r="U74" i="26"/>
  <c r="M74" i="26"/>
  <c r="T74" i="26"/>
  <c r="L74" i="26"/>
  <c r="Q74" i="26"/>
  <c r="I74" i="26"/>
  <c r="P74" i="26"/>
  <c r="H74" i="26"/>
  <c r="U184" i="26"/>
  <c r="M184" i="26"/>
  <c r="T184" i="26"/>
  <c r="L184" i="26"/>
  <c r="Q184" i="26"/>
  <c r="I184" i="26"/>
  <c r="P184" i="26"/>
  <c r="H184" i="26"/>
  <c r="U228" i="26"/>
  <c r="M228" i="26"/>
  <c r="T228" i="26"/>
  <c r="L228" i="26"/>
  <c r="Q228" i="26"/>
  <c r="I228" i="26"/>
  <c r="P228" i="26"/>
  <c r="H228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59" i="26"/>
  <c r="M59" i="26"/>
  <c r="T59" i="26"/>
  <c r="L59" i="26"/>
  <c r="Q59" i="26"/>
  <c r="I59" i="26"/>
  <c r="P59" i="26"/>
  <c r="H59" i="26"/>
  <c r="U75" i="26"/>
  <c r="M75" i="26"/>
  <c r="T75" i="26"/>
  <c r="L75" i="26"/>
  <c r="Q75" i="26"/>
  <c r="I75" i="26"/>
  <c r="P75" i="26"/>
  <c r="H75" i="26"/>
  <c r="U200" i="26"/>
  <c r="M200" i="26"/>
  <c r="T200" i="26"/>
  <c r="L200" i="26"/>
  <c r="Q200" i="26"/>
  <c r="I200" i="26"/>
  <c r="P200" i="26"/>
  <c r="H200" i="26"/>
  <c r="U240" i="26"/>
  <c r="M240" i="26"/>
  <c r="T240" i="26"/>
  <c r="L240" i="26"/>
  <c r="Q240" i="26"/>
  <c r="I240" i="26"/>
  <c r="P240" i="26"/>
  <c r="H240" i="26"/>
  <c r="U76" i="26"/>
  <c r="M76" i="26"/>
  <c r="T76" i="26"/>
  <c r="L76" i="26"/>
  <c r="Q76" i="26"/>
  <c r="I76" i="26"/>
  <c r="P76" i="26"/>
  <c r="H76" i="26"/>
  <c r="U92" i="26"/>
  <c r="M92" i="26"/>
  <c r="T92" i="26"/>
  <c r="L92" i="26"/>
  <c r="Q92" i="26"/>
  <c r="I92" i="26"/>
  <c r="P92" i="26"/>
  <c r="H92" i="26"/>
  <c r="U108" i="26"/>
  <c r="M108" i="26"/>
  <c r="T108" i="26"/>
  <c r="L108" i="26"/>
  <c r="Q108" i="26"/>
  <c r="I108" i="26"/>
  <c r="P108" i="26"/>
  <c r="H108" i="26"/>
  <c r="U124" i="26"/>
  <c r="M124" i="26"/>
  <c r="T124" i="26"/>
  <c r="L124" i="26"/>
  <c r="Q124" i="26"/>
  <c r="I124" i="26"/>
  <c r="P124" i="26"/>
  <c r="H124" i="26"/>
  <c r="U140" i="26"/>
  <c r="M140" i="26"/>
  <c r="T140" i="26"/>
  <c r="L140" i="26"/>
  <c r="Q140" i="26"/>
  <c r="I140" i="26"/>
  <c r="P140" i="26"/>
  <c r="H140" i="26"/>
  <c r="U164" i="26"/>
  <c r="M164" i="26"/>
  <c r="T164" i="26"/>
  <c r="L164" i="26"/>
  <c r="Q164" i="26"/>
  <c r="I164" i="26"/>
  <c r="P164" i="26"/>
  <c r="H164" i="26"/>
  <c r="U208" i="26"/>
  <c r="M208" i="26"/>
  <c r="T208" i="26"/>
  <c r="L208" i="26"/>
  <c r="Q208" i="26"/>
  <c r="I208" i="26"/>
  <c r="P208" i="26"/>
  <c r="H208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U69" i="26"/>
  <c r="M69" i="26"/>
  <c r="T69" i="26"/>
  <c r="L69" i="26"/>
  <c r="Q69" i="26"/>
  <c r="I69" i="26"/>
  <c r="P69" i="26"/>
  <c r="H69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Q192" i="25"/>
  <c r="I192" i="25"/>
  <c r="P192" i="25"/>
  <c r="H192" i="25"/>
  <c r="U192" i="25"/>
  <c r="M192" i="25"/>
  <c r="T192" i="25"/>
  <c r="L192" i="25"/>
  <c r="Q105" i="25"/>
  <c r="I105" i="25"/>
  <c r="P105" i="25"/>
  <c r="H105" i="25"/>
  <c r="U105" i="25"/>
  <c r="M105" i="25"/>
  <c r="T105" i="25"/>
  <c r="L105" i="25"/>
  <c r="Q87" i="25"/>
  <c r="I87" i="25"/>
  <c r="P87" i="25"/>
  <c r="H87" i="25"/>
  <c r="U87" i="25"/>
  <c r="M87" i="25"/>
  <c r="T87" i="25"/>
  <c r="L87" i="25"/>
  <c r="U246" i="25"/>
  <c r="M246" i="25"/>
  <c r="T246" i="25"/>
  <c r="L246" i="25"/>
  <c r="Q246" i="25"/>
  <c r="I246" i="25"/>
  <c r="P246" i="25"/>
  <c r="H246" i="25"/>
  <c r="Q104" i="24"/>
  <c r="I104" i="24"/>
  <c r="P104" i="24"/>
  <c r="H104" i="24"/>
  <c r="U104" i="24"/>
  <c r="M104" i="24"/>
  <c r="T104" i="24"/>
  <c r="L104" i="24"/>
  <c r="S26" i="26"/>
  <c r="K26" i="26"/>
  <c r="R26" i="26"/>
  <c r="J26" i="26"/>
  <c r="O26" i="26"/>
  <c r="G26" i="26"/>
  <c r="N26" i="26"/>
  <c r="F26" i="26"/>
  <c r="U90" i="26"/>
  <c r="M90" i="26"/>
  <c r="T90" i="26"/>
  <c r="L90" i="26"/>
  <c r="Q90" i="26"/>
  <c r="I90" i="26"/>
  <c r="P90" i="26"/>
  <c r="H90" i="26"/>
  <c r="U154" i="26"/>
  <c r="M154" i="26"/>
  <c r="T154" i="26"/>
  <c r="L154" i="26"/>
  <c r="Q154" i="26"/>
  <c r="I154" i="26"/>
  <c r="P154" i="26"/>
  <c r="H154" i="26"/>
  <c r="U234" i="26"/>
  <c r="M234" i="26"/>
  <c r="T234" i="26"/>
  <c r="L234" i="26"/>
  <c r="Q234" i="26"/>
  <c r="I234" i="26"/>
  <c r="P234" i="26"/>
  <c r="H234" i="26"/>
  <c r="U127" i="26"/>
  <c r="M127" i="26"/>
  <c r="T127" i="26"/>
  <c r="L127" i="26"/>
  <c r="Q127" i="26"/>
  <c r="I127" i="26"/>
  <c r="P127" i="26"/>
  <c r="H127" i="26"/>
  <c r="U223" i="26"/>
  <c r="M223" i="26"/>
  <c r="T223" i="26"/>
  <c r="L223" i="26"/>
  <c r="Q223" i="26"/>
  <c r="I223" i="26"/>
  <c r="P223" i="26"/>
  <c r="H223" i="26"/>
  <c r="U36" i="26"/>
  <c r="M36" i="26"/>
  <c r="T36" i="26"/>
  <c r="L36" i="26"/>
  <c r="Q36" i="26"/>
  <c r="I36" i="26"/>
  <c r="P36" i="26"/>
  <c r="H36" i="26"/>
  <c r="U153" i="26"/>
  <c r="M153" i="26"/>
  <c r="T153" i="26"/>
  <c r="L153" i="26"/>
  <c r="Q153" i="26"/>
  <c r="I153" i="26"/>
  <c r="P153" i="26"/>
  <c r="H153" i="26"/>
  <c r="U233" i="26"/>
  <c r="M233" i="26"/>
  <c r="T233" i="26"/>
  <c r="L233" i="26"/>
  <c r="Q233" i="26"/>
  <c r="I233" i="26"/>
  <c r="P233" i="26"/>
  <c r="H233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64" i="25"/>
  <c r="I64" i="25"/>
  <c r="P64" i="25"/>
  <c r="H64" i="25"/>
  <c r="U64" i="25"/>
  <c r="M64" i="25"/>
  <c r="T64" i="25"/>
  <c r="L64" i="25"/>
  <c r="Q80" i="25"/>
  <c r="I80" i="25"/>
  <c r="P80" i="25"/>
  <c r="H80" i="25"/>
  <c r="U80" i="25"/>
  <c r="M80" i="25"/>
  <c r="T80" i="25"/>
  <c r="L80" i="25"/>
  <c r="Q96" i="25"/>
  <c r="I96" i="25"/>
  <c r="P96" i="25"/>
  <c r="H96" i="25"/>
  <c r="U96" i="25"/>
  <c r="M96" i="25"/>
  <c r="T96" i="25"/>
  <c r="L96" i="25"/>
  <c r="Q144" i="25"/>
  <c r="I144" i="25"/>
  <c r="P144" i="25"/>
  <c r="H144" i="25"/>
  <c r="U144" i="25"/>
  <c r="M144" i="25"/>
  <c r="T144" i="25"/>
  <c r="L144" i="25"/>
  <c r="Q160" i="25"/>
  <c r="I160" i="25"/>
  <c r="P160" i="25"/>
  <c r="H160" i="25"/>
  <c r="U160" i="25"/>
  <c r="M160" i="25"/>
  <c r="T160" i="25"/>
  <c r="L160" i="25"/>
  <c r="Q208" i="25"/>
  <c r="I208" i="25"/>
  <c r="P208" i="25"/>
  <c r="H208" i="25"/>
  <c r="U208" i="25"/>
  <c r="M208" i="25"/>
  <c r="T208" i="25"/>
  <c r="L208" i="25"/>
  <c r="U224" i="25"/>
  <c r="M224" i="25"/>
  <c r="T224" i="25"/>
  <c r="L224" i="25"/>
  <c r="Q224" i="25"/>
  <c r="I224" i="25"/>
  <c r="P224" i="25"/>
  <c r="H224" i="25"/>
  <c r="Q67" i="25"/>
  <c r="I67" i="25"/>
  <c r="P67" i="25"/>
  <c r="H67" i="25"/>
  <c r="U67" i="25"/>
  <c r="M67" i="25"/>
  <c r="T67" i="25"/>
  <c r="L67" i="25"/>
  <c r="Q95" i="25"/>
  <c r="I95" i="25"/>
  <c r="P95" i="25"/>
  <c r="H95" i="25"/>
  <c r="U95" i="25"/>
  <c r="M95" i="25"/>
  <c r="T95" i="25"/>
  <c r="L95" i="25"/>
  <c r="Q127" i="25"/>
  <c r="I127" i="25"/>
  <c r="P127" i="25"/>
  <c r="H127" i="25"/>
  <c r="U127" i="25"/>
  <c r="M127" i="25"/>
  <c r="T127" i="25"/>
  <c r="L127" i="25"/>
  <c r="Q155" i="25"/>
  <c r="I155" i="25"/>
  <c r="P155" i="25"/>
  <c r="H155" i="25"/>
  <c r="U155" i="25"/>
  <c r="M155" i="25"/>
  <c r="T155" i="25"/>
  <c r="L155" i="25"/>
  <c r="Q187" i="25"/>
  <c r="I187" i="25"/>
  <c r="P187" i="25"/>
  <c r="H187" i="25"/>
  <c r="U187" i="25"/>
  <c r="M187" i="25"/>
  <c r="T187" i="25"/>
  <c r="L187" i="25"/>
  <c r="U215" i="25"/>
  <c r="M215" i="25"/>
  <c r="T215" i="25"/>
  <c r="L215" i="25"/>
  <c r="Q215" i="25"/>
  <c r="I215" i="25"/>
  <c r="P215" i="25"/>
  <c r="H215" i="25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61" i="25"/>
  <c r="I61" i="25"/>
  <c r="P61" i="25"/>
  <c r="H61" i="25"/>
  <c r="U61" i="25"/>
  <c r="M61" i="25"/>
  <c r="T61" i="25"/>
  <c r="L61" i="25"/>
  <c r="Q141" i="25"/>
  <c r="I141" i="25"/>
  <c r="P141" i="25"/>
  <c r="H141" i="25"/>
  <c r="U141" i="25"/>
  <c r="M141" i="25"/>
  <c r="T141" i="25"/>
  <c r="L141" i="25"/>
  <c r="Q205" i="25"/>
  <c r="I205" i="25"/>
  <c r="P205" i="25"/>
  <c r="H205" i="25"/>
  <c r="U205" i="25"/>
  <c r="M205" i="25"/>
  <c r="T205" i="25"/>
  <c r="L205" i="25"/>
  <c r="Q27" i="25"/>
  <c r="I27" i="25"/>
  <c r="P27" i="25"/>
  <c r="H27" i="25"/>
  <c r="U27" i="25"/>
  <c r="M27" i="25"/>
  <c r="T27" i="25"/>
  <c r="L27" i="25"/>
  <c r="Q63" i="25"/>
  <c r="I63" i="25"/>
  <c r="P63" i="25"/>
  <c r="H63" i="25"/>
  <c r="U63" i="25"/>
  <c r="M63" i="25"/>
  <c r="T63" i="25"/>
  <c r="L63" i="25"/>
  <c r="Q99" i="25"/>
  <c r="I99" i="25"/>
  <c r="P99" i="25"/>
  <c r="H99" i="25"/>
  <c r="U99" i="25"/>
  <c r="M99" i="25"/>
  <c r="T99" i="25"/>
  <c r="L99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58" i="25"/>
  <c r="I58" i="25"/>
  <c r="P58" i="25"/>
  <c r="H58" i="25"/>
  <c r="U58" i="25"/>
  <c r="M58" i="25"/>
  <c r="T58" i="25"/>
  <c r="L58" i="25"/>
  <c r="Q90" i="25"/>
  <c r="I90" i="25"/>
  <c r="P90" i="25"/>
  <c r="H90" i="25"/>
  <c r="U90" i="25"/>
  <c r="M90" i="25"/>
  <c r="T90" i="25"/>
  <c r="L90" i="25"/>
  <c r="Q106" i="25"/>
  <c r="I106" i="25"/>
  <c r="P106" i="25"/>
  <c r="H106" i="25"/>
  <c r="U106" i="25"/>
  <c r="M106" i="25"/>
  <c r="T106" i="25"/>
  <c r="L106" i="25"/>
  <c r="Q170" i="25"/>
  <c r="I170" i="25"/>
  <c r="P170" i="25"/>
  <c r="H170" i="25"/>
  <c r="U170" i="25"/>
  <c r="M170" i="25"/>
  <c r="T170" i="25"/>
  <c r="L170" i="25"/>
  <c r="U234" i="25"/>
  <c r="M234" i="25"/>
  <c r="T234" i="25"/>
  <c r="L234" i="25"/>
  <c r="Q234" i="25"/>
  <c r="I234" i="25"/>
  <c r="P234" i="25"/>
  <c r="H234" i="25"/>
  <c r="Q24" i="24"/>
  <c r="I24" i="24"/>
  <c r="P24" i="24"/>
  <c r="H24" i="24"/>
  <c r="U24" i="24"/>
  <c r="M24" i="24"/>
  <c r="T24" i="24"/>
  <c r="L24" i="24"/>
  <c r="Q56" i="24"/>
  <c r="I56" i="24"/>
  <c r="P56" i="24"/>
  <c r="H56" i="24"/>
  <c r="U56" i="24"/>
  <c r="M56" i="24"/>
  <c r="T56" i="24"/>
  <c r="L56" i="24"/>
  <c r="Q88" i="24"/>
  <c r="I88" i="24"/>
  <c r="P88" i="24"/>
  <c r="H88" i="24"/>
  <c r="U88" i="24"/>
  <c r="M88" i="24"/>
  <c r="T88" i="24"/>
  <c r="L88" i="24"/>
  <c r="F104" i="24"/>
  <c r="Q120" i="24"/>
  <c r="I120" i="24"/>
  <c r="P120" i="24"/>
  <c r="H120" i="24"/>
  <c r="U120" i="24"/>
  <c r="M120" i="24"/>
  <c r="T120" i="24"/>
  <c r="L120" i="24"/>
  <c r="Q136" i="24"/>
  <c r="I136" i="24"/>
  <c r="P136" i="24"/>
  <c r="H136" i="24"/>
  <c r="U136" i="24"/>
  <c r="M136" i="24"/>
  <c r="T136" i="24"/>
  <c r="L136" i="24"/>
  <c r="Q152" i="24"/>
  <c r="I152" i="24"/>
  <c r="P152" i="24"/>
  <c r="H152" i="24"/>
  <c r="U152" i="24"/>
  <c r="M152" i="24"/>
  <c r="T152" i="24"/>
  <c r="L152" i="24"/>
  <c r="Q168" i="24"/>
  <c r="I168" i="24"/>
  <c r="P168" i="24"/>
  <c r="H168" i="24"/>
  <c r="U168" i="24"/>
  <c r="M168" i="24"/>
  <c r="T168" i="24"/>
  <c r="L168" i="24"/>
  <c r="Q184" i="24"/>
  <c r="I184" i="24"/>
  <c r="P184" i="24"/>
  <c r="H184" i="24"/>
  <c r="U184" i="24"/>
  <c r="M184" i="24"/>
  <c r="T184" i="24"/>
  <c r="L184" i="24"/>
  <c r="Q200" i="24"/>
  <c r="I200" i="24"/>
  <c r="P200" i="24"/>
  <c r="H200" i="24"/>
  <c r="U200" i="24"/>
  <c r="M200" i="24"/>
  <c r="T200" i="24"/>
  <c r="L200" i="24"/>
  <c r="Q216" i="24"/>
  <c r="I216" i="24"/>
  <c r="P216" i="24"/>
  <c r="H216" i="24"/>
  <c r="U216" i="24"/>
  <c r="M216" i="24"/>
  <c r="T216" i="24"/>
  <c r="L216" i="24"/>
  <c r="Q232" i="24"/>
  <c r="I232" i="24"/>
  <c r="P232" i="24"/>
  <c r="H232" i="24"/>
  <c r="U232" i="24"/>
  <c r="M232" i="24"/>
  <c r="T232" i="24"/>
  <c r="L232" i="24"/>
  <c r="Q31" i="24"/>
  <c r="I31" i="24"/>
  <c r="P31" i="24"/>
  <c r="H31" i="24"/>
  <c r="U31" i="24"/>
  <c r="M31" i="24"/>
  <c r="T31" i="24"/>
  <c r="L31" i="24"/>
  <c r="Q131" i="24"/>
  <c r="I131" i="24"/>
  <c r="P131" i="24"/>
  <c r="H131" i="24"/>
  <c r="U131" i="24"/>
  <c r="M131" i="24"/>
  <c r="T131" i="24"/>
  <c r="L131" i="24"/>
  <c r="Q167" i="24"/>
  <c r="I167" i="24"/>
  <c r="P167" i="24"/>
  <c r="H167" i="24"/>
  <c r="U167" i="24"/>
  <c r="M167" i="24"/>
  <c r="T167" i="24"/>
  <c r="L167" i="24"/>
  <c r="Q199" i="24"/>
  <c r="I199" i="24"/>
  <c r="P199" i="24"/>
  <c r="H199" i="24"/>
  <c r="U199" i="24"/>
  <c r="M199" i="24"/>
  <c r="T199" i="24"/>
  <c r="L199" i="24"/>
  <c r="Q227" i="24"/>
  <c r="I227" i="24"/>
  <c r="P227" i="24"/>
  <c r="H227" i="24"/>
  <c r="U227" i="24"/>
  <c r="M227" i="24"/>
  <c r="T227" i="24"/>
  <c r="L227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73" i="24"/>
  <c r="I73" i="24"/>
  <c r="P73" i="24"/>
  <c r="H73" i="24"/>
  <c r="U73" i="24"/>
  <c r="M73" i="24"/>
  <c r="T73" i="24"/>
  <c r="L73" i="24"/>
  <c r="Q105" i="24"/>
  <c r="I105" i="24"/>
  <c r="P105" i="24"/>
  <c r="H105" i="24"/>
  <c r="U105" i="24"/>
  <c r="M105" i="24"/>
  <c r="T105" i="24"/>
  <c r="L105" i="24"/>
  <c r="Q121" i="24"/>
  <c r="I121" i="24"/>
  <c r="P121" i="24"/>
  <c r="H121" i="24"/>
  <c r="U121" i="24"/>
  <c r="M121" i="24"/>
  <c r="T121" i="24"/>
  <c r="L121" i="24"/>
  <c r="Q137" i="24"/>
  <c r="I137" i="24"/>
  <c r="P137" i="24"/>
  <c r="H137" i="24"/>
  <c r="U137" i="24"/>
  <c r="M137" i="24"/>
  <c r="T137" i="24"/>
  <c r="L137" i="24"/>
  <c r="Q153" i="24"/>
  <c r="I153" i="24"/>
  <c r="P153" i="24"/>
  <c r="H153" i="24"/>
  <c r="U153" i="24"/>
  <c r="M153" i="24"/>
  <c r="T153" i="24"/>
  <c r="L153" i="24"/>
  <c r="Q169" i="24"/>
  <c r="I169" i="24"/>
  <c r="P169" i="24"/>
  <c r="H169" i="24"/>
  <c r="U169" i="24"/>
  <c r="M169" i="24"/>
  <c r="T169" i="24"/>
  <c r="L169" i="24"/>
  <c r="Q185" i="24"/>
  <c r="I185" i="24"/>
  <c r="P185" i="24"/>
  <c r="H185" i="24"/>
  <c r="U185" i="24"/>
  <c r="M185" i="24"/>
  <c r="T185" i="24"/>
  <c r="L185" i="24"/>
  <c r="Q201" i="24"/>
  <c r="I201" i="24"/>
  <c r="P201" i="24"/>
  <c r="H201" i="24"/>
  <c r="U201" i="24"/>
  <c r="M201" i="24"/>
  <c r="T201" i="24"/>
  <c r="L201" i="24"/>
  <c r="Q217" i="24"/>
  <c r="I217" i="24"/>
  <c r="P217" i="24"/>
  <c r="H217" i="24"/>
  <c r="U217" i="24"/>
  <c r="M217" i="24"/>
  <c r="T217" i="24"/>
  <c r="L217" i="24"/>
  <c r="Q233" i="24"/>
  <c r="I233" i="24"/>
  <c r="P233" i="24"/>
  <c r="H233" i="24"/>
  <c r="U233" i="24"/>
  <c r="M233" i="24"/>
  <c r="T233" i="24"/>
  <c r="L233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66" i="24"/>
  <c r="I66" i="24"/>
  <c r="P66" i="24"/>
  <c r="H66" i="24"/>
  <c r="U66" i="24"/>
  <c r="M66" i="24"/>
  <c r="T66" i="24"/>
  <c r="L66" i="24"/>
  <c r="Q98" i="24"/>
  <c r="I98" i="24"/>
  <c r="P98" i="24"/>
  <c r="H98" i="24"/>
  <c r="U98" i="24"/>
  <c r="M98" i="24"/>
  <c r="T98" i="24"/>
  <c r="L98" i="24"/>
  <c r="Q114" i="24"/>
  <c r="I114" i="24"/>
  <c r="P114" i="24"/>
  <c r="H114" i="24"/>
  <c r="U114" i="24"/>
  <c r="M114" i="24"/>
  <c r="T114" i="24"/>
  <c r="L114" i="24"/>
  <c r="Q146" i="24"/>
  <c r="I146" i="24"/>
  <c r="P146" i="24"/>
  <c r="H146" i="24"/>
  <c r="U146" i="24"/>
  <c r="M146" i="24"/>
  <c r="T146" i="24"/>
  <c r="L146" i="24"/>
  <c r="Q178" i="24"/>
  <c r="I178" i="24"/>
  <c r="P178" i="24"/>
  <c r="H178" i="24"/>
  <c r="U178" i="24"/>
  <c r="M178" i="24"/>
  <c r="T178" i="24"/>
  <c r="L178" i="24"/>
  <c r="Q210" i="24"/>
  <c r="I210" i="24"/>
  <c r="P210" i="24"/>
  <c r="H210" i="24"/>
  <c r="U210" i="24"/>
  <c r="M210" i="24"/>
  <c r="T210" i="24"/>
  <c r="L210" i="24"/>
  <c r="Q242" i="24"/>
  <c r="I242" i="24"/>
  <c r="P242" i="24"/>
  <c r="H242" i="24"/>
  <c r="U242" i="24"/>
  <c r="M242" i="24"/>
  <c r="T242" i="24"/>
  <c r="L242" i="24"/>
  <c r="Q27" i="24"/>
  <c r="I27" i="24"/>
  <c r="P27" i="24"/>
  <c r="H27" i="24"/>
  <c r="U27" i="24"/>
  <c r="M27" i="24"/>
  <c r="T27" i="24"/>
  <c r="L27" i="24"/>
  <c r="Q59" i="24"/>
  <c r="I59" i="24"/>
  <c r="P59" i="24"/>
  <c r="H59" i="24"/>
  <c r="U59" i="24"/>
  <c r="M59" i="24"/>
  <c r="T59" i="24"/>
  <c r="L59" i="24"/>
  <c r="Q87" i="24"/>
  <c r="I87" i="24"/>
  <c r="P87" i="24"/>
  <c r="H87" i="24"/>
  <c r="U87" i="24"/>
  <c r="M87" i="24"/>
  <c r="T87" i="24"/>
  <c r="L87" i="24"/>
  <c r="Q179" i="24"/>
  <c r="I179" i="24"/>
  <c r="P179" i="24"/>
  <c r="H179" i="24"/>
  <c r="U179" i="24"/>
  <c r="M179" i="24"/>
  <c r="T179" i="24"/>
  <c r="L179" i="24"/>
  <c r="Q211" i="24"/>
  <c r="I211" i="24"/>
  <c r="P211" i="24"/>
  <c r="H211" i="24"/>
  <c r="U211" i="24"/>
  <c r="M211" i="24"/>
  <c r="T211" i="24"/>
  <c r="L211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62" i="26"/>
  <c r="M62" i="26"/>
  <c r="T62" i="26"/>
  <c r="L62" i="26"/>
  <c r="Q62" i="26"/>
  <c r="I62" i="26"/>
  <c r="P62" i="26"/>
  <c r="H62" i="26"/>
  <c r="U78" i="26"/>
  <c r="M78" i="26"/>
  <c r="T78" i="26"/>
  <c r="L78" i="26"/>
  <c r="Q78" i="26"/>
  <c r="I78" i="26"/>
  <c r="P78" i="26"/>
  <c r="H78" i="26"/>
  <c r="U196" i="26"/>
  <c r="M196" i="26"/>
  <c r="T196" i="26"/>
  <c r="L196" i="26"/>
  <c r="Q196" i="26"/>
  <c r="I196" i="26"/>
  <c r="P196" i="26"/>
  <c r="H196" i="26"/>
  <c r="U236" i="26"/>
  <c r="M236" i="26"/>
  <c r="T236" i="26"/>
  <c r="L236" i="26"/>
  <c r="Q236" i="26"/>
  <c r="I236" i="26"/>
  <c r="P236" i="26"/>
  <c r="H23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63" i="26"/>
  <c r="M63" i="26"/>
  <c r="T63" i="26"/>
  <c r="L63" i="26"/>
  <c r="Q63" i="26"/>
  <c r="I63" i="26"/>
  <c r="P63" i="26"/>
  <c r="H63" i="26"/>
  <c r="U79" i="26"/>
  <c r="M79" i="26"/>
  <c r="T79" i="26"/>
  <c r="L79" i="26"/>
  <c r="Q79" i="26"/>
  <c r="I79" i="26"/>
  <c r="P79" i="26"/>
  <c r="H79" i="26"/>
  <c r="U160" i="26"/>
  <c r="M160" i="26"/>
  <c r="T160" i="26"/>
  <c r="L160" i="26"/>
  <c r="Q160" i="26"/>
  <c r="I160" i="26"/>
  <c r="P160" i="26"/>
  <c r="H160" i="26"/>
  <c r="U212" i="26"/>
  <c r="M212" i="26"/>
  <c r="T212" i="26"/>
  <c r="L212" i="26"/>
  <c r="Q212" i="26"/>
  <c r="I212" i="26"/>
  <c r="P212" i="26"/>
  <c r="H212" i="26"/>
  <c r="U80" i="26"/>
  <c r="M80" i="26"/>
  <c r="T80" i="26"/>
  <c r="L80" i="26"/>
  <c r="Q80" i="26"/>
  <c r="I80" i="26"/>
  <c r="P80" i="26"/>
  <c r="H80" i="26"/>
  <c r="U96" i="26"/>
  <c r="M96" i="26"/>
  <c r="T96" i="26"/>
  <c r="L96" i="26"/>
  <c r="Q96" i="26"/>
  <c r="I96" i="26"/>
  <c r="P96" i="26"/>
  <c r="H96" i="26"/>
  <c r="U112" i="26"/>
  <c r="M112" i="26"/>
  <c r="T112" i="26"/>
  <c r="L112" i="26"/>
  <c r="Q112" i="26"/>
  <c r="I112" i="26"/>
  <c r="P112" i="26"/>
  <c r="H112" i="26"/>
  <c r="U128" i="26"/>
  <c r="M128" i="26"/>
  <c r="T128" i="26"/>
  <c r="L128" i="26"/>
  <c r="Q128" i="26"/>
  <c r="I128" i="26"/>
  <c r="P128" i="26"/>
  <c r="H128" i="26"/>
  <c r="U144" i="26"/>
  <c r="M144" i="26"/>
  <c r="T144" i="26"/>
  <c r="L144" i="26"/>
  <c r="Q144" i="26"/>
  <c r="I144" i="26"/>
  <c r="P144" i="26"/>
  <c r="H144" i="26"/>
  <c r="U168" i="26"/>
  <c r="M168" i="26"/>
  <c r="T168" i="26"/>
  <c r="L168" i="26"/>
  <c r="Q168" i="26"/>
  <c r="I168" i="26"/>
  <c r="P168" i="26"/>
  <c r="H168" i="26"/>
  <c r="U224" i="26"/>
  <c r="M224" i="26"/>
  <c r="T224" i="26"/>
  <c r="L224" i="26"/>
  <c r="Q224" i="26"/>
  <c r="I224" i="26"/>
  <c r="P224" i="26"/>
  <c r="H224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U57" i="26"/>
  <c r="M57" i="26"/>
  <c r="T57" i="26"/>
  <c r="L57" i="26"/>
  <c r="Q57" i="26"/>
  <c r="I57" i="26"/>
  <c r="P57" i="26"/>
  <c r="H57" i="26"/>
  <c r="U73" i="26"/>
  <c r="M73" i="26"/>
  <c r="T73" i="26"/>
  <c r="L73" i="26"/>
  <c r="Q73" i="26"/>
  <c r="I73" i="26"/>
  <c r="P73" i="26"/>
  <c r="H73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Q112" i="25"/>
  <c r="I112" i="25"/>
  <c r="P112" i="25"/>
  <c r="H112" i="25"/>
  <c r="U112" i="25"/>
  <c r="M112" i="25"/>
  <c r="T112" i="25"/>
  <c r="L112" i="25"/>
  <c r="Q73" i="25"/>
  <c r="I73" i="25"/>
  <c r="P73" i="25"/>
  <c r="H73" i="25"/>
  <c r="U73" i="25"/>
  <c r="M73" i="25"/>
  <c r="T73" i="25"/>
  <c r="L73" i="25"/>
  <c r="Q185" i="25"/>
  <c r="I185" i="25"/>
  <c r="P185" i="25"/>
  <c r="H185" i="25"/>
  <c r="U185" i="25"/>
  <c r="M185" i="25"/>
  <c r="T185" i="25"/>
  <c r="L185" i="25"/>
  <c r="Q123" i="25"/>
  <c r="I123" i="25"/>
  <c r="P123" i="25"/>
  <c r="H123" i="25"/>
  <c r="U123" i="25"/>
  <c r="M123" i="25"/>
  <c r="T123" i="25"/>
  <c r="L123" i="25"/>
  <c r="Q166" i="25"/>
  <c r="I166" i="25"/>
  <c r="P166" i="25"/>
  <c r="H166" i="25"/>
  <c r="U166" i="25"/>
  <c r="M166" i="25"/>
  <c r="T166" i="25"/>
  <c r="L166" i="25"/>
  <c r="Q89" i="24"/>
  <c r="I89" i="24"/>
  <c r="P89" i="24"/>
  <c r="H89" i="24"/>
  <c r="U89" i="24"/>
  <c r="M89" i="24"/>
  <c r="T89" i="24"/>
  <c r="L89" i="24"/>
  <c r="Q130" i="24"/>
  <c r="I130" i="24"/>
  <c r="P130" i="24"/>
  <c r="H130" i="24"/>
  <c r="U130" i="24"/>
  <c r="M130" i="24"/>
  <c r="T130" i="24"/>
  <c r="L130" i="24"/>
  <c r="Q203" i="24"/>
  <c r="I203" i="24"/>
  <c r="P203" i="24"/>
  <c r="H203" i="24"/>
  <c r="U203" i="24"/>
  <c r="M203" i="24"/>
  <c r="T203" i="24"/>
  <c r="L203" i="24"/>
  <c r="U106" i="26"/>
  <c r="M106" i="26"/>
  <c r="T106" i="26"/>
  <c r="L106" i="26"/>
  <c r="Q106" i="26"/>
  <c r="I106" i="26"/>
  <c r="P106" i="26"/>
  <c r="H106" i="26"/>
  <c r="U218" i="26"/>
  <c r="M218" i="26"/>
  <c r="T218" i="26"/>
  <c r="L218" i="26"/>
  <c r="Q218" i="26"/>
  <c r="I218" i="26"/>
  <c r="P218" i="26"/>
  <c r="H218" i="26"/>
  <c r="U175" i="26"/>
  <c r="M175" i="26"/>
  <c r="T175" i="26"/>
  <c r="L175" i="26"/>
  <c r="Q175" i="26"/>
  <c r="I175" i="26"/>
  <c r="P175" i="26"/>
  <c r="H175" i="26"/>
  <c r="U20" i="26"/>
  <c r="M20" i="26"/>
  <c r="T20" i="26"/>
  <c r="L20" i="26"/>
  <c r="Q20" i="26"/>
  <c r="I20" i="26"/>
  <c r="P20" i="26"/>
  <c r="H20" i="26"/>
  <c r="U185" i="26"/>
  <c r="M185" i="26"/>
  <c r="T185" i="26"/>
  <c r="L185" i="26"/>
  <c r="Q185" i="26"/>
  <c r="I185" i="26"/>
  <c r="P185" i="26"/>
  <c r="H185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68" i="25"/>
  <c r="I68" i="25"/>
  <c r="P68" i="25"/>
  <c r="H68" i="25"/>
  <c r="U68" i="25"/>
  <c r="M68" i="25"/>
  <c r="T68" i="25"/>
  <c r="L68" i="25"/>
  <c r="Q132" i="25"/>
  <c r="I132" i="25"/>
  <c r="P132" i="25"/>
  <c r="H132" i="25"/>
  <c r="U132" i="25"/>
  <c r="M132" i="25"/>
  <c r="T132" i="25"/>
  <c r="L132" i="25"/>
  <c r="Q148" i="25"/>
  <c r="I148" i="25"/>
  <c r="P148" i="25"/>
  <c r="H148" i="25"/>
  <c r="U148" i="25"/>
  <c r="M148" i="25"/>
  <c r="T148" i="25"/>
  <c r="L148" i="25"/>
  <c r="Q196" i="25"/>
  <c r="I196" i="25"/>
  <c r="P196" i="25"/>
  <c r="H196" i="25"/>
  <c r="U196" i="25"/>
  <c r="M196" i="25"/>
  <c r="T196" i="25"/>
  <c r="L196" i="25"/>
  <c r="U212" i="25"/>
  <c r="M212" i="25"/>
  <c r="T212" i="25"/>
  <c r="L212" i="25"/>
  <c r="Q212" i="25"/>
  <c r="I212" i="25"/>
  <c r="P212" i="25"/>
  <c r="H212" i="25"/>
  <c r="Q43" i="25"/>
  <c r="I43" i="25"/>
  <c r="P43" i="25"/>
  <c r="H43" i="25"/>
  <c r="U43" i="25"/>
  <c r="M43" i="25"/>
  <c r="T43" i="25"/>
  <c r="L43" i="25"/>
  <c r="Q163" i="25"/>
  <c r="I163" i="25"/>
  <c r="P163" i="25"/>
  <c r="H163" i="25"/>
  <c r="U163" i="25"/>
  <c r="M163" i="25"/>
  <c r="T163" i="25"/>
  <c r="L163" i="25"/>
  <c r="Q77" i="25"/>
  <c r="I77" i="25"/>
  <c r="P77" i="25"/>
  <c r="H77" i="25"/>
  <c r="U77" i="25"/>
  <c r="M77" i="25"/>
  <c r="T77" i="25"/>
  <c r="L77" i="25"/>
  <c r="Q93" i="25"/>
  <c r="I93" i="25"/>
  <c r="P93" i="25"/>
  <c r="H93" i="25"/>
  <c r="U93" i="25"/>
  <c r="M93" i="25"/>
  <c r="T93" i="25"/>
  <c r="L93" i="25"/>
  <c r="Q109" i="25"/>
  <c r="I109" i="25"/>
  <c r="P109" i="25"/>
  <c r="H109" i="25"/>
  <c r="U109" i="25"/>
  <c r="M109" i="25"/>
  <c r="T109" i="25"/>
  <c r="L109" i="25"/>
  <c r="Q125" i="25"/>
  <c r="I125" i="25"/>
  <c r="P125" i="25"/>
  <c r="H125" i="25"/>
  <c r="U125" i="25"/>
  <c r="M125" i="25"/>
  <c r="T125" i="25"/>
  <c r="L125" i="25"/>
  <c r="Q157" i="25"/>
  <c r="I157" i="25"/>
  <c r="P157" i="25"/>
  <c r="H157" i="25"/>
  <c r="U157" i="25"/>
  <c r="M157" i="25"/>
  <c r="T157" i="25"/>
  <c r="L157" i="25"/>
  <c r="Q173" i="25"/>
  <c r="I173" i="25"/>
  <c r="P173" i="25"/>
  <c r="H173" i="25"/>
  <c r="U173" i="25"/>
  <c r="M173" i="25"/>
  <c r="T173" i="25"/>
  <c r="L173" i="25"/>
  <c r="Q189" i="25"/>
  <c r="I189" i="25"/>
  <c r="P189" i="25"/>
  <c r="H189" i="25"/>
  <c r="U189" i="25"/>
  <c r="M189" i="25"/>
  <c r="T189" i="25"/>
  <c r="L189" i="25"/>
  <c r="U221" i="25"/>
  <c r="M221" i="25"/>
  <c r="T221" i="25"/>
  <c r="L221" i="25"/>
  <c r="Q221" i="25"/>
  <c r="I221" i="25"/>
  <c r="P221" i="25"/>
  <c r="H221" i="25"/>
  <c r="U237" i="25"/>
  <c r="M237" i="25"/>
  <c r="T237" i="25"/>
  <c r="L237" i="25"/>
  <c r="Q237" i="25"/>
  <c r="I237" i="25"/>
  <c r="P237" i="25"/>
  <c r="H237" i="25"/>
  <c r="R27" i="25"/>
  <c r="J27" i="25"/>
  <c r="S27" i="25"/>
  <c r="O27" i="25"/>
  <c r="G27" i="25"/>
  <c r="K27" i="25"/>
  <c r="N27" i="25"/>
  <c r="F27" i="25"/>
  <c r="Q131" i="25"/>
  <c r="I131" i="25"/>
  <c r="P131" i="25"/>
  <c r="H131" i="25"/>
  <c r="U131" i="25"/>
  <c r="M131" i="25"/>
  <c r="T131" i="25"/>
  <c r="L131" i="25"/>
  <c r="Q167" i="25"/>
  <c r="I167" i="25"/>
  <c r="P167" i="25"/>
  <c r="H167" i="25"/>
  <c r="U167" i="25"/>
  <c r="M167" i="25"/>
  <c r="T167" i="25"/>
  <c r="L167" i="25"/>
  <c r="Q199" i="25"/>
  <c r="I199" i="25"/>
  <c r="P199" i="25"/>
  <c r="H199" i="25"/>
  <c r="U199" i="25"/>
  <c r="M199" i="25"/>
  <c r="T199" i="25"/>
  <c r="L199" i="25"/>
  <c r="U235" i="25"/>
  <c r="M235" i="25"/>
  <c r="T235" i="25"/>
  <c r="L235" i="25"/>
  <c r="Q235" i="25"/>
  <c r="I235" i="25"/>
  <c r="P235" i="25"/>
  <c r="H235" i="25"/>
  <c r="Q74" i="25"/>
  <c r="I74" i="25"/>
  <c r="P74" i="25"/>
  <c r="H74" i="25"/>
  <c r="U74" i="25"/>
  <c r="M74" i="25"/>
  <c r="T74" i="25"/>
  <c r="L74" i="25"/>
  <c r="Q122" i="25"/>
  <c r="I122" i="25"/>
  <c r="P122" i="25"/>
  <c r="H122" i="25"/>
  <c r="U122" i="25"/>
  <c r="M122" i="25"/>
  <c r="T122" i="25"/>
  <c r="L122" i="25"/>
  <c r="Q138" i="25"/>
  <c r="I138" i="25"/>
  <c r="P138" i="25"/>
  <c r="H138" i="25"/>
  <c r="U138" i="25"/>
  <c r="M138" i="25"/>
  <c r="T138" i="25"/>
  <c r="L138" i="25"/>
  <c r="Q154" i="25"/>
  <c r="I154" i="25"/>
  <c r="P154" i="25"/>
  <c r="H154" i="25"/>
  <c r="U154" i="25"/>
  <c r="M154" i="25"/>
  <c r="T154" i="25"/>
  <c r="L154" i="25"/>
  <c r="Q186" i="25"/>
  <c r="I186" i="25"/>
  <c r="P186" i="25"/>
  <c r="H186" i="25"/>
  <c r="U186" i="25"/>
  <c r="M186" i="25"/>
  <c r="T186" i="25"/>
  <c r="L186" i="25"/>
  <c r="Q202" i="25"/>
  <c r="I202" i="25"/>
  <c r="P202" i="25"/>
  <c r="H202" i="25"/>
  <c r="U202" i="25"/>
  <c r="M202" i="25"/>
  <c r="T202" i="25"/>
  <c r="L202" i="25"/>
  <c r="U218" i="25"/>
  <c r="M218" i="25"/>
  <c r="T218" i="25"/>
  <c r="L218" i="25"/>
  <c r="Q218" i="25"/>
  <c r="I218" i="25"/>
  <c r="P218" i="25"/>
  <c r="H218" i="25"/>
  <c r="S248" i="25"/>
  <c r="K248" i="25"/>
  <c r="R248" i="25"/>
  <c r="J248" i="25"/>
  <c r="O248" i="25"/>
  <c r="G248" i="25"/>
  <c r="N248" i="25"/>
  <c r="F248" i="25"/>
  <c r="Q44" i="24"/>
  <c r="I44" i="24"/>
  <c r="P44" i="24"/>
  <c r="H44" i="24"/>
  <c r="U44" i="24"/>
  <c r="M44" i="24"/>
  <c r="T44" i="24"/>
  <c r="L44" i="24"/>
  <c r="Q76" i="24"/>
  <c r="I76" i="24"/>
  <c r="P76" i="24"/>
  <c r="H76" i="24"/>
  <c r="U76" i="24"/>
  <c r="M76" i="24"/>
  <c r="T76" i="24"/>
  <c r="L76" i="24"/>
  <c r="Q108" i="24"/>
  <c r="I108" i="24"/>
  <c r="P108" i="24"/>
  <c r="H108" i="24"/>
  <c r="U108" i="24"/>
  <c r="M108" i="24"/>
  <c r="T108" i="24"/>
  <c r="L108" i="24"/>
  <c r="Q175" i="24"/>
  <c r="I175" i="24"/>
  <c r="P175" i="24"/>
  <c r="H175" i="24"/>
  <c r="U175" i="24"/>
  <c r="M175" i="24"/>
  <c r="T175" i="24"/>
  <c r="L175" i="24"/>
  <c r="Q207" i="24"/>
  <c r="I207" i="24"/>
  <c r="P207" i="24"/>
  <c r="H207" i="24"/>
  <c r="U207" i="24"/>
  <c r="M207" i="24"/>
  <c r="T207" i="24"/>
  <c r="L207" i="24"/>
  <c r="Q29" i="24"/>
  <c r="I29" i="24"/>
  <c r="P29" i="24"/>
  <c r="H29" i="24"/>
  <c r="U29" i="24"/>
  <c r="M29" i="24"/>
  <c r="T29" i="24"/>
  <c r="L29" i="24"/>
  <c r="Q61" i="24"/>
  <c r="I61" i="24"/>
  <c r="P61" i="24"/>
  <c r="H61" i="24"/>
  <c r="U61" i="24"/>
  <c r="M61" i="24"/>
  <c r="T61" i="24"/>
  <c r="L61" i="24"/>
  <c r="Q93" i="24"/>
  <c r="I93" i="24"/>
  <c r="P93" i="24"/>
  <c r="H93" i="24"/>
  <c r="U93" i="24"/>
  <c r="M93" i="24"/>
  <c r="T93" i="24"/>
  <c r="L93" i="24"/>
  <c r="Q38" i="24"/>
  <c r="I38" i="24"/>
  <c r="P38" i="24"/>
  <c r="H38" i="24"/>
  <c r="U38" i="24"/>
  <c r="M38" i="24"/>
  <c r="T38" i="24"/>
  <c r="L38" i="24"/>
  <c r="Q70" i="24"/>
  <c r="I70" i="24"/>
  <c r="P70" i="24"/>
  <c r="H70" i="24"/>
  <c r="U70" i="24"/>
  <c r="M70" i="24"/>
  <c r="T70" i="24"/>
  <c r="L70" i="24"/>
  <c r="Q102" i="24"/>
  <c r="I102" i="24"/>
  <c r="P102" i="24"/>
  <c r="H102" i="24"/>
  <c r="U102" i="24"/>
  <c r="M102" i="24"/>
  <c r="T102" i="24"/>
  <c r="L102" i="24"/>
  <c r="Q119" i="24"/>
  <c r="I119" i="24"/>
  <c r="P119" i="24"/>
  <c r="H119" i="24"/>
  <c r="U119" i="24"/>
  <c r="M119" i="24"/>
  <c r="T119" i="24"/>
  <c r="L119" i="24"/>
  <c r="Q151" i="24"/>
  <c r="I151" i="24"/>
  <c r="P151" i="24"/>
  <c r="H151" i="24"/>
  <c r="U151" i="24"/>
  <c r="M151" i="24"/>
  <c r="T151" i="24"/>
  <c r="L151" i="24"/>
  <c r="Q247" i="24"/>
  <c r="I247" i="24"/>
  <c r="P247" i="24"/>
  <c r="H247" i="24"/>
  <c r="U247" i="24"/>
  <c r="M247" i="24"/>
  <c r="T247" i="24"/>
  <c r="L247" i="24"/>
  <c r="S78" i="26"/>
  <c r="K78" i="26"/>
  <c r="R78" i="26"/>
  <c r="J78" i="26"/>
  <c r="O78" i="26"/>
  <c r="G78" i="26"/>
  <c r="N78" i="26"/>
  <c r="F78" i="26"/>
  <c r="U94" i="26"/>
  <c r="M94" i="26"/>
  <c r="T94" i="26"/>
  <c r="L94" i="26"/>
  <c r="Q94" i="26"/>
  <c r="I94" i="26"/>
  <c r="P94" i="26"/>
  <c r="H94" i="26"/>
  <c r="U110" i="26"/>
  <c r="M110" i="26"/>
  <c r="T110" i="26"/>
  <c r="L110" i="26"/>
  <c r="Q110" i="26"/>
  <c r="I110" i="26"/>
  <c r="P110" i="26"/>
  <c r="H110" i="26"/>
  <c r="U126" i="26"/>
  <c r="M126" i="26"/>
  <c r="T126" i="26"/>
  <c r="L126" i="26"/>
  <c r="Q126" i="26"/>
  <c r="I126" i="26"/>
  <c r="P126" i="26"/>
  <c r="H126" i="26"/>
  <c r="U142" i="26"/>
  <c r="M142" i="26"/>
  <c r="T142" i="26"/>
  <c r="L142" i="26"/>
  <c r="Q142" i="26"/>
  <c r="I142" i="26"/>
  <c r="P142" i="26"/>
  <c r="H142" i="26"/>
  <c r="U158" i="26"/>
  <c r="M158" i="26"/>
  <c r="T158" i="26"/>
  <c r="L158" i="26"/>
  <c r="Q158" i="26"/>
  <c r="I158" i="26"/>
  <c r="P158" i="26"/>
  <c r="H158" i="26"/>
  <c r="U174" i="26"/>
  <c r="M174" i="26"/>
  <c r="T174" i="26"/>
  <c r="L174" i="26"/>
  <c r="Q174" i="26"/>
  <c r="I174" i="26"/>
  <c r="P174" i="26"/>
  <c r="H174" i="26"/>
  <c r="U190" i="26"/>
  <c r="M190" i="26"/>
  <c r="T190" i="26"/>
  <c r="L190" i="26"/>
  <c r="Q190" i="26"/>
  <c r="I190" i="26"/>
  <c r="P190" i="26"/>
  <c r="H190" i="26"/>
  <c r="U206" i="26"/>
  <c r="M206" i="26"/>
  <c r="T206" i="26"/>
  <c r="L206" i="26"/>
  <c r="Q206" i="26"/>
  <c r="I206" i="26"/>
  <c r="P206" i="26"/>
  <c r="H206" i="26"/>
  <c r="U222" i="26"/>
  <c r="M222" i="26"/>
  <c r="T222" i="26"/>
  <c r="L222" i="26"/>
  <c r="Q222" i="26"/>
  <c r="I222" i="26"/>
  <c r="P222" i="26"/>
  <c r="H222" i="26"/>
  <c r="U238" i="26"/>
  <c r="M238" i="26"/>
  <c r="T238" i="26"/>
  <c r="L238" i="26"/>
  <c r="Q238" i="26"/>
  <c r="I238" i="26"/>
  <c r="P238" i="26"/>
  <c r="H238" i="26"/>
  <c r="U83" i="26"/>
  <c r="M83" i="26"/>
  <c r="T83" i="26"/>
  <c r="L83" i="26"/>
  <c r="Q83" i="26"/>
  <c r="I83" i="26"/>
  <c r="P83" i="26"/>
  <c r="H83" i="26"/>
  <c r="U99" i="26"/>
  <c r="M99" i="26"/>
  <c r="T99" i="26"/>
  <c r="L99" i="26"/>
  <c r="Q99" i="26"/>
  <c r="I99" i="26"/>
  <c r="P99" i="26"/>
  <c r="H99" i="26"/>
  <c r="U115" i="26"/>
  <c r="M115" i="26"/>
  <c r="T115" i="26"/>
  <c r="L115" i="26"/>
  <c r="Q115" i="26"/>
  <c r="I115" i="26"/>
  <c r="P115" i="26"/>
  <c r="H115" i="26"/>
  <c r="U131" i="26"/>
  <c r="M131" i="26"/>
  <c r="T131" i="26"/>
  <c r="L131" i="26"/>
  <c r="Q131" i="26"/>
  <c r="I131" i="26"/>
  <c r="P131" i="26"/>
  <c r="H131" i="26"/>
  <c r="U147" i="26"/>
  <c r="M147" i="26"/>
  <c r="T147" i="26"/>
  <c r="L147" i="26"/>
  <c r="Q147" i="26"/>
  <c r="I147" i="26"/>
  <c r="P147" i="26"/>
  <c r="H147" i="26"/>
  <c r="U163" i="26"/>
  <c r="M163" i="26"/>
  <c r="T163" i="26"/>
  <c r="L163" i="26"/>
  <c r="Q163" i="26"/>
  <c r="I163" i="26"/>
  <c r="P163" i="26"/>
  <c r="H163" i="26"/>
  <c r="U179" i="26"/>
  <c r="M179" i="26"/>
  <c r="T179" i="26"/>
  <c r="L179" i="26"/>
  <c r="Q179" i="26"/>
  <c r="I179" i="26"/>
  <c r="P179" i="26"/>
  <c r="H179" i="26"/>
  <c r="U195" i="26"/>
  <c r="M195" i="26"/>
  <c r="T195" i="26"/>
  <c r="L195" i="26"/>
  <c r="Q195" i="26"/>
  <c r="I195" i="26"/>
  <c r="P195" i="26"/>
  <c r="H195" i="26"/>
  <c r="U211" i="26"/>
  <c r="M211" i="26"/>
  <c r="T211" i="26"/>
  <c r="L211" i="26"/>
  <c r="Q211" i="26"/>
  <c r="I211" i="26"/>
  <c r="P211" i="26"/>
  <c r="H211" i="26"/>
  <c r="U227" i="26"/>
  <c r="M227" i="26"/>
  <c r="T227" i="26"/>
  <c r="L227" i="26"/>
  <c r="Q227" i="26"/>
  <c r="I227" i="26"/>
  <c r="P227" i="26"/>
  <c r="H227" i="26"/>
  <c r="U243" i="26"/>
  <c r="M243" i="26"/>
  <c r="T243" i="26"/>
  <c r="L243" i="26"/>
  <c r="Q243" i="26"/>
  <c r="I243" i="26"/>
  <c r="P243" i="26"/>
  <c r="H243" i="26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U68" i="26"/>
  <c r="M68" i="26"/>
  <c r="T68" i="26"/>
  <c r="L68" i="26"/>
  <c r="Q68" i="26"/>
  <c r="I68" i="26"/>
  <c r="P68" i="26"/>
  <c r="H68" i="26"/>
  <c r="U93" i="26"/>
  <c r="M93" i="26"/>
  <c r="T93" i="26"/>
  <c r="L93" i="26"/>
  <c r="Q93" i="26"/>
  <c r="I93" i="26"/>
  <c r="P93" i="26"/>
  <c r="H93" i="26"/>
  <c r="U109" i="26"/>
  <c r="M109" i="26"/>
  <c r="T109" i="26"/>
  <c r="L109" i="26"/>
  <c r="Q109" i="26"/>
  <c r="I109" i="26"/>
  <c r="P109" i="26"/>
  <c r="H109" i="26"/>
  <c r="U125" i="26"/>
  <c r="M125" i="26"/>
  <c r="T125" i="26"/>
  <c r="L125" i="26"/>
  <c r="Q125" i="26"/>
  <c r="I125" i="26"/>
  <c r="P125" i="26"/>
  <c r="H125" i="26"/>
  <c r="U141" i="26"/>
  <c r="M141" i="26"/>
  <c r="T141" i="26"/>
  <c r="L141" i="26"/>
  <c r="Q141" i="26"/>
  <c r="I141" i="26"/>
  <c r="P141" i="26"/>
  <c r="H141" i="26"/>
  <c r="U157" i="26"/>
  <c r="M157" i="26"/>
  <c r="T157" i="26"/>
  <c r="L157" i="26"/>
  <c r="Q157" i="26"/>
  <c r="I157" i="26"/>
  <c r="P157" i="26"/>
  <c r="H157" i="26"/>
  <c r="U173" i="26"/>
  <c r="M173" i="26"/>
  <c r="T173" i="26"/>
  <c r="L173" i="26"/>
  <c r="Q173" i="26"/>
  <c r="I173" i="26"/>
  <c r="P173" i="26"/>
  <c r="H173" i="26"/>
  <c r="U189" i="26"/>
  <c r="M189" i="26"/>
  <c r="T189" i="26"/>
  <c r="L189" i="26"/>
  <c r="Q189" i="26"/>
  <c r="I189" i="26"/>
  <c r="P189" i="26"/>
  <c r="H189" i="26"/>
  <c r="U205" i="26"/>
  <c r="M205" i="26"/>
  <c r="T205" i="26"/>
  <c r="L205" i="26"/>
  <c r="Q205" i="26"/>
  <c r="I205" i="26"/>
  <c r="P205" i="26"/>
  <c r="H205" i="26"/>
  <c r="U221" i="26"/>
  <c r="M221" i="26"/>
  <c r="T221" i="26"/>
  <c r="L221" i="26"/>
  <c r="Q221" i="26"/>
  <c r="I221" i="26"/>
  <c r="P221" i="26"/>
  <c r="H221" i="26"/>
  <c r="U237" i="26"/>
  <c r="M237" i="26"/>
  <c r="T237" i="26"/>
  <c r="L237" i="26"/>
  <c r="Q237" i="26"/>
  <c r="I237" i="26"/>
  <c r="P237" i="26"/>
  <c r="H237" i="26"/>
  <c r="N248" i="26"/>
  <c r="F248" i="26"/>
  <c r="S248" i="26"/>
  <c r="K248" i="26"/>
  <c r="R248" i="26"/>
  <c r="J248" i="26"/>
  <c r="G248" i="26"/>
  <c r="O248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176" i="25"/>
  <c r="I176" i="25"/>
  <c r="P176" i="25"/>
  <c r="H176" i="25"/>
  <c r="U176" i="25"/>
  <c r="M176" i="25"/>
  <c r="T176" i="25"/>
  <c r="L176" i="25"/>
  <c r="Q169" i="25"/>
  <c r="I169" i="25"/>
  <c r="P169" i="25"/>
  <c r="H169" i="25"/>
  <c r="U169" i="25"/>
  <c r="M169" i="25"/>
  <c r="T169" i="25"/>
  <c r="L169" i="25"/>
  <c r="Q55" i="25"/>
  <c r="I55" i="25"/>
  <c r="P55" i="25"/>
  <c r="H55" i="25"/>
  <c r="U55" i="25"/>
  <c r="M55" i="25"/>
  <c r="T55" i="25"/>
  <c r="L55" i="25"/>
  <c r="Q134" i="25"/>
  <c r="I134" i="25"/>
  <c r="P134" i="25"/>
  <c r="H134" i="25"/>
  <c r="U134" i="25"/>
  <c r="M134" i="25"/>
  <c r="T134" i="25"/>
  <c r="L134" i="25"/>
  <c r="U230" i="25"/>
  <c r="M230" i="25"/>
  <c r="T230" i="25"/>
  <c r="L230" i="25"/>
  <c r="Q230" i="25"/>
  <c r="I230" i="25"/>
  <c r="P230" i="25"/>
  <c r="H230" i="25"/>
  <c r="Q99" i="24"/>
  <c r="I99" i="24"/>
  <c r="P99" i="24"/>
  <c r="H99" i="24"/>
  <c r="U99" i="24"/>
  <c r="M99" i="24"/>
  <c r="T99" i="24"/>
  <c r="L99" i="24"/>
  <c r="Q57" i="24"/>
  <c r="I57" i="24"/>
  <c r="P57" i="24"/>
  <c r="H57" i="24"/>
  <c r="U57" i="24"/>
  <c r="M57" i="24"/>
  <c r="T57" i="24"/>
  <c r="L57" i="24"/>
  <c r="Q34" i="24"/>
  <c r="I34" i="24"/>
  <c r="P34" i="24"/>
  <c r="H34" i="24"/>
  <c r="U34" i="24"/>
  <c r="M34" i="24"/>
  <c r="T34" i="24"/>
  <c r="L34" i="24"/>
  <c r="Q162" i="24"/>
  <c r="I162" i="24"/>
  <c r="P162" i="24"/>
  <c r="H162" i="24"/>
  <c r="U162" i="24"/>
  <c r="M162" i="24"/>
  <c r="T162" i="24"/>
  <c r="L162" i="24"/>
  <c r="Q83" i="24"/>
  <c r="I83" i="24"/>
  <c r="P83" i="24"/>
  <c r="H83" i="24"/>
  <c r="U83" i="24"/>
  <c r="M83" i="24"/>
  <c r="T83" i="24"/>
  <c r="L83" i="24"/>
  <c r="U170" i="26"/>
  <c r="M170" i="26"/>
  <c r="T170" i="26"/>
  <c r="L170" i="26"/>
  <c r="Q170" i="26"/>
  <c r="I170" i="26"/>
  <c r="P170" i="26"/>
  <c r="H170" i="26"/>
  <c r="U111" i="26"/>
  <c r="M111" i="26"/>
  <c r="T111" i="26"/>
  <c r="L111" i="26"/>
  <c r="Q111" i="26"/>
  <c r="I111" i="26"/>
  <c r="P111" i="26"/>
  <c r="H111" i="26"/>
  <c r="U239" i="26"/>
  <c r="M239" i="26"/>
  <c r="T239" i="26"/>
  <c r="L239" i="26"/>
  <c r="Q239" i="26"/>
  <c r="I239" i="26"/>
  <c r="P239" i="26"/>
  <c r="H239" i="26"/>
  <c r="U89" i="26"/>
  <c r="M89" i="26"/>
  <c r="T89" i="26"/>
  <c r="L89" i="26"/>
  <c r="Q89" i="26"/>
  <c r="I89" i="26"/>
  <c r="P89" i="26"/>
  <c r="H89" i="26"/>
  <c r="U169" i="26"/>
  <c r="M169" i="26"/>
  <c r="T169" i="26"/>
  <c r="L169" i="26"/>
  <c r="Q169" i="26"/>
  <c r="I169" i="26"/>
  <c r="P169" i="26"/>
  <c r="H169" i="26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84" i="25"/>
  <c r="I84" i="25"/>
  <c r="P84" i="25"/>
  <c r="H84" i="25"/>
  <c r="U84" i="25"/>
  <c r="M84" i="25"/>
  <c r="T84" i="25"/>
  <c r="L84" i="25"/>
  <c r="Q100" i="25"/>
  <c r="I100" i="25"/>
  <c r="P100" i="25"/>
  <c r="H100" i="25"/>
  <c r="U100" i="25"/>
  <c r="M100" i="25"/>
  <c r="T100" i="25"/>
  <c r="L100" i="25"/>
  <c r="Q116" i="25"/>
  <c r="I116" i="25"/>
  <c r="P116" i="25"/>
  <c r="H116" i="25"/>
  <c r="U116" i="25"/>
  <c r="M116" i="25"/>
  <c r="T116" i="25"/>
  <c r="L116" i="25"/>
  <c r="Q164" i="25"/>
  <c r="I164" i="25"/>
  <c r="P164" i="25"/>
  <c r="H164" i="25"/>
  <c r="U164" i="25"/>
  <c r="M164" i="25"/>
  <c r="T164" i="25"/>
  <c r="L164" i="25"/>
  <c r="Q180" i="25"/>
  <c r="I180" i="25"/>
  <c r="P180" i="25"/>
  <c r="H180" i="25"/>
  <c r="U180" i="25"/>
  <c r="M180" i="25"/>
  <c r="T180" i="25"/>
  <c r="L180" i="25"/>
  <c r="U228" i="25"/>
  <c r="M228" i="25"/>
  <c r="T228" i="25"/>
  <c r="L228" i="25"/>
  <c r="Q228" i="25"/>
  <c r="I228" i="25"/>
  <c r="P228" i="25"/>
  <c r="H228" i="25"/>
  <c r="U244" i="25"/>
  <c r="M244" i="25"/>
  <c r="T244" i="25"/>
  <c r="L244" i="25"/>
  <c r="Q244" i="25"/>
  <c r="I244" i="25"/>
  <c r="P244" i="25"/>
  <c r="H244" i="25"/>
  <c r="Q75" i="25"/>
  <c r="I75" i="25"/>
  <c r="P75" i="25"/>
  <c r="H75" i="25"/>
  <c r="U75" i="25"/>
  <c r="M75" i="25"/>
  <c r="T75" i="25"/>
  <c r="L75" i="25"/>
  <c r="Q103" i="25"/>
  <c r="I103" i="25"/>
  <c r="P103" i="25"/>
  <c r="H103" i="25"/>
  <c r="U103" i="25"/>
  <c r="M103" i="25"/>
  <c r="T103" i="25"/>
  <c r="L103" i="25"/>
  <c r="Q135" i="25"/>
  <c r="I135" i="25"/>
  <c r="P135" i="25"/>
  <c r="H135" i="25"/>
  <c r="U135" i="25"/>
  <c r="M135" i="25"/>
  <c r="T135" i="25"/>
  <c r="L135" i="25"/>
  <c r="Q195" i="25"/>
  <c r="I195" i="25"/>
  <c r="P195" i="25"/>
  <c r="H195" i="25"/>
  <c r="U195" i="25"/>
  <c r="M195" i="25"/>
  <c r="T195" i="25"/>
  <c r="L195" i="25"/>
  <c r="U223" i="25"/>
  <c r="M223" i="25"/>
  <c r="T223" i="25"/>
  <c r="L223" i="25"/>
  <c r="Q223" i="25"/>
  <c r="I223" i="25"/>
  <c r="P223" i="25"/>
  <c r="H223" i="25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81" i="25"/>
  <c r="I81" i="25"/>
  <c r="P81" i="25"/>
  <c r="H81" i="25"/>
  <c r="U81" i="25"/>
  <c r="M81" i="25"/>
  <c r="T81" i="25"/>
  <c r="L81" i="25"/>
  <c r="Q97" i="25"/>
  <c r="I97" i="25"/>
  <c r="P97" i="25"/>
  <c r="H97" i="25"/>
  <c r="U97" i="25"/>
  <c r="M97" i="25"/>
  <c r="T97" i="25"/>
  <c r="L97" i="25"/>
  <c r="Q161" i="25"/>
  <c r="I161" i="25"/>
  <c r="P161" i="25"/>
  <c r="H161" i="25"/>
  <c r="U161" i="25"/>
  <c r="M161" i="25"/>
  <c r="T161" i="25"/>
  <c r="L161" i="25"/>
  <c r="U225" i="25"/>
  <c r="M225" i="25"/>
  <c r="T225" i="25"/>
  <c r="L225" i="25"/>
  <c r="Q225" i="25"/>
  <c r="I225" i="25"/>
  <c r="P225" i="25"/>
  <c r="H225" i="25"/>
  <c r="Q39" i="25"/>
  <c r="I39" i="25"/>
  <c r="P39" i="25"/>
  <c r="H39" i="25"/>
  <c r="U39" i="25"/>
  <c r="M39" i="25"/>
  <c r="T39" i="25"/>
  <c r="L39" i="25"/>
  <c r="Q71" i="25"/>
  <c r="I71" i="25"/>
  <c r="P71" i="25"/>
  <c r="H71" i="25"/>
  <c r="U71" i="25"/>
  <c r="M71" i="25"/>
  <c r="T71" i="25"/>
  <c r="L71" i="25"/>
  <c r="Q143" i="25"/>
  <c r="I143" i="25"/>
  <c r="P143" i="25"/>
  <c r="H143" i="25"/>
  <c r="U143" i="25"/>
  <c r="M143" i="25"/>
  <c r="T143" i="25"/>
  <c r="L143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62" i="25"/>
  <c r="I62" i="25"/>
  <c r="P62" i="25"/>
  <c r="H62" i="25"/>
  <c r="U62" i="25"/>
  <c r="M62" i="25"/>
  <c r="T62" i="25"/>
  <c r="L62" i="25"/>
  <c r="Q110" i="25"/>
  <c r="I110" i="25"/>
  <c r="P110" i="25"/>
  <c r="H110" i="25"/>
  <c r="U110" i="25"/>
  <c r="M110" i="25"/>
  <c r="T110" i="25"/>
  <c r="L110" i="25"/>
  <c r="Q174" i="25"/>
  <c r="I174" i="25"/>
  <c r="P174" i="25"/>
  <c r="H174" i="25"/>
  <c r="U174" i="25"/>
  <c r="M174" i="25"/>
  <c r="T174" i="25"/>
  <c r="L174" i="25"/>
  <c r="U238" i="25"/>
  <c r="M238" i="25"/>
  <c r="T238" i="25"/>
  <c r="L238" i="25"/>
  <c r="Q238" i="25"/>
  <c r="I238" i="25"/>
  <c r="P238" i="25"/>
  <c r="H238" i="25"/>
  <c r="U248" i="25"/>
  <c r="M248" i="25"/>
  <c r="T248" i="25"/>
  <c r="L248" i="25"/>
  <c r="Q248" i="25"/>
  <c r="I248" i="25"/>
  <c r="P248" i="25"/>
  <c r="H248" i="25"/>
  <c r="Q28" i="24"/>
  <c r="I28" i="24"/>
  <c r="P28" i="24"/>
  <c r="H28" i="24"/>
  <c r="U28" i="24"/>
  <c r="M28" i="24"/>
  <c r="T28" i="24"/>
  <c r="L28" i="24"/>
  <c r="Q60" i="24"/>
  <c r="I60" i="24"/>
  <c r="P60" i="24"/>
  <c r="H60" i="24"/>
  <c r="U60" i="24"/>
  <c r="M60" i="24"/>
  <c r="T60" i="24"/>
  <c r="L60" i="24"/>
  <c r="Q92" i="24"/>
  <c r="I92" i="24"/>
  <c r="P92" i="24"/>
  <c r="H92" i="24"/>
  <c r="U92" i="24"/>
  <c r="M92" i="24"/>
  <c r="T92" i="24"/>
  <c r="L92" i="24"/>
  <c r="Q124" i="24"/>
  <c r="I124" i="24"/>
  <c r="P124" i="24"/>
  <c r="H124" i="24"/>
  <c r="U124" i="24"/>
  <c r="M124" i="24"/>
  <c r="T124" i="24"/>
  <c r="L124" i="24"/>
  <c r="Q140" i="24"/>
  <c r="I140" i="24"/>
  <c r="P140" i="24"/>
  <c r="H140" i="24"/>
  <c r="U140" i="24"/>
  <c r="M140" i="24"/>
  <c r="T140" i="24"/>
  <c r="L140" i="24"/>
  <c r="Q156" i="24"/>
  <c r="I156" i="24"/>
  <c r="P156" i="24"/>
  <c r="H156" i="24"/>
  <c r="U156" i="24"/>
  <c r="M156" i="24"/>
  <c r="T156" i="24"/>
  <c r="L156" i="24"/>
  <c r="Q172" i="24"/>
  <c r="I172" i="24"/>
  <c r="P172" i="24"/>
  <c r="H172" i="24"/>
  <c r="U172" i="24"/>
  <c r="M172" i="24"/>
  <c r="T172" i="24"/>
  <c r="L172" i="24"/>
  <c r="Q188" i="24"/>
  <c r="I188" i="24"/>
  <c r="P188" i="24"/>
  <c r="H188" i="24"/>
  <c r="U188" i="24"/>
  <c r="M188" i="24"/>
  <c r="T188" i="24"/>
  <c r="L188" i="24"/>
  <c r="Q204" i="24"/>
  <c r="I204" i="24"/>
  <c r="P204" i="24"/>
  <c r="H204" i="24"/>
  <c r="U204" i="24"/>
  <c r="M204" i="24"/>
  <c r="T204" i="24"/>
  <c r="L204" i="24"/>
  <c r="Q220" i="24"/>
  <c r="I220" i="24"/>
  <c r="P220" i="24"/>
  <c r="H220" i="24"/>
  <c r="U220" i="24"/>
  <c r="M220" i="24"/>
  <c r="T220" i="24"/>
  <c r="L220" i="24"/>
  <c r="Q236" i="24"/>
  <c r="I236" i="24"/>
  <c r="P236" i="24"/>
  <c r="H236" i="24"/>
  <c r="U236" i="24"/>
  <c r="M236" i="24"/>
  <c r="T236" i="24"/>
  <c r="L236" i="24"/>
  <c r="Q39" i="24"/>
  <c r="I39" i="24"/>
  <c r="P39" i="24"/>
  <c r="H39" i="24"/>
  <c r="U39" i="24"/>
  <c r="M39" i="24"/>
  <c r="T39" i="24"/>
  <c r="L39" i="24"/>
  <c r="Q71" i="24"/>
  <c r="I71" i="24"/>
  <c r="P71" i="24"/>
  <c r="H71" i="24"/>
  <c r="U71" i="24"/>
  <c r="M71" i="24"/>
  <c r="T71" i="24"/>
  <c r="L71" i="24"/>
  <c r="Q107" i="24"/>
  <c r="I107" i="24"/>
  <c r="P107" i="24"/>
  <c r="H107" i="24"/>
  <c r="U107" i="24"/>
  <c r="M107" i="24"/>
  <c r="T107" i="24"/>
  <c r="L107" i="24"/>
  <c r="Q139" i="24"/>
  <c r="I139" i="24"/>
  <c r="P139" i="24"/>
  <c r="H139" i="24"/>
  <c r="U139" i="24"/>
  <c r="M139" i="24"/>
  <c r="T139" i="24"/>
  <c r="L139" i="24"/>
  <c r="Q235" i="24"/>
  <c r="I235" i="24"/>
  <c r="P235" i="24"/>
  <c r="H235" i="24"/>
  <c r="U235" i="24"/>
  <c r="M235" i="24"/>
  <c r="T235" i="24"/>
  <c r="L235" i="24"/>
  <c r="Q45" i="24"/>
  <c r="I45" i="24"/>
  <c r="P45" i="24"/>
  <c r="H45" i="24"/>
  <c r="U45" i="24"/>
  <c r="M45" i="24"/>
  <c r="T45" i="24"/>
  <c r="L45" i="24"/>
  <c r="Q77" i="24"/>
  <c r="I77" i="24"/>
  <c r="P77" i="24"/>
  <c r="H77" i="24"/>
  <c r="U77" i="24"/>
  <c r="M77" i="24"/>
  <c r="T77" i="24"/>
  <c r="L77" i="24"/>
  <c r="Q109" i="24"/>
  <c r="I109" i="24"/>
  <c r="P109" i="24"/>
  <c r="H109" i="24"/>
  <c r="U109" i="24"/>
  <c r="M109" i="24"/>
  <c r="T109" i="24"/>
  <c r="L109" i="24"/>
  <c r="Q125" i="24"/>
  <c r="I125" i="24"/>
  <c r="P125" i="24"/>
  <c r="H125" i="24"/>
  <c r="U125" i="24"/>
  <c r="M125" i="24"/>
  <c r="T125" i="24"/>
  <c r="L125" i="24"/>
  <c r="Q141" i="24"/>
  <c r="I141" i="24"/>
  <c r="P141" i="24"/>
  <c r="H141" i="24"/>
  <c r="U141" i="24"/>
  <c r="M141" i="24"/>
  <c r="T141" i="24"/>
  <c r="L141" i="24"/>
  <c r="Q157" i="24"/>
  <c r="I157" i="24"/>
  <c r="P157" i="24"/>
  <c r="H157" i="24"/>
  <c r="U157" i="24"/>
  <c r="M157" i="24"/>
  <c r="T157" i="24"/>
  <c r="L157" i="24"/>
  <c r="Q173" i="24"/>
  <c r="I173" i="24"/>
  <c r="P173" i="24"/>
  <c r="H173" i="24"/>
  <c r="U173" i="24"/>
  <c r="M173" i="24"/>
  <c r="T173" i="24"/>
  <c r="L173" i="24"/>
  <c r="Q189" i="24"/>
  <c r="I189" i="24"/>
  <c r="P189" i="24"/>
  <c r="H189" i="24"/>
  <c r="U189" i="24"/>
  <c r="M189" i="24"/>
  <c r="T189" i="24"/>
  <c r="L189" i="24"/>
  <c r="Q205" i="24"/>
  <c r="I205" i="24"/>
  <c r="P205" i="24"/>
  <c r="H205" i="24"/>
  <c r="U205" i="24"/>
  <c r="M205" i="24"/>
  <c r="T205" i="24"/>
  <c r="L205" i="24"/>
  <c r="Q221" i="24"/>
  <c r="I221" i="24"/>
  <c r="P221" i="24"/>
  <c r="H221" i="24"/>
  <c r="U221" i="24"/>
  <c r="M221" i="24"/>
  <c r="T221" i="24"/>
  <c r="L221" i="24"/>
  <c r="Q237" i="24"/>
  <c r="I237" i="24"/>
  <c r="P237" i="24"/>
  <c r="H237" i="24"/>
  <c r="U237" i="24"/>
  <c r="M237" i="24"/>
  <c r="T237" i="24"/>
  <c r="L237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Q86" i="24"/>
  <c r="I86" i="24"/>
  <c r="P86" i="24"/>
  <c r="H86" i="24"/>
  <c r="U86" i="24"/>
  <c r="M86" i="24"/>
  <c r="T86" i="24"/>
  <c r="L86" i="24"/>
  <c r="Q118" i="24"/>
  <c r="I118" i="24"/>
  <c r="P118" i="24"/>
  <c r="H118" i="24"/>
  <c r="U118" i="24"/>
  <c r="M118" i="24"/>
  <c r="T118" i="24"/>
  <c r="L118" i="24"/>
  <c r="Q134" i="24"/>
  <c r="I134" i="24"/>
  <c r="P134" i="24"/>
  <c r="H134" i="24"/>
  <c r="U134" i="24"/>
  <c r="M134" i="24"/>
  <c r="T134" i="24"/>
  <c r="L134" i="24"/>
  <c r="Q150" i="24"/>
  <c r="I150" i="24"/>
  <c r="P150" i="24"/>
  <c r="H150" i="24"/>
  <c r="U150" i="24"/>
  <c r="M150" i="24"/>
  <c r="T150" i="24"/>
  <c r="L150" i="24"/>
  <c r="Q166" i="24"/>
  <c r="I166" i="24"/>
  <c r="P166" i="24"/>
  <c r="H166" i="24"/>
  <c r="U166" i="24"/>
  <c r="M166" i="24"/>
  <c r="T166" i="24"/>
  <c r="L166" i="24"/>
  <c r="Q182" i="24"/>
  <c r="I182" i="24"/>
  <c r="P182" i="24"/>
  <c r="H182" i="24"/>
  <c r="U182" i="24"/>
  <c r="M182" i="24"/>
  <c r="T182" i="24"/>
  <c r="L182" i="24"/>
  <c r="Q198" i="24"/>
  <c r="I198" i="24"/>
  <c r="P198" i="24"/>
  <c r="H198" i="24"/>
  <c r="U198" i="24"/>
  <c r="M198" i="24"/>
  <c r="T198" i="24"/>
  <c r="L198" i="24"/>
  <c r="Q214" i="24"/>
  <c r="I214" i="24"/>
  <c r="P214" i="24"/>
  <c r="H214" i="24"/>
  <c r="U214" i="24"/>
  <c r="M214" i="24"/>
  <c r="T214" i="24"/>
  <c r="L214" i="24"/>
  <c r="Q230" i="24"/>
  <c r="I230" i="24"/>
  <c r="P230" i="24"/>
  <c r="H230" i="24"/>
  <c r="U230" i="24"/>
  <c r="M230" i="24"/>
  <c r="T230" i="24"/>
  <c r="L230" i="24"/>
  <c r="Q246" i="24"/>
  <c r="I246" i="24"/>
  <c r="P246" i="24"/>
  <c r="H246" i="24"/>
  <c r="U246" i="24"/>
  <c r="M246" i="24"/>
  <c r="T246" i="24"/>
  <c r="L246" i="24"/>
  <c r="Q95" i="24"/>
  <c r="I95" i="24"/>
  <c r="P95" i="24"/>
  <c r="H95" i="24"/>
  <c r="U95" i="24"/>
  <c r="M95" i="24"/>
  <c r="T95" i="24"/>
  <c r="L95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66" i="26"/>
  <c r="M66" i="26"/>
  <c r="T66" i="26"/>
  <c r="L66" i="26"/>
  <c r="Q66" i="26"/>
  <c r="I66" i="26"/>
  <c r="P66" i="26"/>
  <c r="H66" i="26"/>
  <c r="U156" i="26"/>
  <c r="M156" i="26"/>
  <c r="T156" i="26"/>
  <c r="L156" i="26"/>
  <c r="Q156" i="26"/>
  <c r="I156" i="26"/>
  <c r="P156" i="26"/>
  <c r="H156" i="26"/>
  <c r="U204" i="26"/>
  <c r="M204" i="26"/>
  <c r="T204" i="26"/>
  <c r="L204" i="26"/>
  <c r="Q204" i="26"/>
  <c r="I204" i="26"/>
  <c r="P204" i="26"/>
  <c r="H20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67" i="26"/>
  <c r="M67" i="26"/>
  <c r="T67" i="26"/>
  <c r="L67" i="26"/>
  <c r="Q67" i="26"/>
  <c r="I67" i="26"/>
  <c r="P67" i="26"/>
  <c r="H67" i="26"/>
  <c r="U176" i="26"/>
  <c r="M176" i="26"/>
  <c r="T176" i="26"/>
  <c r="L176" i="26"/>
  <c r="Q176" i="26"/>
  <c r="I176" i="26"/>
  <c r="P176" i="26"/>
  <c r="H176" i="26"/>
  <c r="U220" i="26"/>
  <c r="M220" i="26"/>
  <c r="T220" i="26"/>
  <c r="L220" i="26"/>
  <c r="Q220" i="26"/>
  <c r="I220" i="26"/>
  <c r="P220" i="26"/>
  <c r="H220" i="26"/>
  <c r="U84" i="26"/>
  <c r="M84" i="26"/>
  <c r="T84" i="26"/>
  <c r="L84" i="26"/>
  <c r="Q84" i="26"/>
  <c r="I84" i="26"/>
  <c r="P84" i="26"/>
  <c r="H84" i="26"/>
  <c r="U100" i="26"/>
  <c r="M100" i="26"/>
  <c r="T100" i="26"/>
  <c r="L100" i="26"/>
  <c r="Q100" i="26"/>
  <c r="I100" i="26"/>
  <c r="P100" i="26"/>
  <c r="H100" i="26"/>
  <c r="U116" i="26"/>
  <c r="M116" i="26"/>
  <c r="T116" i="26"/>
  <c r="L116" i="26"/>
  <c r="Q116" i="26"/>
  <c r="I116" i="26"/>
  <c r="P116" i="26"/>
  <c r="H116" i="26"/>
  <c r="U132" i="26"/>
  <c r="M132" i="26"/>
  <c r="T132" i="26"/>
  <c r="L132" i="26"/>
  <c r="Q132" i="26"/>
  <c r="I132" i="26"/>
  <c r="P132" i="26"/>
  <c r="H132" i="26"/>
  <c r="U148" i="26"/>
  <c r="M148" i="26"/>
  <c r="T148" i="26"/>
  <c r="L148" i="26"/>
  <c r="Q148" i="26"/>
  <c r="I148" i="26"/>
  <c r="P148" i="26"/>
  <c r="H148" i="26"/>
  <c r="U180" i="26"/>
  <c r="M180" i="26"/>
  <c r="T180" i="26"/>
  <c r="L180" i="26"/>
  <c r="Q180" i="26"/>
  <c r="I180" i="26"/>
  <c r="P180" i="26"/>
  <c r="H180" i="26"/>
  <c r="U244" i="26"/>
  <c r="M244" i="26"/>
  <c r="T244" i="26"/>
  <c r="L244" i="26"/>
  <c r="Q244" i="26"/>
  <c r="I244" i="26"/>
  <c r="P244" i="26"/>
  <c r="H244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U61" i="26"/>
  <c r="M61" i="26"/>
  <c r="T61" i="26"/>
  <c r="L61" i="26"/>
  <c r="Q61" i="26"/>
  <c r="I61" i="26"/>
  <c r="P61" i="26"/>
  <c r="H61" i="26"/>
  <c r="U77" i="26"/>
  <c r="M77" i="26"/>
  <c r="T77" i="26"/>
  <c r="L77" i="26"/>
  <c r="Q77" i="26"/>
  <c r="I77" i="26"/>
  <c r="P77" i="26"/>
  <c r="H77" i="26"/>
  <c r="U248" i="26"/>
  <c r="M248" i="26"/>
  <c r="T248" i="26"/>
  <c r="L248" i="26"/>
  <c r="Q248" i="26"/>
  <c r="I248" i="26"/>
  <c r="P248" i="26"/>
  <c r="H248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128" i="25"/>
  <c r="I128" i="25"/>
  <c r="P128" i="25"/>
  <c r="H128" i="25"/>
  <c r="U128" i="25"/>
  <c r="M128" i="25"/>
  <c r="T128" i="25"/>
  <c r="L128" i="25"/>
  <c r="U240" i="25"/>
  <c r="M240" i="25"/>
  <c r="T240" i="25"/>
  <c r="L240" i="25"/>
  <c r="Q240" i="25"/>
  <c r="I240" i="25"/>
  <c r="P240" i="25"/>
  <c r="H240" i="25"/>
  <c r="U233" i="25"/>
  <c r="M233" i="25"/>
  <c r="T233" i="25"/>
  <c r="L233" i="25"/>
  <c r="Q233" i="25"/>
  <c r="I233" i="25"/>
  <c r="P233" i="25"/>
  <c r="H233" i="25"/>
  <c r="Q191" i="25"/>
  <c r="I191" i="25"/>
  <c r="P191" i="25"/>
  <c r="H191" i="25"/>
  <c r="U191" i="25"/>
  <c r="M191" i="25"/>
  <c r="T191" i="25"/>
  <c r="L191" i="25"/>
  <c r="Q102" i="25"/>
  <c r="I102" i="25"/>
  <c r="P102" i="25"/>
  <c r="H102" i="25"/>
  <c r="U102" i="25"/>
  <c r="M102" i="25"/>
  <c r="T102" i="25"/>
  <c r="L102" i="25"/>
  <c r="Q198" i="25"/>
  <c r="I198" i="25"/>
  <c r="P198" i="25"/>
  <c r="H198" i="25"/>
  <c r="U198" i="25"/>
  <c r="M198" i="25"/>
  <c r="T198" i="25"/>
  <c r="L198" i="25"/>
  <c r="Q40" i="24"/>
  <c r="I40" i="24"/>
  <c r="P40" i="24"/>
  <c r="H40" i="24"/>
  <c r="U40" i="24"/>
  <c r="M40" i="24"/>
  <c r="T40" i="24"/>
  <c r="L40" i="24"/>
  <c r="Q82" i="24"/>
  <c r="I82" i="24"/>
  <c r="P82" i="24"/>
  <c r="H82" i="24"/>
  <c r="U82" i="24"/>
  <c r="M82" i="24"/>
  <c r="T82" i="24"/>
  <c r="L82" i="24"/>
  <c r="Q111" i="24"/>
  <c r="I111" i="24"/>
  <c r="P111" i="24"/>
  <c r="H111" i="24"/>
  <c r="U111" i="24"/>
  <c r="M111" i="24"/>
  <c r="T111" i="24"/>
  <c r="L111" i="24"/>
  <c r="U186" i="26"/>
  <c r="M186" i="26"/>
  <c r="T186" i="26"/>
  <c r="L186" i="26"/>
  <c r="Q186" i="26"/>
  <c r="I186" i="26"/>
  <c r="P186" i="26"/>
  <c r="H186" i="26"/>
  <c r="U143" i="26"/>
  <c r="M143" i="26"/>
  <c r="T143" i="26"/>
  <c r="L143" i="26"/>
  <c r="Q143" i="26"/>
  <c r="I143" i="26"/>
  <c r="P143" i="26"/>
  <c r="H143" i="26"/>
  <c r="U137" i="26"/>
  <c r="M137" i="26"/>
  <c r="T137" i="26"/>
  <c r="L137" i="26"/>
  <c r="Q137" i="26"/>
  <c r="I137" i="26"/>
  <c r="P137" i="26"/>
  <c r="H137" i="26"/>
  <c r="U217" i="26"/>
  <c r="M217" i="26"/>
  <c r="T217" i="26"/>
  <c r="L217" i="26"/>
  <c r="Q217" i="26"/>
  <c r="I217" i="26"/>
  <c r="P217" i="26"/>
  <c r="H217" i="26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72" i="25"/>
  <c r="I72" i="25"/>
  <c r="P72" i="25"/>
  <c r="H72" i="25"/>
  <c r="U72" i="25"/>
  <c r="M72" i="25"/>
  <c r="T72" i="25"/>
  <c r="L72" i="25"/>
  <c r="Q88" i="25"/>
  <c r="I88" i="25"/>
  <c r="P88" i="25"/>
  <c r="H88" i="25"/>
  <c r="U88" i="25"/>
  <c r="M88" i="25"/>
  <c r="T88" i="25"/>
  <c r="L88" i="25"/>
  <c r="Q104" i="25"/>
  <c r="I104" i="25"/>
  <c r="P104" i="25"/>
  <c r="H104" i="25"/>
  <c r="U104" i="25"/>
  <c r="M104" i="25"/>
  <c r="T104" i="25"/>
  <c r="L104" i="25"/>
  <c r="Q152" i="25"/>
  <c r="I152" i="25"/>
  <c r="P152" i="25"/>
  <c r="H152" i="25"/>
  <c r="U152" i="25"/>
  <c r="M152" i="25"/>
  <c r="T152" i="25"/>
  <c r="L152" i="25"/>
  <c r="Q168" i="25"/>
  <c r="I168" i="25"/>
  <c r="P168" i="25"/>
  <c r="H168" i="25"/>
  <c r="U168" i="25"/>
  <c r="M168" i="25"/>
  <c r="T168" i="25"/>
  <c r="L168" i="25"/>
  <c r="U216" i="25"/>
  <c r="M216" i="25"/>
  <c r="T216" i="25"/>
  <c r="L216" i="25"/>
  <c r="Q216" i="25"/>
  <c r="I216" i="25"/>
  <c r="P216" i="25"/>
  <c r="H216" i="25"/>
  <c r="U232" i="25"/>
  <c r="M232" i="25"/>
  <c r="T232" i="25"/>
  <c r="L232" i="25"/>
  <c r="Q232" i="25"/>
  <c r="I232" i="25"/>
  <c r="P232" i="25"/>
  <c r="H232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83" i="25"/>
  <c r="I83" i="25"/>
  <c r="P83" i="25"/>
  <c r="H83" i="25"/>
  <c r="U83" i="25"/>
  <c r="M83" i="25"/>
  <c r="T83" i="25"/>
  <c r="L83" i="25"/>
  <c r="Q139" i="25"/>
  <c r="I139" i="25"/>
  <c r="P139" i="25"/>
  <c r="H139" i="25"/>
  <c r="U139" i="25"/>
  <c r="M139" i="25"/>
  <c r="T139" i="25"/>
  <c r="L139" i="25"/>
  <c r="Q203" i="25"/>
  <c r="I203" i="25"/>
  <c r="P203" i="25"/>
  <c r="H203" i="25"/>
  <c r="U203" i="25"/>
  <c r="M203" i="25"/>
  <c r="T203" i="25"/>
  <c r="L203" i="25"/>
  <c r="Q65" i="25"/>
  <c r="I65" i="25"/>
  <c r="P65" i="25"/>
  <c r="H65" i="25"/>
  <c r="U65" i="25"/>
  <c r="M65" i="25"/>
  <c r="T65" i="25"/>
  <c r="L65" i="25"/>
  <c r="Q113" i="25"/>
  <c r="I113" i="25"/>
  <c r="P113" i="25"/>
  <c r="H113" i="25"/>
  <c r="U113" i="25"/>
  <c r="M113" i="25"/>
  <c r="T113" i="25"/>
  <c r="L113" i="25"/>
  <c r="Q129" i="25"/>
  <c r="I129" i="25"/>
  <c r="P129" i="25"/>
  <c r="H129" i="25"/>
  <c r="U129" i="25"/>
  <c r="M129" i="25"/>
  <c r="T129" i="25"/>
  <c r="L129" i="25"/>
  <c r="Q145" i="25"/>
  <c r="I145" i="25"/>
  <c r="P145" i="25"/>
  <c r="H145" i="25"/>
  <c r="U145" i="25"/>
  <c r="M145" i="25"/>
  <c r="T145" i="25"/>
  <c r="L145" i="25"/>
  <c r="Q177" i="25"/>
  <c r="I177" i="25"/>
  <c r="P177" i="25"/>
  <c r="H177" i="25"/>
  <c r="U177" i="25"/>
  <c r="M177" i="25"/>
  <c r="T177" i="25"/>
  <c r="L177" i="25"/>
  <c r="Q193" i="25"/>
  <c r="I193" i="25"/>
  <c r="P193" i="25"/>
  <c r="H193" i="25"/>
  <c r="U193" i="25"/>
  <c r="M193" i="25"/>
  <c r="T193" i="25"/>
  <c r="L193" i="25"/>
  <c r="U209" i="25"/>
  <c r="M209" i="25"/>
  <c r="T209" i="25"/>
  <c r="P209" i="25"/>
  <c r="H209" i="25"/>
  <c r="Q209" i="25"/>
  <c r="L209" i="25"/>
  <c r="I209" i="25"/>
  <c r="U241" i="25"/>
  <c r="M241" i="25"/>
  <c r="T241" i="25"/>
  <c r="L241" i="25"/>
  <c r="Q241" i="25"/>
  <c r="I241" i="25"/>
  <c r="P241" i="25"/>
  <c r="H241" i="25"/>
  <c r="Q107" i="25"/>
  <c r="I107" i="25"/>
  <c r="P107" i="25"/>
  <c r="H107" i="25"/>
  <c r="U107" i="25"/>
  <c r="M107" i="25"/>
  <c r="T107" i="25"/>
  <c r="L107" i="25"/>
  <c r="Q175" i="25"/>
  <c r="I175" i="25"/>
  <c r="P175" i="25"/>
  <c r="H175" i="25"/>
  <c r="U175" i="25"/>
  <c r="M175" i="25"/>
  <c r="T175" i="25"/>
  <c r="L175" i="25"/>
  <c r="U211" i="25"/>
  <c r="M211" i="25"/>
  <c r="T211" i="25"/>
  <c r="L211" i="25"/>
  <c r="Q211" i="25"/>
  <c r="I211" i="25"/>
  <c r="P211" i="25"/>
  <c r="H211" i="25"/>
  <c r="U243" i="25"/>
  <c r="M243" i="25"/>
  <c r="T243" i="25"/>
  <c r="L243" i="25"/>
  <c r="Q243" i="25"/>
  <c r="I243" i="25"/>
  <c r="P243" i="25"/>
  <c r="H243" i="25"/>
  <c r="Q78" i="25"/>
  <c r="I78" i="25"/>
  <c r="P78" i="25"/>
  <c r="H78" i="25"/>
  <c r="U78" i="25"/>
  <c r="M78" i="25"/>
  <c r="T78" i="25"/>
  <c r="L78" i="25"/>
  <c r="Q94" i="25"/>
  <c r="I94" i="25"/>
  <c r="P94" i="25"/>
  <c r="H94" i="25"/>
  <c r="U94" i="25"/>
  <c r="M94" i="25"/>
  <c r="T94" i="25"/>
  <c r="L94" i="25"/>
  <c r="Q126" i="25"/>
  <c r="I126" i="25"/>
  <c r="P126" i="25"/>
  <c r="H126" i="25"/>
  <c r="U126" i="25"/>
  <c r="M126" i="25"/>
  <c r="T126" i="25"/>
  <c r="L126" i="25"/>
  <c r="Q142" i="25"/>
  <c r="I142" i="25"/>
  <c r="P142" i="25"/>
  <c r="H142" i="25"/>
  <c r="U142" i="25"/>
  <c r="M142" i="25"/>
  <c r="T142" i="25"/>
  <c r="L142" i="25"/>
  <c r="Q158" i="25"/>
  <c r="I158" i="25"/>
  <c r="P158" i="25"/>
  <c r="H158" i="25"/>
  <c r="U158" i="25"/>
  <c r="M158" i="25"/>
  <c r="T158" i="25"/>
  <c r="L158" i="25"/>
  <c r="Q190" i="25"/>
  <c r="I190" i="25"/>
  <c r="P190" i="25"/>
  <c r="H190" i="25"/>
  <c r="U190" i="25"/>
  <c r="M190" i="25"/>
  <c r="T190" i="25"/>
  <c r="L190" i="25"/>
  <c r="Q206" i="25"/>
  <c r="I206" i="25"/>
  <c r="P206" i="25"/>
  <c r="H206" i="25"/>
  <c r="U206" i="25"/>
  <c r="M206" i="25"/>
  <c r="T206" i="25"/>
  <c r="L206" i="25"/>
  <c r="U222" i="25"/>
  <c r="M222" i="25"/>
  <c r="T222" i="25"/>
  <c r="L222" i="25"/>
  <c r="Q222" i="25"/>
  <c r="I222" i="25"/>
  <c r="P222" i="25"/>
  <c r="H222" i="25"/>
  <c r="Q32" i="24"/>
  <c r="I32" i="24"/>
  <c r="P32" i="24"/>
  <c r="H32" i="24"/>
  <c r="U32" i="24"/>
  <c r="M32" i="24"/>
  <c r="T32" i="24"/>
  <c r="L32" i="24"/>
  <c r="Q80" i="24"/>
  <c r="I80" i="24"/>
  <c r="P80" i="24"/>
  <c r="H80" i="24"/>
  <c r="U80" i="24"/>
  <c r="M80" i="24"/>
  <c r="T80" i="24"/>
  <c r="L80" i="24"/>
  <c r="Q112" i="24"/>
  <c r="I112" i="24"/>
  <c r="P112" i="24"/>
  <c r="H112" i="24"/>
  <c r="U112" i="24"/>
  <c r="M112" i="24"/>
  <c r="T112" i="24"/>
  <c r="L112" i="24"/>
  <c r="Q128" i="24"/>
  <c r="I128" i="24"/>
  <c r="P128" i="24"/>
  <c r="H128" i="24"/>
  <c r="U128" i="24"/>
  <c r="M128" i="24"/>
  <c r="T128" i="24"/>
  <c r="L128" i="24"/>
  <c r="Q160" i="24"/>
  <c r="I160" i="24"/>
  <c r="P160" i="24"/>
  <c r="H160" i="24"/>
  <c r="U160" i="24"/>
  <c r="M160" i="24"/>
  <c r="T160" i="24"/>
  <c r="L160" i="24"/>
  <c r="Q192" i="24"/>
  <c r="I192" i="24"/>
  <c r="P192" i="24"/>
  <c r="H192" i="24"/>
  <c r="U192" i="24"/>
  <c r="M192" i="24"/>
  <c r="T192" i="24"/>
  <c r="L192" i="24"/>
  <c r="Q224" i="24"/>
  <c r="I224" i="24"/>
  <c r="P224" i="24"/>
  <c r="H224" i="24"/>
  <c r="U224" i="24"/>
  <c r="M224" i="24"/>
  <c r="T224" i="24"/>
  <c r="L224" i="24"/>
  <c r="Q47" i="24"/>
  <c r="I47" i="24"/>
  <c r="P47" i="24"/>
  <c r="H47" i="24"/>
  <c r="U47" i="24"/>
  <c r="M47" i="24"/>
  <c r="T47" i="24"/>
  <c r="L47" i="24"/>
  <c r="Q115" i="24"/>
  <c r="I115" i="24"/>
  <c r="P115" i="24"/>
  <c r="H115" i="24"/>
  <c r="U115" i="24"/>
  <c r="M115" i="24"/>
  <c r="T115" i="24"/>
  <c r="L115" i="24"/>
  <c r="Q147" i="24"/>
  <c r="I147" i="24"/>
  <c r="P147" i="24"/>
  <c r="H147" i="24"/>
  <c r="U147" i="24"/>
  <c r="M147" i="24"/>
  <c r="T147" i="24"/>
  <c r="L147" i="24"/>
  <c r="Q243" i="24"/>
  <c r="I243" i="24"/>
  <c r="P243" i="24"/>
  <c r="H243" i="24"/>
  <c r="U243" i="24"/>
  <c r="M243" i="24"/>
  <c r="T243" i="24"/>
  <c r="L243" i="24"/>
  <c r="Q49" i="24"/>
  <c r="I49" i="24"/>
  <c r="P49" i="24"/>
  <c r="H49" i="24"/>
  <c r="U49" i="24"/>
  <c r="M49" i="24"/>
  <c r="T49" i="24"/>
  <c r="L49" i="24"/>
  <c r="Q113" i="24"/>
  <c r="I113" i="24"/>
  <c r="P113" i="24"/>
  <c r="H113" i="24"/>
  <c r="U113" i="24"/>
  <c r="M113" i="24"/>
  <c r="T113" i="24"/>
  <c r="L113" i="24"/>
  <c r="Q145" i="24"/>
  <c r="I145" i="24"/>
  <c r="P145" i="24"/>
  <c r="H145" i="24"/>
  <c r="U145" i="24"/>
  <c r="M145" i="24"/>
  <c r="T145" i="24"/>
  <c r="L145" i="24"/>
  <c r="Q177" i="24"/>
  <c r="I177" i="24"/>
  <c r="P177" i="24"/>
  <c r="H177" i="24"/>
  <c r="U177" i="24"/>
  <c r="M177" i="24"/>
  <c r="T177" i="24"/>
  <c r="L177" i="24"/>
  <c r="Q209" i="24"/>
  <c r="I209" i="24"/>
  <c r="P209" i="24"/>
  <c r="H209" i="24"/>
  <c r="U209" i="24"/>
  <c r="M209" i="24"/>
  <c r="T209" i="24"/>
  <c r="L209" i="24"/>
  <c r="Q241" i="24"/>
  <c r="I241" i="24"/>
  <c r="P241" i="24"/>
  <c r="H241" i="24"/>
  <c r="U241" i="24"/>
  <c r="M241" i="24"/>
  <c r="T241" i="24"/>
  <c r="L241" i="24"/>
  <c r="Q74" i="24"/>
  <c r="I74" i="24"/>
  <c r="P74" i="24"/>
  <c r="H74" i="24"/>
  <c r="U74" i="24"/>
  <c r="M74" i="24"/>
  <c r="T74" i="24"/>
  <c r="L74" i="24"/>
  <c r="Q106" i="24"/>
  <c r="I106" i="24"/>
  <c r="P106" i="24"/>
  <c r="H106" i="24"/>
  <c r="U106" i="24"/>
  <c r="M106" i="24"/>
  <c r="T106" i="24"/>
  <c r="L106" i="24"/>
  <c r="Q35" i="24"/>
  <c r="I35" i="24"/>
  <c r="P35" i="24"/>
  <c r="H35" i="24"/>
  <c r="U35" i="24"/>
  <c r="M35" i="24"/>
  <c r="T35" i="24"/>
  <c r="L35" i="24"/>
  <c r="Q67" i="24"/>
  <c r="I67" i="24"/>
  <c r="P67" i="24"/>
  <c r="H67" i="24"/>
  <c r="U67" i="24"/>
  <c r="M67" i="24"/>
  <c r="T67" i="24"/>
  <c r="L67" i="24"/>
  <c r="Q127" i="24"/>
  <c r="I127" i="24"/>
  <c r="P127" i="24"/>
  <c r="H127" i="24"/>
  <c r="U127" i="24"/>
  <c r="M127" i="24"/>
  <c r="T127" i="24"/>
  <c r="L127" i="24"/>
  <c r="Q159" i="24"/>
  <c r="I159" i="24"/>
  <c r="P159" i="24"/>
  <c r="H159" i="24"/>
  <c r="U159" i="24"/>
  <c r="M159" i="24"/>
  <c r="T159" i="24"/>
  <c r="L159" i="24"/>
  <c r="Q187" i="24"/>
  <c r="I187" i="24"/>
  <c r="P187" i="24"/>
  <c r="H187" i="24"/>
  <c r="U187" i="24"/>
  <c r="M187" i="24"/>
  <c r="T187" i="24"/>
  <c r="L187" i="24"/>
  <c r="Q223" i="24"/>
  <c r="I223" i="24"/>
  <c r="P223" i="24"/>
  <c r="H223" i="24"/>
  <c r="U223" i="24"/>
  <c r="M223" i="24"/>
  <c r="T223" i="24"/>
  <c r="L223" i="24"/>
  <c r="S34" i="26"/>
  <c r="K34" i="26"/>
  <c r="R34" i="26"/>
  <c r="J34" i="26"/>
  <c r="O34" i="26"/>
  <c r="G34" i="26"/>
  <c r="N34" i="26"/>
  <c r="F34" i="26"/>
  <c r="U82" i="26"/>
  <c r="M82" i="26"/>
  <c r="T82" i="26"/>
  <c r="L82" i="26"/>
  <c r="Q82" i="26"/>
  <c r="I82" i="26"/>
  <c r="P82" i="26"/>
  <c r="H82" i="26"/>
  <c r="U98" i="26"/>
  <c r="M98" i="26"/>
  <c r="T98" i="26"/>
  <c r="L98" i="26"/>
  <c r="Q98" i="26"/>
  <c r="I98" i="26"/>
  <c r="P98" i="26"/>
  <c r="H98" i="26"/>
  <c r="U114" i="26"/>
  <c r="M114" i="26"/>
  <c r="T114" i="26"/>
  <c r="L114" i="26"/>
  <c r="Q114" i="26"/>
  <c r="I114" i="26"/>
  <c r="P114" i="26"/>
  <c r="H114" i="26"/>
  <c r="U130" i="26"/>
  <c r="M130" i="26"/>
  <c r="T130" i="26"/>
  <c r="L130" i="26"/>
  <c r="Q130" i="26"/>
  <c r="I130" i="26"/>
  <c r="P130" i="26"/>
  <c r="H130" i="26"/>
  <c r="U146" i="26"/>
  <c r="M146" i="26"/>
  <c r="T146" i="26"/>
  <c r="L146" i="26"/>
  <c r="Q146" i="26"/>
  <c r="I146" i="26"/>
  <c r="P146" i="26"/>
  <c r="H146" i="26"/>
  <c r="U162" i="26"/>
  <c r="M162" i="26"/>
  <c r="T162" i="26"/>
  <c r="L162" i="26"/>
  <c r="Q162" i="26"/>
  <c r="I162" i="26"/>
  <c r="P162" i="26"/>
  <c r="H162" i="26"/>
  <c r="U178" i="26"/>
  <c r="M178" i="26"/>
  <c r="T178" i="26"/>
  <c r="L178" i="26"/>
  <c r="Q178" i="26"/>
  <c r="I178" i="26"/>
  <c r="P178" i="26"/>
  <c r="H178" i="26"/>
  <c r="U194" i="26"/>
  <c r="M194" i="26"/>
  <c r="T194" i="26"/>
  <c r="L194" i="26"/>
  <c r="Q194" i="26"/>
  <c r="I194" i="26"/>
  <c r="P194" i="26"/>
  <c r="H194" i="26"/>
  <c r="U210" i="26"/>
  <c r="M210" i="26"/>
  <c r="T210" i="26"/>
  <c r="L210" i="26"/>
  <c r="Q210" i="26"/>
  <c r="I210" i="26"/>
  <c r="P210" i="26"/>
  <c r="H210" i="26"/>
  <c r="U226" i="26"/>
  <c r="M226" i="26"/>
  <c r="T226" i="26"/>
  <c r="L226" i="26"/>
  <c r="Q226" i="26"/>
  <c r="I226" i="26"/>
  <c r="P226" i="26"/>
  <c r="H226" i="26"/>
  <c r="U242" i="26"/>
  <c r="M242" i="26"/>
  <c r="T242" i="26"/>
  <c r="L242" i="26"/>
  <c r="Q242" i="26"/>
  <c r="I242" i="26"/>
  <c r="P242" i="26"/>
  <c r="H242" i="26"/>
  <c r="U87" i="26"/>
  <c r="M87" i="26"/>
  <c r="T87" i="26"/>
  <c r="L87" i="26"/>
  <c r="Q87" i="26"/>
  <c r="I87" i="26"/>
  <c r="P87" i="26"/>
  <c r="H87" i="26"/>
  <c r="U103" i="26"/>
  <c r="M103" i="26"/>
  <c r="T103" i="26"/>
  <c r="L103" i="26"/>
  <c r="Q103" i="26"/>
  <c r="I103" i="26"/>
  <c r="P103" i="26"/>
  <c r="H103" i="26"/>
  <c r="U119" i="26"/>
  <c r="M119" i="26"/>
  <c r="T119" i="26"/>
  <c r="L119" i="26"/>
  <c r="Q119" i="26"/>
  <c r="I119" i="26"/>
  <c r="P119" i="26"/>
  <c r="H119" i="26"/>
  <c r="U135" i="26"/>
  <c r="M135" i="26"/>
  <c r="T135" i="26"/>
  <c r="L135" i="26"/>
  <c r="Q135" i="26"/>
  <c r="I135" i="26"/>
  <c r="P135" i="26"/>
  <c r="H135" i="26"/>
  <c r="U151" i="26"/>
  <c r="M151" i="26"/>
  <c r="T151" i="26"/>
  <c r="L151" i="26"/>
  <c r="Q151" i="26"/>
  <c r="I151" i="26"/>
  <c r="P151" i="26"/>
  <c r="H151" i="26"/>
  <c r="U167" i="26"/>
  <c r="M167" i="26"/>
  <c r="T167" i="26"/>
  <c r="L167" i="26"/>
  <c r="Q167" i="26"/>
  <c r="I167" i="26"/>
  <c r="P167" i="26"/>
  <c r="H167" i="26"/>
  <c r="U183" i="26"/>
  <c r="M183" i="26"/>
  <c r="T183" i="26"/>
  <c r="L183" i="26"/>
  <c r="Q183" i="26"/>
  <c r="I183" i="26"/>
  <c r="P183" i="26"/>
  <c r="H183" i="26"/>
  <c r="U199" i="26"/>
  <c r="M199" i="26"/>
  <c r="T199" i="26"/>
  <c r="L199" i="26"/>
  <c r="Q199" i="26"/>
  <c r="I199" i="26"/>
  <c r="P199" i="26"/>
  <c r="H199" i="26"/>
  <c r="U215" i="26"/>
  <c r="M215" i="26"/>
  <c r="T215" i="26"/>
  <c r="L215" i="26"/>
  <c r="Q215" i="26"/>
  <c r="I215" i="26"/>
  <c r="P215" i="26"/>
  <c r="H215" i="26"/>
  <c r="U231" i="26"/>
  <c r="M231" i="26"/>
  <c r="T231" i="26"/>
  <c r="L231" i="26"/>
  <c r="Q231" i="26"/>
  <c r="I231" i="26"/>
  <c r="P231" i="26"/>
  <c r="H231" i="26"/>
  <c r="U247" i="26"/>
  <c r="M247" i="26"/>
  <c r="T247" i="26"/>
  <c r="L247" i="26"/>
  <c r="Q247" i="26"/>
  <c r="I247" i="26"/>
  <c r="P247" i="26"/>
  <c r="H247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U72" i="26"/>
  <c r="M72" i="26"/>
  <c r="T72" i="26"/>
  <c r="L72" i="26"/>
  <c r="Q72" i="26"/>
  <c r="I72" i="26"/>
  <c r="P72" i="26"/>
  <c r="H72" i="26"/>
  <c r="U81" i="26"/>
  <c r="M81" i="26"/>
  <c r="T81" i="26"/>
  <c r="L81" i="26"/>
  <c r="Q81" i="26"/>
  <c r="I81" i="26"/>
  <c r="P81" i="26"/>
  <c r="H81" i="26"/>
  <c r="U97" i="26"/>
  <c r="M97" i="26"/>
  <c r="T97" i="26"/>
  <c r="L97" i="26"/>
  <c r="Q97" i="26"/>
  <c r="I97" i="26"/>
  <c r="P97" i="26"/>
  <c r="H97" i="26"/>
  <c r="U113" i="26"/>
  <c r="M113" i="26"/>
  <c r="T113" i="26"/>
  <c r="L113" i="26"/>
  <c r="Q113" i="26"/>
  <c r="I113" i="26"/>
  <c r="P113" i="26"/>
  <c r="H113" i="26"/>
  <c r="U129" i="26"/>
  <c r="M129" i="26"/>
  <c r="T129" i="26"/>
  <c r="L129" i="26"/>
  <c r="Q129" i="26"/>
  <c r="I129" i="26"/>
  <c r="P129" i="26"/>
  <c r="H129" i="26"/>
  <c r="U145" i="26"/>
  <c r="M145" i="26"/>
  <c r="T145" i="26"/>
  <c r="L145" i="26"/>
  <c r="Q145" i="26"/>
  <c r="I145" i="26"/>
  <c r="P145" i="26"/>
  <c r="H145" i="26"/>
  <c r="U161" i="26"/>
  <c r="M161" i="26"/>
  <c r="T161" i="26"/>
  <c r="L161" i="26"/>
  <c r="Q161" i="26"/>
  <c r="I161" i="26"/>
  <c r="P161" i="26"/>
  <c r="H161" i="26"/>
  <c r="U177" i="26"/>
  <c r="M177" i="26"/>
  <c r="T177" i="26"/>
  <c r="L177" i="26"/>
  <c r="Q177" i="26"/>
  <c r="I177" i="26"/>
  <c r="P177" i="26"/>
  <c r="H177" i="26"/>
  <c r="U193" i="26"/>
  <c r="M193" i="26"/>
  <c r="T193" i="26"/>
  <c r="L193" i="26"/>
  <c r="Q193" i="26"/>
  <c r="I193" i="26"/>
  <c r="P193" i="26"/>
  <c r="H193" i="26"/>
  <c r="U209" i="26"/>
  <c r="M209" i="26"/>
  <c r="T209" i="26"/>
  <c r="L209" i="26"/>
  <c r="Q209" i="26"/>
  <c r="I209" i="26"/>
  <c r="P209" i="26"/>
  <c r="H209" i="26"/>
  <c r="U225" i="26"/>
  <c r="M225" i="26"/>
  <c r="T225" i="26"/>
  <c r="L225" i="26"/>
  <c r="Q225" i="26"/>
  <c r="I225" i="26"/>
  <c r="P225" i="26"/>
  <c r="H225" i="26"/>
  <c r="U241" i="26"/>
  <c r="M241" i="26"/>
  <c r="T241" i="26"/>
  <c r="L241" i="26"/>
  <c r="Q241" i="26"/>
  <c r="I241" i="26"/>
  <c r="P241" i="26"/>
  <c r="H241" i="26"/>
  <c r="U60" i="26"/>
  <c r="M60" i="26"/>
  <c r="T60" i="26"/>
  <c r="L60" i="26"/>
  <c r="Q60" i="26"/>
  <c r="I60" i="26"/>
  <c r="P60" i="26"/>
  <c r="H60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247" i="25"/>
  <c r="M247" i="25"/>
  <c r="T247" i="25"/>
  <c r="L247" i="25"/>
  <c r="Q247" i="25"/>
  <c r="I247" i="25"/>
  <c r="P247" i="25"/>
  <c r="H247" i="25"/>
  <c r="Q121" i="25"/>
  <c r="I121" i="25"/>
  <c r="P121" i="25"/>
  <c r="H121" i="25"/>
  <c r="U121" i="25"/>
  <c r="M121" i="25"/>
  <c r="T121" i="25"/>
  <c r="L121" i="25"/>
  <c r="U217" i="25"/>
  <c r="M217" i="25"/>
  <c r="T217" i="25"/>
  <c r="L217" i="25"/>
  <c r="Q217" i="25"/>
  <c r="I217" i="25"/>
  <c r="P217" i="25"/>
  <c r="H217" i="25"/>
  <c r="Q159" i="25"/>
  <c r="I159" i="25"/>
  <c r="P159" i="25"/>
  <c r="H159" i="25"/>
  <c r="U159" i="25"/>
  <c r="M159" i="25"/>
  <c r="T159" i="25"/>
  <c r="L159" i="25"/>
  <c r="Q86" i="25"/>
  <c r="I86" i="25"/>
  <c r="P86" i="25"/>
  <c r="H86" i="25"/>
  <c r="U86" i="25"/>
  <c r="M86" i="25"/>
  <c r="T86" i="25"/>
  <c r="L86" i="25"/>
  <c r="Q182" i="25"/>
  <c r="I182" i="25"/>
  <c r="P182" i="25"/>
  <c r="H182" i="25"/>
  <c r="U182" i="25"/>
  <c r="M182" i="25"/>
  <c r="T182" i="25"/>
  <c r="L182" i="25"/>
  <c r="Q226" i="24"/>
  <c r="I226" i="24"/>
  <c r="P226" i="24"/>
  <c r="H226" i="24"/>
  <c r="U226" i="24"/>
  <c r="M226" i="24"/>
  <c r="T226" i="24"/>
  <c r="L226" i="24"/>
  <c r="U122" i="26"/>
  <c r="M122" i="26"/>
  <c r="T122" i="26"/>
  <c r="L122" i="26"/>
  <c r="Q122" i="26"/>
  <c r="I122" i="26"/>
  <c r="P122" i="26"/>
  <c r="H122" i="26"/>
  <c r="U56" i="26"/>
  <c r="M56" i="26"/>
  <c r="T56" i="26"/>
  <c r="L56" i="26"/>
  <c r="Q56" i="26"/>
  <c r="I56" i="26"/>
  <c r="P56" i="26"/>
  <c r="H56" i="26"/>
  <c r="U95" i="26"/>
  <c r="M95" i="26"/>
  <c r="T95" i="26"/>
  <c r="L95" i="26"/>
  <c r="Q95" i="26"/>
  <c r="I95" i="26"/>
  <c r="P95" i="26"/>
  <c r="H95" i="26"/>
  <c r="U207" i="26"/>
  <c r="M207" i="26"/>
  <c r="T207" i="26"/>
  <c r="L207" i="26"/>
  <c r="Q207" i="26"/>
  <c r="I207" i="26"/>
  <c r="P207" i="26"/>
  <c r="H207" i="26"/>
  <c r="U64" i="26"/>
  <c r="M64" i="26"/>
  <c r="T64" i="26"/>
  <c r="L64" i="26"/>
  <c r="Q64" i="26"/>
  <c r="I64" i="26"/>
  <c r="P64" i="26"/>
  <c r="H64" i="26"/>
  <c r="U105" i="26"/>
  <c r="M105" i="26"/>
  <c r="T105" i="26"/>
  <c r="L105" i="26"/>
  <c r="Q105" i="26"/>
  <c r="I105" i="26"/>
  <c r="P105" i="26"/>
  <c r="H105" i="26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56" i="25"/>
  <c r="I56" i="25"/>
  <c r="P56" i="25"/>
  <c r="H56" i="25"/>
  <c r="U56" i="25"/>
  <c r="M56" i="25"/>
  <c r="T56" i="25"/>
  <c r="L56" i="25"/>
  <c r="Q120" i="25"/>
  <c r="I120" i="25"/>
  <c r="P120" i="25"/>
  <c r="H120" i="25"/>
  <c r="U120" i="25"/>
  <c r="M120" i="25"/>
  <c r="T120" i="25"/>
  <c r="L120" i="25"/>
  <c r="Q136" i="25"/>
  <c r="I136" i="25"/>
  <c r="P136" i="25"/>
  <c r="H136" i="25"/>
  <c r="U136" i="25"/>
  <c r="M136" i="25"/>
  <c r="T136" i="25"/>
  <c r="L136" i="25"/>
  <c r="Q184" i="25"/>
  <c r="I184" i="25"/>
  <c r="P184" i="25"/>
  <c r="H184" i="25"/>
  <c r="U184" i="25"/>
  <c r="M184" i="25"/>
  <c r="T184" i="25"/>
  <c r="L184" i="25"/>
  <c r="Q200" i="25"/>
  <c r="I200" i="25"/>
  <c r="P200" i="25"/>
  <c r="H200" i="25"/>
  <c r="U200" i="25"/>
  <c r="M200" i="25"/>
  <c r="T200" i="25"/>
  <c r="L200" i="25"/>
  <c r="Q111" i="25"/>
  <c r="I111" i="25"/>
  <c r="P111" i="25"/>
  <c r="H111" i="25"/>
  <c r="U111" i="25"/>
  <c r="M111" i="25"/>
  <c r="T111" i="25"/>
  <c r="L111" i="25"/>
  <c r="Q171" i="25"/>
  <c r="I171" i="25"/>
  <c r="P171" i="25"/>
  <c r="H171" i="25"/>
  <c r="U171" i="25"/>
  <c r="M171" i="25"/>
  <c r="T171" i="25"/>
  <c r="L171" i="25"/>
  <c r="U231" i="25"/>
  <c r="M231" i="25"/>
  <c r="T231" i="25"/>
  <c r="L231" i="25"/>
  <c r="Q231" i="25"/>
  <c r="I231" i="25"/>
  <c r="P231" i="25"/>
  <c r="H231" i="25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69" i="25"/>
  <c r="I69" i="25"/>
  <c r="P69" i="25"/>
  <c r="H69" i="25"/>
  <c r="U69" i="25"/>
  <c r="M69" i="25"/>
  <c r="T69" i="25"/>
  <c r="L69" i="25"/>
  <c r="Q117" i="25"/>
  <c r="I117" i="25"/>
  <c r="P117" i="25"/>
  <c r="H117" i="25"/>
  <c r="U117" i="25"/>
  <c r="M117" i="25"/>
  <c r="T117" i="25"/>
  <c r="L117" i="25"/>
  <c r="Q181" i="25"/>
  <c r="I181" i="25"/>
  <c r="P181" i="25"/>
  <c r="H181" i="25"/>
  <c r="U181" i="25"/>
  <c r="M181" i="25"/>
  <c r="T181" i="25"/>
  <c r="L181" i="25"/>
  <c r="U245" i="25"/>
  <c r="M245" i="25"/>
  <c r="T245" i="25"/>
  <c r="L245" i="25"/>
  <c r="Q245" i="25"/>
  <c r="I245" i="25"/>
  <c r="P245" i="25"/>
  <c r="H245" i="25"/>
  <c r="Q47" i="25"/>
  <c r="I47" i="25"/>
  <c r="P47" i="25"/>
  <c r="H47" i="25"/>
  <c r="U47" i="25"/>
  <c r="M47" i="25"/>
  <c r="T47" i="25"/>
  <c r="L47" i="25"/>
  <c r="Q183" i="25"/>
  <c r="I183" i="25"/>
  <c r="P183" i="25"/>
  <c r="H183" i="25"/>
  <c r="U183" i="25"/>
  <c r="M183" i="25"/>
  <c r="T183" i="25"/>
  <c r="L183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82" i="25"/>
  <c r="I82" i="25"/>
  <c r="P82" i="25"/>
  <c r="H82" i="25"/>
  <c r="U82" i="25"/>
  <c r="M82" i="25"/>
  <c r="T82" i="25"/>
  <c r="L82" i="25"/>
  <c r="Q130" i="25"/>
  <c r="I130" i="25"/>
  <c r="P130" i="25"/>
  <c r="H130" i="25"/>
  <c r="U130" i="25"/>
  <c r="M130" i="25"/>
  <c r="T130" i="25"/>
  <c r="L130" i="25"/>
  <c r="Q194" i="25"/>
  <c r="I194" i="25"/>
  <c r="P194" i="25"/>
  <c r="H194" i="25"/>
  <c r="U194" i="25"/>
  <c r="M194" i="25"/>
  <c r="T194" i="25"/>
  <c r="L194" i="25"/>
  <c r="Q48" i="24"/>
  <c r="I48" i="24"/>
  <c r="P48" i="24"/>
  <c r="H48" i="24"/>
  <c r="U48" i="24"/>
  <c r="M48" i="24"/>
  <c r="T48" i="24"/>
  <c r="L48" i="24"/>
  <c r="Q64" i="24"/>
  <c r="I64" i="24"/>
  <c r="P64" i="24"/>
  <c r="H64" i="24"/>
  <c r="U64" i="24"/>
  <c r="M64" i="24"/>
  <c r="T64" i="24"/>
  <c r="L64" i="24"/>
  <c r="Q96" i="24"/>
  <c r="I96" i="24"/>
  <c r="P96" i="24"/>
  <c r="H96" i="24"/>
  <c r="U96" i="24"/>
  <c r="M96" i="24"/>
  <c r="T96" i="24"/>
  <c r="L96" i="24"/>
  <c r="Q144" i="24"/>
  <c r="I144" i="24"/>
  <c r="P144" i="24"/>
  <c r="H144" i="24"/>
  <c r="U144" i="24"/>
  <c r="M144" i="24"/>
  <c r="T144" i="24"/>
  <c r="L144" i="24"/>
  <c r="Q176" i="24"/>
  <c r="I176" i="24"/>
  <c r="P176" i="24"/>
  <c r="H176" i="24"/>
  <c r="U176" i="24"/>
  <c r="M176" i="24"/>
  <c r="T176" i="24"/>
  <c r="L176" i="24"/>
  <c r="Q208" i="24"/>
  <c r="I208" i="24"/>
  <c r="P208" i="24"/>
  <c r="H208" i="24"/>
  <c r="U208" i="24"/>
  <c r="M208" i="24"/>
  <c r="T208" i="24"/>
  <c r="L208" i="24"/>
  <c r="Q240" i="24"/>
  <c r="I240" i="24"/>
  <c r="P240" i="24"/>
  <c r="H240" i="24"/>
  <c r="U240" i="24"/>
  <c r="M240" i="24"/>
  <c r="T240" i="24"/>
  <c r="L240" i="24"/>
  <c r="Q79" i="24"/>
  <c r="I79" i="24"/>
  <c r="P79" i="24"/>
  <c r="H79" i="24"/>
  <c r="U79" i="24"/>
  <c r="M79" i="24"/>
  <c r="T79" i="24"/>
  <c r="L79" i="24"/>
  <c r="Q183" i="24"/>
  <c r="I183" i="24"/>
  <c r="P183" i="24"/>
  <c r="H183" i="24"/>
  <c r="U183" i="24"/>
  <c r="M183" i="24"/>
  <c r="T183" i="24"/>
  <c r="L183" i="24"/>
  <c r="Q215" i="24"/>
  <c r="I215" i="24"/>
  <c r="P215" i="24"/>
  <c r="H215" i="24"/>
  <c r="U215" i="24"/>
  <c r="M215" i="24"/>
  <c r="T215" i="24"/>
  <c r="L215" i="24"/>
  <c r="Q33" i="24"/>
  <c r="I33" i="24"/>
  <c r="P33" i="24"/>
  <c r="H33" i="24"/>
  <c r="U33" i="24"/>
  <c r="M33" i="24"/>
  <c r="T33" i="24"/>
  <c r="L33" i="24"/>
  <c r="Q65" i="24"/>
  <c r="I65" i="24"/>
  <c r="P65" i="24"/>
  <c r="H65" i="24"/>
  <c r="U65" i="24"/>
  <c r="M65" i="24"/>
  <c r="T65" i="24"/>
  <c r="L65" i="24"/>
  <c r="Q81" i="24"/>
  <c r="I81" i="24"/>
  <c r="P81" i="24"/>
  <c r="H81" i="24"/>
  <c r="U81" i="24"/>
  <c r="M81" i="24"/>
  <c r="T81" i="24"/>
  <c r="L81" i="24"/>
  <c r="Q97" i="24"/>
  <c r="I97" i="24"/>
  <c r="P97" i="24"/>
  <c r="H97" i="24"/>
  <c r="U97" i="24"/>
  <c r="M97" i="24"/>
  <c r="T97" i="24"/>
  <c r="L97" i="24"/>
  <c r="Q129" i="24"/>
  <c r="I129" i="24"/>
  <c r="P129" i="24"/>
  <c r="H129" i="24"/>
  <c r="U129" i="24"/>
  <c r="M129" i="24"/>
  <c r="T129" i="24"/>
  <c r="L129" i="24"/>
  <c r="Q161" i="24"/>
  <c r="I161" i="24"/>
  <c r="P161" i="24"/>
  <c r="H161" i="24"/>
  <c r="U161" i="24"/>
  <c r="M161" i="24"/>
  <c r="T161" i="24"/>
  <c r="L161" i="24"/>
  <c r="Q193" i="24"/>
  <c r="I193" i="24"/>
  <c r="P193" i="24"/>
  <c r="H193" i="24"/>
  <c r="U193" i="24"/>
  <c r="M193" i="24"/>
  <c r="T193" i="24"/>
  <c r="L193" i="24"/>
  <c r="Q225" i="24"/>
  <c r="I225" i="24"/>
  <c r="P225" i="24"/>
  <c r="H225" i="24"/>
  <c r="U225" i="24"/>
  <c r="M225" i="24"/>
  <c r="T225" i="24"/>
  <c r="L225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58" i="24"/>
  <c r="I58" i="24"/>
  <c r="P58" i="24"/>
  <c r="H58" i="24"/>
  <c r="U58" i="24"/>
  <c r="M58" i="24"/>
  <c r="T58" i="24"/>
  <c r="L58" i="24"/>
  <c r="Q90" i="24"/>
  <c r="I90" i="24"/>
  <c r="P90" i="24"/>
  <c r="H90" i="24"/>
  <c r="U90" i="24"/>
  <c r="M90" i="24"/>
  <c r="T90" i="24"/>
  <c r="L90" i="24"/>
  <c r="Q122" i="24"/>
  <c r="I122" i="24"/>
  <c r="P122" i="24"/>
  <c r="H122" i="24"/>
  <c r="U122" i="24"/>
  <c r="M122" i="24"/>
  <c r="T122" i="24"/>
  <c r="L122" i="24"/>
  <c r="Q138" i="24"/>
  <c r="I138" i="24"/>
  <c r="P138" i="24"/>
  <c r="H138" i="24"/>
  <c r="U138" i="24"/>
  <c r="M138" i="24"/>
  <c r="T138" i="24"/>
  <c r="L138" i="24"/>
  <c r="Q154" i="24"/>
  <c r="I154" i="24"/>
  <c r="P154" i="24"/>
  <c r="H154" i="24"/>
  <c r="U154" i="24"/>
  <c r="M154" i="24"/>
  <c r="T154" i="24"/>
  <c r="L154" i="24"/>
  <c r="Q170" i="24"/>
  <c r="I170" i="24"/>
  <c r="P170" i="24"/>
  <c r="H170" i="24"/>
  <c r="U170" i="24"/>
  <c r="M170" i="24"/>
  <c r="T170" i="24"/>
  <c r="L170" i="24"/>
  <c r="Q186" i="24"/>
  <c r="I186" i="24"/>
  <c r="P186" i="24"/>
  <c r="H186" i="24"/>
  <c r="U186" i="24"/>
  <c r="M186" i="24"/>
  <c r="T186" i="24"/>
  <c r="L186" i="24"/>
  <c r="Q202" i="24"/>
  <c r="I202" i="24"/>
  <c r="P202" i="24"/>
  <c r="H202" i="24"/>
  <c r="U202" i="24"/>
  <c r="M202" i="24"/>
  <c r="T202" i="24"/>
  <c r="L202" i="24"/>
  <c r="Q218" i="24"/>
  <c r="I218" i="24"/>
  <c r="P218" i="24"/>
  <c r="H218" i="24"/>
  <c r="U218" i="24"/>
  <c r="M218" i="24"/>
  <c r="T218" i="24"/>
  <c r="L218" i="24"/>
  <c r="Q234" i="24"/>
  <c r="I234" i="24"/>
  <c r="P234" i="24"/>
  <c r="H234" i="24"/>
  <c r="U234" i="24"/>
  <c r="M234" i="24"/>
  <c r="T234" i="24"/>
  <c r="L234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70" i="26"/>
  <c r="M70" i="26"/>
  <c r="T70" i="26"/>
  <c r="L70" i="26"/>
  <c r="Q70" i="26"/>
  <c r="I70" i="26"/>
  <c r="P70" i="26"/>
  <c r="H70" i="26"/>
  <c r="U172" i="26"/>
  <c r="M172" i="26"/>
  <c r="T172" i="26"/>
  <c r="L172" i="26"/>
  <c r="Q172" i="26"/>
  <c r="I172" i="26"/>
  <c r="P172" i="26"/>
  <c r="H172" i="26"/>
  <c r="U216" i="26"/>
  <c r="M216" i="26"/>
  <c r="T216" i="26"/>
  <c r="L216" i="26"/>
  <c r="Q216" i="26"/>
  <c r="I216" i="26"/>
  <c r="P216" i="26"/>
  <c r="H216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55" i="26"/>
  <c r="M55" i="26"/>
  <c r="T55" i="26"/>
  <c r="L55" i="26"/>
  <c r="Q55" i="26"/>
  <c r="I55" i="26"/>
  <c r="P55" i="26"/>
  <c r="H55" i="26"/>
  <c r="U71" i="26"/>
  <c r="M71" i="26"/>
  <c r="T71" i="26"/>
  <c r="L71" i="26"/>
  <c r="Q71" i="26"/>
  <c r="I71" i="26"/>
  <c r="P71" i="26"/>
  <c r="H71" i="26"/>
  <c r="U188" i="26"/>
  <c r="M188" i="26"/>
  <c r="T188" i="26"/>
  <c r="L188" i="26"/>
  <c r="Q188" i="26"/>
  <c r="I188" i="26"/>
  <c r="P188" i="26"/>
  <c r="H188" i="26"/>
  <c r="U232" i="26"/>
  <c r="M232" i="26"/>
  <c r="T232" i="26"/>
  <c r="L232" i="26"/>
  <c r="Q232" i="26"/>
  <c r="I232" i="26"/>
  <c r="P232" i="26"/>
  <c r="H232" i="26"/>
  <c r="U88" i="26"/>
  <c r="M88" i="26"/>
  <c r="T88" i="26"/>
  <c r="L88" i="26"/>
  <c r="Q88" i="26"/>
  <c r="I88" i="26"/>
  <c r="P88" i="26"/>
  <c r="H88" i="26"/>
  <c r="U104" i="26"/>
  <c r="M104" i="26"/>
  <c r="T104" i="26"/>
  <c r="L104" i="26"/>
  <c r="Q104" i="26"/>
  <c r="I104" i="26"/>
  <c r="P104" i="26"/>
  <c r="H104" i="26"/>
  <c r="U120" i="26"/>
  <c r="M120" i="26"/>
  <c r="T120" i="26"/>
  <c r="L120" i="26"/>
  <c r="Q120" i="26"/>
  <c r="I120" i="26"/>
  <c r="P120" i="26"/>
  <c r="H120" i="26"/>
  <c r="U136" i="26"/>
  <c r="M136" i="26"/>
  <c r="T136" i="26"/>
  <c r="L136" i="26"/>
  <c r="Q136" i="26"/>
  <c r="I136" i="26"/>
  <c r="P136" i="26"/>
  <c r="H136" i="26"/>
  <c r="U152" i="26"/>
  <c r="M152" i="26"/>
  <c r="T152" i="26"/>
  <c r="L152" i="26"/>
  <c r="Q152" i="26"/>
  <c r="I152" i="26"/>
  <c r="P152" i="26"/>
  <c r="H152" i="26"/>
  <c r="U192" i="26"/>
  <c r="M192" i="26"/>
  <c r="T192" i="26"/>
  <c r="L192" i="26"/>
  <c r="Q192" i="26"/>
  <c r="I192" i="26"/>
  <c r="P192" i="26"/>
  <c r="H192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U65" i="26"/>
  <c r="M65" i="26"/>
  <c r="T65" i="26"/>
  <c r="L65" i="26"/>
  <c r="Q65" i="26"/>
  <c r="I65" i="26"/>
  <c r="P65" i="26"/>
  <c r="H65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153" i="25"/>
  <c r="I153" i="25"/>
  <c r="P153" i="25"/>
  <c r="H153" i="25"/>
  <c r="U153" i="25"/>
  <c r="M153" i="25"/>
  <c r="T153" i="25"/>
  <c r="L153" i="25"/>
  <c r="Q118" i="25"/>
  <c r="I118" i="25"/>
  <c r="P118" i="25"/>
  <c r="H118" i="25"/>
  <c r="U118" i="25"/>
  <c r="M118" i="25"/>
  <c r="T118" i="25"/>
  <c r="L118" i="25"/>
  <c r="Q72" i="24"/>
  <c r="I72" i="24"/>
  <c r="P72" i="24"/>
  <c r="H72" i="24"/>
  <c r="U72" i="24"/>
  <c r="M72" i="24"/>
  <c r="T72" i="24"/>
  <c r="L72" i="24"/>
  <c r="R168" i="24"/>
  <c r="J168" i="24"/>
  <c r="O168" i="24"/>
  <c r="G168" i="24"/>
  <c r="N168" i="24"/>
  <c r="F168" i="24"/>
  <c r="K168" i="24"/>
  <c r="S168" i="24"/>
  <c r="Q63" i="24"/>
  <c r="I63" i="24"/>
  <c r="P63" i="24"/>
  <c r="H63" i="24"/>
  <c r="U63" i="24"/>
  <c r="M63" i="24"/>
  <c r="T63" i="24"/>
  <c r="L63" i="24"/>
  <c r="Q194" i="24"/>
  <c r="I194" i="24"/>
  <c r="P194" i="24"/>
  <c r="H194" i="24"/>
  <c r="U194" i="24"/>
  <c r="M194" i="24"/>
  <c r="T194" i="24"/>
  <c r="L194" i="24"/>
  <c r="Q171" i="24"/>
  <c r="I171" i="24"/>
  <c r="P171" i="24"/>
  <c r="H171" i="24"/>
  <c r="U171" i="24"/>
  <c r="M171" i="24"/>
  <c r="T171" i="24"/>
  <c r="L171" i="24"/>
  <c r="S74" i="26"/>
  <c r="K74" i="26"/>
  <c r="R74" i="26"/>
  <c r="J74" i="26"/>
  <c r="O74" i="26"/>
  <c r="G74" i="26"/>
  <c r="N74" i="26"/>
  <c r="F74" i="26"/>
  <c r="U138" i="26"/>
  <c r="M138" i="26"/>
  <c r="T138" i="26"/>
  <c r="L138" i="26"/>
  <c r="Q138" i="26"/>
  <c r="I138" i="26"/>
  <c r="P138" i="26"/>
  <c r="H138" i="26"/>
  <c r="U202" i="26"/>
  <c r="M202" i="26"/>
  <c r="T202" i="26"/>
  <c r="L202" i="26"/>
  <c r="Q202" i="26"/>
  <c r="I202" i="26"/>
  <c r="P202" i="26"/>
  <c r="H202" i="26"/>
  <c r="U159" i="26"/>
  <c r="M159" i="26"/>
  <c r="T159" i="26"/>
  <c r="L159" i="26"/>
  <c r="Q159" i="26"/>
  <c r="I159" i="26"/>
  <c r="P159" i="26"/>
  <c r="H159" i="26"/>
  <c r="U121" i="26"/>
  <c r="M121" i="26"/>
  <c r="T121" i="26"/>
  <c r="L121" i="26"/>
  <c r="Q121" i="26"/>
  <c r="I121" i="26"/>
  <c r="P121" i="26"/>
  <c r="H121" i="26"/>
  <c r="U201" i="26"/>
  <c r="M201" i="26"/>
  <c r="T201" i="26"/>
  <c r="L201" i="26"/>
  <c r="Q201" i="26"/>
  <c r="I201" i="26"/>
  <c r="P201" i="26"/>
  <c r="H201" i="26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48" i="24"/>
  <c r="I248" i="24"/>
  <c r="P248" i="24"/>
  <c r="H248" i="24"/>
  <c r="U248" i="24"/>
  <c r="M248" i="24"/>
  <c r="T248" i="24"/>
  <c r="L248" i="24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60" i="25"/>
  <c r="I60" i="25"/>
  <c r="P60" i="25"/>
  <c r="H60" i="25"/>
  <c r="U60" i="25"/>
  <c r="M60" i="25"/>
  <c r="T60" i="25"/>
  <c r="L60" i="25"/>
  <c r="Q92" i="25"/>
  <c r="I92" i="25"/>
  <c r="P92" i="25"/>
  <c r="H92" i="25"/>
  <c r="U92" i="25"/>
  <c r="M92" i="25"/>
  <c r="T92" i="25"/>
  <c r="L92" i="25"/>
  <c r="Q108" i="25"/>
  <c r="I108" i="25"/>
  <c r="P108" i="25"/>
  <c r="H108" i="25"/>
  <c r="U108" i="25"/>
  <c r="M108" i="25"/>
  <c r="T108" i="25"/>
  <c r="L108" i="25"/>
  <c r="Q172" i="25"/>
  <c r="I172" i="25"/>
  <c r="P172" i="25"/>
  <c r="H172" i="25"/>
  <c r="U172" i="25"/>
  <c r="M172" i="25"/>
  <c r="T172" i="25"/>
  <c r="L172" i="25"/>
  <c r="U236" i="25"/>
  <c r="M236" i="25"/>
  <c r="T236" i="25"/>
  <c r="L236" i="25"/>
  <c r="Q236" i="25"/>
  <c r="I236" i="25"/>
  <c r="P236" i="25"/>
  <c r="H236" i="25"/>
  <c r="Q31" i="25"/>
  <c r="I31" i="25"/>
  <c r="P31" i="25"/>
  <c r="H31" i="25"/>
  <c r="U31" i="25"/>
  <c r="M31" i="25"/>
  <c r="T31" i="25"/>
  <c r="L31" i="25"/>
  <c r="Q59" i="25"/>
  <c r="I59" i="25"/>
  <c r="P59" i="25"/>
  <c r="H59" i="25"/>
  <c r="U59" i="25"/>
  <c r="M59" i="25"/>
  <c r="T59" i="25"/>
  <c r="L59" i="25"/>
  <c r="Q91" i="25"/>
  <c r="I91" i="25"/>
  <c r="P91" i="25"/>
  <c r="H91" i="25"/>
  <c r="U91" i="25"/>
  <c r="M91" i="25"/>
  <c r="T91" i="25"/>
  <c r="L91" i="25"/>
  <c r="Q119" i="25"/>
  <c r="I119" i="25"/>
  <c r="P119" i="25"/>
  <c r="H119" i="25"/>
  <c r="U119" i="25"/>
  <c r="M119" i="25"/>
  <c r="T119" i="25"/>
  <c r="L119" i="25"/>
  <c r="Q207" i="25"/>
  <c r="I207" i="25"/>
  <c r="P207" i="25"/>
  <c r="H207" i="25"/>
  <c r="U207" i="25"/>
  <c r="M207" i="25"/>
  <c r="T207" i="25"/>
  <c r="L207" i="25"/>
  <c r="Q53" i="25"/>
  <c r="I53" i="25"/>
  <c r="P53" i="25"/>
  <c r="H53" i="25"/>
  <c r="U53" i="25"/>
  <c r="M53" i="25"/>
  <c r="T53" i="25"/>
  <c r="L53" i="25"/>
  <c r="Q85" i="25"/>
  <c r="I85" i="25"/>
  <c r="P85" i="25"/>
  <c r="H85" i="25"/>
  <c r="U85" i="25"/>
  <c r="M85" i="25"/>
  <c r="T85" i="25"/>
  <c r="L85" i="25"/>
  <c r="Q101" i="25"/>
  <c r="I101" i="25"/>
  <c r="P101" i="25"/>
  <c r="H101" i="25"/>
  <c r="U101" i="25"/>
  <c r="M101" i="25"/>
  <c r="T101" i="25"/>
  <c r="L101" i="25"/>
  <c r="Q133" i="25"/>
  <c r="I133" i="25"/>
  <c r="P133" i="25"/>
  <c r="H133" i="25"/>
  <c r="U133" i="25"/>
  <c r="M133" i="25"/>
  <c r="T133" i="25"/>
  <c r="L133" i="25"/>
  <c r="Q149" i="25"/>
  <c r="I149" i="25"/>
  <c r="P149" i="25"/>
  <c r="H149" i="25"/>
  <c r="U149" i="25"/>
  <c r="M149" i="25"/>
  <c r="T149" i="25"/>
  <c r="L149" i="25"/>
  <c r="Q165" i="25"/>
  <c r="I165" i="25"/>
  <c r="P165" i="25"/>
  <c r="H165" i="25"/>
  <c r="U165" i="25"/>
  <c r="M165" i="25"/>
  <c r="T165" i="25"/>
  <c r="L165" i="25"/>
  <c r="Q197" i="25"/>
  <c r="I197" i="25"/>
  <c r="P197" i="25"/>
  <c r="H197" i="25"/>
  <c r="U197" i="25"/>
  <c r="M197" i="25"/>
  <c r="T197" i="25"/>
  <c r="L197" i="25"/>
  <c r="U213" i="25"/>
  <c r="M213" i="25"/>
  <c r="T213" i="25"/>
  <c r="L213" i="25"/>
  <c r="Q213" i="25"/>
  <c r="I213" i="25"/>
  <c r="P213" i="25"/>
  <c r="H213" i="25"/>
  <c r="U229" i="25"/>
  <c r="M229" i="25"/>
  <c r="T229" i="25"/>
  <c r="L229" i="25"/>
  <c r="Q229" i="25"/>
  <c r="I229" i="25"/>
  <c r="P229" i="25"/>
  <c r="H229" i="25"/>
  <c r="Q79" i="25"/>
  <c r="I79" i="25"/>
  <c r="P79" i="25"/>
  <c r="H79" i="25"/>
  <c r="U79" i="25"/>
  <c r="M79" i="25"/>
  <c r="T79" i="25"/>
  <c r="L79" i="25"/>
  <c r="Q115" i="25"/>
  <c r="I115" i="25"/>
  <c r="P115" i="25"/>
  <c r="H115" i="25"/>
  <c r="U115" i="25"/>
  <c r="M115" i="25"/>
  <c r="T115" i="25"/>
  <c r="L115" i="25"/>
  <c r="Q151" i="25"/>
  <c r="I151" i="25"/>
  <c r="P151" i="25"/>
  <c r="H151" i="25"/>
  <c r="U151" i="25"/>
  <c r="M151" i="25"/>
  <c r="T151" i="25"/>
  <c r="L151" i="25"/>
  <c r="U219" i="25"/>
  <c r="M219" i="25"/>
  <c r="T219" i="25"/>
  <c r="L219" i="25"/>
  <c r="Q219" i="25"/>
  <c r="I219" i="25"/>
  <c r="P219" i="25"/>
  <c r="H219" i="25"/>
  <c r="Q66" i="25"/>
  <c r="I66" i="25"/>
  <c r="P66" i="25"/>
  <c r="H66" i="25"/>
  <c r="U66" i="25"/>
  <c r="M66" i="25"/>
  <c r="T66" i="25"/>
  <c r="L66" i="25"/>
  <c r="Q98" i="25"/>
  <c r="I98" i="25"/>
  <c r="P98" i="25"/>
  <c r="H98" i="25"/>
  <c r="U98" i="25"/>
  <c r="M98" i="25"/>
  <c r="T98" i="25"/>
  <c r="L98" i="25"/>
  <c r="Q114" i="25"/>
  <c r="I114" i="25"/>
  <c r="P114" i="25"/>
  <c r="H114" i="25"/>
  <c r="U114" i="25"/>
  <c r="M114" i="25"/>
  <c r="T114" i="25"/>
  <c r="L114" i="25"/>
  <c r="Q146" i="25"/>
  <c r="I146" i="25"/>
  <c r="P146" i="25"/>
  <c r="H146" i="25"/>
  <c r="U146" i="25"/>
  <c r="M146" i="25"/>
  <c r="T146" i="25"/>
  <c r="L146" i="25"/>
  <c r="Q162" i="25"/>
  <c r="I162" i="25"/>
  <c r="P162" i="25"/>
  <c r="H162" i="25"/>
  <c r="U162" i="25"/>
  <c r="M162" i="25"/>
  <c r="T162" i="25"/>
  <c r="L162" i="25"/>
  <c r="Q178" i="25"/>
  <c r="I178" i="25"/>
  <c r="P178" i="25"/>
  <c r="H178" i="25"/>
  <c r="U178" i="25"/>
  <c r="M178" i="25"/>
  <c r="T178" i="25"/>
  <c r="L178" i="25"/>
  <c r="U210" i="25"/>
  <c r="M210" i="25"/>
  <c r="T210" i="25"/>
  <c r="L210" i="25"/>
  <c r="Q210" i="25"/>
  <c r="I210" i="25"/>
  <c r="P210" i="25"/>
  <c r="H210" i="25"/>
  <c r="U226" i="25"/>
  <c r="M226" i="25"/>
  <c r="T226" i="25"/>
  <c r="L226" i="25"/>
  <c r="Q226" i="25"/>
  <c r="I226" i="25"/>
  <c r="P226" i="25"/>
  <c r="H226" i="25"/>
  <c r="U242" i="25"/>
  <c r="M242" i="25"/>
  <c r="T242" i="25"/>
  <c r="L242" i="25"/>
  <c r="Q242" i="25"/>
  <c r="I242" i="25"/>
  <c r="P242" i="25"/>
  <c r="H242" i="25"/>
  <c r="Q36" i="24"/>
  <c r="I36" i="24"/>
  <c r="P36" i="24"/>
  <c r="H36" i="24"/>
  <c r="U36" i="24"/>
  <c r="M36" i="24"/>
  <c r="T36" i="24"/>
  <c r="L36" i="24"/>
  <c r="Q68" i="24"/>
  <c r="I68" i="24"/>
  <c r="P68" i="24"/>
  <c r="H68" i="24"/>
  <c r="U68" i="24"/>
  <c r="M68" i="24"/>
  <c r="T68" i="24"/>
  <c r="L68" i="24"/>
  <c r="Q100" i="24"/>
  <c r="I100" i="24"/>
  <c r="P100" i="24"/>
  <c r="H100" i="24"/>
  <c r="U100" i="24"/>
  <c r="M100" i="24"/>
  <c r="T100" i="24"/>
  <c r="L100" i="24"/>
  <c r="Q55" i="24"/>
  <c r="I55" i="24"/>
  <c r="P55" i="24"/>
  <c r="H55" i="24"/>
  <c r="U55" i="24"/>
  <c r="M55" i="24"/>
  <c r="T55" i="24"/>
  <c r="L55" i="24"/>
  <c r="Q91" i="24"/>
  <c r="I91" i="24"/>
  <c r="P91" i="24"/>
  <c r="H91" i="24"/>
  <c r="U91" i="24"/>
  <c r="M91" i="24"/>
  <c r="T91" i="24"/>
  <c r="L91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85" i="24"/>
  <c r="I85" i="24"/>
  <c r="P85" i="24"/>
  <c r="H85" i="24"/>
  <c r="U85" i="24"/>
  <c r="M85" i="24"/>
  <c r="T85" i="24"/>
  <c r="L85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78" i="24"/>
  <c r="I78" i="24"/>
  <c r="P78" i="24"/>
  <c r="H78" i="24"/>
  <c r="U78" i="24"/>
  <c r="M78" i="24"/>
  <c r="T78" i="24"/>
  <c r="L78" i="24"/>
  <c r="Q110" i="24"/>
  <c r="I110" i="24"/>
  <c r="P110" i="24"/>
  <c r="H110" i="24"/>
  <c r="U110" i="24"/>
  <c r="M110" i="24"/>
  <c r="T110" i="24"/>
  <c r="L110" i="24"/>
  <c r="Q43" i="24"/>
  <c r="I43" i="24"/>
  <c r="P43" i="24"/>
  <c r="H43" i="24"/>
  <c r="U43" i="24"/>
  <c r="M43" i="24"/>
  <c r="T43" i="24"/>
  <c r="L43" i="24"/>
  <c r="Q75" i="24"/>
  <c r="I75" i="24"/>
  <c r="P75" i="24"/>
  <c r="H75" i="24"/>
  <c r="U75" i="24"/>
  <c r="M75" i="24"/>
  <c r="T75" i="24"/>
  <c r="L75" i="24"/>
  <c r="Q103" i="24"/>
  <c r="I103" i="24"/>
  <c r="P103" i="24"/>
  <c r="H103" i="24"/>
  <c r="U103" i="24"/>
  <c r="M103" i="24"/>
  <c r="T103" i="24"/>
  <c r="L103" i="24"/>
  <c r="Q135" i="24"/>
  <c r="I135" i="24"/>
  <c r="P135" i="24"/>
  <c r="H135" i="24"/>
  <c r="U135" i="24"/>
  <c r="M135" i="24"/>
  <c r="T135" i="24"/>
  <c r="L135" i="24"/>
  <c r="Q163" i="24"/>
  <c r="I163" i="24"/>
  <c r="P163" i="24"/>
  <c r="H163" i="24"/>
  <c r="U163" i="24"/>
  <c r="M163" i="24"/>
  <c r="T163" i="24"/>
  <c r="L163" i="24"/>
  <c r="Q195" i="24"/>
  <c r="I195" i="24"/>
  <c r="P195" i="24"/>
  <c r="H195" i="24"/>
  <c r="U195" i="24"/>
  <c r="M195" i="24"/>
  <c r="T195" i="24"/>
  <c r="L195" i="24"/>
  <c r="Q231" i="24"/>
  <c r="I231" i="24"/>
  <c r="P231" i="24"/>
  <c r="H231" i="24"/>
  <c r="U231" i="24"/>
  <c r="M231" i="24"/>
  <c r="T231" i="24"/>
  <c r="L231" i="24"/>
  <c r="U86" i="26"/>
  <c r="M86" i="26"/>
  <c r="T86" i="26"/>
  <c r="L86" i="26"/>
  <c r="Q86" i="26"/>
  <c r="I86" i="26"/>
  <c r="P86" i="26"/>
  <c r="H86" i="26"/>
  <c r="U102" i="26"/>
  <c r="M102" i="26"/>
  <c r="T102" i="26"/>
  <c r="L102" i="26"/>
  <c r="Q102" i="26"/>
  <c r="I102" i="26"/>
  <c r="P102" i="26"/>
  <c r="H102" i="26"/>
  <c r="U118" i="26"/>
  <c r="M118" i="26"/>
  <c r="T118" i="26"/>
  <c r="L118" i="26"/>
  <c r="Q118" i="26"/>
  <c r="I118" i="26"/>
  <c r="P118" i="26"/>
  <c r="H118" i="26"/>
  <c r="U134" i="26"/>
  <c r="M134" i="26"/>
  <c r="T134" i="26"/>
  <c r="L134" i="26"/>
  <c r="Q134" i="26"/>
  <c r="I134" i="26"/>
  <c r="P134" i="26"/>
  <c r="H134" i="26"/>
  <c r="U150" i="26"/>
  <c r="M150" i="26"/>
  <c r="T150" i="26"/>
  <c r="L150" i="26"/>
  <c r="Q150" i="26"/>
  <c r="I150" i="26"/>
  <c r="P150" i="26"/>
  <c r="H150" i="26"/>
  <c r="U166" i="26"/>
  <c r="M166" i="26"/>
  <c r="T166" i="26"/>
  <c r="L166" i="26"/>
  <c r="Q166" i="26"/>
  <c r="I166" i="26"/>
  <c r="P166" i="26"/>
  <c r="H166" i="26"/>
  <c r="U182" i="26"/>
  <c r="M182" i="26"/>
  <c r="T182" i="26"/>
  <c r="L182" i="26"/>
  <c r="Q182" i="26"/>
  <c r="I182" i="26"/>
  <c r="P182" i="26"/>
  <c r="H182" i="26"/>
  <c r="U198" i="26"/>
  <c r="M198" i="26"/>
  <c r="T198" i="26"/>
  <c r="L198" i="26"/>
  <c r="Q198" i="26"/>
  <c r="I198" i="26"/>
  <c r="P198" i="26"/>
  <c r="H198" i="26"/>
  <c r="U214" i="26"/>
  <c r="M214" i="26"/>
  <c r="T214" i="26"/>
  <c r="L214" i="26"/>
  <c r="Q214" i="26"/>
  <c r="I214" i="26"/>
  <c r="P214" i="26"/>
  <c r="H214" i="26"/>
  <c r="U230" i="26"/>
  <c r="T230" i="26"/>
  <c r="L230" i="26"/>
  <c r="Q230" i="26"/>
  <c r="I230" i="26"/>
  <c r="P230" i="26"/>
  <c r="H230" i="26"/>
  <c r="M230" i="26"/>
  <c r="U246" i="26"/>
  <c r="M246" i="26"/>
  <c r="T246" i="26"/>
  <c r="L246" i="26"/>
  <c r="Q246" i="26"/>
  <c r="I246" i="26"/>
  <c r="P246" i="26"/>
  <c r="H246" i="26"/>
  <c r="U91" i="26"/>
  <c r="M91" i="26"/>
  <c r="T91" i="26"/>
  <c r="L91" i="26"/>
  <c r="Q91" i="26"/>
  <c r="I91" i="26"/>
  <c r="P91" i="26"/>
  <c r="H91" i="26"/>
  <c r="U107" i="26"/>
  <c r="M107" i="26"/>
  <c r="T107" i="26"/>
  <c r="L107" i="26"/>
  <c r="Q107" i="26"/>
  <c r="I107" i="26"/>
  <c r="P107" i="26"/>
  <c r="H107" i="26"/>
  <c r="U123" i="26"/>
  <c r="M123" i="26"/>
  <c r="T123" i="26"/>
  <c r="L123" i="26"/>
  <c r="Q123" i="26"/>
  <c r="I123" i="26"/>
  <c r="P123" i="26"/>
  <c r="H123" i="26"/>
  <c r="U139" i="26"/>
  <c r="M139" i="26"/>
  <c r="T139" i="26"/>
  <c r="L139" i="26"/>
  <c r="Q139" i="26"/>
  <c r="I139" i="26"/>
  <c r="P139" i="26"/>
  <c r="H139" i="26"/>
  <c r="U155" i="26"/>
  <c r="M155" i="26"/>
  <c r="T155" i="26"/>
  <c r="L155" i="26"/>
  <c r="Q155" i="26"/>
  <c r="I155" i="26"/>
  <c r="P155" i="26"/>
  <c r="H155" i="26"/>
  <c r="U171" i="26"/>
  <c r="M171" i="26"/>
  <c r="T171" i="26"/>
  <c r="L171" i="26"/>
  <c r="Q171" i="26"/>
  <c r="I171" i="26"/>
  <c r="P171" i="26"/>
  <c r="H171" i="26"/>
  <c r="U187" i="26"/>
  <c r="M187" i="26"/>
  <c r="T187" i="26"/>
  <c r="L187" i="26"/>
  <c r="Q187" i="26"/>
  <c r="I187" i="26"/>
  <c r="P187" i="26"/>
  <c r="H187" i="26"/>
  <c r="U203" i="26"/>
  <c r="M203" i="26"/>
  <c r="T203" i="26"/>
  <c r="L203" i="26"/>
  <c r="Q203" i="26"/>
  <c r="I203" i="26"/>
  <c r="P203" i="26"/>
  <c r="H203" i="26"/>
  <c r="U219" i="26"/>
  <c r="M219" i="26"/>
  <c r="T219" i="26"/>
  <c r="L219" i="26"/>
  <c r="Q219" i="26"/>
  <c r="I219" i="26"/>
  <c r="P219" i="26"/>
  <c r="H219" i="26"/>
  <c r="U235" i="26"/>
  <c r="M235" i="26"/>
  <c r="T235" i="26"/>
  <c r="L235" i="26"/>
  <c r="Q235" i="26"/>
  <c r="I235" i="26"/>
  <c r="P235" i="26"/>
  <c r="H235" i="26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U85" i="26"/>
  <c r="M85" i="26"/>
  <c r="T85" i="26"/>
  <c r="L85" i="26"/>
  <c r="Q85" i="26"/>
  <c r="I85" i="26"/>
  <c r="P85" i="26"/>
  <c r="H85" i="26"/>
  <c r="U101" i="26"/>
  <c r="M101" i="26"/>
  <c r="T101" i="26"/>
  <c r="L101" i="26"/>
  <c r="Q101" i="26"/>
  <c r="I101" i="26"/>
  <c r="P101" i="26"/>
  <c r="H101" i="26"/>
  <c r="U117" i="26"/>
  <c r="M117" i="26"/>
  <c r="T117" i="26"/>
  <c r="L117" i="26"/>
  <c r="Q117" i="26"/>
  <c r="I117" i="26"/>
  <c r="P117" i="26"/>
  <c r="H117" i="26"/>
  <c r="U133" i="26"/>
  <c r="M133" i="26"/>
  <c r="T133" i="26"/>
  <c r="L133" i="26"/>
  <c r="Q133" i="26"/>
  <c r="I133" i="26"/>
  <c r="P133" i="26"/>
  <c r="H133" i="26"/>
  <c r="U149" i="26"/>
  <c r="M149" i="26"/>
  <c r="T149" i="26"/>
  <c r="L149" i="26"/>
  <c r="Q149" i="26"/>
  <c r="I149" i="26"/>
  <c r="P149" i="26"/>
  <c r="H149" i="26"/>
  <c r="U165" i="26"/>
  <c r="M165" i="26"/>
  <c r="T165" i="26"/>
  <c r="L165" i="26"/>
  <c r="Q165" i="26"/>
  <c r="I165" i="26"/>
  <c r="P165" i="26"/>
  <c r="H165" i="26"/>
  <c r="U181" i="26"/>
  <c r="M181" i="26"/>
  <c r="T181" i="26"/>
  <c r="L181" i="26"/>
  <c r="Q181" i="26"/>
  <c r="I181" i="26"/>
  <c r="P181" i="26"/>
  <c r="H181" i="26"/>
  <c r="U197" i="26"/>
  <c r="M197" i="26"/>
  <c r="T197" i="26"/>
  <c r="L197" i="26"/>
  <c r="Q197" i="26"/>
  <c r="I197" i="26"/>
  <c r="P197" i="26"/>
  <c r="H197" i="26"/>
  <c r="U213" i="26"/>
  <c r="M213" i="26"/>
  <c r="T213" i="26"/>
  <c r="L213" i="26"/>
  <c r="Q213" i="26"/>
  <c r="I213" i="26"/>
  <c r="P213" i="26"/>
  <c r="H213" i="26"/>
  <c r="T229" i="26"/>
  <c r="Q229" i="26"/>
  <c r="P229" i="26"/>
  <c r="M229" i="26"/>
  <c r="L229" i="26"/>
  <c r="I229" i="26"/>
  <c r="H229" i="26"/>
  <c r="U229" i="26"/>
  <c r="U245" i="26"/>
  <c r="M245" i="26"/>
  <c r="T245" i="26"/>
  <c r="L245" i="26"/>
  <c r="Q245" i="26"/>
  <c r="I245" i="26"/>
  <c r="P245" i="26"/>
  <c r="H245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95" i="25"/>
  <c r="D156" i="24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207" i="25"/>
  <c r="D159" i="25"/>
  <c r="D191" i="25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U249" i="31" l="1"/>
  <c r="U7" i="31" s="1"/>
  <c r="R104" i="24"/>
  <c r="J104" i="24"/>
  <c r="I249" i="30"/>
  <c r="K104" i="24"/>
  <c r="S104" i="24"/>
  <c r="O104" i="24"/>
  <c r="G104" i="24"/>
  <c r="R88" i="25"/>
  <c r="J88" i="25"/>
  <c r="O88" i="25"/>
  <c r="G88" i="25"/>
  <c r="K88" i="25"/>
  <c r="N88" i="25"/>
  <c r="F88" i="25"/>
  <c r="S88" i="25"/>
  <c r="R101" i="25"/>
  <c r="J101" i="25"/>
  <c r="S101" i="25"/>
  <c r="O101" i="25"/>
  <c r="G101" i="25"/>
  <c r="K101" i="25"/>
  <c r="N101" i="25"/>
  <c r="F101" i="25"/>
  <c r="R65" i="25"/>
  <c r="J65" i="25"/>
  <c r="K65" i="25"/>
  <c r="O65" i="25"/>
  <c r="G65" i="25"/>
  <c r="N65" i="25"/>
  <c r="F65" i="25"/>
  <c r="S65" i="25"/>
  <c r="R179" i="24"/>
  <c r="J179" i="24"/>
  <c r="O179" i="24"/>
  <c r="G179" i="24"/>
  <c r="S179" i="24"/>
  <c r="N179" i="24"/>
  <c r="F179" i="24"/>
  <c r="K179" i="24"/>
  <c r="R99" i="24"/>
  <c r="J99" i="24"/>
  <c r="O99" i="24"/>
  <c r="G99" i="24"/>
  <c r="N99" i="24"/>
  <c r="F99" i="24"/>
  <c r="S99" i="24"/>
  <c r="K99" i="24"/>
  <c r="R57" i="24"/>
  <c r="J57" i="24"/>
  <c r="K57" i="24"/>
  <c r="O57" i="24"/>
  <c r="G57" i="24"/>
  <c r="N57" i="24"/>
  <c r="F57" i="24"/>
  <c r="S57" i="24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119" i="26"/>
  <c r="K119" i="26"/>
  <c r="R119" i="26"/>
  <c r="J119" i="26"/>
  <c r="O119" i="26"/>
  <c r="G119" i="26"/>
  <c r="N119" i="26"/>
  <c r="F119" i="26"/>
  <c r="S51" i="26"/>
  <c r="K51" i="26"/>
  <c r="R51" i="26"/>
  <c r="J51" i="26"/>
  <c r="O51" i="26"/>
  <c r="G51" i="26"/>
  <c r="N51" i="26"/>
  <c r="F51" i="26"/>
  <c r="S218" i="26"/>
  <c r="K218" i="26"/>
  <c r="R218" i="26"/>
  <c r="J218" i="26"/>
  <c r="O218" i="26"/>
  <c r="G218" i="26"/>
  <c r="N218" i="26"/>
  <c r="F218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R167" i="25"/>
  <c r="J167" i="25"/>
  <c r="O167" i="25"/>
  <c r="G167" i="25"/>
  <c r="N167" i="25"/>
  <c r="F167" i="25"/>
  <c r="S167" i="25"/>
  <c r="K167" i="25"/>
  <c r="S105" i="26"/>
  <c r="K105" i="26"/>
  <c r="R105" i="26"/>
  <c r="J105" i="26"/>
  <c r="O105" i="26"/>
  <c r="G105" i="26"/>
  <c r="N105" i="26"/>
  <c r="F105" i="2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R123" i="25"/>
  <c r="J123" i="25"/>
  <c r="S123" i="25"/>
  <c r="O123" i="25"/>
  <c r="G123" i="25"/>
  <c r="K123" i="25"/>
  <c r="N123" i="25"/>
  <c r="F123" i="25"/>
  <c r="R147" i="25"/>
  <c r="J147" i="25"/>
  <c r="O147" i="25"/>
  <c r="G147" i="25"/>
  <c r="K147" i="25"/>
  <c r="N147" i="25"/>
  <c r="F147" i="25"/>
  <c r="S147" i="25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198" i="25"/>
  <c r="J198" i="25"/>
  <c r="K198" i="25"/>
  <c r="O198" i="25"/>
  <c r="G198" i="25"/>
  <c r="N198" i="25"/>
  <c r="F198" i="25"/>
  <c r="S198" i="25"/>
  <c r="R118" i="25"/>
  <c r="J118" i="25"/>
  <c r="S118" i="25"/>
  <c r="K118" i="25"/>
  <c r="O118" i="25"/>
  <c r="G118" i="25"/>
  <c r="N118" i="25"/>
  <c r="F118" i="25"/>
  <c r="R115" i="25"/>
  <c r="J115" i="25"/>
  <c r="K115" i="25"/>
  <c r="O115" i="25"/>
  <c r="G115" i="25"/>
  <c r="N115" i="25"/>
  <c r="F115" i="25"/>
  <c r="S115" i="25"/>
  <c r="S217" i="25"/>
  <c r="K217" i="25"/>
  <c r="R217" i="25"/>
  <c r="J217" i="25"/>
  <c r="O217" i="25"/>
  <c r="G217" i="25"/>
  <c r="N217" i="25"/>
  <c r="F217" i="25"/>
  <c r="R153" i="25"/>
  <c r="J153" i="25"/>
  <c r="K153" i="25"/>
  <c r="O153" i="25"/>
  <c r="G153" i="25"/>
  <c r="N153" i="25"/>
  <c r="F153" i="25"/>
  <c r="S153" i="25"/>
  <c r="R89" i="25"/>
  <c r="J89" i="25"/>
  <c r="K89" i="25"/>
  <c r="S89" i="25"/>
  <c r="O89" i="25"/>
  <c r="G89" i="25"/>
  <c r="N89" i="25"/>
  <c r="F89" i="25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8" i="25"/>
  <c r="J188" i="25"/>
  <c r="K188" i="25"/>
  <c r="O188" i="25"/>
  <c r="G188" i="25"/>
  <c r="N188" i="25"/>
  <c r="F188" i="25"/>
  <c r="S188" i="25"/>
  <c r="R140" i="25"/>
  <c r="J140" i="25"/>
  <c r="K140" i="25"/>
  <c r="O140" i="25"/>
  <c r="G140" i="25"/>
  <c r="S140" i="25"/>
  <c r="N140" i="25"/>
  <c r="F140" i="25"/>
  <c r="R84" i="25"/>
  <c r="J84" i="25"/>
  <c r="O84" i="25"/>
  <c r="G84" i="25"/>
  <c r="K84" i="25"/>
  <c r="N84" i="25"/>
  <c r="F84" i="25"/>
  <c r="S84" i="25"/>
  <c r="R106" i="25"/>
  <c r="J106" i="25"/>
  <c r="O106" i="25"/>
  <c r="G106" i="25"/>
  <c r="N106" i="25"/>
  <c r="F106" i="25"/>
  <c r="K106" i="25"/>
  <c r="S106" i="25"/>
  <c r="R18" i="25"/>
  <c r="J18" i="25"/>
  <c r="K18" i="25"/>
  <c r="O18" i="25"/>
  <c r="G18" i="25"/>
  <c r="N18" i="25"/>
  <c r="F18" i="25"/>
  <c r="S18" i="25"/>
  <c r="R111" i="25"/>
  <c r="J111" i="25"/>
  <c r="K111" i="25"/>
  <c r="O111" i="25"/>
  <c r="G111" i="25"/>
  <c r="N111" i="25"/>
  <c r="F111" i="25"/>
  <c r="S111" i="25"/>
  <c r="R184" i="25"/>
  <c r="J184" i="25"/>
  <c r="O184" i="25"/>
  <c r="G184" i="25"/>
  <c r="N184" i="25"/>
  <c r="F184" i="25"/>
  <c r="S184" i="25"/>
  <c r="K184" i="25"/>
  <c r="R120" i="25"/>
  <c r="J120" i="25"/>
  <c r="O120" i="25"/>
  <c r="G120" i="25"/>
  <c r="K120" i="25"/>
  <c r="N120" i="25"/>
  <c r="F120" i="25"/>
  <c r="S120" i="25"/>
  <c r="R56" i="25"/>
  <c r="J56" i="25"/>
  <c r="K56" i="25"/>
  <c r="O56" i="25"/>
  <c r="G56" i="25"/>
  <c r="S56" i="25"/>
  <c r="N56" i="25"/>
  <c r="F56" i="25"/>
  <c r="R146" i="25"/>
  <c r="J146" i="25"/>
  <c r="S146" i="25"/>
  <c r="O146" i="25"/>
  <c r="G146" i="25"/>
  <c r="N146" i="25"/>
  <c r="F146" i="25"/>
  <c r="K146" i="25"/>
  <c r="S237" i="25"/>
  <c r="K237" i="25"/>
  <c r="R237" i="25"/>
  <c r="J237" i="25"/>
  <c r="O237" i="25"/>
  <c r="G237" i="25"/>
  <c r="N237" i="25"/>
  <c r="F237" i="25"/>
  <c r="R149" i="25"/>
  <c r="J149" i="25"/>
  <c r="K149" i="25"/>
  <c r="O149" i="25"/>
  <c r="G149" i="25"/>
  <c r="N149" i="25"/>
  <c r="F149" i="25"/>
  <c r="S149" i="25"/>
  <c r="R69" i="25"/>
  <c r="J69" i="25"/>
  <c r="O69" i="25"/>
  <c r="G69" i="25"/>
  <c r="N69" i="25"/>
  <c r="F69" i="25"/>
  <c r="K69" i="25"/>
  <c r="S69" i="25"/>
  <c r="R37" i="25"/>
  <c r="J37" i="25"/>
  <c r="S37" i="25"/>
  <c r="O37" i="25"/>
  <c r="G37" i="25"/>
  <c r="N37" i="25"/>
  <c r="F37" i="25"/>
  <c r="K37" i="25"/>
  <c r="R180" i="24"/>
  <c r="J180" i="24"/>
  <c r="K180" i="24"/>
  <c r="S180" i="24"/>
  <c r="O180" i="24"/>
  <c r="G180" i="24"/>
  <c r="N180" i="24"/>
  <c r="F180" i="24"/>
  <c r="R230" i="24"/>
  <c r="J230" i="24"/>
  <c r="S230" i="24"/>
  <c r="O230" i="24"/>
  <c r="G230" i="24"/>
  <c r="N230" i="24"/>
  <c r="F230" i="24"/>
  <c r="K230" i="24"/>
  <c r="R166" i="24"/>
  <c r="J166" i="24"/>
  <c r="S166" i="24"/>
  <c r="O166" i="24"/>
  <c r="G166" i="24"/>
  <c r="K166" i="24"/>
  <c r="N166" i="24"/>
  <c r="F166" i="24"/>
  <c r="R86" i="24"/>
  <c r="J86" i="24"/>
  <c r="K86" i="24"/>
  <c r="O86" i="24"/>
  <c r="G86" i="24"/>
  <c r="N86" i="24"/>
  <c r="F86" i="24"/>
  <c r="S86" i="24"/>
  <c r="R229" i="24"/>
  <c r="J229" i="24"/>
  <c r="K229" i="24"/>
  <c r="S229" i="24"/>
  <c r="O229" i="24"/>
  <c r="G229" i="24"/>
  <c r="N229" i="24"/>
  <c r="F229" i="24"/>
  <c r="R165" i="24"/>
  <c r="J165" i="24"/>
  <c r="O165" i="24"/>
  <c r="G165" i="24"/>
  <c r="N165" i="24"/>
  <c r="F165" i="24"/>
  <c r="S165" i="24"/>
  <c r="K165" i="24"/>
  <c r="R101" i="24"/>
  <c r="J101" i="24"/>
  <c r="K101" i="24"/>
  <c r="S101" i="24"/>
  <c r="O101" i="24"/>
  <c r="G101" i="24"/>
  <c r="N101" i="24"/>
  <c r="F101" i="24"/>
  <c r="R100" i="24"/>
  <c r="J100" i="24"/>
  <c r="K100" i="24"/>
  <c r="O100" i="24"/>
  <c r="G100" i="24"/>
  <c r="S100" i="24"/>
  <c r="N100" i="24"/>
  <c r="F100" i="24"/>
  <c r="R67" i="24"/>
  <c r="J67" i="24"/>
  <c r="S67" i="24"/>
  <c r="O67" i="24"/>
  <c r="G67" i="24"/>
  <c r="N67" i="24"/>
  <c r="F67" i="24"/>
  <c r="K67" i="24"/>
  <c r="R123" i="24"/>
  <c r="J123" i="24"/>
  <c r="K123" i="24"/>
  <c r="O123" i="24"/>
  <c r="G123" i="24"/>
  <c r="S123" i="24"/>
  <c r="N123" i="24"/>
  <c r="F123" i="24"/>
  <c r="R151" i="24"/>
  <c r="J151" i="24"/>
  <c r="K151" i="24"/>
  <c r="O151" i="24"/>
  <c r="G151" i="24"/>
  <c r="N151" i="24"/>
  <c r="F151" i="24"/>
  <c r="S151" i="24"/>
  <c r="R226" i="24"/>
  <c r="J226" i="24"/>
  <c r="K226" i="24"/>
  <c r="O226" i="24"/>
  <c r="G226" i="24"/>
  <c r="N226" i="24"/>
  <c r="F226" i="24"/>
  <c r="S226" i="24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183" i="24"/>
  <c r="J183" i="24"/>
  <c r="K183" i="24"/>
  <c r="O183" i="24"/>
  <c r="G183" i="24"/>
  <c r="S183" i="24"/>
  <c r="N183" i="24"/>
  <c r="F183" i="24"/>
  <c r="R224" i="24"/>
  <c r="J224" i="24"/>
  <c r="O224" i="24"/>
  <c r="G224" i="24"/>
  <c r="N224" i="24"/>
  <c r="F224" i="24"/>
  <c r="K224" i="24"/>
  <c r="S224" i="24"/>
  <c r="R235" i="24"/>
  <c r="J235" i="24"/>
  <c r="K235" i="24"/>
  <c r="O235" i="24"/>
  <c r="G235" i="24"/>
  <c r="S235" i="24"/>
  <c r="N235" i="24"/>
  <c r="F235" i="24"/>
  <c r="R143" i="24"/>
  <c r="J143" i="24"/>
  <c r="S143" i="24"/>
  <c r="O143" i="24"/>
  <c r="G143" i="24"/>
  <c r="N143" i="24"/>
  <c r="F143" i="24"/>
  <c r="K143" i="24"/>
  <c r="R218" i="24"/>
  <c r="J218" i="24"/>
  <c r="O218" i="24"/>
  <c r="G218" i="24"/>
  <c r="K218" i="24"/>
  <c r="N218" i="24"/>
  <c r="F218" i="24"/>
  <c r="S218" i="24"/>
  <c r="R138" i="24"/>
  <c r="J138" i="24"/>
  <c r="O138" i="24"/>
  <c r="G138" i="24"/>
  <c r="K138" i="24"/>
  <c r="N138" i="24"/>
  <c r="F138" i="24"/>
  <c r="S138" i="24"/>
  <c r="R42" i="24"/>
  <c r="J42" i="24"/>
  <c r="O42" i="24"/>
  <c r="G42" i="24"/>
  <c r="N42" i="24"/>
  <c r="F42" i="24"/>
  <c r="K42" i="24"/>
  <c r="S42" i="24"/>
  <c r="R201" i="24"/>
  <c r="J201" i="24"/>
  <c r="K201" i="24"/>
  <c r="O201" i="24"/>
  <c r="G201" i="24"/>
  <c r="N201" i="24"/>
  <c r="F201" i="24"/>
  <c r="S201" i="24"/>
  <c r="R121" i="24"/>
  <c r="J121" i="24"/>
  <c r="S121" i="24"/>
  <c r="O121" i="24"/>
  <c r="G121" i="24"/>
  <c r="N121" i="24"/>
  <c r="F121" i="24"/>
  <c r="K121" i="24"/>
  <c r="R25" i="24"/>
  <c r="J25" i="24"/>
  <c r="S25" i="24"/>
  <c r="O25" i="24"/>
  <c r="G25" i="24"/>
  <c r="N25" i="24"/>
  <c r="F25" i="24"/>
  <c r="K25" i="24"/>
  <c r="R108" i="24"/>
  <c r="J108" i="24"/>
  <c r="K108" i="24"/>
  <c r="O108" i="24"/>
  <c r="G108" i="24"/>
  <c r="N108" i="24"/>
  <c r="F108" i="24"/>
  <c r="S108" i="24"/>
  <c r="R83" i="24"/>
  <c r="J83" i="24"/>
  <c r="O83" i="24"/>
  <c r="G83" i="24"/>
  <c r="N83" i="24"/>
  <c r="F83" i="24"/>
  <c r="K83" i="24"/>
  <c r="S83" i="24"/>
  <c r="S185" i="26"/>
  <c r="K185" i="26"/>
  <c r="R185" i="26"/>
  <c r="J185" i="26"/>
  <c r="O185" i="26"/>
  <c r="G185" i="26"/>
  <c r="N185" i="26"/>
  <c r="F185" i="26"/>
  <c r="S145" i="26"/>
  <c r="K145" i="26"/>
  <c r="R145" i="26"/>
  <c r="J145" i="26"/>
  <c r="O145" i="26"/>
  <c r="G145" i="26"/>
  <c r="N145" i="26"/>
  <c r="F145" i="26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192" i="26"/>
  <c r="K192" i="26"/>
  <c r="R192" i="26"/>
  <c r="J192" i="26"/>
  <c r="O192" i="26"/>
  <c r="G192" i="26"/>
  <c r="N192" i="26"/>
  <c r="F192" i="26"/>
  <c r="S104" i="26"/>
  <c r="K104" i="26"/>
  <c r="R104" i="26"/>
  <c r="J104" i="26"/>
  <c r="O104" i="26"/>
  <c r="G104" i="26"/>
  <c r="N104" i="26"/>
  <c r="F104" i="26"/>
  <c r="N239" i="26"/>
  <c r="F239" i="26"/>
  <c r="S239" i="26"/>
  <c r="K239" i="26"/>
  <c r="R239" i="26"/>
  <c r="J239" i="26"/>
  <c r="O239" i="26"/>
  <c r="G239" i="26"/>
  <c r="S175" i="26"/>
  <c r="K175" i="26"/>
  <c r="R175" i="26"/>
  <c r="J175" i="26"/>
  <c r="O175" i="26"/>
  <c r="G175" i="26"/>
  <c r="N175" i="26"/>
  <c r="F175" i="26"/>
  <c r="S111" i="26"/>
  <c r="K111" i="26"/>
  <c r="R111" i="26"/>
  <c r="J111" i="26"/>
  <c r="O111" i="26"/>
  <c r="G111" i="26"/>
  <c r="N111" i="26"/>
  <c r="F111" i="26"/>
  <c r="S205" i="26"/>
  <c r="K205" i="26"/>
  <c r="R205" i="26"/>
  <c r="J205" i="26"/>
  <c r="O205" i="26"/>
  <c r="G205" i="26"/>
  <c r="N205" i="26"/>
  <c r="F205" i="26"/>
  <c r="S165" i="26"/>
  <c r="K165" i="26"/>
  <c r="R165" i="26"/>
  <c r="J165" i="26"/>
  <c r="O165" i="26"/>
  <c r="G165" i="26"/>
  <c r="N165" i="26"/>
  <c r="F165" i="26"/>
  <c r="S134" i="26"/>
  <c r="K134" i="26"/>
  <c r="R134" i="26"/>
  <c r="J134" i="26"/>
  <c r="O134" i="26"/>
  <c r="G134" i="26"/>
  <c r="N134" i="26"/>
  <c r="F134" i="26"/>
  <c r="S52" i="26"/>
  <c r="K52" i="26"/>
  <c r="R52" i="26"/>
  <c r="J52" i="26"/>
  <c r="O52" i="26"/>
  <c r="G52" i="26"/>
  <c r="N52" i="26"/>
  <c r="F52" i="26"/>
  <c r="S216" i="26"/>
  <c r="K216" i="26"/>
  <c r="R216" i="26"/>
  <c r="J216" i="26"/>
  <c r="O216" i="26"/>
  <c r="G216" i="26"/>
  <c r="N216" i="26"/>
  <c r="F216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164" i="26"/>
  <c r="K164" i="26"/>
  <c r="R164" i="26"/>
  <c r="J164" i="26"/>
  <c r="O164" i="26"/>
  <c r="G164" i="26"/>
  <c r="N164" i="26"/>
  <c r="F164" i="26"/>
  <c r="S92" i="26"/>
  <c r="K92" i="26"/>
  <c r="R92" i="26"/>
  <c r="J92" i="26"/>
  <c r="O92" i="26"/>
  <c r="G92" i="26"/>
  <c r="N92" i="26"/>
  <c r="F92" i="26"/>
  <c r="N235" i="26"/>
  <c r="F235" i="26"/>
  <c r="S235" i="26"/>
  <c r="K235" i="26"/>
  <c r="R235" i="26"/>
  <c r="J235" i="26"/>
  <c r="O235" i="26"/>
  <c r="G235" i="26"/>
  <c r="S171" i="26"/>
  <c r="K171" i="26"/>
  <c r="R171" i="26"/>
  <c r="J171" i="26"/>
  <c r="O171" i="26"/>
  <c r="G171" i="26"/>
  <c r="N171" i="26"/>
  <c r="F171" i="26"/>
  <c r="S107" i="26"/>
  <c r="K107" i="26"/>
  <c r="R107" i="26"/>
  <c r="J107" i="26"/>
  <c r="O107" i="26"/>
  <c r="G107" i="26"/>
  <c r="N107" i="26"/>
  <c r="F107" i="26"/>
  <c r="S210" i="26"/>
  <c r="K210" i="26"/>
  <c r="R210" i="26"/>
  <c r="J210" i="26"/>
  <c r="O210" i="26"/>
  <c r="G210" i="26"/>
  <c r="N210" i="26"/>
  <c r="F210" i="26"/>
  <c r="S98" i="26"/>
  <c r="K98" i="26"/>
  <c r="R98" i="26"/>
  <c r="J98" i="26"/>
  <c r="O98" i="26"/>
  <c r="G98" i="26"/>
  <c r="N98" i="26"/>
  <c r="F98" i="26"/>
  <c r="S46" i="26"/>
  <c r="K46" i="26"/>
  <c r="R46" i="26"/>
  <c r="J46" i="26"/>
  <c r="O46" i="26"/>
  <c r="G46" i="26"/>
  <c r="N46" i="26"/>
  <c r="F46" i="26"/>
  <c r="R56" i="24"/>
  <c r="J56" i="24"/>
  <c r="O56" i="24"/>
  <c r="G56" i="24"/>
  <c r="S56" i="24"/>
  <c r="N56" i="24"/>
  <c r="F56" i="24"/>
  <c r="K56" i="24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135" i="25"/>
  <c r="J135" i="25"/>
  <c r="K135" i="25"/>
  <c r="O135" i="25"/>
  <c r="G135" i="25"/>
  <c r="N135" i="25"/>
  <c r="F135" i="25"/>
  <c r="S135" i="25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246" i="26"/>
  <c r="F246" i="26"/>
  <c r="S246" i="26"/>
  <c r="K246" i="26"/>
  <c r="R246" i="26"/>
  <c r="J246" i="26"/>
  <c r="O246" i="26"/>
  <c r="G246" i="26"/>
  <c r="S126" i="26"/>
  <c r="K126" i="26"/>
  <c r="R126" i="26"/>
  <c r="J126" i="26"/>
  <c r="O126" i="26"/>
  <c r="G126" i="26"/>
  <c r="N126" i="26"/>
  <c r="F126" i="26"/>
  <c r="R79" i="25"/>
  <c r="J79" i="25"/>
  <c r="O79" i="25"/>
  <c r="G79" i="25"/>
  <c r="N79" i="25"/>
  <c r="F79" i="25"/>
  <c r="S79" i="25"/>
  <c r="K79" i="25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R167" i="24"/>
  <c r="J167" i="24"/>
  <c r="K167" i="24"/>
  <c r="O167" i="24"/>
  <c r="G167" i="24"/>
  <c r="N167" i="24"/>
  <c r="F167" i="24"/>
  <c r="S167" i="24"/>
  <c r="R150" i="25"/>
  <c r="J150" i="25"/>
  <c r="K150" i="25"/>
  <c r="S150" i="25"/>
  <c r="O150" i="25"/>
  <c r="G150" i="25"/>
  <c r="N150" i="25"/>
  <c r="F150" i="25"/>
  <c r="N11" i="32"/>
  <c r="K11" i="32"/>
  <c r="J11" i="32"/>
  <c r="G11" i="32"/>
  <c r="F11" i="32"/>
  <c r="S11" i="32"/>
  <c r="R11" i="32"/>
  <c r="O11" i="32"/>
  <c r="N233" i="26"/>
  <c r="F233" i="26"/>
  <c r="S233" i="26"/>
  <c r="K233" i="26"/>
  <c r="R233" i="26"/>
  <c r="J233" i="26"/>
  <c r="O233" i="26"/>
  <c r="G233" i="26"/>
  <c r="S97" i="26"/>
  <c r="K97" i="26"/>
  <c r="R97" i="26"/>
  <c r="J97" i="26"/>
  <c r="O97" i="26"/>
  <c r="G97" i="26"/>
  <c r="N97" i="26"/>
  <c r="F97" i="26"/>
  <c r="R131" i="25"/>
  <c r="J131" i="25"/>
  <c r="K131" i="25"/>
  <c r="O131" i="25"/>
  <c r="G131" i="25"/>
  <c r="N131" i="25"/>
  <c r="F131" i="25"/>
  <c r="S131" i="25"/>
  <c r="R91" i="25"/>
  <c r="J91" i="25"/>
  <c r="K91" i="25"/>
  <c r="O91" i="25"/>
  <c r="G91" i="25"/>
  <c r="S91" i="25"/>
  <c r="N91" i="25"/>
  <c r="F91" i="25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S241" i="25"/>
  <c r="K241" i="25"/>
  <c r="R241" i="25"/>
  <c r="J241" i="25"/>
  <c r="O241" i="25"/>
  <c r="G241" i="25"/>
  <c r="N241" i="25"/>
  <c r="F241" i="25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R148" i="24"/>
  <c r="J148" i="24"/>
  <c r="S148" i="24"/>
  <c r="O148" i="24"/>
  <c r="G148" i="24"/>
  <c r="N148" i="24"/>
  <c r="F148" i="24"/>
  <c r="K148" i="24"/>
  <c r="R75" i="25"/>
  <c r="J75" i="25"/>
  <c r="S75" i="25"/>
  <c r="O75" i="25"/>
  <c r="G75" i="25"/>
  <c r="N75" i="25"/>
  <c r="F75" i="25"/>
  <c r="K75" i="25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249" i="25"/>
  <c r="N13" i="32"/>
  <c r="K13" i="32"/>
  <c r="J13" i="32"/>
  <c r="G13" i="32"/>
  <c r="F13" i="32"/>
  <c r="S13" i="32"/>
  <c r="R13" i="32"/>
  <c r="O13" i="32"/>
  <c r="Q249" i="30"/>
  <c r="M249" i="29"/>
  <c r="M7" i="29" s="1"/>
  <c r="I249" i="26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249" i="24"/>
  <c r="I7" i="24" s="1"/>
  <c r="M249" i="40"/>
  <c r="I249" i="38"/>
  <c r="I7" i="38" s="1"/>
  <c r="R152" i="25"/>
  <c r="J152" i="25"/>
  <c r="O152" i="25"/>
  <c r="G152" i="25"/>
  <c r="N152" i="25"/>
  <c r="F152" i="25"/>
  <c r="K152" i="25"/>
  <c r="S152" i="25"/>
  <c r="R137" i="25"/>
  <c r="J137" i="25"/>
  <c r="S137" i="25"/>
  <c r="O137" i="25"/>
  <c r="G137" i="25"/>
  <c r="K137" i="25"/>
  <c r="N137" i="25"/>
  <c r="F137" i="25"/>
  <c r="R237" i="24"/>
  <c r="J237" i="24"/>
  <c r="S237" i="24"/>
  <c r="O237" i="24"/>
  <c r="G237" i="24"/>
  <c r="N237" i="24"/>
  <c r="F237" i="24"/>
  <c r="K237" i="24"/>
  <c r="R29" i="24"/>
  <c r="J29" i="24"/>
  <c r="K29" i="24"/>
  <c r="O29" i="24"/>
  <c r="G29" i="24"/>
  <c r="N29" i="24"/>
  <c r="F29" i="24"/>
  <c r="S29" i="24"/>
  <c r="S60" i="26"/>
  <c r="K60" i="26"/>
  <c r="R60" i="26"/>
  <c r="J60" i="26"/>
  <c r="O60" i="26"/>
  <c r="G60" i="26"/>
  <c r="N60" i="26"/>
  <c r="F60" i="26"/>
  <c r="S133" i="26"/>
  <c r="K133" i="26"/>
  <c r="R133" i="26"/>
  <c r="J133" i="26"/>
  <c r="O133" i="26"/>
  <c r="G133" i="26"/>
  <c r="N133" i="26"/>
  <c r="F133" i="26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S172" i="26"/>
  <c r="K172" i="26"/>
  <c r="R172" i="26"/>
  <c r="J172" i="26"/>
  <c r="O172" i="26"/>
  <c r="G172" i="26"/>
  <c r="N172" i="26"/>
  <c r="F172" i="26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190" i="25"/>
  <c r="J190" i="25"/>
  <c r="S190" i="25"/>
  <c r="O190" i="25"/>
  <c r="G190" i="25"/>
  <c r="N190" i="25"/>
  <c r="F190" i="25"/>
  <c r="K190" i="25"/>
  <c r="R141" i="25"/>
  <c r="J141" i="25"/>
  <c r="K141" i="25"/>
  <c r="O141" i="25"/>
  <c r="G141" i="25"/>
  <c r="N141" i="25"/>
  <c r="F141" i="25"/>
  <c r="S141" i="25"/>
  <c r="R57" i="25"/>
  <c r="J57" i="25"/>
  <c r="K57" i="25"/>
  <c r="O57" i="25"/>
  <c r="G57" i="25"/>
  <c r="N57" i="25"/>
  <c r="F57" i="25"/>
  <c r="S57" i="25"/>
  <c r="R158" i="24"/>
  <c r="J158" i="24"/>
  <c r="O158" i="24"/>
  <c r="G158" i="24"/>
  <c r="N158" i="24"/>
  <c r="F158" i="24"/>
  <c r="S158" i="24"/>
  <c r="K158" i="24"/>
  <c r="R194" i="24"/>
  <c r="J194" i="24"/>
  <c r="S194" i="24"/>
  <c r="O194" i="24"/>
  <c r="G194" i="24"/>
  <c r="N194" i="24"/>
  <c r="F194" i="24"/>
  <c r="K194" i="24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S166" i="26"/>
  <c r="K166" i="26"/>
  <c r="R166" i="26"/>
  <c r="J166" i="26"/>
  <c r="O166" i="26"/>
  <c r="G166" i="26"/>
  <c r="N166" i="26"/>
  <c r="F166" i="26"/>
  <c r="S163" i="26"/>
  <c r="K163" i="26"/>
  <c r="R163" i="26"/>
  <c r="J163" i="26"/>
  <c r="O163" i="26"/>
  <c r="G163" i="26"/>
  <c r="N163" i="26"/>
  <c r="F163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S247" i="25"/>
  <c r="K247" i="25"/>
  <c r="R247" i="25"/>
  <c r="J247" i="25"/>
  <c r="O247" i="25"/>
  <c r="G247" i="25"/>
  <c r="N247" i="25"/>
  <c r="F247" i="25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249" i="25"/>
  <c r="O211" i="29"/>
  <c r="G211" i="29"/>
  <c r="N211" i="29"/>
  <c r="F211" i="29"/>
  <c r="S211" i="29"/>
  <c r="K211" i="29"/>
  <c r="R211" i="29"/>
  <c r="J211" i="29"/>
  <c r="U249" i="29"/>
  <c r="Q249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249" i="24"/>
  <c r="Q7" i="24" s="1"/>
  <c r="U249" i="40"/>
  <c r="Q249" i="38"/>
  <c r="M249" i="28"/>
  <c r="M7" i="28" s="1"/>
  <c r="S216" i="25"/>
  <c r="K216" i="25"/>
  <c r="R216" i="25"/>
  <c r="J216" i="25"/>
  <c r="O216" i="25"/>
  <c r="G216" i="25"/>
  <c r="N216" i="25"/>
  <c r="F216" i="25"/>
  <c r="R130" i="25"/>
  <c r="J130" i="25"/>
  <c r="S130" i="25"/>
  <c r="O130" i="25"/>
  <c r="G130" i="25"/>
  <c r="N130" i="25"/>
  <c r="F130" i="25"/>
  <c r="K130" i="25"/>
  <c r="S236" i="25"/>
  <c r="K236" i="25"/>
  <c r="R236" i="25"/>
  <c r="J236" i="25"/>
  <c r="O236" i="25"/>
  <c r="G236" i="25"/>
  <c r="N236" i="25"/>
  <c r="F236" i="25"/>
  <c r="R174" i="24"/>
  <c r="J174" i="24"/>
  <c r="K174" i="24"/>
  <c r="O174" i="24"/>
  <c r="G174" i="24"/>
  <c r="N174" i="24"/>
  <c r="F174" i="24"/>
  <c r="S174" i="24"/>
  <c r="R220" i="24"/>
  <c r="J220" i="24"/>
  <c r="S220" i="24"/>
  <c r="O220" i="24"/>
  <c r="G220" i="24"/>
  <c r="N220" i="24"/>
  <c r="F220" i="24"/>
  <c r="K220" i="24"/>
  <c r="R223" i="24"/>
  <c r="J223" i="24"/>
  <c r="K223" i="24"/>
  <c r="S223" i="24"/>
  <c r="O223" i="24"/>
  <c r="G223" i="24"/>
  <c r="N223" i="24"/>
  <c r="F223" i="24"/>
  <c r="R129" i="24"/>
  <c r="J129" i="24"/>
  <c r="O129" i="24"/>
  <c r="G129" i="24"/>
  <c r="N129" i="24"/>
  <c r="F129" i="24"/>
  <c r="K129" i="24"/>
  <c r="S129" i="24"/>
  <c r="S112" i="26"/>
  <c r="K112" i="26"/>
  <c r="R112" i="26"/>
  <c r="J112" i="26"/>
  <c r="O112" i="26"/>
  <c r="G112" i="26"/>
  <c r="N112" i="26"/>
  <c r="F112" i="26"/>
  <c r="S68" i="26"/>
  <c r="K68" i="26"/>
  <c r="R68" i="26"/>
  <c r="J68" i="26"/>
  <c r="O68" i="26"/>
  <c r="G68" i="26"/>
  <c r="N68" i="26"/>
  <c r="F68" i="26"/>
  <c r="N243" i="26"/>
  <c r="F243" i="26"/>
  <c r="S243" i="26"/>
  <c r="K243" i="26"/>
  <c r="R243" i="26"/>
  <c r="J243" i="26"/>
  <c r="O243" i="26"/>
  <c r="G243" i="26"/>
  <c r="R59" i="25"/>
  <c r="J59" i="25"/>
  <c r="K59" i="25"/>
  <c r="O59" i="25"/>
  <c r="G59" i="25"/>
  <c r="N59" i="25"/>
  <c r="F59" i="25"/>
  <c r="S59" i="25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S223" i="25"/>
  <c r="K223" i="25"/>
  <c r="R223" i="25"/>
  <c r="J223" i="25"/>
  <c r="O223" i="25"/>
  <c r="G223" i="25"/>
  <c r="N223" i="25"/>
  <c r="F223" i="25"/>
  <c r="S150" i="26"/>
  <c r="K150" i="26"/>
  <c r="R150" i="26"/>
  <c r="J150" i="26"/>
  <c r="O150" i="26"/>
  <c r="G150" i="26"/>
  <c r="N150" i="26"/>
  <c r="F150" i="26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128" i="25"/>
  <c r="J128" i="25"/>
  <c r="O128" i="25"/>
  <c r="G128" i="25"/>
  <c r="N128" i="25"/>
  <c r="F128" i="25"/>
  <c r="K128" i="25"/>
  <c r="S128" i="25"/>
  <c r="R85" i="25"/>
  <c r="J85" i="25"/>
  <c r="S85" i="25"/>
  <c r="O85" i="25"/>
  <c r="G85" i="25"/>
  <c r="N85" i="25"/>
  <c r="F85" i="25"/>
  <c r="K85" i="25"/>
  <c r="R121" i="25"/>
  <c r="J121" i="25"/>
  <c r="K121" i="25"/>
  <c r="O121" i="25"/>
  <c r="G121" i="25"/>
  <c r="N121" i="25"/>
  <c r="F121" i="25"/>
  <c r="S121" i="25"/>
  <c r="R222" i="24"/>
  <c r="J222" i="24"/>
  <c r="S222" i="24"/>
  <c r="O222" i="24"/>
  <c r="G222" i="24"/>
  <c r="K222" i="24"/>
  <c r="N222" i="24"/>
  <c r="F222" i="24"/>
  <c r="R68" i="24"/>
  <c r="J68" i="24"/>
  <c r="K68" i="24"/>
  <c r="O68" i="24"/>
  <c r="G68" i="24"/>
  <c r="N68" i="24"/>
  <c r="F68" i="24"/>
  <c r="S68" i="24"/>
  <c r="R184" i="24"/>
  <c r="J184" i="24"/>
  <c r="K184" i="24"/>
  <c r="O184" i="24"/>
  <c r="G184" i="24"/>
  <c r="N184" i="24"/>
  <c r="F184" i="24"/>
  <c r="S184" i="24"/>
  <c r="R122" i="24"/>
  <c r="J122" i="24"/>
  <c r="K122" i="24"/>
  <c r="O122" i="24"/>
  <c r="G122" i="24"/>
  <c r="N122" i="24"/>
  <c r="F122" i="24"/>
  <c r="S122" i="24"/>
  <c r="R36" i="24"/>
  <c r="J36" i="24"/>
  <c r="S36" i="24"/>
  <c r="O36" i="24"/>
  <c r="G36" i="24"/>
  <c r="K36" i="24"/>
  <c r="N36" i="24"/>
  <c r="F36" i="24"/>
  <c r="N231" i="26"/>
  <c r="F231" i="26"/>
  <c r="S231" i="26"/>
  <c r="K231" i="26"/>
  <c r="R231" i="26"/>
  <c r="J231" i="26"/>
  <c r="O231" i="26"/>
  <c r="G231" i="26"/>
  <c r="S217" i="26"/>
  <c r="K217" i="26"/>
  <c r="R217" i="26"/>
  <c r="J217" i="26"/>
  <c r="O217" i="26"/>
  <c r="G217" i="26"/>
  <c r="N217" i="26"/>
  <c r="F217" i="26"/>
  <c r="S99" i="26"/>
  <c r="K99" i="26"/>
  <c r="R99" i="26"/>
  <c r="J99" i="26"/>
  <c r="O99" i="26"/>
  <c r="G99" i="26"/>
  <c r="N99" i="26"/>
  <c r="F99" i="26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S118" i="26"/>
  <c r="K118" i="26"/>
  <c r="R118" i="26"/>
  <c r="J118" i="26"/>
  <c r="O118" i="26"/>
  <c r="G118" i="26"/>
  <c r="N118" i="26"/>
  <c r="F118" i="26"/>
  <c r="S225" i="26"/>
  <c r="K225" i="26"/>
  <c r="R225" i="26"/>
  <c r="J225" i="26"/>
  <c r="O225" i="26"/>
  <c r="G225" i="26"/>
  <c r="N225" i="26"/>
  <c r="F225" i="26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16" i="24"/>
  <c r="J116" i="24"/>
  <c r="O116" i="24"/>
  <c r="G116" i="24"/>
  <c r="S116" i="24"/>
  <c r="N116" i="24"/>
  <c r="F116" i="24"/>
  <c r="K116" i="24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94" i="25"/>
  <c r="J94" i="25"/>
  <c r="O94" i="25"/>
  <c r="G94" i="25"/>
  <c r="S94" i="25"/>
  <c r="N94" i="25"/>
  <c r="F94" i="25"/>
  <c r="K94" i="25"/>
  <c r="R139" i="25"/>
  <c r="J139" i="25"/>
  <c r="K139" i="25"/>
  <c r="O139" i="25"/>
  <c r="G139" i="25"/>
  <c r="N139" i="25"/>
  <c r="F139" i="25"/>
  <c r="S139" i="25"/>
  <c r="R193" i="25"/>
  <c r="J193" i="25"/>
  <c r="S193" i="25"/>
  <c r="O193" i="25"/>
  <c r="G193" i="25"/>
  <c r="N193" i="25"/>
  <c r="F193" i="25"/>
  <c r="K193" i="25"/>
  <c r="R129" i="25"/>
  <c r="J129" i="25"/>
  <c r="K129" i="25"/>
  <c r="O129" i="25"/>
  <c r="G129" i="25"/>
  <c r="S129" i="25"/>
  <c r="N129" i="25"/>
  <c r="F129" i="25"/>
  <c r="R73" i="25"/>
  <c r="J73" i="25"/>
  <c r="S73" i="25"/>
  <c r="O73" i="25"/>
  <c r="G73" i="25"/>
  <c r="N73" i="25"/>
  <c r="F73" i="25"/>
  <c r="K73" i="25"/>
  <c r="R25" i="25"/>
  <c r="J25" i="25"/>
  <c r="O25" i="25"/>
  <c r="G25" i="25"/>
  <c r="N25" i="25"/>
  <c r="F25" i="25"/>
  <c r="K25" i="25"/>
  <c r="S25" i="25"/>
  <c r="S228" i="25"/>
  <c r="K228" i="25"/>
  <c r="R228" i="25"/>
  <c r="J228" i="25"/>
  <c r="O228" i="25"/>
  <c r="G228" i="25"/>
  <c r="N228" i="25"/>
  <c r="F228" i="25"/>
  <c r="R180" i="25"/>
  <c r="J180" i="25"/>
  <c r="O180" i="25"/>
  <c r="G180" i="25"/>
  <c r="N180" i="25"/>
  <c r="F180" i="25"/>
  <c r="S180" i="25"/>
  <c r="K180" i="25"/>
  <c r="R124" i="25"/>
  <c r="J124" i="25"/>
  <c r="S124" i="25"/>
  <c r="O124" i="25"/>
  <c r="G124" i="25"/>
  <c r="N124" i="25"/>
  <c r="F124" i="25"/>
  <c r="K124" i="25"/>
  <c r="R76" i="25"/>
  <c r="J76" i="25"/>
  <c r="O76" i="25"/>
  <c r="G76" i="25"/>
  <c r="N76" i="25"/>
  <c r="F76" i="25"/>
  <c r="K76" i="25"/>
  <c r="S76" i="25"/>
  <c r="R82" i="25"/>
  <c r="J82" i="25"/>
  <c r="K82" i="25"/>
  <c r="O82" i="25"/>
  <c r="G82" i="25"/>
  <c r="N82" i="25"/>
  <c r="F82" i="25"/>
  <c r="S82" i="25"/>
  <c r="R71" i="25"/>
  <c r="J71" i="25"/>
  <c r="K71" i="25"/>
  <c r="O71" i="25"/>
  <c r="G71" i="25"/>
  <c r="S71" i="25"/>
  <c r="N71" i="25"/>
  <c r="F71" i="25"/>
  <c r="S224" i="25"/>
  <c r="K224" i="25"/>
  <c r="R224" i="25"/>
  <c r="J224" i="25"/>
  <c r="O224" i="25"/>
  <c r="G224" i="25"/>
  <c r="N224" i="25"/>
  <c r="F224" i="25"/>
  <c r="R160" i="25"/>
  <c r="J160" i="25"/>
  <c r="K160" i="25"/>
  <c r="O160" i="25"/>
  <c r="G160" i="25"/>
  <c r="N160" i="25"/>
  <c r="F160" i="25"/>
  <c r="S160" i="25"/>
  <c r="R96" i="25"/>
  <c r="J96" i="25"/>
  <c r="K96" i="25"/>
  <c r="S96" i="25"/>
  <c r="O96" i="25"/>
  <c r="G96" i="25"/>
  <c r="N96" i="25"/>
  <c r="F96" i="25"/>
  <c r="S242" i="25"/>
  <c r="K242" i="25"/>
  <c r="R242" i="25"/>
  <c r="J242" i="25"/>
  <c r="O242" i="25"/>
  <c r="G242" i="25"/>
  <c r="N242" i="25"/>
  <c r="F242" i="25"/>
  <c r="R114" i="25"/>
  <c r="J114" i="25"/>
  <c r="K114" i="25"/>
  <c r="O114" i="25"/>
  <c r="G114" i="25"/>
  <c r="N114" i="25"/>
  <c r="F114" i="25"/>
  <c r="S114" i="25"/>
  <c r="S213" i="25"/>
  <c r="K213" i="25"/>
  <c r="R213" i="25"/>
  <c r="J213" i="25"/>
  <c r="O213" i="25"/>
  <c r="G213" i="25"/>
  <c r="N213" i="25"/>
  <c r="F213" i="25"/>
  <c r="R133" i="25"/>
  <c r="J133" i="25"/>
  <c r="S133" i="25"/>
  <c r="O133" i="25"/>
  <c r="G133" i="25"/>
  <c r="K133" i="25"/>
  <c r="N133" i="25"/>
  <c r="F133" i="25"/>
  <c r="R61" i="25"/>
  <c r="J61" i="25"/>
  <c r="K61" i="25"/>
  <c r="O61" i="25"/>
  <c r="G61" i="25"/>
  <c r="N61" i="25"/>
  <c r="F61" i="25"/>
  <c r="S61" i="25"/>
  <c r="R29" i="25"/>
  <c r="J29" i="25"/>
  <c r="S29" i="25"/>
  <c r="O29" i="25"/>
  <c r="G29" i="25"/>
  <c r="N29" i="25"/>
  <c r="F29" i="25"/>
  <c r="K29" i="25"/>
  <c r="R59" i="24"/>
  <c r="J59" i="24"/>
  <c r="O59" i="24"/>
  <c r="G59" i="24"/>
  <c r="K59" i="24"/>
  <c r="N59" i="24"/>
  <c r="F59" i="24"/>
  <c r="S59" i="24"/>
  <c r="R214" i="24"/>
  <c r="J214" i="24"/>
  <c r="O214" i="24"/>
  <c r="G214" i="24"/>
  <c r="K214" i="24"/>
  <c r="N214" i="24"/>
  <c r="F214" i="24"/>
  <c r="S214" i="24"/>
  <c r="R150" i="24"/>
  <c r="J150" i="24"/>
  <c r="S150" i="24"/>
  <c r="O150" i="24"/>
  <c r="G150" i="24"/>
  <c r="K150" i="24"/>
  <c r="N150" i="24"/>
  <c r="F150" i="24"/>
  <c r="R54" i="24"/>
  <c r="J54" i="24"/>
  <c r="K54" i="24"/>
  <c r="O54" i="24"/>
  <c r="G54" i="24"/>
  <c r="N54" i="24"/>
  <c r="F54" i="24"/>
  <c r="S54" i="24"/>
  <c r="R213" i="24"/>
  <c r="J213" i="24"/>
  <c r="O213" i="24"/>
  <c r="G213" i="24"/>
  <c r="N213" i="24"/>
  <c r="F213" i="24"/>
  <c r="S213" i="24"/>
  <c r="K213" i="24"/>
  <c r="R149" i="24"/>
  <c r="J149" i="24"/>
  <c r="O149" i="24"/>
  <c r="G149" i="24"/>
  <c r="N149" i="24"/>
  <c r="F149" i="24"/>
  <c r="K149" i="24"/>
  <c r="S149" i="24"/>
  <c r="R69" i="24"/>
  <c r="J69" i="24"/>
  <c r="K69" i="24"/>
  <c r="O69" i="24"/>
  <c r="G69" i="24"/>
  <c r="S69" i="24"/>
  <c r="N69" i="24"/>
  <c r="F69" i="24"/>
  <c r="R64" i="24"/>
  <c r="J64" i="24"/>
  <c r="S64" i="24"/>
  <c r="O64" i="24"/>
  <c r="G64" i="24"/>
  <c r="N64" i="24"/>
  <c r="F64" i="24"/>
  <c r="K64" i="24"/>
  <c r="R38" i="24"/>
  <c r="J38" i="24"/>
  <c r="K38" i="24"/>
  <c r="O38" i="24"/>
  <c r="G38" i="24"/>
  <c r="N38" i="24"/>
  <c r="F38" i="24"/>
  <c r="S38" i="24"/>
  <c r="R247" i="24"/>
  <c r="J247" i="24"/>
  <c r="S247" i="24"/>
  <c r="O247" i="24"/>
  <c r="G247" i="24"/>
  <c r="N247" i="24"/>
  <c r="F247" i="24"/>
  <c r="K247" i="24"/>
  <c r="R119" i="24"/>
  <c r="J119" i="24"/>
  <c r="K119" i="24"/>
  <c r="O119" i="24"/>
  <c r="G119" i="24"/>
  <c r="N119" i="24"/>
  <c r="F119" i="24"/>
  <c r="S119" i="24"/>
  <c r="R162" i="24"/>
  <c r="J162" i="24"/>
  <c r="S162" i="24"/>
  <c r="O162" i="24"/>
  <c r="G162" i="24"/>
  <c r="N162" i="24"/>
  <c r="F162" i="24"/>
  <c r="K162" i="24"/>
  <c r="R209" i="24"/>
  <c r="J209" i="24"/>
  <c r="S209" i="24"/>
  <c r="O209" i="24"/>
  <c r="G209" i="24"/>
  <c r="N209" i="24"/>
  <c r="F209" i="24"/>
  <c r="K209" i="24"/>
  <c r="R227" i="24"/>
  <c r="J227" i="24"/>
  <c r="K227" i="24"/>
  <c r="O227" i="24"/>
  <c r="G227" i="24"/>
  <c r="N227" i="24"/>
  <c r="F227" i="24"/>
  <c r="S227" i="24"/>
  <c r="R131" i="24"/>
  <c r="J131" i="24"/>
  <c r="K131" i="24"/>
  <c r="O131" i="24"/>
  <c r="G131" i="24"/>
  <c r="S131" i="24"/>
  <c r="N131" i="24"/>
  <c r="F131" i="24"/>
  <c r="R188" i="24"/>
  <c r="J188" i="24"/>
  <c r="O188" i="24"/>
  <c r="G188" i="24"/>
  <c r="N188" i="24"/>
  <c r="F188" i="24"/>
  <c r="S188" i="24"/>
  <c r="K188" i="24"/>
  <c r="R191" i="24"/>
  <c r="J191" i="24"/>
  <c r="O191" i="24"/>
  <c r="G191" i="24"/>
  <c r="N191" i="24"/>
  <c r="F191" i="24"/>
  <c r="S191" i="24"/>
  <c r="K191" i="24"/>
  <c r="R95" i="24"/>
  <c r="J95" i="24"/>
  <c r="S95" i="24"/>
  <c r="K95" i="24"/>
  <c r="O95" i="24"/>
  <c r="G95" i="24"/>
  <c r="N95" i="24"/>
  <c r="F95" i="24"/>
  <c r="R202" i="24"/>
  <c r="J202" i="24"/>
  <c r="O202" i="24"/>
  <c r="G202" i="24"/>
  <c r="S202" i="24"/>
  <c r="N202" i="24"/>
  <c r="F202" i="24"/>
  <c r="K202" i="24"/>
  <c r="R114" i="24"/>
  <c r="J114" i="24"/>
  <c r="K114" i="24"/>
  <c r="S114" i="24"/>
  <c r="O114" i="24"/>
  <c r="G114" i="24"/>
  <c r="N114" i="24"/>
  <c r="F114" i="24"/>
  <c r="R27" i="24"/>
  <c r="J27" i="24"/>
  <c r="K27" i="24"/>
  <c r="O27" i="24"/>
  <c r="G27" i="24"/>
  <c r="N27" i="24"/>
  <c r="F27" i="24"/>
  <c r="S27" i="24"/>
  <c r="R185" i="24"/>
  <c r="J185" i="24"/>
  <c r="O185" i="24"/>
  <c r="G185" i="24"/>
  <c r="N185" i="24"/>
  <c r="F185" i="24"/>
  <c r="S185" i="24"/>
  <c r="K185" i="24"/>
  <c r="R97" i="24"/>
  <c r="J97" i="24"/>
  <c r="O97" i="24"/>
  <c r="G97" i="24"/>
  <c r="S97" i="24"/>
  <c r="N97" i="24"/>
  <c r="F97" i="24"/>
  <c r="K97" i="24"/>
  <c r="R207" i="24"/>
  <c r="J207" i="24"/>
  <c r="K207" i="24"/>
  <c r="O207" i="24"/>
  <c r="G207" i="24"/>
  <c r="N207" i="24"/>
  <c r="F207" i="24"/>
  <c r="S207" i="24"/>
  <c r="R203" i="24"/>
  <c r="J203" i="24"/>
  <c r="K203" i="24"/>
  <c r="O203" i="24"/>
  <c r="G203" i="24"/>
  <c r="N203" i="24"/>
  <c r="F203" i="24"/>
  <c r="S203" i="24"/>
  <c r="R46" i="24"/>
  <c r="J46" i="24"/>
  <c r="S46" i="24"/>
  <c r="O46" i="24"/>
  <c r="G46" i="24"/>
  <c r="N46" i="24"/>
  <c r="F46" i="24"/>
  <c r="K46" i="24"/>
  <c r="S177" i="26"/>
  <c r="K177" i="26"/>
  <c r="R177" i="26"/>
  <c r="J177" i="26"/>
  <c r="O177" i="26"/>
  <c r="G177" i="26"/>
  <c r="N177" i="26"/>
  <c r="F177" i="26"/>
  <c r="S137" i="26"/>
  <c r="K137" i="26"/>
  <c r="R137" i="26"/>
  <c r="J137" i="26"/>
  <c r="O137" i="26"/>
  <c r="G137" i="26"/>
  <c r="N137" i="26"/>
  <c r="F137" i="26"/>
  <c r="S70" i="26"/>
  <c r="K70" i="26"/>
  <c r="R70" i="26"/>
  <c r="J70" i="26"/>
  <c r="O70" i="26"/>
  <c r="G70" i="26"/>
  <c r="N70" i="26"/>
  <c r="F70" i="26"/>
  <c r="S22" i="26"/>
  <c r="K22" i="26"/>
  <c r="R22" i="26"/>
  <c r="J22" i="26"/>
  <c r="O22" i="26"/>
  <c r="G22" i="26"/>
  <c r="N22" i="26"/>
  <c r="F22" i="26"/>
  <c r="S152" i="26"/>
  <c r="K152" i="26"/>
  <c r="R152" i="26"/>
  <c r="J152" i="26"/>
  <c r="O152" i="26"/>
  <c r="G152" i="26"/>
  <c r="N152" i="26"/>
  <c r="F152" i="26"/>
  <c r="S88" i="26"/>
  <c r="K88" i="26"/>
  <c r="R88" i="26"/>
  <c r="J88" i="26"/>
  <c r="O88" i="26"/>
  <c r="G88" i="26"/>
  <c r="N88" i="26"/>
  <c r="F88" i="26"/>
  <c r="S223" i="26"/>
  <c r="K223" i="26"/>
  <c r="R223" i="26"/>
  <c r="J223" i="26"/>
  <c r="O223" i="26"/>
  <c r="G223" i="26"/>
  <c r="N223" i="26"/>
  <c r="F223" i="26"/>
  <c r="S159" i="26"/>
  <c r="K159" i="26"/>
  <c r="R159" i="26"/>
  <c r="J159" i="26"/>
  <c r="O159" i="26"/>
  <c r="G159" i="26"/>
  <c r="N159" i="26"/>
  <c r="F159" i="26"/>
  <c r="S95" i="26"/>
  <c r="K95" i="26"/>
  <c r="R95" i="26"/>
  <c r="J95" i="26"/>
  <c r="O95" i="26"/>
  <c r="G95" i="26"/>
  <c r="N95" i="26"/>
  <c r="F95" i="26"/>
  <c r="S189" i="26"/>
  <c r="K189" i="26"/>
  <c r="R189" i="26"/>
  <c r="J189" i="26"/>
  <c r="O189" i="26"/>
  <c r="G189" i="26"/>
  <c r="N189" i="26"/>
  <c r="F189" i="26"/>
  <c r="S157" i="26"/>
  <c r="K157" i="26"/>
  <c r="R157" i="26"/>
  <c r="J157" i="26"/>
  <c r="O157" i="26"/>
  <c r="G157" i="26"/>
  <c r="N157" i="26"/>
  <c r="F157" i="26"/>
  <c r="S117" i="26"/>
  <c r="K117" i="26"/>
  <c r="R117" i="26"/>
  <c r="J117" i="26"/>
  <c r="O117" i="26"/>
  <c r="G117" i="26"/>
  <c r="N117" i="26"/>
  <c r="F117" i="26"/>
  <c r="S32" i="26"/>
  <c r="K32" i="26"/>
  <c r="R32" i="26"/>
  <c r="J32" i="26"/>
  <c r="O32" i="26"/>
  <c r="G32" i="26"/>
  <c r="N32" i="26"/>
  <c r="F32" i="26"/>
  <c r="S66" i="26"/>
  <c r="K66" i="26"/>
  <c r="R66" i="26"/>
  <c r="J66" i="26"/>
  <c r="O66" i="26"/>
  <c r="G66" i="26"/>
  <c r="N66" i="26"/>
  <c r="F66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S140" i="26"/>
  <c r="K140" i="26"/>
  <c r="R140" i="26"/>
  <c r="J140" i="26"/>
  <c r="O140" i="26"/>
  <c r="G140" i="26"/>
  <c r="N140" i="26"/>
  <c r="F140" i="26"/>
  <c r="S76" i="26"/>
  <c r="K76" i="26"/>
  <c r="R76" i="26"/>
  <c r="J76" i="26"/>
  <c r="O76" i="26"/>
  <c r="G76" i="26"/>
  <c r="N76" i="26"/>
  <c r="F76" i="26"/>
  <c r="S219" i="26"/>
  <c r="K219" i="26"/>
  <c r="R219" i="26"/>
  <c r="J219" i="26"/>
  <c r="O219" i="26"/>
  <c r="G219" i="26"/>
  <c r="N219" i="26"/>
  <c r="F219" i="26"/>
  <c r="S155" i="26"/>
  <c r="K155" i="26"/>
  <c r="R155" i="26"/>
  <c r="J155" i="26"/>
  <c r="O155" i="26"/>
  <c r="G155" i="26"/>
  <c r="N155" i="26"/>
  <c r="F155" i="26"/>
  <c r="S91" i="26"/>
  <c r="K91" i="26"/>
  <c r="R91" i="26"/>
  <c r="J91" i="26"/>
  <c r="O91" i="26"/>
  <c r="G91" i="26"/>
  <c r="N91" i="26"/>
  <c r="F91" i="26"/>
  <c r="S194" i="26"/>
  <c r="K194" i="26"/>
  <c r="R194" i="26"/>
  <c r="J194" i="26"/>
  <c r="O194" i="26"/>
  <c r="G194" i="26"/>
  <c r="N194" i="26"/>
  <c r="F194" i="26"/>
  <c r="S72" i="26"/>
  <c r="K72" i="26"/>
  <c r="R72" i="26"/>
  <c r="J72" i="26"/>
  <c r="O72" i="26"/>
  <c r="G72" i="26"/>
  <c r="N72" i="26"/>
  <c r="F72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S244" i="25"/>
  <c r="K244" i="25"/>
  <c r="R244" i="25"/>
  <c r="J244" i="25"/>
  <c r="O244" i="25"/>
  <c r="G244" i="25"/>
  <c r="N244" i="25"/>
  <c r="F244" i="25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N230" i="26"/>
  <c r="F230" i="26"/>
  <c r="S230" i="26"/>
  <c r="K230" i="26"/>
  <c r="R230" i="26"/>
  <c r="J230" i="26"/>
  <c r="O230" i="26"/>
  <c r="G230" i="26"/>
  <c r="S110" i="26"/>
  <c r="K110" i="26"/>
  <c r="R110" i="26"/>
  <c r="J110" i="26"/>
  <c r="O110" i="26"/>
  <c r="G110" i="26"/>
  <c r="N110" i="26"/>
  <c r="F110" i="26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R136" i="24"/>
  <c r="J136" i="24"/>
  <c r="O136" i="24"/>
  <c r="G136" i="24"/>
  <c r="N136" i="24"/>
  <c r="F136" i="24"/>
  <c r="K136" i="24"/>
  <c r="S136" i="24"/>
  <c r="R143" i="25"/>
  <c r="J143" i="25"/>
  <c r="K143" i="25"/>
  <c r="S143" i="25"/>
  <c r="O143" i="25"/>
  <c r="G143" i="25"/>
  <c r="N143" i="25"/>
  <c r="F143" i="25"/>
  <c r="K14" i="30"/>
  <c r="J14" i="30"/>
  <c r="G14" i="30"/>
  <c r="F14" i="30"/>
  <c r="S14" i="30"/>
  <c r="R14" i="30"/>
  <c r="O14" i="30"/>
  <c r="N14" i="30"/>
  <c r="S193" i="26"/>
  <c r="K193" i="26"/>
  <c r="R193" i="26"/>
  <c r="J193" i="26"/>
  <c r="O193" i="26"/>
  <c r="G193" i="26"/>
  <c r="N193" i="26"/>
  <c r="F193" i="26"/>
  <c r="S226" i="25"/>
  <c r="K226" i="25"/>
  <c r="R226" i="25"/>
  <c r="J226" i="25"/>
  <c r="O226" i="25"/>
  <c r="G226" i="25"/>
  <c r="N226" i="25"/>
  <c r="F226" i="25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R99" i="25"/>
  <c r="J99" i="25"/>
  <c r="O99" i="25"/>
  <c r="G99" i="25"/>
  <c r="N99" i="25"/>
  <c r="F99" i="25"/>
  <c r="S99" i="25"/>
  <c r="K99" i="25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R206" i="25"/>
  <c r="J206" i="25"/>
  <c r="K206" i="25"/>
  <c r="O206" i="25"/>
  <c r="G206" i="25"/>
  <c r="N206" i="25"/>
  <c r="F206" i="25"/>
  <c r="S206" i="25"/>
  <c r="R157" i="25"/>
  <c r="J157" i="25"/>
  <c r="O157" i="25"/>
  <c r="G157" i="25"/>
  <c r="N157" i="25"/>
  <c r="F157" i="25"/>
  <c r="S157" i="25"/>
  <c r="K157" i="25"/>
  <c r="R154" i="25"/>
  <c r="J154" i="25"/>
  <c r="O154" i="25"/>
  <c r="G154" i="25"/>
  <c r="N154" i="25"/>
  <c r="F154" i="25"/>
  <c r="S154" i="25"/>
  <c r="K154" i="25"/>
  <c r="R238" i="24"/>
  <c r="J238" i="24"/>
  <c r="O238" i="24"/>
  <c r="G238" i="24"/>
  <c r="N238" i="24"/>
  <c r="F238" i="24"/>
  <c r="S238" i="24"/>
  <c r="K238" i="24"/>
  <c r="R172" i="24"/>
  <c r="J172" i="24"/>
  <c r="K172" i="24"/>
  <c r="O172" i="24"/>
  <c r="G172" i="24"/>
  <c r="S172" i="24"/>
  <c r="N172" i="24"/>
  <c r="F172" i="24"/>
  <c r="R200" i="24"/>
  <c r="J200" i="24"/>
  <c r="S200" i="24"/>
  <c r="O200" i="24"/>
  <c r="G200" i="24"/>
  <c r="N200" i="24"/>
  <c r="F200" i="24"/>
  <c r="K200" i="24"/>
  <c r="R217" i="24"/>
  <c r="J217" i="24"/>
  <c r="O217" i="24"/>
  <c r="G217" i="24"/>
  <c r="N217" i="24"/>
  <c r="F217" i="24"/>
  <c r="K217" i="24"/>
  <c r="S217" i="24"/>
  <c r="S162" i="26"/>
  <c r="K162" i="26"/>
  <c r="R162" i="26"/>
  <c r="J162" i="26"/>
  <c r="O162" i="26"/>
  <c r="G162" i="26"/>
  <c r="N162" i="26"/>
  <c r="F162" i="26"/>
  <c r="S183" i="26"/>
  <c r="K183" i="26"/>
  <c r="R183" i="26"/>
  <c r="J183" i="26"/>
  <c r="O183" i="26"/>
  <c r="G183" i="26"/>
  <c r="N183" i="26"/>
  <c r="F183" i="26"/>
  <c r="S47" i="26"/>
  <c r="K47" i="26"/>
  <c r="R47" i="26"/>
  <c r="J47" i="26"/>
  <c r="O47" i="26"/>
  <c r="G47" i="26"/>
  <c r="N47" i="26"/>
  <c r="F47" i="26"/>
  <c r="S179" i="26"/>
  <c r="K179" i="26"/>
  <c r="R179" i="26"/>
  <c r="J179" i="26"/>
  <c r="O179" i="26"/>
  <c r="G179" i="26"/>
  <c r="N179" i="26"/>
  <c r="F179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R107" i="25"/>
  <c r="J107" i="25"/>
  <c r="S107" i="25"/>
  <c r="K107" i="25"/>
  <c r="O107" i="25"/>
  <c r="G107" i="25"/>
  <c r="N107" i="25"/>
  <c r="F107" i="25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R203" i="25"/>
  <c r="J203" i="25"/>
  <c r="K203" i="25"/>
  <c r="O203" i="25"/>
  <c r="G203" i="25"/>
  <c r="N203" i="25"/>
  <c r="F203" i="25"/>
  <c r="S203" i="25"/>
  <c r="S245" i="25"/>
  <c r="K245" i="25"/>
  <c r="R245" i="25"/>
  <c r="J245" i="25"/>
  <c r="O245" i="25"/>
  <c r="G245" i="25"/>
  <c r="N245" i="25"/>
  <c r="F245" i="25"/>
  <c r="R67" i="25"/>
  <c r="J67" i="25"/>
  <c r="O67" i="25"/>
  <c r="G67" i="25"/>
  <c r="S67" i="25"/>
  <c r="N67" i="25"/>
  <c r="F67" i="25"/>
  <c r="K67" i="25"/>
  <c r="R60" i="25"/>
  <c r="J60" i="25"/>
  <c r="S60" i="25"/>
  <c r="O60" i="25"/>
  <c r="G60" i="25"/>
  <c r="K60" i="25"/>
  <c r="N60" i="25"/>
  <c r="F60" i="25"/>
  <c r="R77" i="24"/>
  <c r="J77" i="24"/>
  <c r="O77" i="24"/>
  <c r="G77" i="24"/>
  <c r="K77" i="24"/>
  <c r="N77" i="24"/>
  <c r="F77" i="24"/>
  <c r="S77" i="24"/>
  <c r="R241" i="24"/>
  <c r="J241" i="24"/>
  <c r="K241" i="24"/>
  <c r="O241" i="24"/>
  <c r="G241" i="24"/>
  <c r="N241" i="24"/>
  <c r="F241" i="24"/>
  <c r="S241" i="24"/>
  <c r="R210" i="24"/>
  <c r="J210" i="24"/>
  <c r="K210" i="24"/>
  <c r="O210" i="24"/>
  <c r="G210" i="24"/>
  <c r="N210" i="24"/>
  <c r="F210" i="24"/>
  <c r="S210" i="24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S103" i="26"/>
  <c r="K103" i="26"/>
  <c r="R103" i="26"/>
  <c r="J103" i="26"/>
  <c r="O103" i="26"/>
  <c r="G103" i="26"/>
  <c r="N103" i="26"/>
  <c r="F103" i="26"/>
  <c r="S148" i="26"/>
  <c r="K148" i="26"/>
  <c r="R148" i="26"/>
  <c r="J148" i="26"/>
  <c r="O148" i="26"/>
  <c r="G148" i="26"/>
  <c r="N148" i="26"/>
  <c r="F148" i="26"/>
  <c r="S90" i="26"/>
  <c r="K90" i="26"/>
  <c r="R90" i="26"/>
  <c r="J90" i="26"/>
  <c r="O90" i="26"/>
  <c r="G90" i="26"/>
  <c r="N90" i="26"/>
  <c r="F90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181" i="25"/>
  <c r="J181" i="25"/>
  <c r="K181" i="25"/>
  <c r="O181" i="25"/>
  <c r="G181" i="25"/>
  <c r="N181" i="25"/>
  <c r="F181" i="25"/>
  <c r="S181" i="25"/>
  <c r="R58" i="25"/>
  <c r="J58" i="25"/>
  <c r="O58" i="25"/>
  <c r="G58" i="25"/>
  <c r="N58" i="25"/>
  <c r="F58" i="25"/>
  <c r="S58" i="25"/>
  <c r="K58" i="25"/>
  <c r="S225" i="25"/>
  <c r="K225" i="25"/>
  <c r="R225" i="25"/>
  <c r="J225" i="25"/>
  <c r="O225" i="25"/>
  <c r="G225" i="25"/>
  <c r="N225" i="25"/>
  <c r="F225" i="25"/>
  <c r="R97" i="25"/>
  <c r="J97" i="25"/>
  <c r="O97" i="25"/>
  <c r="G97" i="25"/>
  <c r="S97" i="25"/>
  <c r="N97" i="25"/>
  <c r="F97" i="25"/>
  <c r="K97" i="25"/>
  <c r="S218" i="25"/>
  <c r="K218" i="25"/>
  <c r="R218" i="25"/>
  <c r="J218" i="25"/>
  <c r="O218" i="25"/>
  <c r="G218" i="25"/>
  <c r="N218" i="25"/>
  <c r="F218" i="25"/>
  <c r="R196" i="25"/>
  <c r="J196" i="25"/>
  <c r="S196" i="25"/>
  <c r="O196" i="25"/>
  <c r="G196" i="25"/>
  <c r="N196" i="25"/>
  <c r="F196" i="25"/>
  <c r="K196" i="25"/>
  <c r="R108" i="25"/>
  <c r="J108" i="25"/>
  <c r="S108" i="25"/>
  <c r="O108" i="25"/>
  <c r="G108" i="25"/>
  <c r="K108" i="25"/>
  <c r="N108" i="25"/>
  <c r="F10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60" i="24"/>
  <c r="J60" i="24"/>
  <c r="O60" i="24"/>
  <c r="G60" i="24"/>
  <c r="N60" i="24"/>
  <c r="F60" i="24"/>
  <c r="S60" i="24"/>
  <c r="K60" i="24"/>
  <c r="R206" i="24"/>
  <c r="J206" i="24"/>
  <c r="O206" i="24"/>
  <c r="G206" i="24"/>
  <c r="S206" i="24"/>
  <c r="N206" i="24"/>
  <c r="F206" i="24"/>
  <c r="K206" i="24"/>
  <c r="R142" i="24"/>
  <c r="J142" i="24"/>
  <c r="O142" i="24"/>
  <c r="G142" i="24"/>
  <c r="K142" i="24"/>
  <c r="N142" i="24"/>
  <c r="F142" i="24"/>
  <c r="S142" i="24"/>
  <c r="R55" i="24"/>
  <c r="J55" i="24"/>
  <c r="S55" i="24"/>
  <c r="O55" i="24"/>
  <c r="G55" i="24"/>
  <c r="N55" i="24"/>
  <c r="F55" i="24"/>
  <c r="K55" i="24"/>
  <c r="R205" i="24"/>
  <c r="J205" i="24"/>
  <c r="O205" i="24"/>
  <c r="G205" i="24"/>
  <c r="N205" i="24"/>
  <c r="F205" i="24"/>
  <c r="S205" i="24"/>
  <c r="K205" i="24"/>
  <c r="R141" i="24"/>
  <c r="J141" i="24"/>
  <c r="K141" i="24"/>
  <c r="O141" i="24"/>
  <c r="G141" i="24"/>
  <c r="N141" i="24"/>
  <c r="F141" i="24"/>
  <c r="S141" i="24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231" i="24"/>
  <c r="J231" i="24"/>
  <c r="O231" i="24"/>
  <c r="G231" i="24"/>
  <c r="N231" i="24"/>
  <c r="F231" i="24"/>
  <c r="K231" i="24"/>
  <c r="S231" i="24"/>
  <c r="R103" i="24"/>
  <c r="J103" i="24"/>
  <c r="O103" i="24"/>
  <c r="G103" i="24"/>
  <c r="S103" i="24"/>
  <c r="N103" i="24"/>
  <c r="F103" i="24"/>
  <c r="K103" i="24"/>
  <c r="R130" i="24"/>
  <c r="J130" i="24"/>
  <c r="K130" i="24"/>
  <c r="O130" i="24"/>
  <c r="G130" i="24"/>
  <c r="N130" i="24"/>
  <c r="F130" i="24"/>
  <c r="S130" i="24"/>
  <c r="R177" i="24"/>
  <c r="J177" i="24"/>
  <c r="K177" i="24"/>
  <c r="S177" i="24"/>
  <c r="O177" i="24"/>
  <c r="G177" i="24"/>
  <c r="N177" i="24"/>
  <c r="F177" i="24"/>
  <c r="R228" i="24"/>
  <c r="J228" i="24"/>
  <c r="O228" i="24"/>
  <c r="G228" i="24"/>
  <c r="S228" i="24"/>
  <c r="N228" i="24"/>
  <c r="F228" i="24"/>
  <c r="K228" i="24"/>
  <c r="R132" i="24"/>
  <c r="J132" i="24"/>
  <c r="O132" i="24"/>
  <c r="G132" i="24"/>
  <c r="N132" i="24"/>
  <c r="F132" i="24"/>
  <c r="S132" i="24"/>
  <c r="K132" i="24"/>
  <c r="R30" i="24"/>
  <c r="J30" i="24"/>
  <c r="O30" i="24"/>
  <c r="G30" i="24"/>
  <c r="N30" i="24"/>
  <c r="F30" i="24"/>
  <c r="K30" i="24"/>
  <c r="S30" i="24"/>
  <c r="R192" i="24"/>
  <c r="J192" i="24"/>
  <c r="S192" i="24"/>
  <c r="O192" i="24"/>
  <c r="G192" i="24"/>
  <c r="N192" i="24"/>
  <c r="F192" i="24"/>
  <c r="K192" i="24"/>
  <c r="R96" i="24"/>
  <c r="J96" i="24"/>
  <c r="K96" i="24"/>
  <c r="O96" i="24"/>
  <c r="G96" i="24"/>
  <c r="N96" i="24"/>
  <c r="F96" i="24"/>
  <c r="S96" i="24"/>
  <c r="R186" i="24"/>
  <c r="J186" i="24"/>
  <c r="K186" i="24"/>
  <c r="S186" i="24"/>
  <c r="O186" i="24"/>
  <c r="G186" i="24"/>
  <c r="N186" i="24"/>
  <c r="F186" i="24"/>
  <c r="R98" i="24"/>
  <c r="J98" i="24"/>
  <c r="S98" i="24"/>
  <c r="O98" i="24"/>
  <c r="G98" i="24"/>
  <c r="N98" i="24"/>
  <c r="F98" i="24"/>
  <c r="K98" i="24"/>
  <c r="R18" i="24"/>
  <c r="J18" i="24"/>
  <c r="S18" i="24"/>
  <c r="O18" i="24"/>
  <c r="G18" i="24"/>
  <c r="N18" i="24"/>
  <c r="F18" i="24"/>
  <c r="K18" i="24"/>
  <c r="R169" i="24"/>
  <c r="J169" i="24"/>
  <c r="K169" i="24"/>
  <c r="O169" i="24"/>
  <c r="G169" i="24"/>
  <c r="S169" i="24"/>
  <c r="N169" i="24"/>
  <c r="F169" i="24"/>
  <c r="R81" i="24"/>
  <c r="J81" i="24"/>
  <c r="S81" i="24"/>
  <c r="O81" i="24"/>
  <c r="G81" i="24"/>
  <c r="K81" i="24"/>
  <c r="N81" i="24"/>
  <c r="F81" i="24"/>
  <c r="R208" i="24"/>
  <c r="J208" i="24"/>
  <c r="K208" i="24"/>
  <c r="O208" i="24"/>
  <c r="G208" i="24"/>
  <c r="N208" i="24"/>
  <c r="F208" i="24"/>
  <c r="S208" i="24"/>
  <c r="R204" i="24"/>
  <c r="J204" i="24"/>
  <c r="S204" i="24"/>
  <c r="K204" i="24"/>
  <c r="O204" i="24"/>
  <c r="G204" i="24"/>
  <c r="N204" i="24"/>
  <c r="F204" i="24"/>
  <c r="R47" i="24"/>
  <c r="J47" i="24"/>
  <c r="K47" i="24"/>
  <c r="O47" i="24"/>
  <c r="G47" i="24"/>
  <c r="S47" i="24"/>
  <c r="N47" i="24"/>
  <c r="F47" i="24"/>
  <c r="S178" i="26"/>
  <c r="K178" i="26"/>
  <c r="R178" i="26"/>
  <c r="J178" i="26"/>
  <c r="O178" i="26"/>
  <c r="G178" i="26"/>
  <c r="N178" i="26"/>
  <c r="F178" i="26"/>
  <c r="S138" i="26"/>
  <c r="K138" i="26"/>
  <c r="R138" i="26"/>
  <c r="J138" i="26"/>
  <c r="O138" i="26"/>
  <c r="G138" i="26"/>
  <c r="N138" i="26"/>
  <c r="F138" i="26"/>
  <c r="S71" i="26"/>
  <c r="K71" i="26"/>
  <c r="R71" i="26"/>
  <c r="J71" i="26"/>
  <c r="O71" i="26"/>
  <c r="G71" i="26"/>
  <c r="N71" i="26"/>
  <c r="F71" i="26"/>
  <c r="S23" i="26"/>
  <c r="K23" i="26"/>
  <c r="R23" i="26"/>
  <c r="J23" i="26"/>
  <c r="O23" i="26"/>
  <c r="G23" i="26"/>
  <c r="N23" i="26"/>
  <c r="F23" i="26"/>
  <c r="S144" i="26"/>
  <c r="K144" i="26"/>
  <c r="R144" i="26"/>
  <c r="J144" i="26"/>
  <c r="O144" i="26"/>
  <c r="G144" i="26"/>
  <c r="N144" i="26"/>
  <c r="F144" i="26"/>
  <c r="N232" i="26"/>
  <c r="F232" i="26"/>
  <c r="S232" i="26"/>
  <c r="K232" i="26"/>
  <c r="R232" i="26"/>
  <c r="J232" i="26"/>
  <c r="G232" i="26"/>
  <c r="O232" i="26"/>
  <c r="S215" i="26"/>
  <c r="K215" i="26"/>
  <c r="R215" i="26"/>
  <c r="J215" i="26"/>
  <c r="O215" i="26"/>
  <c r="G215" i="26"/>
  <c r="N215" i="26"/>
  <c r="F215" i="26"/>
  <c r="S151" i="26"/>
  <c r="K151" i="26"/>
  <c r="R151" i="26"/>
  <c r="J151" i="26"/>
  <c r="O151" i="26"/>
  <c r="G151" i="26"/>
  <c r="N151" i="26"/>
  <c r="F151" i="26"/>
  <c r="S87" i="26"/>
  <c r="K87" i="26"/>
  <c r="R87" i="26"/>
  <c r="J87" i="26"/>
  <c r="O87" i="26"/>
  <c r="G87" i="26"/>
  <c r="N87" i="26"/>
  <c r="F87" i="26"/>
  <c r="S190" i="26"/>
  <c r="K190" i="26"/>
  <c r="R190" i="26"/>
  <c r="J190" i="26"/>
  <c r="O190" i="26"/>
  <c r="G190" i="26"/>
  <c r="N190" i="26"/>
  <c r="F190" i="26"/>
  <c r="S158" i="26"/>
  <c r="K158" i="26"/>
  <c r="R158" i="26"/>
  <c r="J158" i="26"/>
  <c r="O158" i="26"/>
  <c r="G158" i="26"/>
  <c r="N158" i="26"/>
  <c r="F158" i="26"/>
  <c r="S109" i="26"/>
  <c r="K109" i="26"/>
  <c r="R109" i="26"/>
  <c r="J109" i="26"/>
  <c r="O109" i="26"/>
  <c r="G109" i="26"/>
  <c r="N109" i="26"/>
  <c r="F109" i="26"/>
  <c r="S24" i="26"/>
  <c r="K24" i="26"/>
  <c r="R24" i="26"/>
  <c r="J24" i="26"/>
  <c r="O24" i="26"/>
  <c r="G24" i="26"/>
  <c r="N24" i="26"/>
  <c r="F24" i="26"/>
  <c r="S67" i="26"/>
  <c r="K67" i="26"/>
  <c r="R67" i="26"/>
  <c r="J67" i="26"/>
  <c r="O67" i="26"/>
  <c r="G67" i="26"/>
  <c r="N67" i="26"/>
  <c r="F67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S132" i="26"/>
  <c r="K132" i="26"/>
  <c r="R132" i="26"/>
  <c r="J132" i="26"/>
  <c r="O132" i="26"/>
  <c r="G132" i="26"/>
  <c r="N132" i="26"/>
  <c r="F132" i="26"/>
  <c r="N240" i="26"/>
  <c r="F240" i="26"/>
  <c r="S240" i="26"/>
  <c r="K240" i="26"/>
  <c r="R240" i="26"/>
  <c r="J240" i="26"/>
  <c r="G240" i="26"/>
  <c r="O240" i="26"/>
  <c r="S211" i="26"/>
  <c r="K211" i="26"/>
  <c r="R211" i="26"/>
  <c r="J211" i="26"/>
  <c r="O211" i="26"/>
  <c r="G211" i="26"/>
  <c r="N211" i="26"/>
  <c r="F211" i="26"/>
  <c r="S147" i="26"/>
  <c r="K147" i="26"/>
  <c r="R147" i="26"/>
  <c r="J147" i="26"/>
  <c r="O147" i="26"/>
  <c r="G147" i="26"/>
  <c r="N147" i="26"/>
  <c r="F147" i="26"/>
  <c r="S83" i="26"/>
  <c r="K83" i="26"/>
  <c r="R83" i="26"/>
  <c r="J83" i="26"/>
  <c r="O83" i="26"/>
  <c r="G83" i="26"/>
  <c r="N83" i="26"/>
  <c r="F83" i="26"/>
  <c r="S154" i="26"/>
  <c r="K154" i="26"/>
  <c r="R154" i="26"/>
  <c r="J154" i="26"/>
  <c r="O154" i="26"/>
  <c r="G154" i="26"/>
  <c r="N154" i="26"/>
  <c r="F154" i="26"/>
  <c r="S64" i="26"/>
  <c r="K64" i="26"/>
  <c r="R64" i="26"/>
  <c r="J64" i="26"/>
  <c r="O64" i="26"/>
  <c r="G64" i="26"/>
  <c r="N64" i="26"/>
  <c r="F64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S228" i="26"/>
  <c r="K228" i="26"/>
  <c r="R228" i="26"/>
  <c r="J228" i="26"/>
  <c r="O228" i="26"/>
  <c r="G228" i="26"/>
  <c r="N228" i="26"/>
  <c r="F228" i="26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S222" i="26"/>
  <c r="K222" i="26"/>
  <c r="R222" i="26"/>
  <c r="J222" i="26"/>
  <c r="O222" i="26"/>
  <c r="G222" i="26"/>
  <c r="N222" i="26"/>
  <c r="F222" i="26"/>
  <c r="S102" i="26"/>
  <c r="K102" i="26"/>
  <c r="R102" i="26"/>
  <c r="J102" i="26"/>
  <c r="O102" i="26"/>
  <c r="G102" i="26"/>
  <c r="N102" i="26"/>
  <c r="F102" i="26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S80" i="26"/>
  <c r="K80" i="26"/>
  <c r="R80" i="26"/>
  <c r="J80" i="26"/>
  <c r="O80" i="26"/>
  <c r="G80" i="26"/>
  <c r="N80" i="26"/>
  <c r="F80" i="26"/>
  <c r="R120" i="24"/>
  <c r="J120" i="24"/>
  <c r="O120" i="24"/>
  <c r="G120" i="24"/>
  <c r="K120" i="24"/>
  <c r="N120" i="24"/>
  <c r="F120" i="24"/>
  <c r="S120" i="24"/>
  <c r="S231" i="25"/>
  <c r="K231" i="25"/>
  <c r="R231" i="25"/>
  <c r="J231" i="25"/>
  <c r="O231" i="25"/>
  <c r="G231" i="25"/>
  <c r="N231" i="25"/>
  <c r="F231" i="25"/>
  <c r="K13" i="30"/>
  <c r="J13" i="30"/>
  <c r="G13" i="30"/>
  <c r="F13" i="30"/>
  <c r="S13" i="30"/>
  <c r="R13" i="30"/>
  <c r="O13" i="30"/>
  <c r="N13" i="30"/>
  <c r="S153" i="26"/>
  <c r="K153" i="26"/>
  <c r="R153" i="26"/>
  <c r="J153" i="26"/>
  <c r="O153" i="26"/>
  <c r="G153" i="26"/>
  <c r="N153" i="26"/>
  <c r="F153" i="26"/>
  <c r="R202" i="25"/>
  <c r="J202" i="25"/>
  <c r="K202" i="25"/>
  <c r="O202" i="25"/>
  <c r="G202" i="25"/>
  <c r="N202" i="25"/>
  <c r="F202" i="25"/>
  <c r="S202" i="25"/>
  <c r="R127" i="24"/>
  <c r="J127" i="24"/>
  <c r="O127" i="24"/>
  <c r="G127" i="24"/>
  <c r="S127" i="24"/>
  <c r="N127" i="24"/>
  <c r="F127" i="24"/>
  <c r="K127" i="24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S75" i="26"/>
  <c r="K75" i="26"/>
  <c r="R75" i="26"/>
  <c r="J75" i="26"/>
  <c r="O75" i="26"/>
  <c r="G75" i="26"/>
  <c r="N75" i="26"/>
  <c r="F75" i="26"/>
  <c r="R63" i="25"/>
  <c r="J63" i="25"/>
  <c r="O63" i="25"/>
  <c r="G63" i="25"/>
  <c r="N63" i="25"/>
  <c r="F63" i="25"/>
  <c r="K63" i="25"/>
  <c r="S63" i="25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R148" i="25"/>
  <c r="J148" i="25"/>
  <c r="O148" i="25"/>
  <c r="G148" i="25"/>
  <c r="N148" i="25"/>
  <c r="F148" i="25"/>
  <c r="S148" i="25"/>
  <c r="K148" i="25"/>
  <c r="R94" i="24"/>
  <c r="J94" i="24"/>
  <c r="O94" i="24"/>
  <c r="G94" i="24"/>
  <c r="N94" i="24"/>
  <c r="F94" i="24"/>
  <c r="S94" i="24"/>
  <c r="K94" i="24"/>
  <c r="R163" i="24"/>
  <c r="J163" i="24"/>
  <c r="O163" i="24"/>
  <c r="G163" i="24"/>
  <c r="K163" i="24"/>
  <c r="N163" i="24"/>
  <c r="F163" i="24"/>
  <c r="S163" i="24"/>
  <c r="R240" i="24"/>
  <c r="J240" i="24"/>
  <c r="S240" i="24"/>
  <c r="O240" i="24"/>
  <c r="G240" i="24"/>
  <c r="N240" i="24"/>
  <c r="F240" i="24"/>
  <c r="K240" i="24"/>
  <c r="R92" i="24"/>
  <c r="J92" i="24"/>
  <c r="S92" i="24"/>
  <c r="O92" i="24"/>
  <c r="G92" i="24"/>
  <c r="N92" i="24"/>
  <c r="F92" i="24"/>
  <c r="K92" i="24"/>
  <c r="N247" i="26"/>
  <c r="F247" i="26"/>
  <c r="S247" i="26"/>
  <c r="K247" i="26"/>
  <c r="R247" i="26"/>
  <c r="J247" i="26"/>
  <c r="O247" i="26"/>
  <c r="G247" i="26"/>
  <c r="S53" i="26"/>
  <c r="K53" i="26"/>
  <c r="R53" i="26"/>
  <c r="J53" i="26"/>
  <c r="O53" i="26"/>
  <c r="G53" i="26"/>
  <c r="N53" i="26"/>
  <c r="F53" i="26"/>
  <c r="S106" i="26"/>
  <c r="K106" i="26"/>
  <c r="R106" i="26"/>
  <c r="J106" i="26"/>
  <c r="O106" i="26"/>
  <c r="G106" i="26"/>
  <c r="N106" i="26"/>
  <c r="F106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S201" i="26"/>
  <c r="K201" i="26"/>
  <c r="R201" i="26"/>
  <c r="J201" i="26"/>
  <c r="O201" i="26"/>
  <c r="G201" i="26"/>
  <c r="N201" i="26"/>
  <c r="F201" i="26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115" i="24"/>
  <c r="J115" i="24"/>
  <c r="O115" i="24"/>
  <c r="G115" i="24"/>
  <c r="N115" i="24"/>
  <c r="F115" i="24"/>
  <c r="K115" i="24"/>
  <c r="S115" i="24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212" i="25"/>
  <c r="K212" i="25"/>
  <c r="R212" i="25"/>
  <c r="J212" i="25"/>
  <c r="O212" i="25"/>
  <c r="G212" i="25"/>
  <c r="N212" i="25"/>
  <c r="F212" i="25"/>
  <c r="R157" i="24"/>
  <c r="J157" i="24"/>
  <c r="K157" i="24"/>
  <c r="S157" i="24"/>
  <c r="O157" i="24"/>
  <c r="G157" i="24"/>
  <c r="N157" i="24"/>
  <c r="F157" i="24"/>
  <c r="R236" i="24"/>
  <c r="J236" i="24"/>
  <c r="K236" i="24"/>
  <c r="O236" i="24"/>
  <c r="G236" i="24"/>
  <c r="N236" i="24"/>
  <c r="F236" i="24"/>
  <c r="S236" i="24"/>
  <c r="S146" i="26"/>
  <c r="K146" i="26"/>
  <c r="R146" i="26"/>
  <c r="J146" i="26"/>
  <c r="O146" i="26"/>
  <c r="G146" i="26"/>
  <c r="N146" i="26"/>
  <c r="F146" i="26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152" i="24"/>
  <c r="J152" i="24"/>
  <c r="O152" i="24"/>
  <c r="G152" i="24"/>
  <c r="N152" i="24"/>
  <c r="F152" i="24"/>
  <c r="S152" i="24"/>
  <c r="K152" i="24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182" i="25"/>
  <c r="J182" i="25"/>
  <c r="S182" i="25"/>
  <c r="O182" i="25"/>
  <c r="G182" i="25"/>
  <c r="N182" i="25"/>
  <c r="F182" i="25"/>
  <c r="K182" i="25"/>
  <c r="R166" i="25"/>
  <c r="J166" i="25"/>
  <c r="S166" i="25"/>
  <c r="O166" i="25"/>
  <c r="G166" i="25"/>
  <c r="N166" i="25"/>
  <c r="F166" i="25"/>
  <c r="K166" i="25"/>
  <c r="R86" i="25"/>
  <c r="J86" i="25"/>
  <c r="K86" i="25"/>
  <c r="S86" i="25"/>
  <c r="O86" i="25"/>
  <c r="G86" i="25"/>
  <c r="N86" i="25"/>
  <c r="F86" i="25"/>
  <c r="R176" i="25"/>
  <c r="J176" i="25"/>
  <c r="O176" i="25"/>
  <c r="G176" i="25"/>
  <c r="N176" i="25"/>
  <c r="F176" i="25"/>
  <c r="S176" i="25"/>
  <c r="K176" i="25"/>
  <c r="R112" i="25"/>
  <c r="J112" i="25"/>
  <c r="O112" i="25"/>
  <c r="G112" i="25"/>
  <c r="S112" i="25"/>
  <c r="N112" i="25"/>
  <c r="F112" i="25"/>
  <c r="K112" i="25"/>
  <c r="R70" i="25"/>
  <c r="J70" i="25"/>
  <c r="S70" i="25"/>
  <c r="K70" i="25"/>
  <c r="O70" i="25"/>
  <c r="G70" i="25"/>
  <c r="N70" i="25"/>
  <c r="F70" i="25"/>
  <c r="S229" i="25"/>
  <c r="K229" i="25"/>
  <c r="R229" i="25"/>
  <c r="J229" i="25"/>
  <c r="O229" i="25"/>
  <c r="G229" i="25"/>
  <c r="N229" i="25"/>
  <c r="F229" i="25"/>
  <c r="R125" i="25"/>
  <c r="J125" i="25"/>
  <c r="O125" i="25"/>
  <c r="G125" i="25"/>
  <c r="N125" i="25"/>
  <c r="F125" i="25"/>
  <c r="S125" i="25"/>
  <c r="K125" i="25"/>
  <c r="R77" i="25"/>
  <c r="J77" i="25"/>
  <c r="K77" i="25"/>
  <c r="O77" i="25"/>
  <c r="G77" i="25"/>
  <c r="S77" i="25"/>
  <c r="N77" i="25"/>
  <c r="F77" i="25"/>
  <c r="R39" i="25"/>
  <c r="J39" i="25"/>
  <c r="O39" i="25"/>
  <c r="G39" i="25"/>
  <c r="N39" i="25"/>
  <c r="F39" i="25"/>
  <c r="K39" i="25"/>
  <c r="S39" i="25"/>
  <c r="R161" i="25"/>
  <c r="J161" i="25"/>
  <c r="K161" i="25"/>
  <c r="O161" i="25"/>
  <c r="G161" i="25"/>
  <c r="N161" i="25"/>
  <c r="F161" i="25"/>
  <c r="S161" i="25"/>
  <c r="R74" i="25"/>
  <c r="J74" i="25"/>
  <c r="S74" i="25"/>
  <c r="O74" i="25"/>
  <c r="G74" i="25"/>
  <c r="K74" i="25"/>
  <c r="N74" i="25"/>
  <c r="F74" i="25"/>
  <c r="S246" i="25"/>
  <c r="K246" i="25"/>
  <c r="R246" i="25"/>
  <c r="J246" i="25"/>
  <c r="O246" i="25"/>
  <c r="G246" i="25"/>
  <c r="N246" i="25"/>
  <c r="F246" i="25"/>
  <c r="R158" i="25"/>
  <c r="J158" i="25"/>
  <c r="S158" i="25"/>
  <c r="O158" i="25"/>
  <c r="G158" i="25"/>
  <c r="N158" i="25"/>
  <c r="F158" i="25"/>
  <c r="K158" i="25"/>
  <c r="R78" i="25"/>
  <c r="J78" i="25"/>
  <c r="S78" i="25"/>
  <c r="O78" i="25"/>
  <c r="G78" i="25"/>
  <c r="N78" i="25"/>
  <c r="F78" i="25"/>
  <c r="K78" i="25"/>
  <c r="S240" i="25"/>
  <c r="K240" i="25"/>
  <c r="R240" i="25"/>
  <c r="J240" i="25"/>
  <c r="O240" i="25"/>
  <c r="G240" i="25"/>
  <c r="N240" i="25"/>
  <c r="F240" i="25"/>
  <c r="R177" i="25"/>
  <c r="J177" i="25"/>
  <c r="S177" i="25"/>
  <c r="O177" i="25"/>
  <c r="G177" i="25"/>
  <c r="K177" i="25"/>
  <c r="N177" i="25"/>
  <c r="F177" i="25"/>
  <c r="R113" i="25"/>
  <c r="J113" i="25"/>
  <c r="S113" i="25"/>
  <c r="O113" i="25"/>
  <c r="G113" i="25"/>
  <c r="N113" i="25"/>
  <c r="F113" i="25"/>
  <c r="K113" i="25"/>
  <c r="R49" i="25"/>
  <c r="J49" i="25"/>
  <c r="K49" i="25"/>
  <c r="S49" i="25"/>
  <c r="O49" i="25"/>
  <c r="G49" i="25"/>
  <c r="N49" i="25"/>
  <c r="F49" i="25"/>
  <c r="R62" i="25"/>
  <c r="J62" i="25"/>
  <c r="S62" i="25"/>
  <c r="O62" i="25"/>
  <c r="G62" i="25"/>
  <c r="N62" i="25"/>
  <c r="F62" i="25"/>
  <c r="K62" i="25"/>
  <c r="S220" i="25"/>
  <c r="K220" i="25"/>
  <c r="R220" i="25"/>
  <c r="J220" i="25"/>
  <c r="O220" i="25"/>
  <c r="G220" i="25"/>
  <c r="N220" i="25"/>
  <c r="F220" i="25"/>
  <c r="R164" i="25"/>
  <c r="J164" i="25"/>
  <c r="K164" i="25"/>
  <c r="O164" i="25"/>
  <c r="G164" i="25"/>
  <c r="N164" i="25"/>
  <c r="F164" i="25"/>
  <c r="S164" i="25"/>
  <c r="R116" i="25"/>
  <c r="J116" i="25"/>
  <c r="O116" i="25"/>
  <c r="G116" i="25"/>
  <c r="S116" i="25"/>
  <c r="N116" i="25"/>
  <c r="F116" i="25"/>
  <c r="K116" i="25"/>
  <c r="S234" i="25"/>
  <c r="K234" i="25"/>
  <c r="R234" i="25"/>
  <c r="J234" i="25"/>
  <c r="O234" i="25"/>
  <c r="G234" i="25"/>
  <c r="N234" i="25"/>
  <c r="F234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208" i="25"/>
  <c r="J208" i="25"/>
  <c r="K208" i="25"/>
  <c r="O208" i="25"/>
  <c r="G208" i="25"/>
  <c r="N208" i="25"/>
  <c r="F208" i="25"/>
  <c r="S208" i="25"/>
  <c r="R144" i="25"/>
  <c r="J144" i="25"/>
  <c r="S144" i="25"/>
  <c r="O144" i="25"/>
  <c r="G144" i="25"/>
  <c r="K144" i="25"/>
  <c r="N144" i="25"/>
  <c r="F144" i="25"/>
  <c r="R80" i="25"/>
  <c r="J80" i="25"/>
  <c r="K80" i="25"/>
  <c r="O80" i="25"/>
  <c r="G80" i="25"/>
  <c r="S80" i="25"/>
  <c r="N80" i="25"/>
  <c r="F80" i="25"/>
  <c r="S210" i="25"/>
  <c r="K210" i="25"/>
  <c r="R210" i="25"/>
  <c r="J210" i="25"/>
  <c r="O210" i="25"/>
  <c r="G210" i="25"/>
  <c r="N210" i="25"/>
  <c r="F210" i="25"/>
  <c r="R66" i="25"/>
  <c r="J66" i="25"/>
  <c r="S66" i="25"/>
  <c r="O66" i="25"/>
  <c r="G66" i="25"/>
  <c r="N66" i="25"/>
  <c r="F66" i="25"/>
  <c r="K66" i="25"/>
  <c r="R197" i="25"/>
  <c r="J197" i="25"/>
  <c r="K197" i="25"/>
  <c r="O197" i="25"/>
  <c r="G197" i="25"/>
  <c r="N197" i="25"/>
  <c r="F197" i="25"/>
  <c r="S197" i="25"/>
  <c r="R109" i="25"/>
  <c r="J109" i="25"/>
  <c r="O109" i="25"/>
  <c r="G109" i="25"/>
  <c r="N109" i="25"/>
  <c r="F109" i="25"/>
  <c r="S109" i="25"/>
  <c r="K109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198" i="24"/>
  <c r="J198" i="24"/>
  <c r="K198" i="24"/>
  <c r="O198" i="24"/>
  <c r="G198" i="24"/>
  <c r="N198" i="24"/>
  <c r="F198" i="24"/>
  <c r="S198" i="24"/>
  <c r="R134" i="24"/>
  <c r="J134" i="24"/>
  <c r="K134" i="24"/>
  <c r="O134" i="24"/>
  <c r="G134" i="24"/>
  <c r="S134" i="24"/>
  <c r="N134" i="24"/>
  <c r="F134" i="24"/>
  <c r="R22" i="24"/>
  <c r="J22" i="24"/>
  <c r="S22" i="24"/>
  <c r="O22" i="24"/>
  <c r="G22" i="24"/>
  <c r="N22" i="24"/>
  <c r="F22" i="24"/>
  <c r="K22" i="24"/>
  <c r="R197" i="24"/>
  <c r="J197" i="24"/>
  <c r="S197" i="24"/>
  <c r="O197" i="24"/>
  <c r="G197" i="24"/>
  <c r="N197" i="24"/>
  <c r="F197" i="24"/>
  <c r="K197" i="24"/>
  <c r="R133" i="24"/>
  <c r="J133" i="24"/>
  <c r="S133" i="24"/>
  <c r="O133" i="24"/>
  <c r="G133" i="24"/>
  <c r="N133" i="24"/>
  <c r="F133" i="24"/>
  <c r="K133" i="24"/>
  <c r="R37" i="24"/>
  <c r="J37" i="24"/>
  <c r="K37" i="24"/>
  <c r="O37" i="24"/>
  <c r="G37" i="24"/>
  <c r="N37" i="24"/>
  <c r="F37" i="24"/>
  <c r="S37" i="24"/>
  <c r="R128" i="24"/>
  <c r="J128" i="24"/>
  <c r="S128" i="24"/>
  <c r="K128" i="24"/>
  <c r="O128" i="24"/>
  <c r="G128" i="24"/>
  <c r="N128" i="24"/>
  <c r="F128" i="24"/>
  <c r="R85" i="24"/>
  <c r="J85" i="24"/>
  <c r="K85" i="24"/>
  <c r="O85" i="24"/>
  <c r="G85" i="24"/>
  <c r="N85" i="24"/>
  <c r="F85" i="24"/>
  <c r="S85" i="24"/>
  <c r="R232" i="24"/>
  <c r="J232" i="24"/>
  <c r="S232" i="24"/>
  <c r="O232" i="24"/>
  <c r="G232" i="24"/>
  <c r="K232" i="24"/>
  <c r="N232" i="24"/>
  <c r="F232" i="24"/>
  <c r="R75" i="24"/>
  <c r="J75" i="24"/>
  <c r="S75" i="24"/>
  <c r="K75" i="24"/>
  <c r="O75" i="24"/>
  <c r="G75" i="24"/>
  <c r="N75" i="24"/>
  <c r="F75" i="24"/>
  <c r="R106" i="24"/>
  <c r="J106" i="24"/>
  <c r="K106" i="24"/>
  <c r="O106" i="24"/>
  <c r="G106" i="24"/>
  <c r="S106" i="24"/>
  <c r="N106" i="24"/>
  <c r="F106" i="24"/>
  <c r="R145" i="24"/>
  <c r="J145" i="24"/>
  <c r="S145" i="24"/>
  <c r="O145" i="24"/>
  <c r="G145" i="24"/>
  <c r="N145" i="24"/>
  <c r="F145" i="24"/>
  <c r="K145" i="24"/>
  <c r="R215" i="24"/>
  <c r="J215" i="24"/>
  <c r="K215" i="24"/>
  <c r="O215" i="24"/>
  <c r="G215" i="24"/>
  <c r="N215" i="24"/>
  <c r="F215" i="24"/>
  <c r="S215" i="24"/>
  <c r="R79" i="24"/>
  <c r="J79" i="24"/>
  <c r="O79" i="24"/>
  <c r="G79" i="24"/>
  <c r="N79" i="24"/>
  <c r="F79" i="24"/>
  <c r="S79" i="24"/>
  <c r="K79" i="24"/>
  <c r="R31" i="24"/>
  <c r="J31" i="24"/>
  <c r="K31" i="24"/>
  <c r="O31" i="24"/>
  <c r="G31" i="24"/>
  <c r="S31" i="24"/>
  <c r="N31" i="24"/>
  <c r="F31" i="24"/>
  <c r="R139" i="24"/>
  <c r="J139" i="24"/>
  <c r="O139" i="24"/>
  <c r="G139" i="24"/>
  <c r="N139" i="24"/>
  <c r="F139" i="24"/>
  <c r="S139" i="24"/>
  <c r="K139" i="24"/>
  <c r="R51" i="24"/>
  <c r="J51" i="24"/>
  <c r="S51" i="24"/>
  <c r="O51" i="24"/>
  <c r="G51" i="24"/>
  <c r="N51" i="24"/>
  <c r="F51" i="24"/>
  <c r="K51" i="24"/>
  <c r="R178" i="24"/>
  <c r="J178" i="24"/>
  <c r="O178" i="24"/>
  <c r="G178" i="24"/>
  <c r="N178" i="24"/>
  <c r="F178" i="24"/>
  <c r="S178" i="24"/>
  <c r="K178" i="24"/>
  <c r="R90" i="24"/>
  <c r="J90" i="24"/>
  <c r="S90" i="24"/>
  <c r="O90" i="24"/>
  <c r="G90" i="24"/>
  <c r="N90" i="24"/>
  <c r="F90" i="24"/>
  <c r="K90" i="24"/>
  <c r="R19" i="24"/>
  <c r="J19" i="24"/>
  <c r="K19" i="24"/>
  <c r="O19" i="24"/>
  <c r="G19" i="24"/>
  <c r="N19" i="24"/>
  <c r="F19" i="24"/>
  <c r="S19" i="24"/>
  <c r="R161" i="24"/>
  <c r="J161" i="24"/>
  <c r="O161" i="24"/>
  <c r="G161" i="24"/>
  <c r="N161" i="24"/>
  <c r="F161" i="24"/>
  <c r="S161" i="24"/>
  <c r="K161" i="24"/>
  <c r="R73" i="24"/>
  <c r="J73" i="24"/>
  <c r="K73" i="24"/>
  <c r="O73" i="24"/>
  <c r="G73" i="24"/>
  <c r="N73" i="24"/>
  <c r="F73" i="24"/>
  <c r="S73" i="24"/>
  <c r="R175" i="24"/>
  <c r="J175" i="24"/>
  <c r="O175" i="24"/>
  <c r="G175" i="24"/>
  <c r="N175" i="24"/>
  <c r="F175" i="24"/>
  <c r="K175" i="24"/>
  <c r="S175" i="24"/>
  <c r="R159" i="24"/>
  <c r="J159" i="24"/>
  <c r="O159" i="24"/>
  <c r="G159" i="24"/>
  <c r="S159" i="24"/>
  <c r="N159" i="24"/>
  <c r="F159" i="24"/>
  <c r="K159" i="24"/>
  <c r="R21" i="24"/>
  <c r="J21" i="24"/>
  <c r="O21" i="24"/>
  <c r="G21" i="24"/>
  <c r="K21" i="24"/>
  <c r="N21" i="24"/>
  <c r="F21" i="24"/>
  <c r="S21" i="24"/>
  <c r="S169" i="26"/>
  <c r="K169" i="26"/>
  <c r="R169" i="26"/>
  <c r="J169" i="26"/>
  <c r="O169" i="26"/>
  <c r="G169" i="26"/>
  <c r="N169" i="26"/>
  <c r="F169" i="26"/>
  <c r="S81" i="26"/>
  <c r="K81" i="26"/>
  <c r="R81" i="26"/>
  <c r="J81" i="26"/>
  <c r="O81" i="26"/>
  <c r="G81" i="26"/>
  <c r="N81" i="26"/>
  <c r="F81" i="26"/>
  <c r="S54" i="26"/>
  <c r="K54" i="26"/>
  <c r="R54" i="26"/>
  <c r="J54" i="26"/>
  <c r="O54" i="26"/>
  <c r="G54" i="26"/>
  <c r="N54" i="26"/>
  <c r="F54" i="26"/>
  <c r="S73" i="26"/>
  <c r="K73" i="26"/>
  <c r="R73" i="26"/>
  <c r="J73" i="26"/>
  <c r="O73" i="26"/>
  <c r="G73" i="26"/>
  <c r="N73" i="26"/>
  <c r="F73" i="26"/>
  <c r="S136" i="26"/>
  <c r="K136" i="26"/>
  <c r="R136" i="26"/>
  <c r="J136" i="26"/>
  <c r="O136" i="26"/>
  <c r="G136" i="26"/>
  <c r="N136" i="26"/>
  <c r="F136" i="26"/>
  <c r="S212" i="26"/>
  <c r="K212" i="26"/>
  <c r="R212" i="26"/>
  <c r="J212" i="26"/>
  <c r="O212" i="26"/>
  <c r="G212" i="26"/>
  <c r="N212" i="26"/>
  <c r="F212" i="26"/>
  <c r="S207" i="26"/>
  <c r="K207" i="26"/>
  <c r="R207" i="26"/>
  <c r="J207" i="26"/>
  <c r="O207" i="26"/>
  <c r="G207" i="26"/>
  <c r="N207" i="26"/>
  <c r="F207" i="26"/>
  <c r="S143" i="26"/>
  <c r="K143" i="26"/>
  <c r="R143" i="26"/>
  <c r="J143" i="26"/>
  <c r="O143" i="26"/>
  <c r="G143" i="26"/>
  <c r="N143" i="26"/>
  <c r="F143" i="26"/>
  <c r="N245" i="26"/>
  <c r="F245" i="26"/>
  <c r="S245" i="26"/>
  <c r="K245" i="26"/>
  <c r="R245" i="26"/>
  <c r="J245" i="26"/>
  <c r="O245" i="26"/>
  <c r="G245" i="26"/>
  <c r="S181" i="26"/>
  <c r="K181" i="26"/>
  <c r="R181" i="26"/>
  <c r="J181" i="26"/>
  <c r="O181" i="26"/>
  <c r="G181" i="26"/>
  <c r="N181" i="26"/>
  <c r="F181" i="26"/>
  <c r="S149" i="26"/>
  <c r="K149" i="26"/>
  <c r="R149" i="26"/>
  <c r="J149" i="26"/>
  <c r="O149" i="26"/>
  <c r="G149" i="26"/>
  <c r="N149" i="26"/>
  <c r="F149" i="26"/>
  <c r="S101" i="26"/>
  <c r="K101" i="26"/>
  <c r="R101" i="26"/>
  <c r="J101" i="26"/>
  <c r="O101" i="26"/>
  <c r="G101" i="26"/>
  <c r="N101" i="26"/>
  <c r="F101" i="26"/>
  <c r="S48" i="26"/>
  <c r="K48" i="26"/>
  <c r="R48" i="26"/>
  <c r="J48" i="26"/>
  <c r="O48" i="26"/>
  <c r="G48" i="26"/>
  <c r="N48" i="26"/>
  <c r="F48" i="26"/>
  <c r="S58" i="26"/>
  <c r="K58" i="26"/>
  <c r="R58" i="26"/>
  <c r="J58" i="26"/>
  <c r="O58" i="26"/>
  <c r="G58" i="26"/>
  <c r="N58" i="26"/>
  <c r="F58" i="26"/>
  <c r="S77" i="26"/>
  <c r="K77" i="26"/>
  <c r="R77" i="26"/>
  <c r="J77" i="26"/>
  <c r="O77" i="26"/>
  <c r="G77" i="26"/>
  <c r="N77" i="26"/>
  <c r="F77" i="26"/>
  <c r="N244" i="26"/>
  <c r="F244" i="26"/>
  <c r="S244" i="26"/>
  <c r="K244" i="26"/>
  <c r="R244" i="26"/>
  <c r="J244" i="26"/>
  <c r="G244" i="26"/>
  <c r="O244" i="26"/>
  <c r="S124" i="26"/>
  <c r="K124" i="26"/>
  <c r="R124" i="26"/>
  <c r="J124" i="26"/>
  <c r="O124" i="26"/>
  <c r="G124" i="26"/>
  <c r="N124" i="26"/>
  <c r="F124" i="26"/>
  <c r="S220" i="26"/>
  <c r="K220" i="26"/>
  <c r="R220" i="26"/>
  <c r="J220" i="26"/>
  <c r="O220" i="26"/>
  <c r="G220" i="26"/>
  <c r="N220" i="26"/>
  <c r="F220" i="26"/>
  <c r="S203" i="26"/>
  <c r="K203" i="26"/>
  <c r="R203" i="26"/>
  <c r="J203" i="26"/>
  <c r="O203" i="26"/>
  <c r="G203" i="26"/>
  <c r="N203" i="26"/>
  <c r="F203" i="26"/>
  <c r="S139" i="26"/>
  <c r="K139" i="26"/>
  <c r="R139" i="26"/>
  <c r="J139" i="26"/>
  <c r="O139" i="26"/>
  <c r="G139" i="26"/>
  <c r="N139" i="26"/>
  <c r="F139" i="26"/>
  <c r="N242" i="26"/>
  <c r="F242" i="26"/>
  <c r="S242" i="26"/>
  <c r="K242" i="26"/>
  <c r="R242" i="26"/>
  <c r="J242" i="26"/>
  <c r="O242" i="26"/>
  <c r="G242" i="26"/>
  <c r="S130" i="26"/>
  <c r="K130" i="26"/>
  <c r="R130" i="26"/>
  <c r="J130" i="26"/>
  <c r="O130" i="26"/>
  <c r="G130" i="26"/>
  <c r="N130" i="26"/>
  <c r="F130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S204" i="26"/>
  <c r="K204" i="26"/>
  <c r="R204" i="26"/>
  <c r="J204" i="26"/>
  <c r="O204" i="26"/>
  <c r="G204" i="26"/>
  <c r="N204" i="26"/>
  <c r="F204" i="26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S214" i="26"/>
  <c r="K214" i="26"/>
  <c r="R214" i="26"/>
  <c r="J214" i="26"/>
  <c r="O214" i="26"/>
  <c r="G214" i="26"/>
  <c r="N214" i="26"/>
  <c r="F214" i="26"/>
  <c r="S94" i="26"/>
  <c r="K94" i="26"/>
  <c r="R94" i="26"/>
  <c r="J94" i="26"/>
  <c r="O94" i="26"/>
  <c r="G94" i="26"/>
  <c r="N94" i="26"/>
  <c r="F94" i="26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88" i="26"/>
  <c r="K188" i="26"/>
  <c r="R188" i="26"/>
  <c r="J188" i="26"/>
  <c r="O188" i="26"/>
  <c r="G188" i="26"/>
  <c r="N188" i="26"/>
  <c r="F188" i="26"/>
  <c r="R88" i="24"/>
  <c r="J88" i="24"/>
  <c r="O88" i="24"/>
  <c r="G88" i="24"/>
  <c r="K88" i="24"/>
  <c r="N88" i="24"/>
  <c r="F88" i="24"/>
  <c r="S88" i="24"/>
  <c r="R171" i="25"/>
  <c r="J171" i="25"/>
  <c r="S171" i="25"/>
  <c r="O171" i="25"/>
  <c r="G171" i="25"/>
  <c r="N171" i="25"/>
  <c r="F171" i="25"/>
  <c r="K171" i="25"/>
  <c r="S16" i="36"/>
  <c r="R16" i="36"/>
  <c r="O16" i="36"/>
  <c r="N16" i="36"/>
  <c r="K16" i="36"/>
  <c r="J16" i="36"/>
  <c r="G16" i="36"/>
  <c r="F16" i="36"/>
  <c r="S129" i="26"/>
  <c r="K129" i="26"/>
  <c r="R129" i="26"/>
  <c r="J129" i="26"/>
  <c r="O129" i="26"/>
  <c r="G129" i="26"/>
  <c r="N129" i="26"/>
  <c r="F129" i="26"/>
  <c r="R162" i="25"/>
  <c r="J162" i="25"/>
  <c r="O162" i="25"/>
  <c r="G162" i="25"/>
  <c r="S162" i="25"/>
  <c r="N162" i="25"/>
  <c r="F162" i="25"/>
  <c r="K162" i="25"/>
  <c r="R110" i="24"/>
  <c r="J110" i="24"/>
  <c r="K110" i="24"/>
  <c r="O110" i="24"/>
  <c r="G110" i="24"/>
  <c r="S110" i="24"/>
  <c r="N110" i="24"/>
  <c r="F110" i="24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S184" i="26"/>
  <c r="K184" i="26"/>
  <c r="R184" i="26"/>
  <c r="J184" i="26"/>
  <c r="O184" i="26"/>
  <c r="G184" i="26"/>
  <c r="N184" i="26"/>
  <c r="F184" i="26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R191" i="25"/>
  <c r="J191" i="25"/>
  <c r="K191" i="25"/>
  <c r="O191" i="25"/>
  <c r="G191" i="25"/>
  <c r="N191" i="25"/>
  <c r="F191" i="25"/>
  <c r="S191" i="25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249" i="25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249" i="26"/>
  <c r="M7" i="26" s="1"/>
  <c r="I249" i="37"/>
  <c r="M249" i="27"/>
  <c r="M249" i="36"/>
  <c r="I249" i="35"/>
  <c r="I7" i="35" s="1"/>
  <c r="M249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151" i="25"/>
  <c r="J151" i="25"/>
  <c r="O151" i="25"/>
  <c r="G151" i="25"/>
  <c r="S151" i="25"/>
  <c r="N151" i="25"/>
  <c r="F151" i="25"/>
  <c r="K151" i="25"/>
  <c r="R205" i="25"/>
  <c r="J205" i="25"/>
  <c r="K205" i="25"/>
  <c r="O205" i="25"/>
  <c r="G205" i="25"/>
  <c r="N205" i="25"/>
  <c r="F205" i="25"/>
  <c r="S205" i="25"/>
  <c r="R201" i="25"/>
  <c r="J201" i="25"/>
  <c r="K201" i="25"/>
  <c r="O201" i="25"/>
  <c r="G201" i="25"/>
  <c r="N201" i="25"/>
  <c r="F201" i="25"/>
  <c r="S201" i="25"/>
  <c r="R36" i="25"/>
  <c r="J36" i="25"/>
  <c r="S36" i="25"/>
  <c r="O36" i="25"/>
  <c r="G36" i="25"/>
  <c r="N36" i="25"/>
  <c r="F36" i="25"/>
  <c r="K36" i="25"/>
  <c r="R109" i="24"/>
  <c r="J109" i="24"/>
  <c r="O109" i="24"/>
  <c r="G109" i="24"/>
  <c r="N109" i="24"/>
  <c r="F109" i="24"/>
  <c r="S109" i="24"/>
  <c r="K109" i="24"/>
  <c r="R34" i="24"/>
  <c r="J34" i="24"/>
  <c r="S34" i="24"/>
  <c r="O34" i="24"/>
  <c r="G34" i="24"/>
  <c r="N34" i="24"/>
  <c r="F34" i="24"/>
  <c r="K34" i="24"/>
  <c r="R146" i="24"/>
  <c r="J146" i="24"/>
  <c r="O146" i="24"/>
  <c r="G146" i="24"/>
  <c r="K146" i="24"/>
  <c r="N146" i="24"/>
  <c r="F146" i="24"/>
  <c r="S146" i="24"/>
  <c r="R112" i="24"/>
  <c r="J112" i="24"/>
  <c r="K112" i="24"/>
  <c r="O112" i="24"/>
  <c r="G112" i="24"/>
  <c r="N112" i="24"/>
  <c r="F112" i="24"/>
  <c r="S112" i="24"/>
  <c r="S224" i="26"/>
  <c r="K224" i="26"/>
  <c r="R224" i="26"/>
  <c r="J224" i="26"/>
  <c r="O224" i="26"/>
  <c r="G224" i="26"/>
  <c r="N224" i="26"/>
  <c r="F224" i="26"/>
  <c r="S174" i="26"/>
  <c r="K174" i="26"/>
  <c r="R174" i="26"/>
  <c r="J174" i="26"/>
  <c r="O174" i="26"/>
  <c r="G174" i="26"/>
  <c r="N174" i="26"/>
  <c r="F174" i="26"/>
  <c r="S100" i="26"/>
  <c r="K100" i="26"/>
  <c r="R100" i="26"/>
  <c r="J100" i="26"/>
  <c r="O100" i="26"/>
  <c r="G100" i="26"/>
  <c r="N100" i="26"/>
  <c r="F100" i="26"/>
  <c r="S62" i="26"/>
  <c r="K62" i="26"/>
  <c r="R62" i="26"/>
  <c r="J62" i="26"/>
  <c r="O62" i="26"/>
  <c r="G62" i="26"/>
  <c r="N62" i="26"/>
  <c r="F62" i="26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235" i="25"/>
  <c r="K235" i="25"/>
  <c r="R235" i="25"/>
  <c r="J235" i="25"/>
  <c r="O235" i="25"/>
  <c r="G235" i="25"/>
  <c r="N235" i="25"/>
  <c r="F235" i="25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R195" i="25"/>
  <c r="J195" i="25"/>
  <c r="K195" i="25"/>
  <c r="O195" i="25"/>
  <c r="G195" i="25"/>
  <c r="N195" i="25"/>
  <c r="F195" i="25"/>
  <c r="S195" i="25"/>
  <c r="N12" i="39"/>
  <c r="K12" i="39"/>
  <c r="J12" i="39"/>
  <c r="G12" i="39"/>
  <c r="F12" i="39"/>
  <c r="S12" i="39"/>
  <c r="R12" i="39"/>
  <c r="O12" i="39"/>
  <c r="R192" i="25"/>
  <c r="J192" i="25"/>
  <c r="K192" i="25"/>
  <c r="O192" i="25"/>
  <c r="G192" i="25"/>
  <c r="N192" i="25"/>
  <c r="F192" i="25"/>
  <c r="S192" i="25"/>
  <c r="R189" i="25"/>
  <c r="J189" i="25"/>
  <c r="O189" i="25"/>
  <c r="G189" i="25"/>
  <c r="N189" i="25"/>
  <c r="F189" i="25"/>
  <c r="S189" i="25"/>
  <c r="K189" i="25"/>
  <c r="S227" i="25"/>
  <c r="K227" i="25"/>
  <c r="R227" i="25"/>
  <c r="J227" i="25"/>
  <c r="O227" i="25"/>
  <c r="G227" i="25"/>
  <c r="N227" i="25"/>
  <c r="F227" i="25"/>
  <c r="R122" i="25"/>
  <c r="J122" i="25"/>
  <c r="S122" i="25"/>
  <c r="O122" i="25"/>
  <c r="G122" i="25"/>
  <c r="N122" i="25"/>
  <c r="F122" i="25"/>
  <c r="K122" i="25"/>
  <c r="R28" i="25"/>
  <c r="J28" i="25"/>
  <c r="O28" i="25"/>
  <c r="G28" i="25"/>
  <c r="N28" i="25"/>
  <c r="F28" i="25"/>
  <c r="K28" i="25"/>
  <c r="S28" i="25"/>
  <c r="R221" i="24"/>
  <c r="J221" i="24"/>
  <c r="O221" i="24"/>
  <c r="G221" i="24"/>
  <c r="N221" i="24"/>
  <c r="F221" i="24"/>
  <c r="K221" i="24"/>
  <c r="S221" i="24"/>
  <c r="R124" i="24"/>
  <c r="J124" i="24"/>
  <c r="O124" i="24"/>
  <c r="G124" i="24"/>
  <c r="N124" i="24"/>
  <c r="F124" i="24"/>
  <c r="K124" i="24"/>
  <c r="S124" i="24"/>
  <c r="N17" i="24"/>
  <c r="O17" i="24"/>
  <c r="K17" i="24"/>
  <c r="J17" i="24"/>
  <c r="G17" i="24"/>
  <c r="F17" i="24"/>
  <c r="S17" i="24"/>
  <c r="R17" i="24"/>
  <c r="R144" i="24"/>
  <c r="J144" i="24"/>
  <c r="K144" i="24"/>
  <c r="O144" i="24"/>
  <c r="G144" i="24"/>
  <c r="N144" i="24"/>
  <c r="F144" i="24"/>
  <c r="S144" i="24"/>
  <c r="R105" i="24"/>
  <c r="J105" i="24"/>
  <c r="O105" i="24"/>
  <c r="G105" i="24"/>
  <c r="N105" i="24"/>
  <c r="F105" i="24"/>
  <c r="K105" i="24"/>
  <c r="S105" i="24"/>
  <c r="S186" i="26"/>
  <c r="K186" i="26"/>
  <c r="R186" i="26"/>
  <c r="J186" i="26"/>
  <c r="O186" i="26"/>
  <c r="G186" i="26"/>
  <c r="N186" i="26"/>
  <c r="F186" i="26"/>
  <c r="S96" i="26"/>
  <c r="K96" i="26"/>
  <c r="R96" i="26"/>
  <c r="J96" i="26"/>
  <c r="O96" i="26"/>
  <c r="G96" i="26"/>
  <c r="N96" i="26"/>
  <c r="F96" i="26"/>
  <c r="S197" i="26"/>
  <c r="K197" i="26"/>
  <c r="R197" i="26"/>
  <c r="J197" i="26"/>
  <c r="O197" i="26"/>
  <c r="G197" i="26"/>
  <c r="N197" i="26"/>
  <c r="F197" i="26"/>
  <c r="S43" i="26"/>
  <c r="K43" i="26"/>
  <c r="R43" i="26"/>
  <c r="J43" i="26"/>
  <c r="O43" i="26"/>
  <c r="G43" i="26"/>
  <c r="N43" i="26"/>
  <c r="F43" i="26"/>
  <c r="S84" i="26"/>
  <c r="K84" i="26"/>
  <c r="R84" i="26"/>
  <c r="J84" i="26"/>
  <c r="O84" i="26"/>
  <c r="G84" i="26"/>
  <c r="N84" i="26"/>
  <c r="F84" i="26"/>
  <c r="S202" i="26"/>
  <c r="K202" i="26"/>
  <c r="R202" i="26"/>
  <c r="J202" i="26"/>
  <c r="O202" i="26"/>
  <c r="G202" i="26"/>
  <c r="N202" i="26"/>
  <c r="F202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R103" i="25"/>
  <c r="J103" i="25"/>
  <c r="O103" i="25"/>
  <c r="G103" i="25"/>
  <c r="N103" i="25"/>
  <c r="F103" i="25"/>
  <c r="K103" i="25"/>
  <c r="S103" i="25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110" i="25"/>
  <c r="J110" i="25"/>
  <c r="S110" i="25"/>
  <c r="O110" i="25"/>
  <c r="G110" i="25"/>
  <c r="N110" i="25"/>
  <c r="F110" i="25"/>
  <c r="K110" i="25"/>
  <c r="R83" i="25"/>
  <c r="J83" i="25"/>
  <c r="S83" i="25"/>
  <c r="O83" i="25"/>
  <c r="G83" i="25"/>
  <c r="N83" i="25"/>
  <c r="F83" i="25"/>
  <c r="K83" i="25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R163" i="25"/>
  <c r="J163" i="25"/>
  <c r="S163" i="25"/>
  <c r="O163" i="25"/>
  <c r="G163" i="25"/>
  <c r="N163" i="25"/>
  <c r="F163" i="25"/>
  <c r="K163" i="25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S230" i="25"/>
  <c r="K230" i="25"/>
  <c r="R230" i="25"/>
  <c r="J230" i="25"/>
  <c r="O230" i="25"/>
  <c r="G230" i="25"/>
  <c r="N230" i="25"/>
  <c r="F230" i="25"/>
  <c r="R54" i="25"/>
  <c r="J54" i="25"/>
  <c r="O54" i="25"/>
  <c r="G54" i="25"/>
  <c r="N54" i="25"/>
  <c r="F54" i="25"/>
  <c r="S54" i="25"/>
  <c r="K54" i="25"/>
  <c r="R168" i="25"/>
  <c r="J168" i="25"/>
  <c r="S168" i="25"/>
  <c r="O168" i="25"/>
  <c r="G168" i="25"/>
  <c r="N168" i="25"/>
  <c r="F168" i="25"/>
  <c r="K168" i="25"/>
  <c r="R40" i="25"/>
  <c r="J40" i="25"/>
  <c r="O40" i="25"/>
  <c r="G40" i="25"/>
  <c r="S40" i="25"/>
  <c r="N40" i="25"/>
  <c r="F40" i="25"/>
  <c r="K40" i="25"/>
  <c r="S221" i="25"/>
  <c r="K221" i="25"/>
  <c r="R221" i="25"/>
  <c r="J221" i="25"/>
  <c r="O221" i="25"/>
  <c r="G221" i="25"/>
  <c r="N221" i="25"/>
  <c r="F221" i="25"/>
  <c r="R117" i="25"/>
  <c r="J117" i="25"/>
  <c r="S117" i="25"/>
  <c r="O117" i="25"/>
  <c r="G117" i="25"/>
  <c r="N117" i="25"/>
  <c r="F117" i="25"/>
  <c r="K117" i="25"/>
  <c r="R42" i="25"/>
  <c r="J42" i="25"/>
  <c r="K42" i="25"/>
  <c r="O42" i="25"/>
  <c r="G42" i="25"/>
  <c r="N42" i="25"/>
  <c r="F42" i="25"/>
  <c r="S42" i="25"/>
  <c r="S209" i="25"/>
  <c r="K209" i="25"/>
  <c r="R209" i="25"/>
  <c r="J209" i="25"/>
  <c r="O209" i="25"/>
  <c r="G209" i="25"/>
  <c r="N209" i="25"/>
  <c r="F209" i="25"/>
  <c r="R81" i="25"/>
  <c r="J81" i="25"/>
  <c r="K81" i="25"/>
  <c r="O81" i="25"/>
  <c r="G81" i="25"/>
  <c r="N81" i="25"/>
  <c r="F81" i="25"/>
  <c r="S81" i="25"/>
  <c r="R175" i="25"/>
  <c r="J175" i="25"/>
  <c r="S175" i="25"/>
  <c r="O175" i="25"/>
  <c r="G175" i="25"/>
  <c r="N175" i="25"/>
  <c r="F175" i="25"/>
  <c r="K175" i="25"/>
  <c r="R92" i="25"/>
  <c r="J92" i="25"/>
  <c r="O92" i="25"/>
  <c r="G92" i="25"/>
  <c r="N92" i="25"/>
  <c r="F92" i="25"/>
  <c r="K92" i="25"/>
  <c r="S92" i="25"/>
  <c r="R211" i="24"/>
  <c r="J211" i="24"/>
  <c r="O211" i="24"/>
  <c r="G211" i="24"/>
  <c r="K211" i="24"/>
  <c r="N211" i="24"/>
  <c r="F211" i="24"/>
  <c r="S211" i="24"/>
  <c r="R126" i="24"/>
  <c r="J126" i="24"/>
  <c r="K126" i="24"/>
  <c r="O126" i="24"/>
  <c r="G126" i="24"/>
  <c r="N126" i="24"/>
  <c r="F126" i="24"/>
  <c r="S126" i="24"/>
  <c r="R189" i="24"/>
  <c r="J189" i="24"/>
  <c r="O189" i="24"/>
  <c r="G189" i="24"/>
  <c r="S189" i="24"/>
  <c r="N189" i="24"/>
  <c r="F189" i="24"/>
  <c r="K189" i="24"/>
  <c r="R243" i="24"/>
  <c r="J243" i="24"/>
  <c r="S243" i="24"/>
  <c r="O243" i="24"/>
  <c r="G243" i="24"/>
  <c r="N243" i="24"/>
  <c r="F243" i="24"/>
  <c r="K243" i="24"/>
  <c r="R53" i="24"/>
  <c r="J53" i="24"/>
  <c r="K53" i="24"/>
  <c r="O53" i="24"/>
  <c r="G53" i="24"/>
  <c r="S53" i="24"/>
  <c r="N53" i="24"/>
  <c r="F53" i="24"/>
  <c r="R76" i="24"/>
  <c r="J76" i="24"/>
  <c r="O76" i="24"/>
  <c r="G76" i="24"/>
  <c r="N76" i="24"/>
  <c r="F76" i="24"/>
  <c r="S76" i="24"/>
  <c r="K76" i="24"/>
  <c r="R113" i="24"/>
  <c r="J113" i="24"/>
  <c r="O113" i="24"/>
  <c r="G113" i="24"/>
  <c r="S113" i="24"/>
  <c r="N113" i="24"/>
  <c r="F113" i="24"/>
  <c r="K113" i="24"/>
  <c r="R80" i="24"/>
  <c r="J80" i="24"/>
  <c r="K80" i="24"/>
  <c r="O80" i="24"/>
  <c r="G80" i="24"/>
  <c r="N80" i="24"/>
  <c r="F80" i="24"/>
  <c r="S80" i="24"/>
  <c r="R140" i="24"/>
  <c r="J140" i="24"/>
  <c r="K140" i="24"/>
  <c r="S140" i="24"/>
  <c r="O140" i="24"/>
  <c r="G140" i="24"/>
  <c r="N140" i="24"/>
  <c r="F140" i="24"/>
  <c r="R170" i="24"/>
  <c r="J170" i="24"/>
  <c r="K170" i="24"/>
  <c r="O170" i="24"/>
  <c r="G170" i="24"/>
  <c r="N170" i="24"/>
  <c r="F170" i="24"/>
  <c r="S170" i="24"/>
  <c r="R233" i="24"/>
  <c r="J233" i="24"/>
  <c r="O233" i="24"/>
  <c r="G233" i="24"/>
  <c r="N233" i="24"/>
  <c r="F233" i="24"/>
  <c r="S233" i="24"/>
  <c r="K233" i="24"/>
  <c r="R65" i="24"/>
  <c r="J65" i="24"/>
  <c r="K65" i="24"/>
  <c r="O65" i="24"/>
  <c r="G65" i="24"/>
  <c r="N65" i="24"/>
  <c r="F65" i="24"/>
  <c r="S65" i="24"/>
  <c r="R160" i="24"/>
  <c r="J160" i="24"/>
  <c r="K160" i="24"/>
  <c r="S160" i="24"/>
  <c r="O160" i="24"/>
  <c r="G160" i="24"/>
  <c r="N160" i="24"/>
  <c r="F160" i="24"/>
  <c r="S170" i="26"/>
  <c r="K170" i="26"/>
  <c r="R170" i="26"/>
  <c r="J170" i="26"/>
  <c r="O170" i="26"/>
  <c r="G170" i="26"/>
  <c r="N170" i="26"/>
  <c r="F170" i="26"/>
  <c r="S55" i="26"/>
  <c r="K55" i="26"/>
  <c r="R55" i="26"/>
  <c r="J55" i="26"/>
  <c r="O55" i="26"/>
  <c r="G55" i="26"/>
  <c r="N55" i="26"/>
  <c r="F55" i="26"/>
  <c r="S128" i="26"/>
  <c r="K128" i="26"/>
  <c r="R128" i="26"/>
  <c r="J128" i="26"/>
  <c r="O128" i="26"/>
  <c r="G128" i="26"/>
  <c r="N128" i="26"/>
  <c r="F128" i="26"/>
  <c r="S199" i="26"/>
  <c r="K199" i="26"/>
  <c r="R199" i="26"/>
  <c r="J199" i="26"/>
  <c r="O199" i="26"/>
  <c r="G199" i="26"/>
  <c r="N199" i="26"/>
  <c r="F199" i="26"/>
  <c r="N237" i="26"/>
  <c r="F237" i="26"/>
  <c r="S237" i="26"/>
  <c r="K237" i="26"/>
  <c r="R237" i="26"/>
  <c r="J237" i="26"/>
  <c r="O237" i="26"/>
  <c r="G237" i="26"/>
  <c r="S141" i="26"/>
  <c r="K141" i="26"/>
  <c r="R141" i="26"/>
  <c r="J141" i="26"/>
  <c r="O141" i="26"/>
  <c r="G141" i="26"/>
  <c r="N141" i="26"/>
  <c r="F141" i="26"/>
  <c r="S79" i="26"/>
  <c r="K79" i="26"/>
  <c r="R79" i="26"/>
  <c r="J79" i="26"/>
  <c r="O79" i="26"/>
  <c r="G79" i="26"/>
  <c r="N79" i="26"/>
  <c r="F79" i="26"/>
  <c r="S69" i="26"/>
  <c r="K69" i="26"/>
  <c r="R69" i="26"/>
  <c r="J69" i="26"/>
  <c r="O69" i="26"/>
  <c r="G69" i="26"/>
  <c r="N69" i="26"/>
  <c r="F69" i="26"/>
  <c r="S116" i="26"/>
  <c r="K116" i="26"/>
  <c r="R116" i="26"/>
  <c r="J116" i="26"/>
  <c r="O116" i="26"/>
  <c r="G116" i="26"/>
  <c r="N116" i="26"/>
  <c r="F116" i="26"/>
  <c r="S195" i="26"/>
  <c r="K195" i="26"/>
  <c r="R195" i="26"/>
  <c r="J195" i="26"/>
  <c r="O195" i="26"/>
  <c r="G195" i="26"/>
  <c r="N195" i="26"/>
  <c r="F195" i="26"/>
  <c r="N234" i="26"/>
  <c r="F234" i="26"/>
  <c r="S234" i="26"/>
  <c r="K234" i="26"/>
  <c r="R234" i="26"/>
  <c r="J234" i="26"/>
  <c r="O234" i="26"/>
  <c r="G234" i="26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S156" i="26"/>
  <c r="K156" i="26"/>
  <c r="R156" i="26"/>
  <c r="J156" i="26"/>
  <c r="O156" i="26"/>
  <c r="G156" i="26"/>
  <c r="N156" i="26"/>
  <c r="F156" i="26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S206" i="26"/>
  <c r="K206" i="26"/>
  <c r="R206" i="26"/>
  <c r="J206" i="26"/>
  <c r="O206" i="26"/>
  <c r="G206" i="26"/>
  <c r="N206" i="26"/>
  <c r="F206" i="26"/>
  <c r="S86" i="26"/>
  <c r="K86" i="26"/>
  <c r="R86" i="26"/>
  <c r="J86" i="26"/>
  <c r="O86" i="26"/>
  <c r="G86" i="26"/>
  <c r="N86" i="26"/>
  <c r="F86" i="26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N236" i="26"/>
  <c r="F236" i="26"/>
  <c r="S236" i="26"/>
  <c r="K236" i="26"/>
  <c r="R236" i="26"/>
  <c r="J236" i="26"/>
  <c r="G236" i="26"/>
  <c r="O236" i="26"/>
  <c r="S238" i="25"/>
  <c r="K238" i="25"/>
  <c r="R238" i="25"/>
  <c r="J238" i="25"/>
  <c r="O238" i="25"/>
  <c r="G238" i="25"/>
  <c r="N238" i="25"/>
  <c r="F238" i="25"/>
  <c r="R127" i="25"/>
  <c r="J127" i="25"/>
  <c r="K127" i="25"/>
  <c r="O127" i="25"/>
  <c r="G127" i="25"/>
  <c r="N127" i="25"/>
  <c r="F127" i="25"/>
  <c r="S127" i="25"/>
  <c r="S15" i="36"/>
  <c r="R15" i="36"/>
  <c r="O15" i="36"/>
  <c r="N15" i="36"/>
  <c r="K15" i="36"/>
  <c r="J15" i="36"/>
  <c r="G15" i="36"/>
  <c r="F15" i="36"/>
  <c r="S121" i="26"/>
  <c r="K121" i="26"/>
  <c r="R121" i="26"/>
  <c r="J121" i="26"/>
  <c r="O121" i="26"/>
  <c r="G121" i="26"/>
  <c r="N121" i="26"/>
  <c r="F121" i="26"/>
  <c r="R138" i="25"/>
  <c r="J138" i="25"/>
  <c r="O138" i="25"/>
  <c r="G138" i="25"/>
  <c r="N138" i="25"/>
  <c r="F138" i="25"/>
  <c r="K138" i="25"/>
  <c r="S138" i="25"/>
  <c r="R102" i="24"/>
  <c r="J102" i="24"/>
  <c r="O102" i="24"/>
  <c r="G102" i="24"/>
  <c r="N102" i="24"/>
  <c r="F102" i="24"/>
  <c r="K102" i="24"/>
  <c r="S102" i="24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S243" i="25"/>
  <c r="K243" i="25"/>
  <c r="R243" i="25"/>
  <c r="J243" i="25"/>
  <c r="O243" i="25"/>
  <c r="G243" i="25"/>
  <c r="N243" i="25"/>
  <c r="F243" i="25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R155" i="24"/>
  <c r="J155" i="24"/>
  <c r="O155" i="24"/>
  <c r="G155" i="24"/>
  <c r="N155" i="24"/>
  <c r="F155" i="24"/>
  <c r="K155" i="24"/>
  <c r="S155" i="24"/>
  <c r="S239" i="25"/>
  <c r="K239" i="25"/>
  <c r="R239" i="25"/>
  <c r="J239" i="25"/>
  <c r="O239" i="25"/>
  <c r="G239" i="25"/>
  <c r="N239" i="25"/>
  <c r="F239" i="25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S56" i="26"/>
  <c r="K56" i="26"/>
  <c r="R56" i="26"/>
  <c r="J56" i="26"/>
  <c r="O56" i="26"/>
  <c r="G56" i="26"/>
  <c r="N56" i="26"/>
  <c r="F56" i="26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R159" i="25"/>
  <c r="J159" i="25"/>
  <c r="O159" i="25"/>
  <c r="G159" i="25"/>
  <c r="N159" i="25"/>
  <c r="F159" i="25"/>
  <c r="S159" i="25"/>
  <c r="K159" i="25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249" i="25"/>
  <c r="Q249" i="29"/>
  <c r="N108" i="37"/>
  <c r="K108" i="37"/>
  <c r="J108" i="37"/>
  <c r="S108" i="37"/>
  <c r="R108" i="37"/>
  <c r="G108" i="37"/>
  <c r="F108" i="37"/>
  <c r="O108" i="37"/>
  <c r="U249" i="26"/>
  <c r="Q249" i="37"/>
  <c r="U249" i="27"/>
  <c r="U249" i="36"/>
  <c r="U7" i="36" s="1"/>
  <c r="Q249" i="35"/>
  <c r="Q7" i="35" s="1"/>
  <c r="U249" i="24"/>
  <c r="Q249" i="40"/>
  <c r="Q7" i="40" s="1"/>
  <c r="U249" i="38"/>
  <c r="I249" i="28"/>
  <c r="I7" i="28" s="1"/>
  <c r="O91" i="30"/>
  <c r="G91" i="30"/>
  <c r="N91" i="30"/>
  <c r="F91" i="30"/>
  <c r="S91" i="30"/>
  <c r="K91" i="30"/>
  <c r="J91" i="30"/>
  <c r="R91" i="30"/>
  <c r="R126" i="25"/>
  <c r="J126" i="25"/>
  <c r="S126" i="25"/>
  <c r="O126" i="25"/>
  <c r="G126" i="25"/>
  <c r="K126" i="25"/>
  <c r="N126" i="25"/>
  <c r="F126" i="25"/>
  <c r="R30" i="25"/>
  <c r="J30" i="25"/>
  <c r="S30" i="25"/>
  <c r="K30" i="25"/>
  <c r="O30" i="25"/>
  <c r="G30" i="25"/>
  <c r="N30" i="25"/>
  <c r="F30" i="25"/>
  <c r="R155" i="25"/>
  <c r="J155" i="25"/>
  <c r="K155" i="25"/>
  <c r="O155" i="25"/>
  <c r="G155" i="25"/>
  <c r="S155" i="25"/>
  <c r="N155" i="25"/>
  <c r="F155" i="25"/>
  <c r="R68" i="25"/>
  <c r="J68" i="25"/>
  <c r="K68" i="25"/>
  <c r="O68" i="25"/>
  <c r="G68" i="25"/>
  <c r="N68" i="25"/>
  <c r="F68" i="25"/>
  <c r="S68" i="25"/>
  <c r="R173" i="24"/>
  <c r="J173" i="24"/>
  <c r="K173" i="24"/>
  <c r="O173" i="24"/>
  <c r="G173" i="24"/>
  <c r="N173" i="24"/>
  <c r="F173" i="24"/>
  <c r="S173" i="24"/>
  <c r="R44" i="24"/>
  <c r="J44" i="24"/>
  <c r="S44" i="24"/>
  <c r="O44" i="24"/>
  <c r="G44" i="24"/>
  <c r="K44" i="24"/>
  <c r="N44" i="24"/>
  <c r="F44" i="24"/>
  <c r="R234" i="24"/>
  <c r="J234" i="24"/>
  <c r="K234" i="24"/>
  <c r="O234" i="24"/>
  <c r="G234" i="24"/>
  <c r="N234" i="24"/>
  <c r="F234" i="24"/>
  <c r="S23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S221" i="26"/>
  <c r="K221" i="26"/>
  <c r="R221" i="26"/>
  <c r="J221" i="26"/>
  <c r="O221" i="26"/>
  <c r="G221" i="26"/>
  <c r="N221" i="26"/>
  <c r="F221" i="26"/>
  <c r="S180" i="26"/>
  <c r="K180" i="26"/>
  <c r="R180" i="26"/>
  <c r="J180" i="26"/>
  <c r="O180" i="26"/>
  <c r="G180" i="26"/>
  <c r="N180" i="26"/>
  <c r="F180" i="26"/>
  <c r="S115" i="26"/>
  <c r="K115" i="26"/>
  <c r="R115" i="26"/>
  <c r="J115" i="26"/>
  <c r="O115" i="26"/>
  <c r="G115" i="26"/>
  <c r="N115" i="26"/>
  <c r="F115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R174" i="25"/>
  <c r="J174" i="25"/>
  <c r="S174" i="25"/>
  <c r="O174" i="25"/>
  <c r="G174" i="25"/>
  <c r="N174" i="25"/>
  <c r="F174" i="25"/>
  <c r="K174" i="25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R164" i="24"/>
  <c r="J164" i="24"/>
  <c r="S164" i="24"/>
  <c r="K164" i="24"/>
  <c r="O164" i="24"/>
  <c r="G164" i="24"/>
  <c r="N164" i="24"/>
  <c r="F164" i="24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R102" i="25"/>
  <c r="J102" i="25"/>
  <c r="S102" i="25"/>
  <c r="O102" i="25"/>
  <c r="G102" i="25"/>
  <c r="N102" i="25"/>
  <c r="F102" i="25"/>
  <c r="K102" i="25"/>
  <c r="R72" i="25"/>
  <c r="J72" i="25"/>
  <c r="O72" i="25"/>
  <c r="G72" i="25"/>
  <c r="N72" i="25"/>
  <c r="F72" i="25"/>
  <c r="S72" i="25"/>
  <c r="K72" i="25"/>
  <c r="R90" i="25"/>
  <c r="J90" i="25"/>
  <c r="O90" i="25"/>
  <c r="G90" i="25"/>
  <c r="N90" i="25"/>
  <c r="F90" i="25"/>
  <c r="S90" i="25"/>
  <c r="K90" i="25"/>
  <c r="R185" i="25"/>
  <c r="J185" i="25"/>
  <c r="S185" i="25"/>
  <c r="O185" i="25"/>
  <c r="G185" i="25"/>
  <c r="N185" i="25"/>
  <c r="F185" i="25"/>
  <c r="K185" i="25"/>
  <c r="R132" i="25"/>
  <c r="J132" i="25"/>
  <c r="O132" i="25"/>
  <c r="G132" i="25"/>
  <c r="N132" i="25"/>
  <c r="F132" i="25"/>
  <c r="K132" i="25"/>
  <c r="S132" i="25"/>
  <c r="R87" i="24"/>
  <c r="J87" i="24"/>
  <c r="S87" i="24"/>
  <c r="O87" i="24"/>
  <c r="G87" i="24"/>
  <c r="N87" i="24"/>
  <c r="F87" i="24"/>
  <c r="K87" i="24"/>
  <c r="R62" i="24"/>
  <c r="J62" i="24"/>
  <c r="K62" i="24"/>
  <c r="O62" i="24"/>
  <c r="G62" i="24"/>
  <c r="S62" i="24"/>
  <c r="N62" i="24"/>
  <c r="F62" i="24"/>
  <c r="R63" i="24"/>
  <c r="J63" i="24"/>
  <c r="O63" i="24"/>
  <c r="G63" i="24"/>
  <c r="N63" i="24"/>
  <c r="F63" i="24"/>
  <c r="S63" i="24"/>
  <c r="K63" i="24"/>
  <c r="R135" i="24"/>
  <c r="J135" i="24"/>
  <c r="K135" i="24"/>
  <c r="O135" i="24"/>
  <c r="G135" i="24"/>
  <c r="N135" i="24"/>
  <c r="F135" i="24"/>
  <c r="S135" i="24"/>
  <c r="R187" i="24"/>
  <c r="J187" i="24"/>
  <c r="S187" i="24"/>
  <c r="O187" i="24"/>
  <c r="G187" i="24"/>
  <c r="K187" i="24"/>
  <c r="N187" i="24"/>
  <c r="F187" i="24"/>
  <c r="R193" i="24"/>
  <c r="J193" i="24"/>
  <c r="S193" i="24"/>
  <c r="O193" i="24"/>
  <c r="G193" i="24"/>
  <c r="K193" i="24"/>
  <c r="N193" i="24"/>
  <c r="F193" i="24"/>
  <c r="R84" i="24"/>
  <c r="J84" i="24"/>
  <c r="K84" i="24"/>
  <c r="O84" i="24"/>
  <c r="G84" i="24"/>
  <c r="S84" i="24"/>
  <c r="N84" i="24"/>
  <c r="F84" i="24"/>
  <c r="S168" i="26"/>
  <c r="K168" i="26"/>
  <c r="R168" i="26"/>
  <c r="J168" i="26"/>
  <c r="O168" i="26"/>
  <c r="G168" i="26"/>
  <c r="N168" i="26"/>
  <c r="F168" i="26"/>
  <c r="S167" i="26"/>
  <c r="K167" i="26"/>
  <c r="R167" i="26"/>
  <c r="J167" i="26"/>
  <c r="O167" i="26"/>
  <c r="G167" i="26"/>
  <c r="N167" i="26"/>
  <c r="F167" i="26"/>
  <c r="S125" i="26"/>
  <c r="K125" i="26"/>
  <c r="R125" i="26"/>
  <c r="J125" i="26"/>
  <c r="O125" i="26"/>
  <c r="G125" i="26"/>
  <c r="N125" i="26"/>
  <c r="F125" i="26"/>
  <c r="S37" i="26"/>
  <c r="K37" i="26"/>
  <c r="R37" i="26"/>
  <c r="J37" i="26"/>
  <c r="O37" i="26"/>
  <c r="G37" i="26"/>
  <c r="N37" i="26"/>
  <c r="F37" i="26"/>
  <c r="S227" i="26"/>
  <c r="K227" i="26"/>
  <c r="R227" i="26"/>
  <c r="J227" i="26"/>
  <c r="O227" i="26"/>
  <c r="G227" i="26"/>
  <c r="N227" i="26"/>
  <c r="F227" i="26"/>
  <c r="R70" i="24"/>
  <c r="J70" i="24"/>
  <c r="O70" i="24"/>
  <c r="G70" i="24"/>
  <c r="N70" i="24"/>
  <c r="F70" i="24"/>
  <c r="K70" i="24"/>
  <c r="S70" i="24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238" i="26"/>
  <c r="F238" i="26"/>
  <c r="S238" i="26"/>
  <c r="K238" i="26"/>
  <c r="R238" i="26"/>
  <c r="J238" i="26"/>
  <c r="O238" i="26"/>
  <c r="G238" i="26"/>
  <c r="N103" i="29"/>
  <c r="F103" i="29"/>
  <c r="S103" i="29"/>
  <c r="K103" i="29"/>
  <c r="R103" i="29"/>
  <c r="J103" i="29"/>
  <c r="O103" i="29"/>
  <c r="G103" i="29"/>
  <c r="S89" i="26"/>
  <c r="K89" i="26"/>
  <c r="R89" i="26"/>
  <c r="J89" i="26"/>
  <c r="O89" i="26"/>
  <c r="G89" i="26"/>
  <c r="N89" i="26"/>
  <c r="F89" i="26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142" i="25"/>
  <c r="J142" i="25"/>
  <c r="O142" i="25"/>
  <c r="G142" i="25"/>
  <c r="N142" i="25"/>
  <c r="F142" i="25"/>
  <c r="K142" i="25"/>
  <c r="S142" i="25"/>
  <c r="S232" i="25"/>
  <c r="K232" i="25"/>
  <c r="R232" i="25"/>
  <c r="J232" i="25"/>
  <c r="O232" i="25"/>
  <c r="G232" i="25"/>
  <c r="N232" i="25"/>
  <c r="F232" i="25"/>
  <c r="R104" i="25"/>
  <c r="J104" i="25"/>
  <c r="S104" i="25"/>
  <c r="K104" i="25"/>
  <c r="O104" i="25"/>
  <c r="G104" i="25"/>
  <c r="N104" i="25"/>
  <c r="F104" i="25"/>
  <c r="R46" i="25"/>
  <c r="J46" i="25"/>
  <c r="S46" i="25"/>
  <c r="O46" i="25"/>
  <c r="G46" i="25"/>
  <c r="K46" i="25"/>
  <c r="N46" i="25"/>
  <c r="F46" i="25"/>
  <c r="R165" i="25"/>
  <c r="J165" i="25"/>
  <c r="S165" i="25"/>
  <c r="O165" i="25"/>
  <c r="G165" i="25"/>
  <c r="N165" i="25"/>
  <c r="F165" i="25"/>
  <c r="K165" i="25"/>
  <c r="R194" i="25"/>
  <c r="J194" i="25"/>
  <c r="O194" i="25"/>
  <c r="G194" i="25"/>
  <c r="N194" i="25"/>
  <c r="F194" i="25"/>
  <c r="K194" i="25"/>
  <c r="S194" i="25"/>
  <c r="S215" i="25"/>
  <c r="K215" i="25"/>
  <c r="R215" i="25"/>
  <c r="J215" i="25"/>
  <c r="O215" i="25"/>
  <c r="G215" i="25"/>
  <c r="N215" i="25"/>
  <c r="F215" i="25"/>
  <c r="R145" i="25"/>
  <c r="J145" i="25"/>
  <c r="O145" i="25"/>
  <c r="G145" i="25"/>
  <c r="N145" i="25"/>
  <c r="F145" i="25"/>
  <c r="K145" i="25"/>
  <c r="S145" i="25"/>
  <c r="R186" i="25"/>
  <c r="J186" i="25"/>
  <c r="S186" i="25"/>
  <c r="O186" i="25"/>
  <c r="G186" i="25"/>
  <c r="N186" i="25"/>
  <c r="F186" i="25"/>
  <c r="K186" i="25"/>
  <c r="R172" i="25"/>
  <c r="J172" i="25"/>
  <c r="O172" i="25"/>
  <c r="G172" i="25"/>
  <c r="N172" i="25"/>
  <c r="F172" i="25"/>
  <c r="S172" i="25"/>
  <c r="K172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190" i="24"/>
  <c r="J190" i="24"/>
  <c r="S190" i="24"/>
  <c r="K190" i="24"/>
  <c r="O190" i="24"/>
  <c r="G190" i="24"/>
  <c r="N190" i="24"/>
  <c r="F190" i="24"/>
  <c r="R23" i="24"/>
  <c r="J23" i="24"/>
  <c r="S23" i="24"/>
  <c r="O23" i="24"/>
  <c r="G23" i="24"/>
  <c r="N23" i="24"/>
  <c r="F23" i="24"/>
  <c r="K23" i="24"/>
  <c r="R125" i="24"/>
  <c r="J125" i="24"/>
  <c r="K125" i="24"/>
  <c r="O125" i="24"/>
  <c r="G125" i="24"/>
  <c r="N125" i="24"/>
  <c r="F125" i="24"/>
  <c r="S125" i="24"/>
  <c r="R40" i="24"/>
  <c r="J40" i="24"/>
  <c r="K40" i="24"/>
  <c r="O40" i="24"/>
  <c r="G40" i="24"/>
  <c r="S40" i="24"/>
  <c r="N40" i="24"/>
  <c r="F40" i="24"/>
  <c r="R195" i="24"/>
  <c r="J195" i="24"/>
  <c r="O195" i="24"/>
  <c r="G195" i="24"/>
  <c r="N195" i="24"/>
  <c r="F195" i="24"/>
  <c r="S195" i="24"/>
  <c r="K195" i="24"/>
  <c r="R82" i="24"/>
  <c r="J82" i="24"/>
  <c r="K82" i="24"/>
  <c r="O82" i="24"/>
  <c r="G82" i="24"/>
  <c r="N82" i="24"/>
  <c r="F82" i="24"/>
  <c r="S82" i="24"/>
  <c r="R216" i="24"/>
  <c r="J216" i="24"/>
  <c r="S216" i="24"/>
  <c r="K216" i="24"/>
  <c r="O216" i="24"/>
  <c r="G216" i="24"/>
  <c r="N216" i="24"/>
  <c r="F216" i="24"/>
  <c r="R93" i="24"/>
  <c r="J93" i="24"/>
  <c r="O93" i="24"/>
  <c r="G93" i="24"/>
  <c r="S93" i="24"/>
  <c r="N93" i="24"/>
  <c r="F93" i="24"/>
  <c r="K93" i="24"/>
  <c r="R52" i="24"/>
  <c r="J52" i="24"/>
  <c r="O52" i="24"/>
  <c r="G52" i="24"/>
  <c r="N52" i="24"/>
  <c r="F52" i="24"/>
  <c r="S52" i="24"/>
  <c r="K52" i="24"/>
  <c r="R66" i="24"/>
  <c r="J66" i="24"/>
  <c r="O66" i="24"/>
  <c r="G66" i="24"/>
  <c r="K66" i="24"/>
  <c r="N66" i="24"/>
  <c r="F66" i="24"/>
  <c r="S66" i="24"/>
  <c r="R153" i="24"/>
  <c r="J153" i="24"/>
  <c r="K153" i="24"/>
  <c r="O153" i="24"/>
  <c r="G153" i="24"/>
  <c r="S153" i="24"/>
  <c r="N153" i="24"/>
  <c r="F153" i="24"/>
  <c r="R176" i="24"/>
  <c r="J176" i="24"/>
  <c r="K176" i="24"/>
  <c r="O176" i="24"/>
  <c r="G176" i="24"/>
  <c r="S176" i="24"/>
  <c r="N176" i="24"/>
  <c r="F176" i="24"/>
  <c r="R71" i="24"/>
  <c r="J71" i="24"/>
  <c r="S71" i="24"/>
  <c r="O71" i="24"/>
  <c r="G71" i="24"/>
  <c r="N71" i="24"/>
  <c r="F71" i="24"/>
  <c r="K71" i="24"/>
  <c r="S82" i="26"/>
  <c r="K82" i="26"/>
  <c r="R82" i="26"/>
  <c r="J82" i="26"/>
  <c r="O82" i="26"/>
  <c r="G82" i="26"/>
  <c r="N82" i="26"/>
  <c r="F82" i="26"/>
  <c r="S65" i="26"/>
  <c r="K65" i="26"/>
  <c r="R65" i="26"/>
  <c r="J65" i="26"/>
  <c r="O65" i="26"/>
  <c r="G65" i="26"/>
  <c r="N65" i="26"/>
  <c r="F65" i="26"/>
  <c r="S213" i="26"/>
  <c r="K213" i="26"/>
  <c r="R213" i="26"/>
  <c r="J213" i="26"/>
  <c r="O213" i="26"/>
  <c r="G213" i="26"/>
  <c r="N213" i="26"/>
  <c r="F213" i="26"/>
  <c r="S135" i="26"/>
  <c r="K135" i="26"/>
  <c r="R135" i="26"/>
  <c r="J135" i="26"/>
  <c r="O135" i="26"/>
  <c r="G135" i="26"/>
  <c r="N135" i="26"/>
  <c r="F135" i="26"/>
  <c r="S182" i="26"/>
  <c r="K182" i="26"/>
  <c r="R182" i="26"/>
  <c r="J182" i="26"/>
  <c r="O182" i="26"/>
  <c r="G182" i="26"/>
  <c r="N182" i="26"/>
  <c r="F182" i="26"/>
  <c r="S93" i="26"/>
  <c r="K93" i="26"/>
  <c r="R93" i="26"/>
  <c r="J93" i="26"/>
  <c r="O93" i="26"/>
  <c r="G93" i="26"/>
  <c r="N93" i="26"/>
  <c r="F93" i="26"/>
  <c r="S59" i="26"/>
  <c r="K59" i="26"/>
  <c r="R59" i="26"/>
  <c r="J59" i="26"/>
  <c r="O59" i="26"/>
  <c r="G59" i="26"/>
  <c r="N59" i="26"/>
  <c r="F59" i="26"/>
  <c r="S208" i="26"/>
  <c r="K208" i="26"/>
  <c r="R208" i="26"/>
  <c r="J208" i="26"/>
  <c r="O208" i="26"/>
  <c r="G208" i="26"/>
  <c r="N208" i="26"/>
  <c r="F208" i="26"/>
  <c r="S200" i="26"/>
  <c r="K200" i="26"/>
  <c r="R200" i="26"/>
  <c r="J200" i="26"/>
  <c r="O200" i="26"/>
  <c r="G200" i="26"/>
  <c r="N200" i="26"/>
  <c r="F200" i="26"/>
  <c r="S131" i="26"/>
  <c r="K131" i="26"/>
  <c r="R131" i="26"/>
  <c r="J131" i="26"/>
  <c r="O131" i="26"/>
  <c r="G131" i="26"/>
  <c r="N131" i="26"/>
  <c r="F131" i="26"/>
  <c r="S122" i="26"/>
  <c r="K122" i="26"/>
  <c r="R122" i="26"/>
  <c r="J122" i="26"/>
  <c r="O122" i="26"/>
  <c r="G122" i="26"/>
  <c r="N122" i="26"/>
  <c r="F122" i="26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S222" i="25"/>
  <c r="K222" i="25"/>
  <c r="R222" i="25"/>
  <c r="J222" i="25"/>
  <c r="O222" i="25"/>
  <c r="G222" i="25"/>
  <c r="N222" i="25"/>
  <c r="F222" i="25"/>
  <c r="R134" i="25"/>
  <c r="J134" i="25"/>
  <c r="K134" i="25"/>
  <c r="O134" i="25"/>
  <c r="G134" i="25"/>
  <c r="N134" i="25"/>
  <c r="F134" i="25"/>
  <c r="S134" i="25"/>
  <c r="S219" i="25"/>
  <c r="K219" i="25"/>
  <c r="R219" i="25"/>
  <c r="J219" i="25"/>
  <c r="O219" i="25"/>
  <c r="G219" i="25"/>
  <c r="N219" i="25"/>
  <c r="F219" i="25"/>
  <c r="S233" i="25"/>
  <c r="K233" i="25"/>
  <c r="R233" i="25"/>
  <c r="J233" i="25"/>
  <c r="O233" i="25"/>
  <c r="G233" i="25"/>
  <c r="N233" i="25"/>
  <c r="F233" i="25"/>
  <c r="R169" i="25"/>
  <c r="J169" i="25"/>
  <c r="O169" i="25"/>
  <c r="G169" i="25"/>
  <c r="N169" i="25"/>
  <c r="F169" i="25"/>
  <c r="S169" i="25"/>
  <c r="K169" i="25"/>
  <c r="R105" i="25"/>
  <c r="J105" i="25"/>
  <c r="O105" i="25"/>
  <c r="G105" i="25"/>
  <c r="K105" i="25"/>
  <c r="N105" i="25"/>
  <c r="F105" i="25"/>
  <c r="S105" i="25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204" i="25"/>
  <c r="J204" i="25"/>
  <c r="K204" i="25"/>
  <c r="O204" i="25"/>
  <c r="G204" i="25"/>
  <c r="N204" i="25"/>
  <c r="F204" i="25"/>
  <c r="S204" i="25"/>
  <c r="R156" i="25"/>
  <c r="J156" i="25"/>
  <c r="S156" i="25"/>
  <c r="K156" i="25"/>
  <c r="O156" i="25"/>
  <c r="G156" i="25"/>
  <c r="N156" i="25"/>
  <c r="F156" i="25"/>
  <c r="R100" i="25"/>
  <c r="J100" i="25"/>
  <c r="K100" i="25"/>
  <c r="O100" i="25"/>
  <c r="G100" i="25"/>
  <c r="N100" i="25"/>
  <c r="F100" i="25"/>
  <c r="S100" i="25"/>
  <c r="R170" i="25"/>
  <c r="J170" i="25"/>
  <c r="K170" i="25"/>
  <c r="O170" i="25"/>
  <c r="G170" i="25"/>
  <c r="N170" i="25"/>
  <c r="F170" i="25"/>
  <c r="S170" i="25"/>
  <c r="R34" i="25"/>
  <c r="J34" i="25"/>
  <c r="K34" i="25"/>
  <c r="O34" i="25"/>
  <c r="G34" i="25"/>
  <c r="S34" i="25"/>
  <c r="N34" i="25"/>
  <c r="F34" i="25"/>
  <c r="R187" i="25"/>
  <c r="J187" i="25"/>
  <c r="O187" i="25"/>
  <c r="G187" i="25"/>
  <c r="N187" i="25"/>
  <c r="F187" i="25"/>
  <c r="K187" i="25"/>
  <c r="S187" i="25"/>
  <c r="R200" i="25"/>
  <c r="J200" i="25"/>
  <c r="K200" i="25"/>
  <c r="O200" i="25"/>
  <c r="G200" i="25"/>
  <c r="N200" i="25"/>
  <c r="F200" i="25"/>
  <c r="S200" i="25"/>
  <c r="R136" i="25"/>
  <c r="J136" i="25"/>
  <c r="S136" i="25"/>
  <c r="O136" i="25"/>
  <c r="G136" i="25"/>
  <c r="N136" i="25"/>
  <c r="F136" i="25"/>
  <c r="K136" i="25"/>
  <c r="R64" i="25"/>
  <c r="J64" i="25"/>
  <c r="K64" i="25"/>
  <c r="O64" i="25"/>
  <c r="G64" i="25"/>
  <c r="S64" i="25"/>
  <c r="N64" i="25"/>
  <c r="F64" i="25"/>
  <c r="R178" i="25"/>
  <c r="J178" i="25"/>
  <c r="S178" i="25"/>
  <c r="O178" i="25"/>
  <c r="G178" i="25"/>
  <c r="N178" i="25"/>
  <c r="F178" i="25"/>
  <c r="K178" i="25"/>
  <c r="R31" i="25"/>
  <c r="J31" i="25"/>
  <c r="O31" i="25"/>
  <c r="G31" i="25"/>
  <c r="K31" i="25"/>
  <c r="N31" i="25"/>
  <c r="F31" i="25"/>
  <c r="S31" i="25"/>
  <c r="R173" i="25"/>
  <c r="J173" i="25"/>
  <c r="S173" i="25"/>
  <c r="O173" i="25"/>
  <c r="G173" i="25"/>
  <c r="N173" i="25"/>
  <c r="F173" i="25"/>
  <c r="K173" i="25"/>
  <c r="R93" i="25"/>
  <c r="J93" i="25"/>
  <c r="S93" i="25"/>
  <c r="K93" i="25"/>
  <c r="O93" i="25"/>
  <c r="G93" i="25"/>
  <c r="N93" i="25"/>
  <c r="F93" i="25"/>
  <c r="R45" i="25"/>
  <c r="J45" i="25"/>
  <c r="S45" i="25"/>
  <c r="O45" i="25"/>
  <c r="G45" i="25"/>
  <c r="N45" i="25"/>
  <c r="F45" i="25"/>
  <c r="K45" i="25"/>
  <c r="R212" i="24"/>
  <c r="J212" i="24"/>
  <c r="K212" i="24"/>
  <c r="S212" i="24"/>
  <c r="O212" i="24"/>
  <c r="G212" i="24"/>
  <c r="N212" i="24"/>
  <c r="F212" i="24"/>
  <c r="R246" i="24"/>
  <c r="J246" i="24"/>
  <c r="O246" i="24"/>
  <c r="G246" i="24"/>
  <c r="S246" i="24"/>
  <c r="N246" i="24"/>
  <c r="F246" i="24"/>
  <c r="K246" i="24"/>
  <c r="R182" i="24"/>
  <c r="J182" i="24"/>
  <c r="K182" i="24"/>
  <c r="O182" i="24"/>
  <c r="G182" i="24"/>
  <c r="N182" i="24"/>
  <c r="F182" i="24"/>
  <c r="S182" i="24"/>
  <c r="R118" i="24"/>
  <c r="J118" i="24"/>
  <c r="O118" i="24"/>
  <c r="G118" i="24"/>
  <c r="N118" i="24"/>
  <c r="F118" i="24"/>
  <c r="K118" i="24"/>
  <c r="S118" i="24"/>
  <c r="R245" i="24"/>
  <c r="J245" i="24"/>
  <c r="S245" i="24"/>
  <c r="O245" i="24"/>
  <c r="G245" i="24"/>
  <c r="N245" i="24"/>
  <c r="F245" i="24"/>
  <c r="K245" i="24"/>
  <c r="R181" i="24"/>
  <c r="J181" i="24"/>
  <c r="O181" i="24"/>
  <c r="G181" i="24"/>
  <c r="N181" i="24"/>
  <c r="F181" i="24"/>
  <c r="K181" i="24"/>
  <c r="S181" i="24"/>
  <c r="R117" i="24"/>
  <c r="J117" i="24"/>
  <c r="S117" i="24"/>
  <c r="K117" i="24"/>
  <c r="O117" i="24"/>
  <c r="G117" i="24"/>
  <c r="N117" i="24"/>
  <c r="F117" i="24"/>
  <c r="R244" i="24"/>
  <c r="J244" i="24"/>
  <c r="K244" i="24"/>
  <c r="O244" i="24"/>
  <c r="G244" i="24"/>
  <c r="N244" i="24"/>
  <c r="F244" i="24"/>
  <c r="S244" i="24"/>
  <c r="R171" i="24"/>
  <c r="J171" i="24"/>
  <c r="O171" i="24"/>
  <c r="G171" i="24"/>
  <c r="N171" i="24"/>
  <c r="F171" i="24"/>
  <c r="K171" i="24"/>
  <c r="S171" i="24"/>
  <c r="R219" i="24"/>
  <c r="J219" i="24"/>
  <c r="K219" i="24"/>
  <c r="S219" i="24"/>
  <c r="O219" i="24"/>
  <c r="G219" i="24"/>
  <c r="N219" i="24"/>
  <c r="F219" i="24"/>
  <c r="R196" i="24"/>
  <c r="J196" i="24"/>
  <c r="S196" i="24"/>
  <c r="O196" i="24"/>
  <c r="G196" i="24"/>
  <c r="K196" i="24"/>
  <c r="N196" i="24"/>
  <c r="F196" i="24"/>
  <c r="R43" i="24"/>
  <c r="J43" i="24"/>
  <c r="S43" i="24"/>
  <c r="O43" i="24"/>
  <c r="G43" i="24"/>
  <c r="N43" i="24"/>
  <c r="F43" i="24"/>
  <c r="K43" i="24"/>
  <c r="R74" i="24"/>
  <c r="J74" i="24"/>
  <c r="O74" i="24"/>
  <c r="G74" i="24"/>
  <c r="N74" i="24"/>
  <c r="F74" i="24"/>
  <c r="S74" i="24"/>
  <c r="K74" i="24"/>
  <c r="R89" i="24"/>
  <c r="J89" i="24"/>
  <c r="K89" i="24"/>
  <c r="O89" i="24"/>
  <c r="G89" i="24"/>
  <c r="N89" i="24"/>
  <c r="F89" i="24"/>
  <c r="S89" i="24"/>
  <c r="R199" i="24"/>
  <c r="J199" i="24"/>
  <c r="O199" i="24"/>
  <c r="G199" i="24"/>
  <c r="S199" i="24"/>
  <c r="N199" i="24"/>
  <c r="F199" i="24"/>
  <c r="K199" i="24"/>
  <c r="R32" i="24"/>
  <c r="J32" i="24"/>
  <c r="S32" i="24"/>
  <c r="O32" i="24"/>
  <c r="G32" i="24"/>
  <c r="N32" i="24"/>
  <c r="F32" i="24"/>
  <c r="K32" i="24"/>
  <c r="R61" i="24"/>
  <c r="J61" i="24"/>
  <c r="K61" i="24"/>
  <c r="S61" i="24"/>
  <c r="O61" i="24"/>
  <c r="G61" i="24"/>
  <c r="N61" i="24"/>
  <c r="F61" i="24"/>
  <c r="R239" i="24"/>
  <c r="J239" i="24"/>
  <c r="S239" i="24"/>
  <c r="O239" i="24"/>
  <c r="G239" i="24"/>
  <c r="K239" i="24"/>
  <c r="N239" i="24"/>
  <c r="F239" i="24"/>
  <c r="R242" i="24"/>
  <c r="J242" i="24"/>
  <c r="O242" i="24"/>
  <c r="G242" i="24"/>
  <c r="S242" i="24"/>
  <c r="N242" i="24"/>
  <c r="F242" i="24"/>
  <c r="K242" i="24"/>
  <c r="R154" i="24"/>
  <c r="J154" i="24"/>
  <c r="K154" i="24"/>
  <c r="O154" i="24"/>
  <c r="G154" i="24"/>
  <c r="N154" i="24"/>
  <c r="F154" i="24"/>
  <c r="S154" i="24"/>
  <c r="R58" i="24"/>
  <c r="J58" i="24"/>
  <c r="S58" i="24"/>
  <c r="K58" i="24"/>
  <c r="O58" i="24"/>
  <c r="G58" i="24"/>
  <c r="N58" i="24"/>
  <c r="F58" i="24"/>
  <c r="R225" i="24"/>
  <c r="J225" i="24"/>
  <c r="O225" i="24"/>
  <c r="G225" i="24"/>
  <c r="S225" i="24"/>
  <c r="N225" i="24"/>
  <c r="F225" i="24"/>
  <c r="K225" i="24"/>
  <c r="R137" i="24"/>
  <c r="J137" i="24"/>
  <c r="K137" i="24"/>
  <c r="S137" i="24"/>
  <c r="O137" i="24"/>
  <c r="G137" i="24"/>
  <c r="N137" i="24"/>
  <c r="F137" i="24"/>
  <c r="R41" i="24"/>
  <c r="J41" i="24"/>
  <c r="S41" i="24"/>
  <c r="K41" i="24"/>
  <c r="O41" i="24"/>
  <c r="G41" i="24"/>
  <c r="N41" i="24"/>
  <c r="F41" i="24"/>
  <c r="R91" i="24"/>
  <c r="J91" i="24"/>
  <c r="K91" i="24"/>
  <c r="O91" i="24"/>
  <c r="G91" i="24"/>
  <c r="N91" i="24"/>
  <c r="F91" i="24"/>
  <c r="S91" i="24"/>
  <c r="R111" i="24"/>
  <c r="J111" i="24"/>
  <c r="K111" i="24"/>
  <c r="O111" i="24"/>
  <c r="G111" i="24"/>
  <c r="N111" i="24"/>
  <c r="F111" i="24"/>
  <c r="S111" i="24"/>
  <c r="R72" i="24"/>
  <c r="J72" i="24"/>
  <c r="K72" i="24"/>
  <c r="O72" i="24"/>
  <c r="G72" i="24"/>
  <c r="S72" i="24"/>
  <c r="N72" i="24"/>
  <c r="F72" i="24"/>
  <c r="S161" i="26"/>
  <c r="K161" i="26"/>
  <c r="R161" i="26"/>
  <c r="J161" i="26"/>
  <c r="O161" i="26"/>
  <c r="G161" i="26"/>
  <c r="N161" i="26"/>
  <c r="F161" i="26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7" i="26"/>
  <c r="K57" i="26"/>
  <c r="R57" i="26"/>
  <c r="J57" i="26"/>
  <c r="O57" i="26"/>
  <c r="G57" i="26"/>
  <c r="N57" i="26"/>
  <c r="F57" i="26"/>
  <c r="S120" i="26"/>
  <c r="K120" i="26"/>
  <c r="R120" i="26"/>
  <c r="J120" i="26"/>
  <c r="O120" i="26"/>
  <c r="G120" i="26"/>
  <c r="N120" i="26"/>
  <c r="F120" i="26"/>
  <c r="S160" i="26"/>
  <c r="K160" i="26"/>
  <c r="R160" i="26"/>
  <c r="J160" i="26"/>
  <c r="O160" i="26"/>
  <c r="G160" i="26"/>
  <c r="N160" i="26"/>
  <c r="F160" i="26"/>
  <c r="S191" i="26"/>
  <c r="K191" i="26"/>
  <c r="R191" i="26"/>
  <c r="J191" i="26"/>
  <c r="O191" i="26"/>
  <c r="G191" i="26"/>
  <c r="N191" i="26"/>
  <c r="F191" i="26"/>
  <c r="S127" i="26"/>
  <c r="K127" i="26"/>
  <c r="R127" i="26"/>
  <c r="J127" i="26"/>
  <c r="O127" i="26"/>
  <c r="G127" i="26"/>
  <c r="N127" i="26"/>
  <c r="F127" i="26"/>
  <c r="N229" i="26"/>
  <c r="S229" i="26"/>
  <c r="R229" i="26"/>
  <c r="K229" i="26"/>
  <c r="J229" i="26"/>
  <c r="G229" i="26"/>
  <c r="O229" i="26"/>
  <c r="F229" i="26"/>
  <c r="S173" i="26"/>
  <c r="K173" i="26"/>
  <c r="R173" i="26"/>
  <c r="J173" i="26"/>
  <c r="O173" i="26"/>
  <c r="G173" i="26"/>
  <c r="N173" i="26"/>
  <c r="F173" i="26"/>
  <c r="S142" i="26"/>
  <c r="K142" i="26"/>
  <c r="R142" i="26"/>
  <c r="J142" i="26"/>
  <c r="O142" i="26"/>
  <c r="G142" i="26"/>
  <c r="N142" i="26"/>
  <c r="F142" i="26"/>
  <c r="S85" i="26"/>
  <c r="K85" i="26"/>
  <c r="R85" i="26"/>
  <c r="J85" i="26"/>
  <c r="O85" i="26"/>
  <c r="G85" i="26"/>
  <c r="N85" i="26"/>
  <c r="F85" i="26"/>
  <c r="S63" i="26"/>
  <c r="K63" i="26"/>
  <c r="R63" i="26"/>
  <c r="J63" i="26"/>
  <c r="O63" i="26"/>
  <c r="G63" i="26"/>
  <c r="N63" i="26"/>
  <c r="F63" i="26"/>
  <c r="S50" i="26"/>
  <c r="K50" i="26"/>
  <c r="R50" i="26"/>
  <c r="J50" i="26"/>
  <c r="O50" i="26"/>
  <c r="G50" i="26"/>
  <c r="N50" i="26"/>
  <c r="F50" i="26"/>
  <c r="S61" i="26"/>
  <c r="K61" i="26"/>
  <c r="R61" i="26"/>
  <c r="J61" i="26"/>
  <c r="O61" i="26"/>
  <c r="G61" i="26"/>
  <c r="N61" i="26"/>
  <c r="F61" i="26"/>
  <c r="S209" i="26"/>
  <c r="K209" i="26"/>
  <c r="R209" i="26"/>
  <c r="J209" i="26"/>
  <c r="O209" i="26"/>
  <c r="G209" i="26"/>
  <c r="N209" i="26"/>
  <c r="F209" i="26"/>
  <c r="S108" i="26"/>
  <c r="K108" i="26"/>
  <c r="R108" i="26"/>
  <c r="J108" i="26"/>
  <c r="O108" i="26"/>
  <c r="G108" i="26"/>
  <c r="N108" i="26"/>
  <c r="F108" i="26"/>
  <c r="S176" i="26"/>
  <c r="K176" i="26"/>
  <c r="R176" i="26"/>
  <c r="J176" i="26"/>
  <c r="O176" i="26"/>
  <c r="G176" i="26"/>
  <c r="N176" i="26"/>
  <c r="F176" i="26"/>
  <c r="S187" i="26"/>
  <c r="K187" i="26"/>
  <c r="R187" i="26"/>
  <c r="J187" i="26"/>
  <c r="O187" i="26"/>
  <c r="G187" i="26"/>
  <c r="N187" i="26"/>
  <c r="F187" i="26"/>
  <c r="S123" i="26"/>
  <c r="K123" i="26"/>
  <c r="R123" i="26"/>
  <c r="J123" i="26"/>
  <c r="O123" i="26"/>
  <c r="G123" i="26"/>
  <c r="N123" i="26"/>
  <c r="F123" i="26"/>
  <c r="S226" i="26"/>
  <c r="K226" i="26"/>
  <c r="R226" i="26"/>
  <c r="J226" i="26"/>
  <c r="O226" i="26"/>
  <c r="G226" i="26"/>
  <c r="N226" i="26"/>
  <c r="F226" i="26"/>
  <c r="S114" i="26"/>
  <c r="K114" i="26"/>
  <c r="R114" i="26"/>
  <c r="J114" i="26"/>
  <c r="O114" i="26"/>
  <c r="G114" i="26"/>
  <c r="N114" i="26"/>
  <c r="F114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R183" i="25"/>
  <c r="J183" i="25"/>
  <c r="S183" i="25"/>
  <c r="O183" i="25"/>
  <c r="G183" i="25"/>
  <c r="N183" i="25"/>
  <c r="F183" i="25"/>
  <c r="K183" i="25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N241" i="26"/>
  <c r="F241" i="26"/>
  <c r="S241" i="26"/>
  <c r="K241" i="26"/>
  <c r="R241" i="26"/>
  <c r="J241" i="26"/>
  <c r="O241" i="26"/>
  <c r="G241" i="26"/>
  <c r="S198" i="26"/>
  <c r="K198" i="26"/>
  <c r="R198" i="26"/>
  <c r="J198" i="26"/>
  <c r="O198" i="26"/>
  <c r="G198" i="26"/>
  <c r="N198" i="26"/>
  <c r="F198" i="26"/>
  <c r="R199" i="25"/>
  <c r="J199" i="25"/>
  <c r="K199" i="25"/>
  <c r="O199" i="25"/>
  <c r="G199" i="25"/>
  <c r="N199" i="25"/>
  <c r="F199" i="25"/>
  <c r="S199" i="25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S196" i="26"/>
  <c r="K196" i="26"/>
  <c r="R196" i="26"/>
  <c r="J196" i="26"/>
  <c r="O196" i="26"/>
  <c r="G196" i="26"/>
  <c r="N196" i="26"/>
  <c r="F196" i="26"/>
  <c r="S214" i="25"/>
  <c r="K214" i="25"/>
  <c r="R214" i="25"/>
  <c r="J214" i="25"/>
  <c r="O214" i="25"/>
  <c r="G214" i="25"/>
  <c r="N214" i="25"/>
  <c r="F214" i="25"/>
  <c r="R95" i="25"/>
  <c r="J95" i="25"/>
  <c r="O95" i="25"/>
  <c r="G95" i="25"/>
  <c r="N95" i="25"/>
  <c r="F95" i="25"/>
  <c r="K95" i="25"/>
  <c r="S95" i="25"/>
  <c r="N11" i="37"/>
  <c r="K11" i="37"/>
  <c r="J11" i="37"/>
  <c r="G11" i="37"/>
  <c r="F11" i="37"/>
  <c r="S11" i="37"/>
  <c r="R11" i="37"/>
  <c r="O11" i="37"/>
  <c r="S113" i="26"/>
  <c r="K113" i="26"/>
  <c r="R113" i="26"/>
  <c r="J113" i="26"/>
  <c r="O113" i="26"/>
  <c r="G113" i="26"/>
  <c r="N113" i="26"/>
  <c r="F113" i="26"/>
  <c r="R98" i="25"/>
  <c r="J98" i="25"/>
  <c r="S98" i="25"/>
  <c r="O98" i="25"/>
  <c r="G98" i="25"/>
  <c r="N98" i="25"/>
  <c r="F98" i="25"/>
  <c r="K98" i="25"/>
  <c r="R78" i="24"/>
  <c r="J78" i="24"/>
  <c r="K78" i="24"/>
  <c r="S78" i="24"/>
  <c r="O78" i="24"/>
  <c r="G78" i="24"/>
  <c r="N78" i="24"/>
  <c r="F78" i="24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S211" i="25"/>
  <c r="K211" i="25"/>
  <c r="R211" i="25"/>
  <c r="J211" i="25"/>
  <c r="O211" i="25"/>
  <c r="G211" i="25"/>
  <c r="N211" i="25"/>
  <c r="F211" i="25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R107" i="24"/>
  <c r="J107" i="24"/>
  <c r="S107" i="24"/>
  <c r="O107" i="24"/>
  <c r="G107" i="24"/>
  <c r="N107" i="24"/>
  <c r="F107" i="24"/>
  <c r="K107" i="24"/>
  <c r="R179" i="25"/>
  <c r="J179" i="25"/>
  <c r="K179" i="25"/>
  <c r="O179" i="25"/>
  <c r="G179" i="25"/>
  <c r="N179" i="25"/>
  <c r="F179" i="25"/>
  <c r="S179" i="25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R147" i="24"/>
  <c r="J147" i="24"/>
  <c r="S147" i="24"/>
  <c r="O147" i="24"/>
  <c r="G147" i="24"/>
  <c r="N147" i="24"/>
  <c r="F147" i="24"/>
  <c r="K147" i="24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R207" i="25"/>
  <c r="J207" i="25"/>
  <c r="K207" i="25"/>
  <c r="O207" i="25"/>
  <c r="G207" i="25"/>
  <c r="S207" i="25"/>
  <c r="N207" i="25"/>
  <c r="F207" i="25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R156" i="24"/>
  <c r="J156" i="24"/>
  <c r="K156" i="24"/>
  <c r="O156" i="24"/>
  <c r="G156" i="24"/>
  <c r="S156" i="24"/>
  <c r="N156" i="24"/>
  <c r="F156" i="24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249" i="24"/>
  <c r="T249" i="38"/>
  <c r="T7" i="38" s="1"/>
  <c r="P249" i="39"/>
  <c r="T249" i="34"/>
  <c r="T7" i="34" s="1"/>
  <c r="T249" i="37"/>
  <c r="T7" i="37" s="1"/>
  <c r="T249" i="30"/>
  <c r="T7" i="30" s="1"/>
  <c r="L249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249" i="24"/>
  <c r="P249" i="30"/>
  <c r="P7" i="30" s="1"/>
  <c r="H249" i="24"/>
  <c r="H7" i="24" s="1"/>
  <c r="T249" i="26"/>
  <c r="T7" i="26" s="1"/>
  <c r="T249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249" i="26"/>
  <c r="H7" i="26" s="1"/>
  <c r="P249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249" i="26"/>
  <c r="P7" i="26" s="1"/>
  <c r="L249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249" i="26"/>
  <c r="L7" i="26" s="1"/>
  <c r="H249" i="25"/>
  <c r="H7" i="25" s="1"/>
  <c r="L249" i="28"/>
  <c r="L7" i="28" s="1"/>
  <c r="P249" i="36"/>
  <c r="P7" i="36" s="1"/>
  <c r="L249" i="31"/>
  <c r="L7" i="31" s="1"/>
  <c r="L249" i="35"/>
  <c r="L7" i="35" s="1"/>
  <c r="L249" i="29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L7" i="29"/>
  <c r="Q7" i="29"/>
  <c r="U7" i="29"/>
  <c r="Q7" i="25"/>
  <c r="M7" i="25"/>
  <c r="I7" i="25"/>
  <c r="U7" i="25"/>
  <c r="I7" i="40"/>
  <c r="M7" i="40"/>
  <c r="U7" i="40"/>
  <c r="M7" i="39"/>
  <c r="P7" i="39"/>
  <c r="Q7" i="39"/>
  <c r="I7" i="37"/>
  <c r="M7" i="37"/>
  <c r="Q7" i="37"/>
  <c r="U7" i="37"/>
  <c r="I7" i="36"/>
  <c r="M7" i="36"/>
  <c r="Q7" i="36"/>
  <c r="M7" i="35"/>
  <c r="Q7" i="33"/>
  <c r="I7" i="31"/>
  <c r="M7" i="30"/>
  <c r="Q7" i="30"/>
  <c r="I7" i="30"/>
  <c r="M7" i="27"/>
  <c r="Q7" i="27"/>
  <c r="U7" i="27"/>
  <c r="I7" i="26"/>
  <c r="U7" i="26"/>
  <c r="U7" i="24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249" i="26"/>
  <c r="G7" i="26" s="1"/>
  <c r="AC25" i="3" s="1"/>
  <c r="AC24" i="3" s="1"/>
  <c r="G249" i="40"/>
  <c r="G7" i="40" s="1"/>
  <c r="AQ25" i="3" s="1"/>
  <c r="AQ24" i="3" s="1"/>
  <c r="K249" i="33"/>
  <c r="K249" i="31"/>
  <c r="S249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O249" i="26"/>
  <c r="O7" i="26" s="1"/>
  <c r="AC33" i="3" s="1"/>
  <c r="AC32" i="3" s="1"/>
  <c r="G249" i="31"/>
  <c r="G7" i="31" s="1"/>
  <c r="AH25" i="3" s="1"/>
  <c r="AH24" i="3" s="1"/>
  <c r="G249" i="24"/>
  <c r="G7" i="24" s="1"/>
  <c r="AA25" i="3" s="1"/>
  <c r="AA24" i="3" s="1"/>
  <c r="S249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S249" i="27"/>
  <c r="S7" i="27" s="1"/>
  <c r="AD37" i="3" s="1"/>
  <c r="AD36" i="3" s="1"/>
  <c r="K249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249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249" i="37"/>
  <c r="K7" i="37" s="1"/>
  <c r="AN29" i="3" s="1"/>
  <c r="AN28" i="3" s="1"/>
  <c r="S249" i="28"/>
  <c r="G249" i="28"/>
  <c r="K249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K249" i="38"/>
  <c r="K7" i="38" s="1"/>
  <c r="AO29" i="3" s="1"/>
  <c r="AO28" i="3" s="1"/>
  <c r="S249" i="34"/>
  <c r="S7" i="34" s="1"/>
  <c r="AK37" i="3" s="1"/>
  <c r="AK36" i="3" s="1"/>
  <c r="O249" i="25"/>
  <c r="O7" i="25" s="1"/>
  <c r="AB33" i="3" s="1"/>
  <c r="AB32" i="3" s="1"/>
  <c r="O249" i="38"/>
  <c r="O7" i="38" s="1"/>
  <c r="AO33" i="3" s="1"/>
  <c r="AO32" i="3" s="1"/>
  <c r="S249" i="30"/>
  <c r="S249" i="25"/>
  <c r="S7" i="25" s="1"/>
  <c r="AB37" i="3" s="1"/>
  <c r="AB36" i="3" s="1"/>
  <c r="O249" i="30"/>
  <c r="O7" i="30" s="1"/>
  <c r="AG33" i="3" s="1"/>
  <c r="AG32" i="3" s="1"/>
  <c r="S249" i="38"/>
  <c r="G249" i="30"/>
  <c r="G7" i="30" s="1"/>
  <c r="AG25" i="3" s="1"/>
  <c r="AG24" i="3" s="1"/>
  <c r="G249" i="25"/>
  <c r="G249" i="38"/>
  <c r="G7" i="38" s="1"/>
  <c r="AO25" i="3" s="1"/>
  <c r="AO24" i="3" s="1"/>
  <c r="K249" i="30"/>
  <c r="K7" i="30" s="1"/>
  <c r="AG29" i="3" s="1"/>
  <c r="AG28" i="3" s="1"/>
  <c r="K249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J249" i="35"/>
  <c r="J7" i="35" s="1"/>
  <c r="N249" i="28"/>
  <c r="N7" i="28" s="1"/>
  <c r="F249" i="36"/>
  <c r="F7" i="36" s="1"/>
  <c r="N249" i="26"/>
  <c r="N7" i="26" s="1"/>
  <c r="R249" i="26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249" i="24"/>
  <c r="F249" i="28"/>
  <c r="F7" i="28" s="1"/>
  <c r="N249" i="40"/>
  <c r="N7" i="40" s="1"/>
  <c r="F249" i="38"/>
  <c r="F7" i="38" s="1"/>
  <c r="F249" i="26"/>
  <c r="F7" i="26" s="1"/>
  <c r="R249" i="30"/>
  <c r="R7" i="30" s="1"/>
  <c r="J249" i="26"/>
  <c r="J7" i="26" s="1"/>
  <c r="Q35" i="3"/>
  <c r="R35" i="3"/>
  <c r="U35" i="3"/>
  <c r="J39" i="3"/>
  <c r="N39" i="3"/>
  <c r="O39" i="3"/>
  <c r="L27" i="3"/>
  <c r="G35" i="3"/>
  <c r="N249" i="24"/>
  <c r="R249" i="34"/>
  <c r="R7" i="34" s="1"/>
  <c r="N249" i="39"/>
  <c r="N7" i="39" s="1"/>
  <c r="N249" i="29"/>
  <c r="N7" i="29" s="1"/>
  <c r="N249" i="27"/>
  <c r="N7" i="27" s="1"/>
  <c r="N249" i="33"/>
  <c r="N7" i="33" s="1"/>
  <c r="R249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249" i="25"/>
  <c r="F7" i="25" s="1"/>
  <c r="N249" i="31"/>
  <c r="N7" i="31" s="1"/>
  <c r="J249" i="25"/>
  <c r="J7" i="25" s="1"/>
  <c r="N249" i="37"/>
  <c r="N7" i="37" s="1"/>
  <c r="N249" i="36"/>
  <c r="N7" i="36" s="1"/>
  <c r="F249" i="39"/>
  <c r="F7" i="39" s="1"/>
  <c r="F249" i="24"/>
  <c r="N249" i="25"/>
  <c r="N7" i="25" s="1"/>
  <c r="F249" i="37"/>
  <c r="F7" i="37" s="1"/>
  <c r="R249" i="36"/>
  <c r="R7" i="36" s="1"/>
  <c r="R249" i="33"/>
  <c r="R7" i="33" s="1"/>
  <c r="R249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O7" i="35"/>
  <c r="AL33" i="3" s="1"/>
  <c r="AL32" i="3" s="1"/>
  <c r="S7" i="38"/>
  <c r="AO37" i="3" s="1"/>
  <c r="AO36" i="3" s="1"/>
  <c r="K7" i="36"/>
  <c r="AM29" i="3" s="1"/>
  <c r="AM28" i="3" s="1"/>
  <c r="K7" i="39"/>
  <c r="AP29" i="3" s="1"/>
  <c r="AP28" i="3" s="1"/>
  <c r="G7" i="39"/>
  <c r="AP25" i="3" s="1"/>
  <c r="AP24" i="3" s="1"/>
  <c r="O7" i="37"/>
  <c r="AN33" i="3" s="1"/>
  <c r="AN32" i="3" s="1"/>
  <c r="F7" i="35"/>
  <c r="O7" i="34"/>
  <c r="AK33" i="3" s="1"/>
  <c r="AK32" i="3" s="1"/>
  <c r="J7" i="34"/>
  <c r="O7" i="33"/>
  <c r="AJ33" i="3" s="1"/>
  <c r="AJ32" i="3" s="1"/>
  <c r="K7" i="33"/>
  <c r="AJ29" i="3" s="1"/>
  <c r="AJ28" i="3" s="1"/>
  <c r="K7" i="31"/>
  <c r="AH29" i="3" s="1"/>
  <c r="AH28" i="3" s="1"/>
  <c r="K7" i="28"/>
  <c r="AE29" i="3" s="1"/>
  <c r="AE28" i="3" s="1"/>
  <c r="S7" i="28"/>
  <c r="AE37" i="3" s="1"/>
  <c r="AE36" i="3" s="1"/>
  <c r="G7" i="28"/>
  <c r="AE25" i="3" s="1"/>
  <c r="AE24" i="3" s="1"/>
  <c r="R7" i="26"/>
  <c r="K7" i="25"/>
  <c r="AB29" i="3" s="1"/>
  <c r="AB28" i="3" s="1"/>
  <c r="G7" i="25"/>
  <c r="AB25" i="3" s="1"/>
  <c r="AB24" i="3" s="1"/>
  <c r="O7" i="40"/>
  <c r="R7" i="40"/>
  <c r="F7" i="32"/>
  <c r="K7" i="32"/>
  <c r="AI29" i="3" s="1"/>
  <c r="AI28" i="3" s="1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O7" i="27"/>
  <c r="AD33" i="3" s="1"/>
  <c r="AD32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249" i="2"/>
  <c r="E249" i="2"/>
  <c r="C14" i="2"/>
  <c r="C15" i="2"/>
  <c r="C11" i="2"/>
  <c r="E245" i="2"/>
  <c r="C245" i="2"/>
  <c r="E241" i="2"/>
  <c r="C241" i="2"/>
  <c r="E237" i="2"/>
  <c r="C237" i="2"/>
  <c r="E233" i="2"/>
  <c r="C233" i="2"/>
  <c r="E229" i="2"/>
  <c r="C229" i="2"/>
  <c r="E225" i="2"/>
  <c r="C225" i="2"/>
  <c r="E221" i="2"/>
  <c r="C221" i="2"/>
  <c r="E217" i="2"/>
  <c r="C217" i="2"/>
  <c r="E213" i="2"/>
  <c r="C213" i="2"/>
  <c r="E209" i="2"/>
  <c r="C209" i="2"/>
  <c r="E205" i="2"/>
  <c r="C205" i="2"/>
  <c r="E201" i="2"/>
  <c r="C201" i="2"/>
  <c r="E197" i="2"/>
  <c r="C197" i="2"/>
  <c r="E193" i="2"/>
  <c r="C193" i="2"/>
  <c r="E189" i="2"/>
  <c r="C189" i="2"/>
  <c r="E185" i="2"/>
  <c r="C185" i="2"/>
  <c r="E181" i="2"/>
  <c r="C181" i="2"/>
  <c r="E177" i="2"/>
  <c r="C177" i="2"/>
  <c r="E173" i="2"/>
  <c r="C173" i="2"/>
  <c r="E169" i="2"/>
  <c r="C169" i="2"/>
  <c r="E165" i="2"/>
  <c r="C165" i="2"/>
  <c r="E161" i="2"/>
  <c r="C161" i="2"/>
  <c r="E157" i="2"/>
  <c r="C157" i="2"/>
  <c r="E153" i="2"/>
  <c r="C153" i="2"/>
  <c r="E149" i="2"/>
  <c r="C149" i="2"/>
  <c r="E145" i="2"/>
  <c r="C145" i="2"/>
  <c r="E141" i="2"/>
  <c r="C141" i="2"/>
  <c r="E137" i="2"/>
  <c r="C137" i="2"/>
  <c r="E133" i="2"/>
  <c r="C133" i="2"/>
  <c r="E129" i="2"/>
  <c r="C129" i="2"/>
  <c r="E125" i="2"/>
  <c r="C125" i="2"/>
  <c r="E121" i="2"/>
  <c r="C121" i="2"/>
  <c r="E117" i="2"/>
  <c r="C117" i="2"/>
  <c r="E113" i="2"/>
  <c r="C113" i="2"/>
  <c r="E109" i="2"/>
  <c r="C109" i="2"/>
  <c r="E105" i="2"/>
  <c r="C105" i="2"/>
  <c r="E101" i="2"/>
  <c r="C101" i="2"/>
  <c r="E97" i="2"/>
  <c r="C97" i="2"/>
  <c r="E93" i="2"/>
  <c r="C93" i="2"/>
  <c r="E89" i="2"/>
  <c r="C89" i="2"/>
  <c r="E85" i="2"/>
  <c r="C85" i="2"/>
  <c r="E81" i="2"/>
  <c r="C81" i="2"/>
  <c r="E77" i="2"/>
  <c r="C77" i="2"/>
  <c r="E73" i="2"/>
  <c r="C73" i="2"/>
  <c r="E69" i="2"/>
  <c r="C69" i="2"/>
  <c r="E65" i="2"/>
  <c r="C65" i="2"/>
  <c r="E61" i="2"/>
  <c r="C61" i="2"/>
  <c r="E57" i="2"/>
  <c r="C57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248" i="2"/>
  <c r="C248" i="2"/>
  <c r="E244" i="2"/>
  <c r="C244" i="2"/>
  <c r="E240" i="2"/>
  <c r="C240" i="2"/>
  <c r="E236" i="2"/>
  <c r="C236" i="2"/>
  <c r="E232" i="2"/>
  <c r="C232" i="2"/>
  <c r="E228" i="2"/>
  <c r="C228" i="2"/>
  <c r="E224" i="2"/>
  <c r="C224" i="2"/>
  <c r="E220" i="2"/>
  <c r="C220" i="2"/>
  <c r="E216" i="2"/>
  <c r="C216" i="2"/>
  <c r="E212" i="2"/>
  <c r="C212" i="2"/>
  <c r="E208" i="2"/>
  <c r="C208" i="2"/>
  <c r="E204" i="2"/>
  <c r="C204" i="2"/>
  <c r="E200" i="2"/>
  <c r="C200" i="2"/>
  <c r="E196" i="2"/>
  <c r="C196" i="2"/>
  <c r="E192" i="2"/>
  <c r="C192" i="2"/>
  <c r="E188" i="2"/>
  <c r="C188" i="2"/>
  <c r="E184" i="2"/>
  <c r="C184" i="2"/>
  <c r="E180" i="2"/>
  <c r="C180" i="2"/>
  <c r="E176" i="2"/>
  <c r="C176" i="2"/>
  <c r="E172" i="2"/>
  <c r="C172" i="2"/>
  <c r="E168" i="2"/>
  <c r="C168" i="2"/>
  <c r="E164" i="2"/>
  <c r="C164" i="2"/>
  <c r="E160" i="2"/>
  <c r="C160" i="2"/>
  <c r="E156" i="2"/>
  <c r="C156" i="2"/>
  <c r="E152" i="2"/>
  <c r="C152" i="2"/>
  <c r="E148" i="2"/>
  <c r="C148" i="2"/>
  <c r="E144" i="2"/>
  <c r="C144" i="2"/>
  <c r="E140" i="2"/>
  <c r="C140" i="2"/>
  <c r="E136" i="2"/>
  <c r="C136" i="2"/>
  <c r="E132" i="2"/>
  <c r="C132" i="2"/>
  <c r="E128" i="2"/>
  <c r="C128" i="2"/>
  <c r="E124" i="2"/>
  <c r="C124" i="2"/>
  <c r="E120" i="2"/>
  <c r="C120" i="2"/>
  <c r="E116" i="2"/>
  <c r="C116" i="2"/>
  <c r="E112" i="2"/>
  <c r="C112" i="2"/>
  <c r="E108" i="2"/>
  <c r="C108" i="2"/>
  <c r="E104" i="2"/>
  <c r="C104" i="2"/>
  <c r="E100" i="2"/>
  <c r="C100" i="2"/>
  <c r="E96" i="2"/>
  <c r="C96" i="2"/>
  <c r="E92" i="2"/>
  <c r="C92" i="2"/>
  <c r="E88" i="2"/>
  <c r="C88" i="2"/>
  <c r="E84" i="2"/>
  <c r="C84" i="2"/>
  <c r="E80" i="2"/>
  <c r="C80" i="2"/>
  <c r="E76" i="2"/>
  <c r="C76" i="2"/>
  <c r="E72" i="2"/>
  <c r="C72" i="2"/>
  <c r="E68" i="2"/>
  <c r="C68" i="2"/>
  <c r="E64" i="2"/>
  <c r="C64" i="2"/>
  <c r="E60" i="2"/>
  <c r="C60" i="2"/>
  <c r="E56" i="2"/>
  <c r="C56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247" i="2"/>
  <c r="C247" i="2"/>
  <c r="E243" i="2"/>
  <c r="C243" i="2"/>
  <c r="C239" i="2"/>
  <c r="E239" i="2"/>
  <c r="E235" i="2"/>
  <c r="C235" i="2"/>
  <c r="E231" i="2"/>
  <c r="C231" i="2"/>
  <c r="E227" i="2"/>
  <c r="C227" i="2"/>
  <c r="E223" i="2"/>
  <c r="C223" i="2"/>
  <c r="E219" i="2"/>
  <c r="C219" i="2"/>
  <c r="E215" i="2"/>
  <c r="C215" i="2"/>
  <c r="E211" i="2"/>
  <c r="C211" i="2"/>
  <c r="C207" i="2"/>
  <c r="E207" i="2"/>
  <c r="E203" i="2"/>
  <c r="C203" i="2"/>
  <c r="E199" i="2"/>
  <c r="C199" i="2"/>
  <c r="E195" i="2"/>
  <c r="C195" i="2"/>
  <c r="C191" i="2"/>
  <c r="E191" i="2"/>
  <c r="E187" i="2"/>
  <c r="C187" i="2"/>
  <c r="E183" i="2"/>
  <c r="C183" i="2"/>
  <c r="E179" i="2"/>
  <c r="C179" i="2"/>
  <c r="C175" i="2"/>
  <c r="E175" i="2"/>
  <c r="E171" i="2"/>
  <c r="C171" i="2"/>
  <c r="E167" i="2"/>
  <c r="C167" i="2"/>
  <c r="E163" i="2"/>
  <c r="C163" i="2"/>
  <c r="E159" i="2"/>
  <c r="C159" i="2"/>
  <c r="E155" i="2"/>
  <c r="C155" i="2"/>
  <c r="E151" i="2"/>
  <c r="C151" i="2"/>
  <c r="E147" i="2"/>
  <c r="C147" i="2"/>
  <c r="C143" i="2"/>
  <c r="E143" i="2"/>
  <c r="E139" i="2"/>
  <c r="C139" i="2"/>
  <c r="E135" i="2"/>
  <c r="C135" i="2"/>
  <c r="E131" i="2"/>
  <c r="C131" i="2"/>
  <c r="C127" i="2"/>
  <c r="E127" i="2"/>
  <c r="E123" i="2"/>
  <c r="C123" i="2"/>
  <c r="E119" i="2"/>
  <c r="C119" i="2"/>
  <c r="E115" i="2"/>
  <c r="C115" i="2"/>
  <c r="C111" i="2"/>
  <c r="E111" i="2"/>
  <c r="E107" i="2"/>
  <c r="C107" i="2"/>
  <c r="E103" i="2"/>
  <c r="C103" i="2"/>
  <c r="E99" i="2"/>
  <c r="C99" i="2"/>
  <c r="E95" i="2"/>
  <c r="C95" i="2"/>
  <c r="E91" i="2"/>
  <c r="C91" i="2"/>
  <c r="E87" i="2"/>
  <c r="C87" i="2"/>
  <c r="E83" i="2"/>
  <c r="C83" i="2"/>
  <c r="C79" i="2"/>
  <c r="E79" i="2"/>
  <c r="E75" i="2"/>
  <c r="C75" i="2"/>
  <c r="C71" i="2"/>
  <c r="E71" i="2"/>
  <c r="E67" i="2"/>
  <c r="C67" i="2"/>
  <c r="C63" i="2"/>
  <c r="E63" i="2"/>
  <c r="C59" i="2"/>
  <c r="E59" i="2"/>
  <c r="C55" i="2"/>
  <c r="E55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246" i="2"/>
  <c r="C246" i="2"/>
  <c r="E242" i="2"/>
  <c r="C242" i="2"/>
  <c r="E238" i="2"/>
  <c r="C238" i="2"/>
  <c r="E234" i="2"/>
  <c r="C234" i="2"/>
  <c r="E230" i="2"/>
  <c r="C230" i="2"/>
  <c r="E226" i="2"/>
  <c r="C226" i="2"/>
  <c r="E222" i="2"/>
  <c r="C222" i="2"/>
  <c r="E218" i="2"/>
  <c r="C218" i="2"/>
  <c r="E214" i="2"/>
  <c r="C214" i="2"/>
  <c r="E210" i="2"/>
  <c r="C210" i="2"/>
  <c r="E206" i="2"/>
  <c r="C206" i="2"/>
  <c r="E202" i="2"/>
  <c r="C202" i="2"/>
  <c r="E198" i="2"/>
  <c r="C198" i="2"/>
  <c r="E194" i="2"/>
  <c r="C194" i="2"/>
  <c r="E190" i="2"/>
  <c r="C190" i="2"/>
  <c r="E186" i="2"/>
  <c r="C186" i="2"/>
  <c r="E182" i="2"/>
  <c r="C182" i="2"/>
  <c r="E178" i="2"/>
  <c r="C178" i="2"/>
  <c r="E174" i="2"/>
  <c r="C174" i="2"/>
  <c r="E170" i="2"/>
  <c r="C170" i="2"/>
  <c r="E166" i="2"/>
  <c r="C166" i="2"/>
  <c r="E162" i="2"/>
  <c r="C162" i="2"/>
  <c r="E158" i="2"/>
  <c r="C158" i="2"/>
  <c r="E154" i="2"/>
  <c r="C154" i="2"/>
  <c r="E150" i="2"/>
  <c r="C150" i="2"/>
  <c r="E146" i="2"/>
  <c r="C146" i="2"/>
  <c r="E142" i="2"/>
  <c r="C142" i="2"/>
  <c r="E138" i="2"/>
  <c r="C138" i="2"/>
  <c r="E134" i="2"/>
  <c r="C134" i="2"/>
  <c r="E130" i="2"/>
  <c r="C130" i="2"/>
  <c r="E126" i="2"/>
  <c r="C126" i="2"/>
  <c r="E122" i="2"/>
  <c r="C122" i="2"/>
  <c r="E118" i="2"/>
  <c r="C118" i="2"/>
  <c r="E114" i="2"/>
  <c r="C114" i="2"/>
  <c r="E110" i="2"/>
  <c r="C110" i="2"/>
  <c r="E106" i="2"/>
  <c r="C106" i="2"/>
  <c r="E102" i="2"/>
  <c r="C102" i="2"/>
  <c r="E98" i="2"/>
  <c r="C98" i="2"/>
  <c r="E94" i="2"/>
  <c r="C94" i="2"/>
  <c r="E90" i="2"/>
  <c r="C90" i="2"/>
  <c r="E86" i="2"/>
  <c r="C86" i="2"/>
  <c r="E82" i="2"/>
  <c r="C82" i="2"/>
  <c r="E78" i="2"/>
  <c r="C78" i="2"/>
  <c r="E74" i="2"/>
  <c r="C74" i="2"/>
  <c r="E70" i="2"/>
  <c r="C70" i="2"/>
  <c r="E66" i="2"/>
  <c r="C66" i="2"/>
  <c r="E62" i="2"/>
  <c r="C62" i="2"/>
  <c r="E58" i="2"/>
  <c r="C58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58" i="2"/>
  <c r="I58" i="2"/>
  <c r="Q58" i="2"/>
  <c r="U58" i="2"/>
  <c r="M74" i="2"/>
  <c r="I74" i="2"/>
  <c r="Q74" i="2"/>
  <c r="U74" i="2"/>
  <c r="M90" i="2"/>
  <c r="I90" i="2"/>
  <c r="Q90" i="2"/>
  <c r="U90" i="2"/>
  <c r="M106" i="2"/>
  <c r="I106" i="2"/>
  <c r="Q106" i="2"/>
  <c r="U106" i="2"/>
  <c r="M122" i="2"/>
  <c r="I122" i="2"/>
  <c r="Q122" i="2"/>
  <c r="U122" i="2"/>
  <c r="M138" i="2"/>
  <c r="I138" i="2"/>
  <c r="Q138" i="2"/>
  <c r="U138" i="2"/>
  <c r="M154" i="2"/>
  <c r="I154" i="2"/>
  <c r="Q154" i="2"/>
  <c r="U154" i="2"/>
  <c r="M170" i="2"/>
  <c r="I170" i="2"/>
  <c r="Q170" i="2"/>
  <c r="U170" i="2"/>
  <c r="M186" i="2"/>
  <c r="I186" i="2"/>
  <c r="Q186" i="2"/>
  <c r="U186" i="2"/>
  <c r="M202" i="2"/>
  <c r="I202" i="2"/>
  <c r="Q202" i="2"/>
  <c r="U202" i="2"/>
  <c r="M218" i="2"/>
  <c r="I218" i="2"/>
  <c r="Q218" i="2"/>
  <c r="U218" i="2"/>
  <c r="M234" i="2"/>
  <c r="I234" i="2"/>
  <c r="Q234" i="2"/>
  <c r="U234" i="2"/>
  <c r="M19" i="2"/>
  <c r="I19" i="2"/>
  <c r="Q19" i="2"/>
  <c r="U19" i="2"/>
  <c r="M35" i="2"/>
  <c r="I35" i="2"/>
  <c r="Q35" i="2"/>
  <c r="U35" i="2"/>
  <c r="M51" i="2"/>
  <c r="I51" i="2"/>
  <c r="Q51" i="2"/>
  <c r="U51" i="2"/>
  <c r="M67" i="2"/>
  <c r="I67" i="2"/>
  <c r="Q67" i="2"/>
  <c r="U67" i="2"/>
  <c r="M83" i="2"/>
  <c r="I83" i="2"/>
  <c r="Q83" i="2"/>
  <c r="U83" i="2"/>
  <c r="M99" i="2"/>
  <c r="I99" i="2"/>
  <c r="Q99" i="2"/>
  <c r="U99" i="2"/>
  <c r="M115" i="2"/>
  <c r="I115" i="2"/>
  <c r="Q115" i="2"/>
  <c r="U115" i="2"/>
  <c r="M131" i="2"/>
  <c r="I131" i="2"/>
  <c r="Q131" i="2"/>
  <c r="U131" i="2"/>
  <c r="M147" i="2"/>
  <c r="I147" i="2"/>
  <c r="Q147" i="2"/>
  <c r="U147" i="2"/>
  <c r="M163" i="2"/>
  <c r="I163" i="2"/>
  <c r="Q163" i="2"/>
  <c r="U163" i="2"/>
  <c r="M179" i="2"/>
  <c r="I179" i="2"/>
  <c r="Q179" i="2"/>
  <c r="U179" i="2"/>
  <c r="M195" i="2"/>
  <c r="I195" i="2"/>
  <c r="Q195" i="2"/>
  <c r="U195" i="2"/>
  <c r="M211" i="2"/>
  <c r="I211" i="2"/>
  <c r="Q211" i="2"/>
  <c r="U211" i="2"/>
  <c r="M227" i="2"/>
  <c r="I227" i="2"/>
  <c r="Q227" i="2"/>
  <c r="U227" i="2"/>
  <c r="M243" i="2"/>
  <c r="I243" i="2"/>
  <c r="Q243" i="2"/>
  <c r="U243" i="2"/>
  <c r="M24" i="2"/>
  <c r="I24" i="2"/>
  <c r="Q24" i="2"/>
  <c r="U24" i="2"/>
  <c r="M40" i="2"/>
  <c r="I40" i="2"/>
  <c r="Q40" i="2"/>
  <c r="U40" i="2"/>
  <c r="M56" i="2"/>
  <c r="I56" i="2"/>
  <c r="Q56" i="2"/>
  <c r="U56" i="2"/>
  <c r="M72" i="2"/>
  <c r="I72" i="2"/>
  <c r="Q72" i="2"/>
  <c r="U72" i="2"/>
  <c r="M88" i="2"/>
  <c r="I88" i="2"/>
  <c r="Q88" i="2"/>
  <c r="U88" i="2"/>
  <c r="M104" i="2"/>
  <c r="I104" i="2"/>
  <c r="Q104" i="2"/>
  <c r="U104" i="2"/>
  <c r="M120" i="2"/>
  <c r="I120" i="2"/>
  <c r="Q120" i="2"/>
  <c r="U120" i="2"/>
  <c r="M136" i="2"/>
  <c r="I136" i="2"/>
  <c r="Q136" i="2"/>
  <c r="U136" i="2"/>
  <c r="M152" i="2"/>
  <c r="I152" i="2"/>
  <c r="Q152" i="2"/>
  <c r="U152" i="2"/>
  <c r="M168" i="2"/>
  <c r="I168" i="2"/>
  <c r="Q168" i="2"/>
  <c r="U168" i="2"/>
  <c r="M184" i="2"/>
  <c r="I184" i="2"/>
  <c r="Q184" i="2"/>
  <c r="U184" i="2"/>
  <c r="M200" i="2"/>
  <c r="I200" i="2"/>
  <c r="Q200" i="2"/>
  <c r="U200" i="2"/>
  <c r="M216" i="2"/>
  <c r="I216" i="2"/>
  <c r="Q216" i="2"/>
  <c r="U216" i="2"/>
  <c r="M232" i="2"/>
  <c r="I232" i="2"/>
  <c r="Q232" i="2"/>
  <c r="U232" i="2"/>
  <c r="M248" i="2"/>
  <c r="Q248" i="2"/>
  <c r="U248" i="2"/>
  <c r="I248" i="2"/>
  <c r="U29" i="2"/>
  <c r="M29" i="2"/>
  <c r="I29" i="2"/>
  <c r="Q29" i="2"/>
  <c r="U45" i="2"/>
  <c r="M45" i="2"/>
  <c r="I45" i="2"/>
  <c r="Q45" i="2"/>
  <c r="U61" i="2"/>
  <c r="M61" i="2"/>
  <c r="I61" i="2"/>
  <c r="Q61" i="2"/>
  <c r="M77" i="2"/>
  <c r="I77" i="2"/>
  <c r="U77" i="2"/>
  <c r="Q77" i="2"/>
  <c r="U93" i="2"/>
  <c r="M93" i="2"/>
  <c r="I93" i="2"/>
  <c r="Q93" i="2"/>
  <c r="M109" i="2"/>
  <c r="I109" i="2"/>
  <c r="Q109" i="2"/>
  <c r="U109" i="2"/>
  <c r="M125" i="2"/>
  <c r="I125" i="2"/>
  <c r="U125" i="2"/>
  <c r="Q125" i="2"/>
  <c r="U141" i="2"/>
  <c r="M141" i="2"/>
  <c r="I141" i="2"/>
  <c r="Q141" i="2"/>
  <c r="U157" i="2"/>
  <c r="M157" i="2"/>
  <c r="I157" i="2"/>
  <c r="Q157" i="2"/>
  <c r="U173" i="2"/>
  <c r="M173" i="2"/>
  <c r="I173" i="2"/>
  <c r="Q173" i="2"/>
  <c r="U189" i="2"/>
  <c r="M189" i="2"/>
  <c r="I189" i="2"/>
  <c r="Q189" i="2"/>
  <c r="M205" i="2"/>
  <c r="I205" i="2"/>
  <c r="Q205" i="2"/>
  <c r="U205" i="2"/>
  <c r="U221" i="2"/>
  <c r="M221" i="2"/>
  <c r="I221" i="2"/>
  <c r="Q221" i="2"/>
  <c r="U237" i="2"/>
  <c r="M237" i="2"/>
  <c r="I237" i="2"/>
  <c r="Q237" i="2"/>
  <c r="D46" i="2"/>
  <c r="D62" i="2"/>
  <c r="D94" i="2"/>
  <c r="D110" i="2"/>
  <c r="D126" i="2"/>
  <c r="D142" i="2"/>
  <c r="D158" i="2"/>
  <c r="D174" i="2"/>
  <c r="R174" i="2" s="1"/>
  <c r="D190" i="2"/>
  <c r="J190" i="2" s="1"/>
  <c r="D206" i="2"/>
  <c r="F206" i="2" s="1"/>
  <c r="D222" i="2"/>
  <c r="D238" i="2"/>
  <c r="Q23" i="2"/>
  <c r="M23" i="2"/>
  <c r="U23" i="2"/>
  <c r="I23" i="2"/>
  <c r="Q39" i="2"/>
  <c r="U39" i="2"/>
  <c r="I39" i="2"/>
  <c r="M39" i="2"/>
  <c r="Q55" i="2"/>
  <c r="U55" i="2"/>
  <c r="I55" i="2"/>
  <c r="M55" i="2"/>
  <c r="Q71" i="2"/>
  <c r="I71" i="2"/>
  <c r="U71" i="2"/>
  <c r="M71" i="2"/>
  <c r="M66" i="2"/>
  <c r="I66" i="2"/>
  <c r="Q66" i="2"/>
  <c r="U66" i="2"/>
  <c r="U30" i="2"/>
  <c r="Q30" i="2"/>
  <c r="M30" i="2"/>
  <c r="I30" i="2"/>
  <c r="U46" i="2"/>
  <c r="M46" i="2"/>
  <c r="I46" i="2"/>
  <c r="Q46" i="2"/>
  <c r="U62" i="2"/>
  <c r="Q62" i="2"/>
  <c r="M62" i="2"/>
  <c r="I62" i="2"/>
  <c r="U78" i="2"/>
  <c r="Q78" i="2"/>
  <c r="M78" i="2"/>
  <c r="I78" i="2"/>
  <c r="U94" i="2"/>
  <c r="Q94" i="2"/>
  <c r="M94" i="2"/>
  <c r="I94" i="2"/>
  <c r="U110" i="2"/>
  <c r="Q110" i="2"/>
  <c r="M110" i="2"/>
  <c r="I110" i="2"/>
  <c r="U126" i="2"/>
  <c r="M126" i="2"/>
  <c r="I126" i="2"/>
  <c r="Q126" i="2"/>
  <c r="U142" i="2"/>
  <c r="Q142" i="2"/>
  <c r="M142" i="2"/>
  <c r="I142" i="2"/>
  <c r="U158" i="2"/>
  <c r="Q158" i="2"/>
  <c r="M158" i="2"/>
  <c r="I158" i="2"/>
  <c r="U174" i="2"/>
  <c r="Q174" i="2"/>
  <c r="M174" i="2"/>
  <c r="I174" i="2"/>
  <c r="U190" i="2"/>
  <c r="Q190" i="2"/>
  <c r="M190" i="2"/>
  <c r="I190" i="2"/>
  <c r="U206" i="2"/>
  <c r="M206" i="2"/>
  <c r="I206" i="2"/>
  <c r="Q206" i="2"/>
  <c r="U222" i="2"/>
  <c r="Q222" i="2"/>
  <c r="M222" i="2"/>
  <c r="I222" i="2"/>
  <c r="U238" i="2"/>
  <c r="Q238" i="2"/>
  <c r="M238" i="2"/>
  <c r="I238" i="2"/>
  <c r="Q87" i="2"/>
  <c r="M87" i="2"/>
  <c r="U87" i="2"/>
  <c r="I87" i="2"/>
  <c r="Q103" i="2"/>
  <c r="U103" i="2"/>
  <c r="M103" i="2"/>
  <c r="I103" i="2"/>
  <c r="Q119" i="2"/>
  <c r="I119" i="2"/>
  <c r="U119" i="2"/>
  <c r="M119" i="2"/>
  <c r="Q135" i="2"/>
  <c r="M135" i="2"/>
  <c r="U135" i="2"/>
  <c r="I135" i="2"/>
  <c r="Q151" i="2"/>
  <c r="U151" i="2"/>
  <c r="I151" i="2"/>
  <c r="M151" i="2"/>
  <c r="Q167" i="2"/>
  <c r="U167" i="2"/>
  <c r="I167" i="2"/>
  <c r="M167" i="2"/>
  <c r="Q183" i="2"/>
  <c r="M183" i="2"/>
  <c r="U183" i="2"/>
  <c r="I183" i="2"/>
  <c r="Q199" i="2"/>
  <c r="U199" i="2"/>
  <c r="M199" i="2"/>
  <c r="I199" i="2"/>
  <c r="Q215" i="2"/>
  <c r="U215" i="2"/>
  <c r="M215" i="2"/>
  <c r="I215" i="2"/>
  <c r="Q231" i="2"/>
  <c r="I231" i="2"/>
  <c r="U231" i="2"/>
  <c r="M231" i="2"/>
  <c r="Q247" i="2"/>
  <c r="U247" i="2"/>
  <c r="M247" i="2"/>
  <c r="I247" i="2"/>
  <c r="M28" i="2"/>
  <c r="I28" i="2"/>
  <c r="Q28" i="2"/>
  <c r="U28" i="2"/>
  <c r="M44" i="2"/>
  <c r="I44" i="2"/>
  <c r="Q44" i="2"/>
  <c r="U44" i="2"/>
  <c r="M60" i="2"/>
  <c r="I60" i="2"/>
  <c r="Q60" i="2"/>
  <c r="U60" i="2"/>
  <c r="M76" i="2"/>
  <c r="I76" i="2"/>
  <c r="Q76" i="2"/>
  <c r="U76" i="2"/>
  <c r="M92" i="2"/>
  <c r="I92" i="2"/>
  <c r="Q92" i="2"/>
  <c r="U92" i="2"/>
  <c r="M108" i="2"/>
  <c r="I108" i="2"/>
  <c r="Q108" i="2"/>
  <c r="U108" i="2"/>
  <c r="M124" i="2"/>
  <c r="I124" i="2"/>
  <c r="Q124" i="2"/>
  <c r="U124" i="2"/>
  <c r="M140" i="2"/>
  <c r="I140" i="2"/>
  <c r="Q140" i="2"/>
  <c r="U140" i="2"/>
  <c r="M156" i="2"/>
  <c r="I156" i="2"/>
  <c r="Q156" i="2"/>
  <c r="U156" i="2"/>
  <c r="M172" i="2"/>
  <c r="I172" i="2"/>
  <c r="Q172" i="2"/>
  <c r="U172" i="2"/>
  <c r="M188" i="2"/>
  <c r="I188" i="2"/>
  <c r="Q188" i="2"/>
  <c r="U188" i="2"/>
  <c r="M204" i="2"/>
  <c r="I204" i="2"/>
  <c r="Q204" i="2"/>
  <c r="U204" i="2"/>
  <c r="M220" i="2"/>
  <c r="I220" i="2"/>
  <c r="Q220" i="2"/>
  <c r="U220" i="2"/>
  <c r="M236" i="2"/>
  <c r="I236" i="2"/>
  <c r="Q236" i="2"/>
  <c r="U236" i="2"/>
  <c r="M33" i="2"/>
  <c r="I33" i="2"/>
  <c r="Q33" i="2"/>
  <c r="U33" i="2"/>
  <c r="M49" i="2"/>
  <c r="I49" i="2"/>
  <c r="Q49" i="2"/>
  <c r="U49" i="2"/>
  <c r="M65" i="2"/>
  <c r="I65" i="2"/>
  <c r="Q65" i="2"/>
  <c r="U65" i="2"/>
  <c r="M81" i="2"/>
  <c r="I81" i="2"/>
  <c r="Q81" i="2"/>
  <c r="U81" i="2"/>
  <c r="M97" i="2"/>
  <c r="I97" i="2"/>
  <c r="Q97" i="2"/>
  <c r="U97" i="2"/>
  <c r="M113" i="2"/>
  <c r="I113" i="2"/>
  <c r="Q113" i="2"/>
  <c r="U113" i="2"/>
  <c r="M129" i="2"/>
  <c r="I129" i="2"/>
  <c r="Q129" i="2"/>
  <c r="U129" i="2"/>
  <c r="M145" i="2"/>
  <c r="I145" i="2"/>
  <c r="Q145" i="2"/>
  <c r="U145" i="2"/>
  <c r="M161" i="2"/>
  <c r="I161" i="2"/>
  <c r="Q161" i="2"/>
  <c r="U161" i="2"/>
  <c r="M177" i="2"/>
  <c r="I177" i="2"/>
  <c r="Q177" i="2"/>
  <c r="U177" i="2"/>
  <c r="M193" i="2"/>
  <c r="I193" i="2"/>
  <c r="Q193" i="2"/>
  <c r="U193" i="2"/>
  <c r="M209" i="2"/>
  <c r="I209" i="2"/>
  <c r="Q209" i="2"/>
  <c r="U209" i="2"/>
  <c r="M225" i="2"/>
  <c r="I225" i="2"/>
  <c r="Q225" i="2"/>
  <c r="U225" i="2"/>
  <c r="M241" i="2"/>
  <c r="I241" i="2"/>
  <c r="Q241" i="2"/>
  <c r="U241" i="2"/>
  <c r="M82" i="2"/>
  <c r="I82" i="2"/>
  <c r="Q82" i="2"/>
  <c r="U82" i="2"/>
  <c r="D30" i="2"/>
  <c r="D78" i="2"/>
  <c r="M27" i="2"/>
  <c r="I27" i="2"/>
  <c r="Q27" i="2"/>
  <c r="U27" i="2"/>
  <c r="M43" i="2"/>
  <c r="I43" i="2"/>
  <c r="Q43" i="2"/>
  <c r="U43" i="2"/>
  <c r="M59" i="2"/>
  <c r="I59" i="2"/>
  <c r="Q59" i="2"/>
  <c r="U59" i="2"/>
  <c r="K10" i="2"/>
  <c r="G10" i="2"/>
  <c r="O10" i="2"/>
  <c r="S10" i="2"/>
  <c r="M98" i="2"/>
  <c r="I98" i="2"/>
  <c r="Q98" i="2"/>
  <c r="U98" i="2"/>
  <c r="M146" i="2"/>
  <c r="I146" i="2"/>
  <c r="Q146" i="2"/>
  <c r="U146" i="2"/>
  <c r="M178" i="2"/>
  <c r="I178" i="2"/>
  <c r="Q178" i="2"/>
  <c r="U178" i="2"/>
  <c r="M226" i="2"/>
  <c r="I226" i="2"/>
  <c r="Q226" i="2"/>
  <c r="U226" i="2"/>
  <c r="M75" i="2"/>
  <c r="I75" i="2"/>
  <c r="Q75" i="2"/>
  <c r="U75" i="2"/>
  <c r="M139" i="2"/>
  <c r="I139" i="2"/>
  <c r="Q139" i="2"/>
  <c r="U139" i="2"/>
  <c r="M187" i="2"/>
  <c r="I187" i="2"/>
  <c r="Q187" i="2"/>
  <c r="U187" i="2"/>
  <c r="M219" i="2"/>
  <c r="I219" i="2"/>
  <c r="Q219" i="2"/>
  <c r="U219" i="2"/>
  <c r="M48" i="2"/>
  <c r="I48" i="2"/>
  <c r="Q48" i="2"/>
  <c r="U48" i="2"/>
  <c r="M64" i="2"/>
  <c r="I64" i="2"/>
  <c r="Q64" i="2"/>
  <c r="U64" i="2"/>
  <c r="M80" i="2"/>
  <c r="I80" i="2"/>
  <c r="Q80" i="2"/>
  <c r="U80" i="2"/>
  <c r="M128" i="2"/>
  <c r="I128" i="2"/>
  <c r="Q128" i="2"/>
  <c r="U128" i="2"/>
  <c r="M144" i="2"/>
  <c r="I144" i="2"/>
  <c r="Q144" i="2"/>
  <c r="U144" i="2"/>
  <c r="M160" i="2"/>
  <c r="I160" i="2"/>
  <c r="Q160" i="2"/>
  <c r="U160" i="2"/>
  <c r="M176" i="2"/>
  <c r="I176" i="2"/>
  <c r="Q176" i="2"/>
  <c r="U176" i="2"/>
  <c r="M192" i="2"/>
  <c r="I192" i="2"/>
  <c r="Q192" i="2"/>
  <c r="U192" i="2"/>
  <c r="M208" i="2"/>
  <c r="I208" i="2"/>
  <c r="Q208" i="2"/>
  <c r="U208" i="2"/>
  <c r="M224" i="2"/>
  <c r="I224" i="2"/>
  <c r="Q224" i="2"/>
  <c r="U224" i="2"/>
  <c r="M240" i="2"/>
  <c r="I240" i="2"/>
  <c r="Q240" i="2"/>
  <c r="U240" i="2"/>
  <c r="M21" i="2"/>
  <c r="I21" i="2"/>
  <c r="U21" i="2"/>
  <c r="Q21" i="2"/>
  <c r="U37" i="2"/>
  <c r="M37" i="2"/>
  <c r="I37" i="2"/>
  <c r="Q37" i="2"/>
  <c r="M53" i="2"/>
  <c r="I53" i="2"/>
  <c r="Q53" i="2"/>
  <c r="U53" i="2"/>
  <c r="U69" i="2"/>
  <c r="M69" i="2"/>
  <c r="I69" i="2"/>
  <c r="Q69" i="2"/>
  <c r="U85" i="2"/>
  <c r="M85" i="2"/>
  <c r="I85" i="2"/>
  <c r="Q85" i="2"/>
  <c r="U101" i="2"/>
  <c r="M101" i="2"/>
  <c r="I101" i="2"/>
  <c r="Q101" i="2"/>
  <c r="U117" i="2"/>
  <c r="M117" i="2"/>
  <c r="I117" i="2"/>
  <c r="Q117" i="2"/>
  <c r="U133" i="2"/>
  <c r="M133" i="2"/>
  <c r="I133" i="2"/>
  <c r="Q133" i="2"/>
  <c r="U149" i="2"/>
  <c r="M149" i="2"/>
  <c r="I149" i="2"/>
  <c r="Q149" i="2"/>
  <c r="M165" i="2"/>
  <c r="I165" i="2"/>
  <c r="Q165" i="2"/>
  <c r="U165" i="2"/>
  <c r="M181" i="2"/>
  <c r="I181" i="2"/>
  <c r="U181" i="2"/>
  <c r="Q181" i="2"/>
  <c r="U213" i="2"/>
  <c r="M213" i="2"/>
  <c r="I213" i="2"/>
  <c r="Q213" i="2"/>
  <c r="U245" i="2"/>
  <c r="M245" i="2"/>
  <c r="I245" i="2"/>
  <c r="Q245" i="2"/>
  <c r="M50" i="2"/>
  <c r="I50" i="2"/>
  <c r="Q50" i="2"/>
  <c r="U50" i="2"/>
  <c r="M130" i="2"/>
  <c r="I130" i="2"/>
  <c r="Q130" i="2"/>
  <c r="U130" i="2"/>
  <c r="M194" i="2"/>
  <c r="I194" i="2"/>
  <c r="Q194" i="2"/>
  <c r="U194" i="2"/>
  <c r="M242" i="2"/>
  <c r="I242" i="2"/>
  <c r="Q242" i="2"/>
  <c r="U242" i="2"/>
  <c r="M107" i="2"/>
  <c r="I107" i="2"/>
  <c r="Q107" i="2"/>
  <c r="U107" i="2"/>
  <c r="M123" i="2"/>
  <c r="I123" i="2"/>
  <c r="Q123" i="2"/>
  <c r="U123" i="2"/>
  <c r="M171" i="2"/>
  <c r="I171" i="2"/>
  <c r="Q171" i="2"/>
  <c r="U171" i="2"/>
  <c r="M203" i="2"/>
  <c r="I203" i="2"/>
  <c r="Q203" i="2"/>
  <c r="U203" i="2"/>
  <c r="M32" i="2"/>
  <c r="I32" i="2"/>
  <c r="Q32" i="2"/>
  <c r="U32" i="2"/>
  <c r="M112" i="2"/>
  <c r="I112" i="2"/>
  <c r="Q112" i="2"/>
  <c r="U112" i="2"/>
  <c r="U197" i="2"/>
  <c r="M197" i="2"/>
  <c r="I197" i="2"/>
  <c r="Q197" i="2"/>
  <c r="Q31" i="2"/>
  <c r="U31" i="2"/>
  <c r="I31" i="2"/>
  <c r="M31" i="2"/>
  <c r="Q47" i="2"/>
  <c r="U47" i="2"/>
  <c r="M47" i="2"/>
  <c r="I47" i="2"/>
  <c r="Q63" i="2"/>
  <c r="U63" i="2"/>
  <c r="I63" i="2"/>
  <c r="M63" i="2"/>
  <c r="Q79" i="2"/>
  <c r="U79" i="2"/>
  <c r="I79" i="2"/>
  <c r="M79" i="2"/>
  <c r="Q111" i="2"/>
  <c r="U111" i="2"/>
  <c r="I111" i="2"/>
  <c r="M111" i="2"/>
  <c r="Q127" i="2"/>
  <c r="U127" i="2"/>
  <c r="I127" i="2"/>
  <c r="M127" i="2"/>
  <c r="Q143" i="2"/>
  <c r="U143" i="2"/>
  <c r="M143" i="2"/>
  <c r="I143" i="2"/>
  <c r="Q175" i="2"/>
  <c r="I175" i="2"/>
  <c r="U175" i="2"/>
  <c r="M175" i="2"/>
  <c r="Q191" i="2"/>
  <c r="U191" i="2"/>
  <c r="M191" i="2"/>
  <c r="I191" i="2"/>
  <c r="Q207" i="2"/>
  <c r="U207" i="2"/>
  <c r="M207" i="2"/>
  <c r="I207" i="2"/>
  <c r="Q239" i="2"/>
  <c r="M239" i="2"/>
  <c r="U239" i="2"/>
  <c r="I239" i="2"/>
  <c r="M34" i="2"/>
  <c r="I34" i="2"/>
  <c r="Q34" i="2"/>
  <c r="U34" i="2"/>
  <c r="M114" i="2"/>
  <c r="I114" i="2"/>
  <c r="Q114" i="2"/>
  <c r="U114" i="2"/>
  <c r="M162" i="2"/>
  <c r="I162" i="2"/>
  <c r="Q162" i="2"/>
  <c r="U162" i="2"/>
  <c r="M210" i="2"/>
  <c r="I210" i="2"/>
  <c r="Q210" i="2"/>
  <c r="U210" i="2"/>
  <c r="M91" i="2"/>
  <c r="I91" i="2"/>
  <c r="Q91" i="2"/>
  <c r="U91" i="2"/>
  <c r="M155" i="2"/>
  <c r="I155" i="2"/>
  <c r="Q155" i="2"/>
  <c r="U155" i="2"/>
  <c r="M235" i="2"/>
  <c r="I235" i="2"/>
  <c r="Q235" i="2"/>
  <c r="U235" i="2"/>
  <c r="M96" i="2"/>
  <c r="I96" i="2"/>
  <c r="Q96" i="2"/>
  <c r="U96" i="2"/>
  <c r="U229" i="2"/>
  <c r="M229" i="2"/>
  <c r="I229" i="2"/>
  <c r="Q229" i="2"/>
  <c r="U22" i="2"/>
  <c r="Q22" i="2"/>
  <c r="M22" i="2"/>
  <c r="I22" i="2"/>
  <c r="U38" i="2"/>
  <c r="Q38" i="2"/>
  <c r="M38" i="2"/>
  <c r="I38" i="2"/>
  <c r="U54" i="2"/>
  <c r="Q54" i="2"/>
  <c r="M54" i="2"/>
  <c r="I54" i="2"/>
  <c r="U70" i="2"/>
  <c r="Q70" i="2"/>
  <c r="M70" i="2"/>
  <c r="I70" i="2"/>
  <c r="U86" i="2"/>
  <c r="M86" i="2"/>
  <c r="I86" i="2"/>
  <c r="Q86" i="2"/>
  <c r="U102" i="2"/>
  <c r="Q102" i="2"/>
  <c r="M102" i="2"/>
  <c r="I102" i="2"/>
  <c r="U118" i="2"/>
  <c r="Q118" i="2"/>
  <c r="M118" i="2"/>
  <c r="I118" i="2"/>
  <c r="U134" i="2"/>
  <c r="Q134" i="2"/>
  <c r="M134" i="2"/>
  <c r="I134" i="2"/>
  <c r="U150" i="2"/>
  <c r="Q150" i="2"/>
  <c r="M150" i="2"/>
  <c r="I150" i="2"/>
  <c r="U166" i="2"/>
  <c r="M166" i="2"/>
  <c r="I166" i="2"/>
  <c r="Q166" i="2"/>
  <c r="U182" i="2"/>
  <c r="Q182" i="2"/>
  <c r="M182" i="2"/>
  <c r="I182" i="2"/>
  <c r="U198" i="2"/>
  <c r="Q198" i="2"/>
  <c r="M198" i="2"/>
  <c r="I198" i="2"/>
  <c r="U214" i="2"/>
  <c r="Q214" i="2"/>
  <c r="M214" i="2"/>
  <c r="I214" i="2"/>
  <c r="U230" i="2"/>
  <c r="Q230" i="2"/>
  <c r="M230" i="2"/>
  <c r="I230" i="2"/>
  <c r="U246" i="2"/>
  <c r="M246" i="2"/>
  <c r="I246" i="2"/>
  <c r="Q246" i="2"/>
  <c r="Q95" i="2"/>
  <c r="U95" i="2"/>
  <c r="I95" i="2"/>
  <c r="M95" i="2"/>
  <c r="Q159" i="2"/>
  <c r="U159" i="2"/>
  <c r="M159" i="2"/>
  <c r="I159" i="2"/>
  <c r="Q223" i="2"/>
  <c r="U223" i="2"/>
  <c r="I223" i="2"/>
  <c r="M223" i="2"/>
  <c r="M20" i="2"/>
  <c r="I20" i="2"/>
  <c r="Q20" i="2"/>
  <c r="U20" i="2"/>
  <c r="M36" i="2"/>
  <c r="I36" i="2"/>
  <c r="Q36" i="2"/>
  <c r="U36" i="2"/>
  <c r="M52" i="2"/>
  <c r="I52" i="2"/>
  <c r="Q52" i="2"/>
  <c r="U52" i="2"/>
  <c r="M68" i="2"/>
  <c r="I68" i="2"/>
  <c r="Q68" i="2"/>
  <c r="U68" i="2"/>
  <c r="M84" i="2"/>
  <c r="I84" i="2"/>
  <c r="Q84" i="2"/>
  <c r="U84" i="2"/>
  <c r="M100" i="2"/>
  <c r="I100" i="2"/>
  <c r="Q100" i="2"/>
  <c r="U100" i="2"/>
  <c r="M116" i="2"/>
  <c r="I116" i="2"/>
  <c r="Q116" i="2"/>
  <c r="U116" i="2"/>
  <c r="M132" i="2"/>
  <c r="I132" i="2"/>
  <c r="Q132" i="2"/>
  <c r="U132" i="2"/>
  <c r="M148" i="2"/>
  <c r="I148" i="2"/>
  <c r="Q148" i="2"/>
  <c r="U148" i="2"/>
  <c r="M164" i="2"/>
  <c r="I164" i="2"/>
  <c r="Q164" i="2"/>
  <c r="U164" i="2"/>
  <c r="M180" i="2"/>
  <c r="I180" i="2"/>
  <c r="Q180" i="2"/>
  <c r="U180" i="2"/>
  <c r="M196" i="2"/>
  <c r="I196" i="2"/>
  <c r="Q196" i="2"/>
  <c r="U196" i="2"/>
  <c r="M212" i="2"/>
  <c r="I212" i="2"/>
  <c r="Q212" i="2"/>
  <c r="U212" i="2"/>
  <c r="M228" i="2"/>
  <c r="I228" i="2"/>
  <c r="Q228" i="2"/>
  <c r="U228" i="2"/>
  <c r="M244" i="2"/>
  <c r="I244" i="2"/>
  <c r="Q244" i="2"/>
  <c r="U244" i="2"/>
  <c r="M25" i="2"/>
  <c r="I25" i="2"/>
  <c r="Q25" i="2"/>
  <c r="U25" i="2"/>
  <c r="M41" i="2"/>
  <c r="I41" i="2"/>
  <c r="Q41" i="2"/>
  <c r="U41" i="2"/>
  <c r="M57" i="2"/>
  <c r="I57" i="2"/>
  <c r="Q57" i="2"/>
  <c r="U57" i="2"/>
  <c r="M73" i="2"/>
  <c r="I73" i="2"/>
  <c r="Q73" i="2"/>
  <c r="U73" i="2"/>
  <c r="M89" i="2"/>
  <c r="I89" i="2"/>
  <c r="Q89" i="2"/>
  <c r="U89" i="2"/>
  <c r="M105" i="2"/>
  <c r="I105" i="2"/>
  <c r="Q105" i="2"/>
  <c r="U105" i="2"/>
  <c r="M121" i="2"/>
  <c r="I121" i="2"/>
  <c r="Q121" i="2"/>
  <c r="U121" i="2"/>
  <c r="M137" i="2"/>
  <c r="I137" i="2"/>
  <c r="Q137" i="2"/>
  <c r="U137" i="2"/>
  <c r="M153" i="2"/>
  <c r="I153" i="2"/>
  <c r="Q153" i="2"/>
  <c r="U153" i="2"/>
  <c r="M169" i="2"/>
  <c r="I169" i="2"/>
  <c r="Q169" i="2"/>
  <c r="U169" i="2"/>
  <c r="M185" i="2"/>
  <c r="I185" i="2"/>
  <c r="Q185" i="2"/>
  <c r="U185" i="2"/>
  <c r="M201" i="2"/>
  <c r="I201" i="2"/>
  <c r="Q201" i="2"/>
  <c r="U201" i="2"/>
  <c r="M217" i="2"/>
  <c r="I217" i="2"/>
  <c r="Q217" i="2"/>
  <c r="U217" i="2"/>
  <c r="M233" i="2"/>
  <c r="I233" i="2"/>
  <c r="Q233" i="2"/>
  <c r="U233" i="2"/>
  <c r="D12" i="2"/>
  <c r="D26" i="2"/>
  <c r="D42" i="2"/>
  <c r="D58" i="2"/>
  <c r="D14" i="2"/>
  <c r="D34" i="2"/>
  <c r="D50" i="2"/>
  <c r="D66" i="2"/>
  <c r="D82" i="2"/>
  <c r="D98" i="2"/>
  <c r="D114" i="2"/>
  <c r="D130" i="2"/>
  <c r="D146" i="2"/>
  <c r="D162" i="2"/>
  <c r="D178" i="2"/>
  <c r="D194" i="2"/>
  <c r="D210" i="2"/>
  <c r="D226" i="2"/>
  <c r="D242" i="2"/>
  <c r="D18" i="2"/>
  <c r="D16" i="2"/>
  <c r="D74" i="2"/>
  <c r="D90" i="2"/>
  <c r="D106" i="2"/>
  <c r="D122" i="2"/>
  <c r="D138" i="2"/>
  <c r="D154" i="2"/>
  <c r="D170" i="2"/>
  <c r="D186" i="2"/>
  <c r="D202" i="2"/>
  <c r="D218" i="2"/>
  <c r="D234" i="2"/>
  <c r="D22" i="2"/>
  <c r="D38" i="2"/>
  <c r="D54" i="2"/>
  <c r="D70" i="2"/>
  <c r="D86" i="2"/>
  <c r="D102" i="2"/>
  <c r="D118" i="2"/>
  <c r="D134" i="2"/>
  <c r="D150" i="2"/>
  <c r="D166" i="2"/>
  <c r="D182" i="2"/>
  <c r="D198" i="2"/>
  <c r="D214" i="2"/>
  <c r="D230" i="2"/>
  <c r="D246" i="2"/>
  <c r="D15" i="2"/>
  <c r="D19" i="2"/>
  <c r="D35" i="2"/>
  <c r="D51" i="2"/>
  <c r="D67" i="2"/>
  <c r="D75" i="2"/>
  <c r="D83" i="2"/>
  <c r="D91" i="2"/>
  <c r="R91" i="2" s="1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R211" i="2" s="1"/>
  <c r="D219" i="2"/>
  <c r="J219" i="2" s="1"/>
  <c r="D227" i="2"/>
  <c r="D235" i="2"/>
  <c r="D243" i="2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D27" i="2"/>
  <c r="D43" i="2"/>
  <c r="D59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87" i="2"/>
  <c r="D95" i="2"/>
  <c r="D103" i="2"/>
  <c r="D119" i="2"/>
  <c r="D135" i="2"/>
  <c r="D151" i="2"/>
  <c r="D159" i="2"/>
  <c r="D167" i="2"/>
  <c r="D183" i="2"/>
  <c r="D199" i="2"/>
  <c r="D215" i="2"/>
  <c r="D223" i="2"/>
  <c r="D231" i="2"/>
  <c r="D247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13" i="2"/>
  <c r="J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J209" i="2" s="1"/>
  <c r="D217" i="2"/>
  <c r="D225" i="2"/>
  <c r="D233" i="2"/>
  <c r="D241" i="2"/>
  <c r="P18" i="2"/>
  <c r="L18" i="2"/>
  <c r="H18" i="2"/>
  <c r="T18" i="2"/>
  <c r="D11" i="2"/>
  <c r="D23" i="2"/>
  <c r="D31" i="2"/>
  <c r="D39" i="2"/>
  <c r="D47" i="2"/>
  <c r="D55" i="2"/>
  <c r="D63" i="2"/>
  <c r="D71" i="2"/>
  <c r="D79" i="2"/>
  <c r="D111" i="2"/>
  <c r="D127" i="2"/>
  <c r="D143" i="2"/>
  <c r="D175" i="2"/>
  <c r="D191" i="2"/>
  <c r="D207" i="2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D104" i="2"/>
  <c r="D120" i="2"/>
  <c r="D136" i="2"/>
  <c r="D152" i="2"/>
  <c r="D160" i="2"/>
  <c r="D168" i="2"/>
  <c r="D184" i="2"/>
  <c r="D200" i="2"/>
  <c r="D216" i="2"/>
  <c r="J216" i="2" s="1"/>
  <c r="D224" i="2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J117" i="2" s="1"/>
  <c r="D125" i="2"/>
  <c r="D133" i="2"/>
  <c r="D141" i="2"/>
  <c r="D149" i="2"/>
  <c r="D157" i="2"/>
  <c r="D165" i="2"/>
  <c r="D173" i="2"/>
  <c r="D181" i="2"/>
  <c r="R181" i="2" s="1"/>
  <c r="D189" i="2"/>
  <c r="D197" i="2"/>
  <c r="D205" i="2"/>
  <c r="D213" i="2"/>
  <c r="D221" i="2"/>
  <c r="D229" i="2"/>
  <c r="D237" i="2"/>
  <c r="D245" i="2"/>
  <c r="J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208" i="2"/>
  <c r="N208" i="2"/>
  <c r="J208" i="2"/>
  <c r="R189" i="2"/>
  <c r="N189" i="2"/>
  <c r="J189" i="2"/>
  <c r="R243" i="2"/>
  <c r="N243" i="2"/>
  <c r="J243" i="2"/>
  <c r="R196" i="2"/>
  <c r="N196" i="2"/>
  <c r="J196" i="2"/>
  <c r="R120" i="2"/>
  <c r="N120" i="2"/>
  <c r="J120" i="2"/>
  <c r="R130" i="2"/>
  <c r="N130" i="2"/>
  <c r="J130" i="2"/>
  <c r="R194" i="2"/>
  <c r="N194" i="2"/>
  <c r="R226" i="2"/>
  <c r="N226" i="2"/>
  <c r="J226" i="2"/>
  <c r="R248" i="2"/>
  <c r="N248" i="2"/>
  <c r="J248" i="2"/>
  <c r="R241" i="2"/>
  <c r="R125" i="2"/>
  <c r="N125" i="2"/>
  <c r="J125" i="2"/>
  <c r="J187" i="2"/>
  <c r="R212" i="2"/>
  <c r="N212" i="2"/>
  <c r="J212" i="2"/>
  <c r="R222" i="2"/>
  <c r="N222" i="2"/>
  <c r="J222" i="2"/>
  <c r="R157" i="2"/>
  <c r="R115" i="2"/>
  <c r="J115" i="2"/>
  <c r="N115" i="2"/>
  <c r="R156" i="2"/>
  <c r="N92" i="2"/>
  <c r="J170" i="2"/>
  <c r="R240" i="2"/>
  <c r="R141" i="2"/>
  <c r="N141" i="2"/>
  <c r="J141" i="2"/>
  <c r="R227" i="2"/>
  <c r="N227" i="2"/>
  <c r="J227" i="2"/>
  <c r="N182" i="2"/>
  <c r="R224" i="2"/>
  <c r="N224" i="2"/>
  <c r="J224" i="2"/>
  <c r="N221" i="2"/>
  <c r="R205" i="2"/>
  <c r="N205" i="2"/>
  <c r="J205" i="2"/>
  <c r="R85" i="2"/>
  <c r="R179" i="2"/>
  <c r="J179" i="2"/>
  <c r="N179" i="2"/>
  <c r="N220" i="2"/>
  <c r="R228" i="2"/>
  <c r="R114" i="2"/>
  <c r="N114" i="2"/>
  <c r="J114" i="2"/>
  <c r="R99" i="2"/>
  <c r="J99" i="2"/>
  <c r="N99" i="2"/>
  <c r="R140" i="2"/>
  <c r="R238" i="2"/>
  <c r="N238" i="2"/>
  <c r="J238" i="2"/>
  <c r="R213" i="2"/>
  <c r="R93" i="2"/>
  <c r="J51" i="2"/>
  <c r="N234" i="2"/>
  <c r="J234" i="2"/>
  <c r="R210" i="2"/>
  <c r="N210" i="2"/>
  <c r="J210" i="2"/>
  <c r="R242" i="2"/>
  <c r="N242" i="2"/>
  <c r="J242" i="2"/>
  <c r="R233" i="2"/>
  <c r="N233" i="2"/>
  <c r="J233" i="2"/>
  <c r="R217" i="2"/>
  <c r="N217" i="2"/>
  <c r="J217" i="2"/>
  <c r="R169" i="2"/>
  <c r="N169" i="2"/>
  <c r="J169" i="2"/>
  <c r="R231" i="2"/>
  <c r="N231" i="2"/>
  <c r="J231" i="2"/>
  <c r="J175" i="2"/>
  <c r="R166" i="2"/>
  <c r="N166" i="2"/>
  <c r="J166" i="2"/>
  <c r="R246" i="2"/>
  <c r="R148" i="2"/>
  <c r="N148" i="2"/>
  <c r="J148" i="2"/>
  <c r="N174" i="2"/>
  <c r="J174" i="2"/>
  <c r="R127" i="2"/>
  <c r="N127" i="2"/>
  <c r="J127" i="2"/>
  <c r="N12" i="2"/>
  <c r="R12" i="2"/>
  <c r="J12" i="2"/>
  <c r="F181" i="2"/>
  <c r="F226" i="2"/>
  <c r="F171" i="2"/>
  <c r="F174" i="2"/>
  <c r="F234" i="2"/>
  <c r="F160" i="2"/>
  <c r="F205" i="2"/>
  <c r="F189" i="2"/>
  <c r="F125" i="2"/>
  <c r="F231" i="2"/>
  <c r="F182" i="2"/>
  <c r="F212" i="2"/>
  <c r="F127" i="2"/>
  <c r="F115" i="2"/>
  <c r="F187" i="2"/>
  <c r="F166" i="2"/>
  <c r="F196" i="2"/>
  <c r="F130" i="2"/>
  <c r="F210" i="2"/>
  <c r="F233" i="2"/>
  <c r="F217" i="2"/>
  <c r="F169" i="2"/>
  <c r="F243" i="2"/>
  <c r="F227" i="2"/>
  <c r="F179" i="2"/>
  <c r="F148" i="2"/>
  <c r="F228" i="2"/>
  <c r="F222" i="2"/>
  <c r="F224" i="2"/>
  <c r="F141" i="2"/>
  <c r="F114" i="2"/>
  <c r="F99" i="2"/>
  <c r="F156" i="2"/>
  <c r="F12" i="2"/>
  <c r="F120" i="2"/>
  <c r="F242" i="2"/>
  <c r="F208" i="2"/>
  <c r="F248" i="2"/>
  <c r="F245" i="2"/>
  <c r="F238" i="2"/>
  <c r="V23" i="3"/>
  <c r="M249" i="2" l="1"/>
  <c r="M7" i="2" s="1"/>
  <c r="Z31" i="3" s="1"/>
  <c r="Z30" i="3" s="1"/>
  <c r="Q249" i="2"/>
  <c r="Q7" i="2" s="1"/>
  <c r="Z35" i="3" s="1"/>
  <c r="Z34" i="3" s="1"/>
  <c r="U249" i="2"/>
  <c r="U7" i="2" s="1"/>
  <c r="Z39" i="3" s="1"/>
  <c r="Z38" i="3" s="1"/>
  <c r="R206" i="2"/>
  <c r="F117" i="2"/>
  <c r="F219" i="2"/>
  <c r="N13" i="2"/>
  <c r="N206" i="2"/>
  <c r="F190" i="2"/>
  <c r="R219" i="2"/>
  <c r="J206" i="2"/>
  <c r="R190" i="2"/>
  <c r="N219" i="2"/>
  <c r="I249" i="2"/>
  <c r="I7" i="2" s="1"/>
  <c r="Z27" i="3" s="1"/>
  <c r="Z26" i="3" s="1"/>
  <c r="N190" i="2"/>
  <c r="N173" i="2"/>
  <c r="S173" i="2"/>
  <c r="K173" i="2"/>
  <c r="G173" i="2"/>
  <c r="O173" i="2"/>
  <c r="K137" i="2"/>
  <c r="G137" i="2"/>
  <c r="O137" i="2"/>
  <c r="S137" i="2"/>
  <c r="K83" i="2"/>
  <c r="G83" i="2"/>
  <c r="O83" i="2"/>
  <c r="S83" i="2"/>
  <c r="F102" i="2"/>
  <c r="S102" i="2"/>
  <c r="K102" i="2"/>
  <c r="G102" i="2"/>
  <c r="O102" i="2"/>
  <c r="K34" i="2"/>
  <c r="G34" i="2"/>
  <c r="O34" i="2"/>
  <c r="S34" i="2"/>
  <c r="S158" i="2"/>
  <c r="O158" i="2"/>
  <c r="K158" i="2"/>
  <c r="G158" i="2"/>
  <c r="R229" i="2"/>
  <c r="K229" i="2"/>
  <c r="G229" i="2"/>
  <c r="O229" i="2"/>
  <c r="S229" i="2"/>
  <c r="R165" i="2"/>
  <c r="K165" i="2"/>
  <c r="G165" i="2"/>
  <c r="S165" i="2"/>
  <c r="O165" i="2"/>
  <c r="K101" i="2"/>
  <c r="G101" i="2"/>
  <c r="O101" i="2"/>
  <c r="S101" i="2"/>
  <c r="S37" i="2"/>
  <c r="K37" i="2"/>
  <c r="G37" i="2"/>
  <c r="O37" i="2"/>
  <c r="J184" i="2"/>
  <c r="K184" i="2"/>
  <c r="O184" i="2"/>
  <c r="S184" i="2"/>
  <c r="G184" i="2"/>
  <c r="K88" i="2"/>
  <c r="O88" i="2"/>
  <c r="S88" i="2"/>
  <c r="G88" i="2"/>
  <c r="R191" i="2"/>
  <c r="O191" i="2"/>
  <c r="S191" i="2"/>
  <c r="K191" i="2"/>
  <c r="G191" i="2"/>
  <c r="O55" i="2"/>
  <c r="S55" i="2"/>
  <c r="K55" i="2"/>
  <c r="G55" i="2"/>
  <c r="R193" i="2"/>
  <c r="K193" i="2"/>
  <c r="G193" i="2"/>
  <c r="O193" i="2"/>
  <c r="S193" i="2"/>
  <c r="K129" i="2"/>
  <c r="G129" i="2"/>
  <c r="O129" i="2"/>
  <c r="S129" i="2"/>
  <c r="K65" i="2"/>
  <c r="G65" i="2"/>
  <c r="O65" i="2"/>
  <c r="S65" i="2"/>
  <c r="N236" i="2"/>
  <c r="K236" i="2"/>
  <c r="G236" i="2"/>
  <c r="O236" i="2"/>
  <c r="S236" i="2"/>
  <c r="J172" i="2"/>
  <c r="K172" i="2"/>
  <c r="G172" i="2"/>
  <c r="O172" i="2"/>
  <c r="S172" i="2"/>
  <c r="K108" i="2"/>
  <c r="G108" i="2"/>
  <c r="O108" i="2"/>
  <c r="S108" i="2"/>
  <c r="K44" i="2"/>
  <c r="G44" i="2"/>
  <c r="O44" i="2"/>
  <c r="S44" i="2"/>
  <c r="O199" i="2"/>
  <c r="S199" i="2"/>
  <c r="K199" i="2"/>
  <c r="G199" i="2"/>
  <c r="O95" i="2"/>
  <c r="S95" i="2"/>
  <c r="K95" i="2"/>
  <c r="G95" i="2"/>
  <c r="J144" i="2"/>
  <c r="G144" i="2"/>
  <c r="O144" i="2"/>
  <c r="S144" i="2"/>
  <c r="K144" i="2"/>
  <c r="K40" i="2"/>
  <c r="O40" i="2"/>
  <c r="S40" i="2"/>
  <c r="G40" i="2"/>
  <c r="J203" i="2"/>
  <c r="K203" i="2"/>
  <c r="G203" i="2"/>
  <c r="O203" i="2"/>
  <c r="S203" i="2"/>
  <c r="J139" i="2"/>
  <c r="K139" i="2"/>
  <c r="G139" i="2"/>
  <c r="O139" i="2"/>
  <c r="S139" i="2"/>
  <c r="K75" i="2"/>
  <c r="G75" i="2"/>
  <c r="O75" i="2"/>
  <c r="S75" i="2"/>
  <c r="J214" i="2"/>
  <c r="S214" i="2"/>
  <c r="O214" i="2"/>
  <c r="K214" i="2"/>
  <c r="G214" i="2"/>
  <c r="S86" i="2"/>
  <c r="K86" i="2"/>
  <c r="G86" i="2"/>
  <c r="O86" i="2"/>
  <c r="K186" i="2"/>
  <c r="G186" i="2"/>
  <c r="O186" i="2"/>
  <c r="S186" i="2"/>
  <c r="O16" i="2"/>
  <c r="S16" i="2"/>
  <c r="G16" i="2"/>
  <c r="K16" i="2"/>
  <c r="F146" i="2"/>
  <c r="K146" i="2"/>
  <c r="G146" i="2"/>
  <c r="O146" i="2"/>
  <c r="S146" i="2"/>
  <c r="S14" i="2"/>
  <c r="O14" i="2"/>
  <c r="K14" i="2"/>
  <c r="G14" i="2"/>
  <c r="S142" i="2"/>
  <c r="K142" i="2"/>
  <c r="G142" i="2"/>
  <c r="O142" i="2"/>
  <c r="S45" i="2"/>
  <c r="K45" i="2"/>
  <c r="G45" i="2"/>
  <c r="O45" i="2"/>
  <c r="K73" i="2"/>
  <c r="G73" i="2"/>
  <c r="O73" i="2"/>
  <c r="S73" i="2"/>
  <c r="J230" i="2"/>
  <c r="S230" i="2"/>
  <c r="O230" i="2"/>
  <c r="K230" i="2"/>
  <c r="G230" i="2"/>
  <c r="F162" i="2"/>
  <c r="K162" i="2"/>
  <c r="G162" i="2"/>
  <c r="O162" i="2"/>
  <c r="S162" i="2"/>
  <c r="R221" i="2"/>
  <c r="K221" i="2"/>
  <c r="G221" i="2"/>
  <c r="S221" i="2"/>
  <c r="O221" i="2"/>
  <c r="J157" i="2"/>
  <c r="S157" i="2"/>
  <c r="K157" i="2"/>
  <c r="G157" i="2"/>
  <c r="O157" i="2"/>
  <c r="F93" i="2"/>
  <c r="S93" i="2"/>
  <c r="K93" i="2"/>
  <c r="G93" i="2"/>
  <c r="O93" i="2"/>
  <c r="S29" i="2"/>
  <c r="K29" i="2"/>
  <c r="G29" i="2"/>
  <c r="O29" i="2"/>
  <c r="J168" i="2"/>
  <c r="O168" i="2"/>
  <c r="S168" i="2"/>
  <c r="K168" i="2"/>
  <c r="G168" i="2"/>
  <c r="K17" i="2"/>
  <c r="G17" i="2"/>
  <c r="O17" i="2"/>
  <c r="S17" i="2"/>
  <c r="N175" i="2"/>
  <c r="O175" i="2"/>
  <c r="S175" i="2"/>
  <c r="K175" i="2"/>
  <c r="G175" i="2"/>
  <c r="O47" i="2"/>
  <c r="S47" i="2"/>
  <c r="K47" i="2"/>
  <c r="G47" i="2"/>
  <c r="J185" i="2"/>
  <c r="K185" i="2"/>
  <c r="G185" i="2"/>
  <c r="O185" i="2"/>
  <c r="S185" i="2"/>
  <c r="K121" i="2"/>
  <c r="G121" i="2"/>
  <c r="O121" i="2"/>
  <c r="S121" i="2"/>
  <c r="K57" i="2"/>
  <c r="G57" i="2"/>
  <c r="O57" i="2"/>
  <c r="S57" i="2"/>
  <c r="J228" i="2"/>
  <c r="K228" i="2"/>
  <c r="G228" i="2"/>
  <c r="O228" i="2"/>
  <c r="S228" i="2"/>
  <c r="R164" i="2"/>
  <c r="K164" i="2"/>
  <c r="G164" i="2"/>
  <c r="O164" i="2"/>
  <c r="S164" i="2"/>
  <c r="J100" i="2"/>
  <c r="K100" i="2"/>
  <c r="G100" i="2"/>
  <c r="O100" i="2"/>
  <c r="S100" i="2"/>
  <c r="K36" i="2"/>
  <c r="G36" i="2"/>
  <c r="O36" i="2"/>
  <c r="S36" i="2"/>
  <c r="J183" i="2"/>
  <c r="O183" i="2"/>
  <c r="S183" i="2"/>
  <c r="K183" i="2"/>
  <c r="G183" i="2"/>
  <c r="F87" i="2"/>
  <c r="O87" i="2"/>
  <c r="S87" i="2"/>
  <c r="K87" i="2"/>
  <c r="G87" i="2"/>
  <c r="K59" i="2"/>
  <c r="G59" i="2"/>
  <c r="O59" i="2"/>
  <c r="S59" i="2"/>
  <c r="O128" i="2"/>
  <c r="S128" i="2"/>
  <c r="K128" i="2"/>
  <c r="G128" i="2"/>
  <c r="O32" i="2"/>
  <c r="S32" i="2"/>
  <c r="K32" i="2"/>
  <c r="G32" i="2"/>
  <c r="J195" i="2"/>
  <c r="K195" i="2"/>
  <c r="G195" i="2"/>
  <c r="O195" i="2"/>
  <c r="S195" i="2"/>
  <c r="N131" i="2"/>
  <c r="K131" i="2"/>
  <c r="G131" i="2"/>
  <c r="O131" i="2"/>
  <c r="S131" i="2"/>
  <c r="K67" i="2"/>
  <c r="G67" i="2"/>
  <c r="O67" i="2"/>
  <c r="S67" i="2"/>
  <c r="J198" i="2"/>
  <c r="S198" i="2"/>
  <c r="K198" i="2"/>
  <c r="G198" i="2"/>
  <c r="O198" i="2"/>
  <c r="S70" i="2"/>
  <c r="O70" i="2"/>
  <c r="K70" i="2"/>
  <c r="G70" i="2"/>
  <c r="F170" i="2"/>
  <c r="K170" i="2"/>
  <c r="G170" i="2"/>
  <c r="O170" i="2"/>
  <c r="S170" i="2"/>
  <c r="K18" i="2"/>
  <c r="G18" i="2"/>
  <c r="O18" i="2"/>
  <c r="S18" i="2"/>
  <c r="K130" i="2"/>
  <c r="G130" i="2"/>
  <c r="O130" i="2"/>
  <c r="S130" i="2"/>
  <c r="K58" i="2"/>
  <c r="G58" i="2"/>
  <c r="O58" i="2"/>
  <c r="S58" i="2"/>
  <c r="S126" i="2"/>
  <c r="O126" i="2"/>
  <c r="K126" i="2"/>
  <c r="G126" i="2"/>
  <c r="J237" i="2"/>
  <c r="K237" i="2"/>
  <c r="G237" i="2"/>
  <c r="S237" i="2"/>
  <c r="O237" i="2"/>
  <c r="N200" i="2"/>
  <c r="G200" i="2"/>
  <c r="O200" i="2"/>
  <c r="S200" i="2"/>
  <c r="K200" i="2"/>
  <c r="R207" i="2"/>
  <c r="O207" i="2"/>
  <c r="S207" i="2"/>
  <c r="K207" i="2"/>
  <c r="G207" i="2"/>
  <c r="J244" i="2"/>
  <c r="K244" i="2"/>
  <c r="G244" i="2"/>
  <c r="O244" i="2"/>
  <c r="S244" i="2"/>
  <c r="J215" i="2"/>
  <c r="O215" i="2"/>
  <c r="S215" i="2"/>
  <c r="K215" i="2"/>
  <c r="G215" i="2"/>
  <c r="R176" i="2"/>
  <c r="O176" i="2"/>
  <c r="S176" i="2"/>
  <c r="G176" i="2"/>
  <c r="K176" i="2"/>
  <c r="K74" i="2"/>
  <c r="G74" i="2"/>
  <c r="O74" i="2"/>
  <c r="S74" i="2"/>
  <c r="F213" i="2"/>
  <c r="S213" i="2"/>
  <c r="K213" i="2"/>
  <c r="G213" i="2"/>
  <c r="O213" i="2"/>
  <c r="K149" i="2"/>
  <c r="G149" i="2"/>
  <c r="O149" i="2"/>
  <c r="S149" i="2"/>
  <c r="F85" i="2"/>
  <c r="S85" i="2"/>
  <c r="K85" i="2"/>
  <c r="G85" i="2"/>
  <c r="O85" i="2"/>
  <c r="K21" i="2"/>
  <c r="G21" i="2"/>
  <c r="O21" i="2"/>
  <c r="S21" i="2"/>
  <c r="J160" i="2"/>
  <c r="O160" i="2"/>
  <c r="S160" i="2"/>
  <c r="K160" i="2"/>
  <c r="G160" i="2"/>
  <c r="O143" i="2"/>
  <c r="S143" i="2"/>
  <c r="K143" i="2"/>
  <c r="G143" i="2"/>
  <c r="O39" i="2"/>
  <c r="S39" i="2"/>
  <c r="K39" i="2"/>
  <c r="G39" i="2"/>
  <c r="N241" i="2"/>
  <c r="K241" i="2"/>
  <c r="G241" i="2"/>
  <c r="O241" i="2"/>
  <c r="S241" i="2"/>
  <c r="R177" i="2"/>
  <c r="K177" i="2"/>
  <c r="G177" i="2"/>
  <c r="O177" i="2"/>
  <c r="S177" i="2"/>
  <c r="K113" i="2"/>
  <c r="G113" i="2"/>
  <c r="O113" i="2"/>
  <c r="S113" i="2"/>
  <c r="K49" i="2"/>
  <c r="G49" i="2"/>
  <c r="O49" i="2"/>
  <c r="S49" i="2"/>
  <c r="R220" i="2"/>
  <c r="K220" i="2"/>
  <c r="G220" i="2"/>
  <c r="O220" i="2"/>
  <c r="S220" i="2"/>
  <c r="J156" i="2"/>
  <c r="K156" i="2"/>
  <c r="G156" i="2"/>
  <c r="O156" i="2"/>
  <c r="S156" i="2"/>
  <c r="R92" i="2"/>
  <c r="K92" i="2"/>
  <c r="G92" i="2"/>
  <c r="O92" i="2"/>
  <c r="S92" i="2"/>
  <c r="K28" i="2"/>
  <c r="G28" i="2"/>
  <c r="O28" i="2"/>
  <c r="S28" i="2"/>
  <c r="J167" i="2"/>
  <c r="O167" i="2"/>
  <c r="S167" i="2"/>
  <c r="K167" i="2"/>
  <c r="G167" i="2"/>
  <c r="K43" i="2"/>
  <c r="G43" i="2"/>
  <c r="O43" i="2"/>
  <c r="S43" i="2"/>
  <c r="O112" i="2"/>
  <c r="K112" i="2"/>
  <c r="S112" i="2"/>
  <c r="G112" i="2"/>
  <c r="O24" i="2"/>
  <c r="S24" i="2"/>
  <c r="K24" i="2"/>
  <c r="G24" i="2"/>
  <c r="N187" i="2"/>
  <c r="K187" i="2"/>
  <c r="G187" i="2"/>
  <c r="O187" i="2"/>
  <c r="S187" i="2"/>
  <c r="K123" i="2"/>
  <c r="G123" i="2"/>
  <c r="O123" i="2"/>
  <c r="S123" i="2"/>
  <c r="R51" i="2"/>
  <c r="K51" i="2"/>
  <c r="G51" i="2"/>
  <c r="O51" i="2"/>
  <c r="S51" i="2"/>
  <c r="R182" i="2"/>
  <c r="S182" i="2"/>
  <c r="O182" i="2"/>
  <c r="K182" i="2"/>
  <c r="G182" i="2"/>
  <c r="S54" i="2"/>
  <c r="K54" i="2"/>
  <c r="G54" i="2"/>
  <c r="O54" i="2"/>
  <c r="K154" i="2"/>
  <c r="G154" i="2"/>
  <c r="O154" i="2"/>
  <c r="S154" i="2"/>
  <c r="K242" i="2"/>
  <c r="G242" i="2"/>
  <c r="O242" i="2"/>
  <c r="S242" i="2"/>
  <c r="K114" i="2"/>
  <c r="G114" i="2"/>
  <c r="O114" i="2"/>
  <c r="S114" i="2"/>
  <c r="K42" i="2"/>
  <c r="G42" i="2"/>
  <c r="O42" i="2"/>
  <c r="S42" i="2"/>
  <c r="S78" i="2"/>
  <c r="O78" i="2"/>
  <c r="K78" i="2"/>
  <c r="G78" i="2"/>
  <c r="S238" i="2"/>
  <c r="K238" i="2"/>
  <c r="G238" i="2"/>
  <c r="O238" i="2"/>
  <c r="S110" i="2"/>
  <c r="O110" i="2"/>
  <c r="K110" i="2"/>
  <c r="G110" i="2"/>
  <c r="K109" i="2"/>
  <c r="G109" i="2"/>
  <c r="S109" i="2"/>
  <c r="O109" i="2"/>
  <c r="O63" i="2"/>
  <c r="S63" i="2"/>
  <c r="K63" i="2"/>
  <c r="G63" i="2"/>
  <c r="K116" i="2"/>
  <c r="G116" i="2"/>
  <c r="O116" i="2"/>
  <c r="S116" i="2"/>
  <c r="F211" i="2"/>
  <c r="K211" i="2"/>
  <c r="G211" i="2"/>
  <c r="O211" i="2"/>
  <c r="S211" i="2"/>
  <c r="J207" i="2"/>
  <c r="S205" i="2"/>
  <c r="K205" i="2"/>
  <c r="G205" i="2"/>
  <c r="O205" i="2"/>
  <c r="S141" i="2"/>
  <c r="K141" i="2"/>
  <c r="G141" i="2"/>
  <c r="O141" i="2"/>
  <c r="S77" i="2"/>
  <c r="K77" i="2"/>
  <c r="G77" i="2"/>
  <c r="O77" i="2"/>
  <c r="G248" i="2"/>
  <c r="O248" i="2"/>
  <c r="S248" i="2"/>
  <c r="K248" i="2"/>
  <c r="O152" i="2"/>
  <c r="S152" i="2"/>
  <c r="K152" i="2"/>
  <c r="G152" i="2"/>
  <c r="O127" i="2"/>
  <c r="S127" i="2"/>
  <c r="K127" i="2"/>
  <c r="G127" i="2"/>
  <c r="O31" i="2"/>
  <c r="S31" i="2"/>
  <c r="K31" i="2"/>
  <c r="G31" i="2"/>
  <c r="K233" i="2"/>
  <c r="G233" i="2"/>
  <c r="O233" i="2"/>
  <c r="S233" i="2"/>
  <c r="K169" i="2"/>
  <c r="G169" i="2"/>
  <c r="O169" i="2"/>
  <c r="S169" i="2"/>
  <c r="K105" i="2"/>
  <c r="G105" i="2"/>
  <c r="O105" i="2"/>
  <c r="S105" i="2"/>
  <c r="K41" i="2"/>
  <c r="G41" i="2"/>
  <c r="O41" i="2"/>
  <c r="S41" i="2"/>
  <c r="K212" i="2"/>
  <c r="G212" i="2"/>
  <c r="O212" i="2"/>
  <c r="S212" i="2"/>
  <c r="K148" i="2"/>
  <c r="G148" i="2"/>
  <c r="O148" i="2"/>
  <c r="S148" i="2"/>
  <c r="K84" i="2"/>
  <c r="G84" i="2"/>
  <c r="O84" i="2"/>
  <c r="S84" i="2"/>
  <c r="K20" i="2"/>
  <c r="G20" i="2"/>
  <c r="O20" i="2"/>
  <c r="S20" i="2"/>
  <c r="O159" i="2"/>
  <c r="S159" i="2"/>
  <c r="K159" i="2"/>
  <c r="G159" i="2"/>
  <c r="K27" i="2"/>
  <c r="G27" i="2"/>
  <c r="O27" i="2"/>
  <c r="S27" i="2"/>
  <c r="O80" i="2"/>
  <c r="S80" i="2"/>
  <c r="K80" i="2"/>
  <c r="G80" i="2"/>
  <c r="K243" i="2"/>
  <c r="G243" i="2"/>
  <c r="O243" i="2"/>
  <c r="S243" i="2"/>
  <c r="K179" i="2"/>
  <c r="G179" i="2"/>
  <c r="O179" i="2"/>
  <c r="S179" i="2"/>
  <c r="K115" i="2"/>
  <c r="G115" i="2"/>
  <c r="O115" i="2"/>
  <c r="S115" i="2"/>
  <c r="K35" i="2"/>
  <c r="G35" i="2"/>
  <c r="O35" i="2"/>
  <c r="S35" i="2"/>
  <c r="S166" i="2"/>
  <c r="O166" i="2"/>
  <c r="K166" i="2"/>
  <c r="G166" i="2"/>
  <c r="S38" i="2"/>
  <c r="O38" i="2"/>
  <c r="K38" i="2"/>
  <c r="G38" i="2"/>
  <c r="K138" i="2"/>
  <c r="G138" i="2"/>
  <c r="O138" i="2"/>
  <c r="S138" i="2"/>
  <c r="K226" i="2"/>
  <c r="G226" i="2"/>
  <c r="O226" i="2"/>
  <c r="S226" i="2"/>
  <c r="K98" i="2"/>
  <c r="G98" i="2"/>
  <c r="O98" i="2"/>
  <c r="S98" i="2"/>
  <c r="K26" i="2"/>
  <c r="G26" i="2"/>
  <c r="O26" i="2"/>
  <c r="S26" i="2"/>
  <c r="S30" i="2"/>
  <c r="O30" i="2"/>
  <c r="K30" i="2"/>
  <c r="G30" i="2"/>
  <c r="S222" i="2"/>
  <c r="O222" i="2"/>
  <c r="K222" i="2"/>
  <c r="G222" i="2"/>
  <c r="S94" i="2"/>
  <c r="O94" i="2"/>
  <c r="K94" i="2"/>
  <c r="G94" i="2"/>
  <c r="F96" i="2"/>
  <c r="O96" i="2"/>
  <c r="G96" i="2"/>
  <c r="S96" i="2"/>
  <c r="K96" i="2"/>
  <c r="D31" i="42"/>
  <c r="D30" i="42" s="1"/>
  <c r="D7" i="44"/>
  <c r="V31" i="42" s="1"/>
  <c r="V30" i="42" s="1"/>
  <c r="F173" i="2"/>
  <c r="N207" i="2"/>
  <c r="J197" i="2"/>
  <c r="S197" i="2"/>
  <c r="K197" i="2"/>
  <c r="G197" i="2"/>
  <c r="O197" i="2"/>
  <c r="F133" i="2"/>
  <c r="S133" i="2"/>
  <c r="K133" i="2"/>
  <c r="G133" i="2"/>
  <c r="O133" i="2"/>
  <c r="K69" i="2"/>
  <c r="G69" i="2"/>
  <c r="S69" i="2"/>
  <c r="O69" i="2"/>
  <c r="J232" i="2"/>
  <c r="K232" i="2"/>
  <c r="O232" i="2"/>
  <c r="S232" i="2"/>
  <c r="G232" i="2"/>
  <c r="F136" i="2"/>
  <c r="K136" i="2"/>
  <c r="O136" i="2"/>
  <c r="S136" i="2"/>
  <c r="G136" i="2"/>
  <c r="O111" i="2"/>
  <c r="S111" i="2"/>
  <c r="K111" i="2"/>
  <c r="G111" i="2"/>
  <c r="O23" i="2"/>
  <c r="S23" i="2"/>
  <c r="K23" i="2"/>
  <c r="G23" i="2"/>
  <c r="F225" i="2"/>
  <c r="K225" i="2"/>
  <c r="G225" i="2"/>
  <c r="O225" i="2"/>
  <c r="S225" i="2"/>
  <c r="K161" i="2"/>
  <c r="G161" i="2"/>
  <c r="O161" i="2"/>
  <c r="S161" i="2"/>
  <c r="K97" i="2"/>
  <c r="G97" i="2"/>
  <c r="O97" i="2"/>
  <c r="S97" i="2"/>
  <c r="K33" i="2"/>
  <c r="G33" i="2"/>
  <c r="O33" i="2"/>
  <c r="S33" i="2"/>
  <c r="J204" i="2"/>
  <c r="K204" i="2"/>
  <c r="G204" i="2"/>
  <c r="O204" i="2"/>
  <c r="S204" i="2"/>
  <c r="J140" i="2"/>
  <c r="K140" i="2"/>
  <c r="G140" i="2"/>
  <c r="O140" i="2"/>
  <c r="S140" i="2"/>
  <c r="K76" i="2"/>
  <c r="G76" i="2"/>
  <c r="O76" i="2"/>
  <c r="S76" i="2"/>
  <c r="N247" i="2"/>
  <c r="O247" i="2"/>
  <c r="S247" i="2"/>
  <c r="K247" i="2"/>
  <c r="G247" i="2"/>
  <c r="O151" i="2"/>
  <c r="S151" i="2"/>
  <c r="K151" i="2"/>
  <c r="G151" i="2"/>
  <c r="F240" i="2"/>
  <c r="O240" i="2"/>
  <c r="S240" i="2"/>
  <c r="K240" i="2"/>
  <c r="G240" i="2"/>
  <c r="O72" i="2"/>
  <c r="S72" i="2"/>
  <c r="G72" i="2"/>
  <c r="K72" i="2"/>
  <c r="N235" i="2"/>
  <c r="K235" i="2"/>
  <c r="G235" i="2"/>
  <c r="O235" i="2"/>
  <c r="S235" i="2"/>
  <c r="J171" i="2"/>
  <c r="K171" i="2"/>
  <c r="G171" i="2"/>
  <c r="O171" i="2"/>
  <c r="S171" i="2"/>
  <c r="N107" i="2"/>
  <c r="K107" i="2"/>
  <c r="G107" i="2"/>
  <c r="O107" i="2"/>
  <c r="S107" i="2"/>
  <c r="K19" i="2"/>
  <c r="G19" i="2"/>
  <c r="O19" i="2"/>
  <c r="S19" i="2"/>
  <c r="S150" i="2"/>
  <c r="K150" i="2"/>
  <c r="G150" i="2"/>
  <c r="O150" i="2"/>
  <c r="S22" i="2"/>
  <c r="O22" i="2"/>
  <c r="K22" i="2"/>
  <c r="G22" i="2"/>
  <c r="K122" i="2"/>
  <c r="G122" i="2"/>
  <c r="O122" i="2"/>
  <c r="S122" i="2"/>
  <c r="K210" i="2"/>
  <c r="G210" i="2"/>
  <c r="O210" i="2"/>
  <c r="S210" i="2"/>
  <c r="K82" i="2"/>
  <c r="G82" i="2"/>
  <c r="O82" i="2"/>
  <c r="S82" i="2"/>
  <c r="K12" i="2"/>
  <c r="G12" i="2"/>
  <c r="O12" i="2"/>
  <c r="S12" i="2"/>
  <c r="S206" i="2"/>
  <c r="O206" i="2"/>
  <c r="K206" i="2"/>
  <c r="G206" i="2"/>
  <c r="S62" i="2"/>
  <c r="O62" i="2"/>
  <c r="K62" i="2"/>
  <c r="G62" i="2"/>
  <c r="K52" i="2"/>
  <c r="G52" i="2"/>
  <c r="O52" i="2"/>
  <c r="S52" i="2"/>
  <c r="F147" i="2"/>
  <c r="K147" i="2"/>
  <c r="G147" i="2"/>
  <c r="O147" i="2"/>
  <c r="S147" i="2"/>
  <c r="K189" i="2"/>
  <c r="G189" i="2"/>
  <c r="O189" i="2"/>
  <c r="S189" i="2"/>
  <c r="K125" i="2"/>
  <c r="G125" i="2"/>
  <c r="S125" i="2"/>
  <c r="O125" i="2"/>
  <c r="K61" i="2"/>
  <c r="G61" i="2"/>
  <c r="O61" i="2"/>
  <c r="S61" i="2"/>
  <c r="O224" i="2"/>
  <c r="S224" i="2"/>
  <c r="K224" i="2"/>
  <c r="G224" i="2"/>
  <c r="O120" i="2"/>
  <c r="S120" i="2"/>
  <c r="G120" i="2"/>
  <c r="K120" i="2"/>
  <c r="O79" i="2"/>
  <c r="S79" i="2"/>
  <c r="K79" i="2"/>
  <c r="G79" i="2"/>
  <c r="K11" i="2"/>
  <c r="G11" i="2"/>
  <c r="O11" i="2"/>
  <c r="S11" i="2"/>
  <c r="K217" i="2"/>
  <c r="G217" i="2"/>
  <c r="O217" i="2"/>
  <c r="S217" i="2"/>
  <c r="K153" i="2"/>
  <c r="G153" i="2"/>
  <c r="O153" i="2"/>
  <c r="S153" i="2"/>
  <c r="K89" i="2"/>
  <c r="G89" i="2"/>
  <c r="O89" i="2"/>
  <c r="S89" i="2"/>
  <c r="K25" i="2"/>
  <c r="G25" i="2"/>
  <c r="O25" i="2"/>
  <c r="S25" i="2"/>
  <c r="K196" i="2"/>
  <c r="G196" i="2"/>
  <c r="O196" i="2"/>
  <c r="S196" i="2"/>
  <c r="K132" i="2"/>
  <c r="G132" i="2"/>
  <c r="O132" i="2"/>
  <c r="S132" i="2"/>
  <c r="K68" i="2"/>
  <c r="G68" i="2"/>
  <c r="O68" i="2"/>
  <c r="S68" i="2"/>
  <c r="O231" i="2"/>
  <c r="S231" i="2"/>
  <c r="K231" i="2"/>
  <c r="G231" i="2"/>
  <c r="O135" i="2"/>
  <c r="S135" i="2"/>
  <c r="K135" i="2"/>
  <c r="G135" i="2"/>
  <c r="O208" i="2"/>
  <c r="S208" i="2"/>
  <c r="K208" i="2"/>
  <c r="G208" i="2"/>
  <c r="O64" i="2"/>
  <c r="S64" i="2"/>
  <c r="G64" i="2"/>
  <c r="K64" i="2"/>
  <c r="K227" i="2"/>
  <c r="G227" i="2"/>
  <c r="O227" i="2"/>
  <c r="S227" i="2"/>
  <c r="K163" i="2"/>
  <c r="G163" i="2"/>
  <c r="O163" i="2"/>
  <c r="S163" i="2"/>
  <c r="K99" i="2"/>
  <c r="G99" i="2"/>
  <c r="O99" i="2"/>
  <c r="S99" i="2"/>
  <c r="O15" i="2"/>
  <c r="S15" i="2"/>
  <c r="K15" i="2"/>
  <c r="G15" i="2"/>
  <c r="S134" i="2"/>
  <c r="O134" i="2"/>
  <c r="K134" i="2"/>
  <c r="G134" i="2"/>
  <c r="R234" i="2"/>
  <c r="K234" i="2"/>
  <c r="G234" i="2"/>
  <c r="O234" i="2"/>
  <c r="S234" i="2"/>
  <c r="J106" i="2"/>
  <c r="K106" i="2"/>
  <c r="G106" i="2"/>
  <c r="O106" i="2"/>
  <c r="S106" i="2"/>
  <c r="J194" i="2"/>
  <c r="K194" i="2"/>
  <c r="G194" i="2"/>
  <c r="O194" i="2"/>
  <c r="S194" i="2"/>
  <c r="K66" i="2"/>
  <c r="G66" i="2"/>
  <c r="O66" i="2"/>
  <c r="S66" i="2"/>
  <c r="S190" i="2"/>
  <c r="K190" i="2"/>
  <c r="G190" i="2"/>
  <c r="O190" i="2"/>
  <c r="S46" i="2"/>
  <c r="K46" i="2"/>
  <c r="G46" i="2"/>
  <c r="O46" i="2"/>
  <c r="J201" i="2"/>
  <c r="K201" i="2"/>
  <c r="G201" i="2"/>
  <c r="O201" i="2"/>
  <c r="S201" i="2"/>
  <c r="N180" i="2"/>
  <c r="K180" i="2"/>
  <c r="G180" i="2"/>
  <c r="O180" i="2"/>
  <c r="S180" i="2"/>
  <c r="N103" i="2"/>
  <c r="O103" i="2"/>
  <c r="S103" i="2"/>
  <c r="K103" i="2"/>
  <c r="G103" i="2"/>
  <c r="G48" i="2"/>
  <c r="O48" i="2"/>
  <c r="S48" i="2"/>
  <c r="K48" i="2"/>
  <c r="R202" i="2"/>
  <c r="K202" i="2"/>
  <c r="G202" i="2"/>
  <c r="O202" i="2"/>
  <c r="S202" i="2"/>
  <c r="F176" i="2"/>
  <c r="R245" i="2"/>
  <c r="S245" i="2"/>
  <c r="K245" i="2"/>
  <c r="G245" i="2"/>
  <c r="O245" i="2"/>
  <c r="J181" i="2"/>
  <c r="K181" i="2"/>
  <c r="G181" i="2"/>
  <c r="S181" i="2"/>
  <c r="O181" i="2"/>
  <c r="N117" i="2"/>
  <c r="S117" i="2"/>
  <c r="K117" i="2"/>
  <c r="G117" i="2"/>
  <c r="O117" i="2"/>
  <c r="K53" i="2"/>
  <c r="G53" i="2"/>
  <c r="S53" i="2"/>
  <c r="O53" i="2"/>
  <c r="R216" i="2"/>
  <c r="O216" i="2"/>
  <c r="S216" i="2"/>
  <c r="G216" i="2"/>
  <c r="K216" i="2"/>
  <c r="G104" i="2"/>
  <c r="O104" i="2"/>
  <c r="S104" i="2"/>
  <c r="K104" i="2"/>
  <c r="J239" i="2"/>
  <c r="O239" i="2"/>
  <c r="S239" i="2"/>
  <c r="K239" i="2"/>
  <c r="G239" i="2"/>
  <c r="O71" i="2"/>
  <c r="S71" i="2"/>
  <c r="K71" i="2"/>
  <c r="G71" i="2"/>
  <c r="N209" i="2"/>
  <c r="K209" i="2"/>
  <c r="G209" i="2"/>
  <c r="O209" i="2"/>
  <c r="S209" i="2"/>
  <c r="K145" i="2"/>
  <c r="G145" i="2"/>
  <c r="O145" i="2"/>
  <c r="S145" i="2"/>
  <c r="K81" i="2"/>
  <c r="G81" i="2"/>
  <c r="O81" i="2"/>
  <c r="S81" i="2"/>
  <c r="R13" i="2"/>
  <c r="K13" i="2"/>
  <c r="G13" i="2"/>
  <c r="S13" i="2"/>
  <c r="O13" i="2"/>
  <c r="F188" i="2"/>
  <c r="K188" i="2"/>
  <c r="G188" i="2"/>
  <c r="O188" i="2"/>
  <c r="S188" i="2"/>
  <c r="J124" i="2"/>
  <c r="K124" i="2"/>
  <c r="G124" i="2"/>
  <c r="O124" i="2"/>
  <c r="S124" i="2"/>
  <c r="K60" i="2"/>
  <c r="G60" i="2"/>
  <c r="O60" i="2"/>
  <c r="S60" i="2"/>
  <c r="N223" i="2"/>
  <c r="O223" i="2"/>
  <c r="S223" i="2"/>
  <c r="K223" i="2"/>
  <c r="G223" i="2"/>
  <c r="O119" i="2"/>
  <c r="S119" i="2"/>
  <c r="K119" i="2"/>
  <c r="G119" i="2"/>
  <c r="J192" i="2"/>
  <c r="O192" i="2"/>
  <c r="S192" i="2"/>
  <c r="K192" i="2"/>
  <c r="G192" i="2"/>
  <c r="O56" i="2"/>
  <c r="S56" i="2"/>
  <c r="K56" i="2"/>
  <c r="G56" i="2"/>
  <c r="K219" i="2"/>
  <c r="G219" i="2"/>
  <c r="O219" i="2"/>
  <c r="S219" i="2"/>
  <c r="K155" i="2"/>
  <c r="G155" i="2"/>
  <c r="O155" i="2"/>
  <c r="S155" i="2"/>
  <c r="J91" i="2"/>
  <c r="K91" i="2"/>
  <c r="G91" i="2"/>
  <c r="O91" i="2"/>
  <c r="S91" i="2"/>
  <c r="F246" i="2"/>
  <c r="S246" i="2"/>
  <c r="K246" i="2"/>
  <c r="G246" i="2"/>
  <c r="O246" i="2"/>
  <c r="S118" i="2"/>
  <c r="O118" i="2"/>
  <c r="K118" i="2"/>
  <c r="G118" i="2"/>
  <c r="J218" i="2"/>
  <c r="K218" i="2"/>
  <c r="G218" i="2"/>
  <c r="O218" i="2"/>
  <c r="S218" i="2"/>
  <c r="K90" i="2"/>
  <c r="G90" i="2"/>
  <c r="O90" i="2"/>
  <c r="S90" i="2"/>
  <c r="K178" i="2"/>
  <c r="G178" i="2"/>
  <c r="O178" i="2"/>
  <c r="S178" i="2"/>
  <c r="F50" i="2"/>
  <c r="K50" i="2"/>
  <c r="G50" i="2"/>
  <c r="O50" i="2"/>
  <c r="S50" i="2"/>
  <c r="S174" i="2"/>
  <c r="O174" i="2"/>
  <c r="K174" i="2"/>
  <c r="G174" i="2"/>
  <c r="R139" i="2"/>
  <c r="H249" i="2"/>
  <c r="H7" i="2" s="1"/>
  <c r="T249" i="2"/>
  <c r="T7" i="2" s="1"/>
  <c r="R102" i="2"/>
  <c r="R215" i="2"/>
  <c r="F236" i="2"/>
  <c r="N215" i="2"/>
  <c r="N193" i="2"/>
  <c r="R146" i="2"/>
  <c r="N202" i="2"/>
  <c r="N176" i="2"/>
  <c r="N191" i="2"/>
  <c r="L249" i="2"/>
  <c r="L7" i="2" s="1"/>
  <c r="R147" i="2"/>
  <c r="R103" i="2"/>
  <c r="F214" i="2"/>
  <c r="F103" i="2"/>
  <c r="R180" i="2"/>
  <c r="R244" i="2"/>
  <c r="J200" i="2"/>
  <c r="J176" i="2"/>
  <c r="F202" i="2"/>
  <c r="N229" i="2"/>
  <c r="F244" i="2"/>
  <c r="F139" i="2"/>
  <c r="N165" i="2"/>
  <c r="N244" i="2"/>
  <c r="P249" i="2"/>
  <c r="P7" i="2" s="1"/>
  <c r="F175" i="2"/>
  <c r="R87" i="2"/>
  <c r="N146" i="2"/>
  <c r="N93" i="2"/>
  <c r="N228" i="2"/>
  <c r="J221" i="2"/>
  <c r="N157" i="2"/>
  <c r="J93" i="2"/>
  <c r="F157" i="2"/>
  <c r="J87" i="2"/>
  <c r="R195" i="2"/>
  <c r="N164" i="2"/>
  <c r="N87" i="2"/>
  <c r="F164" i="2"/>
  <c r="F131" i="2"/>
  <c r="F195" i="2"/>
  <c r="F198" i="2"/>
  <c r="R100" i="2"/>
  <c r="N195" i="2"/>
  <c r="R168" i="2"/>
  <c r="R185" i="2"/>
  <c r="R183" i="2"/>
  <c r="R131" i="2"/>
  <c r="J164" i="2"/>
  <c r="F183" i="2"/>
  <c r="J146" i="2"/>
  <c r="F100" i="2"/>
  <c r="F168" i="2"/>
  <c r="N100" i="2"/>
  <c r="N168" i="2"/>
  <c r="R198" i="2"/>
  <c r="N185" i="2"/>
  <c r="N183" i="2"/>
  <c r="J131" i="2"/>
  <c r="F221" i="2"/>
  <c r="F185" i="2"/>
  <c r="R175" i="2"/>
  <c r="N198" i="2"/>
  <c r="F229" i="2"/>
  <c r="F203" i="2"/>
  <c r="J202" i="2"/>
  <c r="N139" i="2"/>
  <c r="F194" i="2"/>
  <c r="N91" i="2"/>
  <c r="N246" i="2"/>
  <c r="R144" i="2"/>
  <c r="N162" i="2"/>
  <c r="J147" i="2"/>
  <c r="N211" i="2"/>
  <c r="N181" i="2"/>
  <c r="J102" i="2"/>
  <c r="R184" i="2"/>
  <c r="R203" i="2"/>
  <c r="R237" i="2"/>
  <c r="N96" i="2"/>
  <c r="J103" i="2"/>
  <c r="N50" i="2"/>
  <c r="R214" i="2"/>
  <c r="J229" i="2"/>
  <c r="R162" i="2"/>
  <c r="F223" i="2"/>
  <c r="F215" i="2"/>
  <c r="F200" i="2"/>
  <c r="J180" i="2"/>
  <c r="F13" i="2"/>
  <c r="F207" i="2"/>
  <c r="F218" i="2"/>
  <c r="F91" i="2"/>
  <c r="F192" i="2"/>
  <c r="F237" i="2"/>
  <c r="F230" i="2"/>
  <c r="F201" i="2"/>
  <c r="F180" i="2"/>
  <c r="J246" i="2"/>
  <c r="R236" i="2"/>
  <c r="N144" i="2"/>
  <c r="J162" i="2"/>
  <c r="R188" i="2"/>
  <c r="N184" i="2"/>
  <c r="N203" i="2"/>
  <c r="R173" i="2"/>
  <c r="N237" i="2"/>
  <c r="J96" i="2"/>
  <c r="R124" i="2"/>
  <c r="J50" i="2"/>
  <c r="N214" i="2"/>
  <c r="N239" i="2"/>
  <c r="R106" i="2"/>
  <c r="J193" i="2"/>
  <c r="N102" i="2"/>
  <c r="R96" i="2"/>
  <c r="F124" i="2"/>
  <c r="N124" i="2"/>
  <c r="R223" i="2"/>
  <c r="F144" i="2"/>
  <c r="J191" i="2"/>
  <c r="J211" i="2"/>
  <c r="R50" i="2"/>
  <c r="F209" i="2"/>
  <c r="R172" i="2"/>
  <c r="R218" i="2"/>
  <c r="R230" i="2"/>
  <c r="R201" i="2"/>
  <c r="F216" i="2"/>
  <c r="N172" i="2"/>
  <c r="J236" i="2"/>
  <c r="R200" i="2"/>
  <c r="J188" i="2"/>
  <c r="N218" i="2"/>
  <c r="R117" i="2"/>
  <c r="N230" i="2"/>
  <c r="J173" i="2"/>
  <c r="N192" i="2"/>
  <c r="N201" i="2"/>
  <c r="J223" i="2"/>
  <c r="J165" i="2"/>
  <c r="F184" i="2"/>
  <c r="N147" i="2"/>
  <c r="F191" i="2"/>
  <c r="N188" i="2"/>
  <c r="R192" i="2"/>
  <c r="F165" i="2"/>
  <c r="F193" i="2"/>
  <c r="F172" i="2"/>
  <c r="R209" i="2"/>
  <c r="F92" i="2"/>
  <c r="F241" i="2"/>
  <c r="N51" i="2"/>
  <c r="N213" i="2"/>
  <c r="J220" i="2"/>
  <c r="N85" i="2"/>
  <c r="J182" i="2"/>
  <c r="J92" i="2"/>
  <c r="R167" i="2"/>
  <c r="J241" i="2"/>
  <c r="F51" i="2"/>
  <c r="F167" i="2"/>
  <c r="J213" i="2"/>
  <c r="J85" i="2"/>
  <c r="R170" i="2"/>
  <c r="N167" i="2"/>
  <c r="F220" i="2"/>
  <c r="N170" i="2"/>
  <c r="N177" i="2"/>
  <c r="R160" i="2"/>
  <c r="N156" i="2"/>
  <c r="N160" i="2"/>
  <c r="R187" i="2"/>
  <c r="F177" i="2"/>
  <c r="F204" i="2"/>
  <c r="F197" i="2"/>
  <c r="N240" i="2"/>
  <c r="R204" i="2"/>
  <c r="N140" i="2"/>
  <c r="F247" i="2"/>
  <c r="F140" i="2"/>
  <c r="R136" i="2"/>
  <c r="J240" i="2"/>
  <c r="R133" i="2"/>
  <c r="N204" i="2"/>
  <c r="N136" i="2"/>
  <c r="N133" i="2"/>
  <c r="F232" i="2"/>
  <c r="R235" i="2"/>
  <c r="F235" i="2"/>
  <c r="J136" i="2"/>
  <c r="R247" i="2"/>
  <c r="R197" i="2"/>
  <c r="J235" i="2"/>
  <c r="R171" i="2"/>
  <c r="J133" i="2"/>
  <c r="R225" i="2"/>
  <c r="N197" i="2"/>
  <c r="N171" i="2"/>
  <c r="N225" i="2"/>
  <c r="R232" i="2"/>
  <c r="J247" i="2"/>
  <c r="N232" i="2"/>
  <c r="J225" i="2"/>
  <c r="R107" i="2"/>
  <c r="J107" i="2"/>
  <c r="F107" i="2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27" i="42" l="1"/>
  <c r="D26" i="42" s="1"/>
  <c r="B7" i="44"/>
  <c r="D39" i="42"/>
  <c r="D38" i="42" s="1"/>
  <c r="AR31" i="3"/>
  <c r="AR30" i="3" s="1"/>
  <c r="H7" i="44"/>
  <c r="D35" i="42"/>
  <c r="D34" i="42" s="1"/>
  <c r="F7" i="44"/>
  <c r="K249" i="2"/>
  <c r="K7" i="2" s="1"/>
  <c r="Z29" i="3" s="1"/>
  <c r="Z28" i="3" s="1"/>
  <c r="O249" i="2"/>
  <c r="O7" i="2" s="1"/>
  <c r="G249" i="2"/>
  <c r="G7" i="2" s="1"/>
  <c r="S249" i="2"/>
  <c r="S7" i="2" s="1"/>
  <c r="Z37" i="3" s="1"/>
  <c r="Z36" i="3" s="1"/>
  <c r="H7" i="13"/>
  <c r="D7" i="13"/>
  <c r="R249" i="2"/>
  <c r="R7" i="2" s="1"/>
  <c r="N249" i="2"/>
  <c r="N7" i="2" s="1"/>
  <c r="F7" i="13"/>
  <c r="F249" i="2"/>
  <c r="F7" i="2" s="1"/>
  <c r="J249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V35" i="42" l="1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AD41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D25" i="3" l="1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<sst xmlns="http://schemas.openxmlformats.org/spreadsheetml/2006/main" count="1078" uniqueCount="174">
  <si>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</si>
  <si>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</si>
  <si>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</si>
  <si>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</si>
  <si>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</si>
  <si>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</si>
  <si>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</si>
  <si>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</si>
  <si>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</si>
  <si>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</si>
  <si>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</si>
  <si>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</si>
  <si>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</si>
  <si>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</si>
  <si>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</si>
  <si>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</si>
  <si>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</si>
  <si>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</si>
  <si>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</si>
  <si>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</si>
  <si>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</si>
  <si>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</si>
  <si>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</si>
  <si>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</si>
  <si>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</si>
  <si>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</si>
  <si>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</si>
  <si>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</si>
  <si>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</si>
  <si>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</si>
  <si>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</si>
  <si>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</si>
  <si>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</si>
  <si>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</si>
  <si>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</si>
  <si>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</si>
  <si>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</si>
  <si>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</si>
  <si>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</si>
  <si>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</si>
  <si>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</si>
  <si>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</si>
  <si>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</si>
  <si>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</si>
  <si>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</si>
  <si>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</si>
  <si>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</si>
  <si>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</si>
  <si>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</si>
  <si>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</si>
  <si>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</si>
  <si>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</si>
  <si>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</si>
  <si>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</si>
  <si>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</si>
  <si>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</si>
  <si>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</si>
  <si>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</si>
  <si>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</si>
  <si>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</si>
  <si>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</si>
  <si>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</si>
  <si>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</si>
  <si>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</si>
  <si>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</si>
  <si>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</si>
  <si>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</si>
  <si>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</si>
  <si>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</si>
  <si>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</si>
  <si>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</si>
  <si>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</si>
  <si>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</si>
  <si>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</si>
  <si>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</si>
  <si>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</si>
  <si>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</si>
  <si>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</si>
  <si>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</si>
  <si>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</si>
  <si>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</si>
  <si>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</si>
  <si>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</si>
  <si>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07/15/16</t>
  </si>
  <si>
    <t>01:56 UTC</t>
  </si>
  <si>
    <t>01:59 UTC</t>
  </si>
  <si>
    <t>02:02 UTC</t>
  </si>
  <si>
    <t>02:05 UTC</t>
  </si>
  <si>
    <t>02:08 UTC</t>
  </si>
  <si>
    <t>02:11 UTC</t>
  </si>
  <si>
    <t>02:14 UTC</t>
  </si>
  <si>
    <t>02:17 UTC</t>
  </si>
  <si>
    <t>02:20 UTC</t>
  </si>
  <si>
    <t>02:23 UTC</t>
  </si>
  <si>
    <t>02:26 UTC</t>
  </si>
  <si>
    <t>02:29 UTC</t>
  </si>
  <si>
    <t>02:32 UTC</t>
  </si>
  <si>
    <t>02:34 UTC</t>
  </si>
  <si>
    <t>02:37 UTC</t>
  </si>
  <si>
    <t>02:40 UTC</t>
  </si>
  <si>
    <t>02:44 UTC</t>
  </si>
  <si>
    <t>02:47 UTC</t>
  </si>
  <si>
    <t>&lt;30.8-48.6&gt;</t>
  </si>
  <si>
    <t>&lt;28.0-44.2&gt;</t>
  </si>
  <si>
    <t>&lt;23.3-36.7&gt;</t>
  </si>
  <si>
    <t>&lt;22.7-35.9&gt;</t>
  </si>
  <si>
    <t>&lt;31.9-50.5&gt;</t>
  </si>
  <si>
    <t>&lt;22.6-35.8&gt;</t>
  </si>
  <si>
    <t>&lt;29.9-47.1&gt;</t>
  </si>
  <si>
    <t>&lt;28.2-44.6&gt;</t>
  </si>
  <si>
    <t>&lt;27.9-44.1&gt;</t>
  </si>
  <si>
    <t>&lt;29.7-46.9&gt;</t>
  </si>
  <si>
    <t>&lt;19.9-31.3&gt;</t>
  </si>
  <si>
    <t>&lt;30.5-48.1&gt;</t>
  </si>
  <si>
    <t>&lt;25.5-40.3&gt;</t>
  </si>
  <si>
    <t>&lt;23.0-36.4&gt;</t>
  </si>
  <si>
    <t>&lt;28.3-44.7&gt;</t>
  </si>
  <si>
    <t>&lt;31.2-49.2&gt;</t>
  </si>
  <si>
    <t>&lt;39.3-62.1&gt;</t>
  </si>
  <si>
    <t>&lt;44.3-69.9&gt;</t>
  </si>
  <si>
    <t>&lt;15.7-26.7&gt;</t>
  </si>
  <si>
    <t>&lt;19.9-33.7&gt;</t>
  </si>
  <si>
    <t>&lt;24.4-41.4&gt;</t>
  </si>
  <si>
    <t>&lt;13.8-23.4&gt;</t>
  </si>
  <si>
    <t>&lt;26.8-45.6&gt;</t>
  </si>
  <si>
    <t>&lt;16.0-27.2&gt;</t>
  </si>
  <si>
    <t>&lt;20.5-34.9&gt;</t>
  </si>
  <si>
    <t>&lt;26.0-44.0&gt;</t>
  </si>
  <si>
    <t>&lt;13.9-23.5&gt;</t>
  </si>
  <si>
    <t>&lt;19.4-33.0&gt;</t>
  </si>
  <si>
    <t>&lt;19.1-32.5&gt;</t>
  </si>
  <si>
    <t>&lt;13.3-22.5&gt;</t>
  </si>
  <si>
    <t>&lt;15.6-26.6&gt;</t>
  </si>
  <si>
    <t>&lt;35.2-59.8&gt;</t>
  </si>
  <si>
    <t>&lt;20.9-35.5&gt;</t>
  </si>
  <si>
    <t>&lt;48.3-82.1&gt;</t>
  </si>
  <si>
    <t>&lt;14.4-24.4&gt;</t>
  </si>
  <si>
    <t>&lt;19.7-33.3&gt;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</si>
  <si>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</si>
  <si>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</si>
  <si>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</si>
  <si>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</si>
  <si>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</si>
  <si>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</si>
  <si>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</si>
  <si>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</si>
  <si>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</si>
  <si>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</si>
  <si>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</si>
  <si>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</si>
  <si>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</si>
  <si>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</si>
  <si>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</si>
  <si>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</si>
  <si>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</si>
  <si>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</si>
  <si>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</si>
  <si>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</si>
  <si>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</si>
  <si>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</si>
  <si>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TAEHYUN LEE (ALLEN FACE KOREA)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</si>
  <si>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</si>
  <si>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</si>
  <si>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</si>
  <si>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</si>
  <si>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</si>
  <si>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</si>
  <si>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여주시</t>
  </si>
  <si>
    <t>TR34 4th Version FM3</t>
  </si>
  <si>
    <r>
      <rPr>
        <sz val="11"/>
        <rFont val="돋움"/>
        <family val="3"/>
        <charset val="129"/>
      </rPr>
      <t>여주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어코신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물류센터</t>
    </r>
    <phoneticPr fontId="15" type="noConversion"/>
  </si>
  <si>
    <t>경기도 여주시 삼교동 460-8</t>
    <phoneticPr fontId="15" type="noConversion"/>
  </si>
  <si>
    <t>에프앤씨건설㈜</t>
    <phoneticPr fontId="15" type="noConversion"/>
  </si>
  <si>
    <r>
      <t xml:space="preserve">지하2층 </t>
    </r>
    <r>
      <rPr>
        <sz val="11"/>
        <color rgb="FFFF0000"/>
        <rFont val="돋움"/>
        <family val="3"/>
        <charset val="129"/>
      </rPr>
      <t>#6</t>
    </r>
    <phoneticPr fontId="15" type="noConversion"/>
  </si>
  <si>
    <t>D-Meter® Manufactured by Allen Face&amp;Company, Serial Number: 448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</si>
</sst>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"/>
    <numFmt numFmtId="177" formatCode="####.0"/>
    <numFmt numFmtId="178" formatCode="[$-409]mmmm\ d\,\ yyyy;@"/>
    <numFmt numFmtId="179" formatCode="#,##0_ "/>
  </numFmts>
  <fonts count="27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15">
    <xf numFmtId="0" fontId="0" fillId="0" borderId="0" xfId="0"/>
    <xf numFmtId="0" fontId="1" fillId="0" borderId="0" xfId="0" applyFont="1"/>
    <xf numFmtId="0" fontId="1" fillId="0" borderId="0" xfId="0" applyFont="1" applyAlignme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0" xfId="0" applyFont="1" applyFill="1"/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2" fillId="0" borderId="0" xfId="0" applyFont="1" applyAlignment="1"/>
    <xf numFmtId="0" fontId="1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14" fontId="19" fillId="0" borderId="1" xfId="0" applyNumberFormat="1" applyFont="1" applyFill="1" applyBorder="1" applyAlignment="1">
      <alignment horizontal="center" vertical="center"/>
    </xf>
    <xf numFmtId="179" fontId="19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4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3" fillId="0" borderId="29" xfId="0" applyFont="1" applyFill="1" applyBorder="1" applyAlignment="1">
      <alignment horizontal="center" vertical="center"/>
    </xf>
    <xf numFmtId="2" fontId="2" fillId="0" borderId="43" xfId="0" applyNumberFormat="1" applyFont="1" applyFill="1" applyBorder="1" applyAlignment="1">
      <alignment horizontal="center" vertical="center"/>
    </xf>
    <xf numFmtId="2" fontId="2" fillId="0" borderId="40" xfId="0" applyNumberFormat="1" applyFont="1" applyFill="1" applyBorder="1" applyAlignment="1">
      <alignment horizontal="center" vertical="center"/>
    </xf>
    <xf numFmtId="2" fontId="2" fillId="0" borderId="46" xfId="0" applyNumberFormat="1" applyFont="1" applyFill="1" applyBorder="1" applyAlignment="1">
      <alignment horizontal="center" vertical="center"/>
    </xf>
    <xf numFmtId="2" fontId="2" fillId="0" borderId="50" xfId="0" applyNumberFormat="1" applyFont="1" applyFill="1" applyBorder="1" applyAlignment="1">
      <alignment horizontal="center" vertical="center"/>
    </xf>
    <xf numFmtId="2" fontId="2" fillId="0" borderId="24" xfId="0" applyNumberFormat="1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10" fontId="1" fillId="0" borderId="44" xfId="0" applyNumberFormat="1" applyFont="1" applyFill="1" applyBorder="1" applyAlignment="1">
      <alignment horizontal="center" vertical="center"/>
    </xf>
    <xf numFmtId="10" fontId="1" fillId="0" borderId="41" xfId="0" applyNumberFormat="1" applyFont="1" applyFill="1" applyBorder="1" applyAlignment="1">
      <alignment horizontal="center" vertical="center"/>
    </xf>
    <xf numFmtId="10" fontId="1" fillId="0" borderId="52" xfId="0" applyNumberFormat="1" applyFont="1" applyFill="1" applyBorder="1" applyAlignment="1">
      <alignment horizontal="center" vertical="center"/>
    </xf>
    <xf numFmtId="10" fontId="1" fillId="0" borderId="25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0" fontId="1" fillId="0" borderId="48" xfId="0" applyNumberFormat="1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10" fontId="1" fillId="0" borderId="22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1" fillId="0" borderId="30" xfId="0" applyFont="1" applyFill="1" applyBorder="1" applyAlignment="1">
      <alignment horizontal="center" vertical="center"/>
    </xf>
    <xf numFmtId="10" fontId="1" fillId="0" borderId="43" xfId="0" applyNumberFormat="1" applyFont="1" applyFill="1" applyBorder="1" applyAlignment="1">
      <alignment horizontal="center" vertical="center"/>
    </xf>
    <xf numFmtId="10" fontId="1" fillId="0" borderId="46" xfId="0" applyNumberFormat="1" applyFont="1" applyFill="1" applyBorder="1" applyAlignment="1">
      <alignment horizontal="center" vertical="center"/>
    </xf>
    <xf numFmtId="10" fontId="1" fillId="0" borderId="54" xfId="0" applyNumberFormat="1" applyFont="1" applyFill="1" applyBorder="1" applyAlignment="1">
      <alignment horizontal="center" vertical="center"/>
    </xf>
    <xf numFmtId="10" fontId="1" fillId="0" borderId="24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0" fontId="24" fillId="0" borderId="0" xfId="0" applyFont="1" applyAlignment="1"/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 applyAlignment="1"/>
    <xf numFmtId="0" fontId="25" fillId="0" borderId="1" xfId="1" applyFont="1" applyBorder="1" applyAlignment="1">
      <alignment horizontal="center" vertical="center"/>
    </xf>
    <xf numFmtId="0" fontId="16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32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left" vertical="center"/>
    </xf>
    <xf numFmtId="0" fontId="3" fillId="0" borderId="28" xfId="0" applyFont="1" applyFill="1" applyBorder="1" applyAlignment="1">
      <alignment horizontal="left" vertical="center"/>
    </xf>
    <xf numFmtId="0" fontId="3" fillId="0" borderId="26" xfId="0" applyFont="1" applyFill="1" applyBorder="1" applyAlignment="1">
      <alignment horizontal="left" vertical="center"/>
    </xf>
    <xf numFmtId="0" fontId="3" fillId="0" borderId="30" xfId="0" applyFont="1" applyFill="1" applyBorder="1" applyAlignment="1">
      <alignment horizontal="left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0" fontId="18" fillId="0" borderId="61" xfId="0" applyFont="1" applyFill="1" applyBorder="1" applyAlignment="1">
      <alignment horizontal="center" vertical="center"/>
    </xf>
    <xf numFmtId="0" fontId="18" fillId="0" borderId="62" xfId="0" applyFont="1" applyFill="1" applyBorder="1" applyAlignment="1">
      <alignment horizontal="center" vertical="center"/>
    </xf>
    <xf numFmtId="176" fontId="18" fillId="0" borderId="62" xfId="0" applyNumberFormat="1" applyFont="1" applyFill="1" applyBorder="1" applyAlignment="1">
      <alignment horizontal="center" vertical="center"/>
    </xf>
    <xf numFmtId="176" fontId="18" fillId="0" borderId="66" xfId="0" applyNumberFormat="1" applyFont="1" applyFill="1" applyBorder="1" applyAlignment="1">
      <alignment horizontal="center" vertical="center"/>
    </xf>
    <xf numFmtId="176" fontId="18" fillId="0" borderId="67" xfId="0" applyNumberFormat="1" applyFont="1" applyFill="1" applyBorder="1" applyAlignment="1">
      <alignment horizontal="center" vertical="center"/>
    </xf>
    <xf numFmtId="0" fontId="18" fillId="0" borderId="6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176" fontId="18" fillId="0" borderId="1" xfId="0" applyNumberFormat="1" applyFont="1" applyFill="1" applyBorder="1" applyAlignment="1">
      <alignment horizontal="center" vertical="center"/>
    </xf>
    <xf numFmtId="176" fontId="18" fillId="0" borderId="4" xfId="0" applyNumberFormat="1" applyFont="1" applyFill="1" applyBorder="1" applyAlignment="1">
      <alignment horizontal="center" vertical="center"/>
    </xf>
    <xf numFmtId="176" fontId="18" fillId="0" borderId="68" xfId="0" applyNumberFormat="1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8" fillId="0" borderId="68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0" fontId="16" fillId="0" borderId="0" xfId="0" applyNumberFormat="1" applyFont="1" applyBorder="1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0" fontId="18" fillId="0" borderId="35" xfId="0" applyFont="1" applyFill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49" fontId="18" fillId="0" borderId="0" xfId="0" applyNumberFormat="1" applyFont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-0.15999999999999992</c:v>
                </c:pt>
                <c:pt idx="2">
                  <c:v>-0.73000000000000009</c:v>
                </c:pt>
                <c:pt idx="3">
                  <c:v>0.74</c:v>
                </c:pt>
                <c:pt idx="4">
                  <c:v>2.2600000000000002</c:v>
                </c:pt>
                <c:pt idx="5">
                  <c:v>-2.1400000000000006</c:v>
                </c:pt>
                <c:pt idx="6">
                  <c:v>-0.26999999999999957</c:v>
                </c:pt>
                <c:pt idx="7">
                  <c:v>0.29999999999999982</c:v>
                </c:pt>
                <c:pt idx="8">
                  <c:v>-0.20000000000000018</c:v>
                </c:pt>
                <c:pt idx="9">
                  <c:v>-0.73999999999999977</c:v>
                </c:pt>
                <c:pt idx="10">
                  <c:v>0.20000000000000007</c:v>
                </c:pt>
                <c:pt idx="11">
                  <c:v>0.32999999999999985</c:v>
                </c:pt>
                <c:pt idx="12">
                  <c:v>8.0000000000000016E-2</c:v>
                </c:pt>
                <c:pt idx="13">
                  <c:v>-0.71</c:v>
                </c:pt>
                <c:pt idx="14">
                  <c:v>0.51000000000000023</c:v>
                </c:pt>
                <c:pt idx="15">
                  <c:v>-0.64000000000000012</c:v>
                </c:pt>
                <c:pt idx="16">
                  <c:v>1.0399999999999996</c:v>
                </c:pt>
                <c:pt idx="17">
                  <c:v>1.9100000000000006</c:v>
                </c:pt>
                <c:pt idx="18">
                  <c:v>0.14999999999999969</c:v>
                </c:pt>
                <c:pt idx="19">
                  <c:v>-0.48</c:v>
                </c:pt>
                <c:pt idx="20">
                  <c:v>-0.59000000000000008</c:v>
                </c:pt>
                <c:pt idx="21">
                  <c:v>-0.7799999999999998</c:v>
                </c:pt>
                <c:pt idx="22">
                  <c:v>-0.9700000000000002</c:v>
                </c:pt>
                <c:pt idx="23">
                  <c:v>0.74000000000000021</c:v>
                </c:pt>
                <c:pt idx="24">
                  <c:v>-0.10999999999999988</c:v>
                </c:pt>
                <c:pt idx="25">
                  <c:v>0.76999999999999957</c:v>
                </c:pt>
                <c:pt idx="26">
                  <c:v>-1.5499999999999996</c:v>
                </c:pt>
                <c:pt idx="27">
                  <c:v>-1.55</c:v>
                </c:pt>
                <c:pt idx="28">
                  <c:v>0.25</c:v>
                </c:pt>
                <c:pt idx="29">
                  <c:v>0.86999999999999966</c:v>
                </c:pt>
                <c:pt idx="30">
                  <c:v>0.76000000000000023</c:v>
                </c:pt>
                <c:pt idx="31">
                  <c:v>0.88999999999999968</c:v>
                </c:pt>
                <c:pt idx="32">
                  <c:v>0.32000000000000028</c:v>
                </c:pt>
                <c:pt idx="33">
                  <c:v>0.77000000000000046</c:v>
                </c:pt>
                <c:pt idx="34">
                  <c:v>2.5699999999999994</c:v>
                </c:pt>
                <c:pt idx="35">
                  <c:v>-3.84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-1.2999999999999998</c:v>
                </c:pt>
                <c:pt idx="11">
                  <c:v>-1.55</c:v>
                </c:pt>
                <c:pt idx="12">
                  <c:v>-0.99</c:v>
                </c:pt>
                <c:pt idx="13">
                  <c:v>-1.8800000000000001</c:v>
                </c:pt>
                <c:pt idx="14">
                  <c:v>-4.5199999999999996</c:v>
                </c:pt>
                <c:pt idx="15">
                  <c:v>-5.66</c:v>
                </c:pt>
                <c:pt idx="16">
                  <c:v>-5.49</c:v>
                </c:pt>
                <c:pt idx="17">
                  <c:v>-3.71</c:v>
                </c:pt>
                <c:pt idx="18">
                  <c:v>-1.5799999999999998</c:v>
                </c:pt>
                <c:pt idx="19">
                  <c:v>0.81</c:v>
                </c:pt>
                <c:pt idx="20">
                  <c:v>2.4099999999999997</c:v>
                </c:pt>
                <c:pt idx="21">
                  <c:v>2.9</c:v>
                </c:pt>
                <c:pt idx="22">
                  <c:v>2.34</c:v>
                </c:pt>
                <c:pt idx="23">
                  <c:v>3.23</c:v>
                </c:pt>
                <c:pt idx="24">
                  <c:v>3.5</c:v>
                </c:pt>
                <c:pt idx="25">
                  <c:v>5.18</c:v>
                </c:pt>
                <c:pt idx="26">
                  <c:v>4.2700000000000005</c:v>
                </c:pt>
                <c:pt idx="27">
                  <c:v>-0.10000000000000009</c:v>
                </c:pt>
                <c:pt idx="28">
                  <c:v>-4.37</c:v>
                </c:pt>
                <c:pt idx="29">
                  <c:v>-7.29</c:v>
                </c:pt>
                <c:pt idx="30">
                  <c:v>-8.86</c:v>
                </c:pt>
                <c:pt idx="31">
                  <c:v>-8.76</c:v>
                </c:pt>
                <c:pt idx="32">
                  <c:v>-7.37</c:v>
                </c:pt>
                <c:pt idx="33">
                  <c:v>-5.9499999999999993</c:v>
                </c:pt>
                <c:pt idx="34">
                  <c:v>-1.85</c:v>
                </c:pt>
                <c:pt idx="35">
                  <c:v>-2.36</c:v>
                </c:pt>
                <c:pt idx="36">
                  <c:v>-1.32</c:v>
                </c:pt>
                <c:pt idx="37">
                  <c:v>1.27</c:v>
                </c:pt>
                <c:pt idx="38">
                  <c:v>3.61</c:v>
                </c:pt>
                <c:pt idx="39">
                  <c:v>5.08</c:v>
                </c:pt>
                <c:pt idx="40">
                  <c:v>5.79</c:v>
                </c:pt>
                <c:pt idx="41">
                  <c:v>5.61</c:v>
                </c:pt>
                <c:pt idx="42">
                  <c:v>5.1100000000000003</c:v>
                </c:pt>
                <c:pt idx="43">
                  <c:v>3.84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-0.25</c:v>
                </c:pt>
                <c:pt idx="2">
                  <c:v>0.59999999999999964</c:v>
                </c:pt>
                <c:pt idx="3">
                  <c:v>-0.84999999999999964</c:v>
                </c:pt>
                <c:pt idx="4">
                  <c:v>-0.53999999999999981</c:v>
                </c:pt>
                <c:pt idx="5">
                  <c:v>-0.29000000000000026</c:v>
                </c:pt>
                <c:pt idx="6">
                  <c:v>0.29000000000000004</c:v>
                </c:pt>
                <c:pt idx="7">
                  <c:v>1.25</c:v>
                </c:pt>
                <c:pt idx="8">
                  <c:v>0.31999999999999995</c:v>
                </c:pt>
                <c:pt idx="9">
                  <c:v>0.17999999999999994</c:v>
                </c:pt>
                <c:pt idx="10">
                  <c:v>4.9999999999999933E-2</c:v>
                </c:pt>
                <c:pt idx="11">
                  <c:v>-0.26999999999999991</c:v>
                </c:pt>
                <c:pt idx="12">
                  <c:v>-1.41</c:v>
                </c:pt>
                <c:pt idx="13">
                  <c:v>0.10999999999999999</c:v>
                </c:pt>
                <c:pt idx="14">
                  <c:v>-0.55999999999999994</c:v>
                </c:pt>
                <c:pt idx="15">
                  <c:v>0.48</c:v>
                </c:pt>
                <c:pt idx="16">
                  <c:v>1.9799999999999998</c:v>
                </c:pt>
                <c:pt idx="17">
                  <c:v>0.91999999999999993</c:v>
                </c:pt>
                <c:pt idx="18">
                  <c:v>-0.84999999999999987</c:v>
                </c:pt>
                <c:pt idx="19">
                  <c:v>-2.2199999999999998</c:v>
                </c:pt>
                <c:pt idx="20">
                  <c:v>-1.9099999999999997</c:v>
                </c:pt>
                <c:pt idx="21">
                  <c:v>0.59999999999999964</c:v>
                </c:pt>
                <c:pt idx="22">
                  <c:v>1.92</c:v>
                </c:pt>
                <c:pt idx="23">
                  <c:v>0.75</c:v>
                </c:pt>
                <c:pt idx="24">
                  <c:v>0.82000000000000073</c:v>
                </c:pt>
                <c:pt idx="25">
                  <c:v>9.9999999999999201E-2</c:v>
                </c:pt>
                <c:pt idx="26">
                  <c:v>-0.70999999999999974</c:v>
                </c:pt>
                <c:pt idx="27">
                  <c:v>-1.0000000000000009E-2</c:v>
                </c:pt>
                <c:pt idx="28">
                  <c:v>1.8200000000000003</c:v>
                </c:pt>
                <c:pt idx="29">
                  <c:v>-1.7900000000000003</c:v>
                </c:pt>
                <c:pt idx="30">
                  <c:v>0.12999999999999989</c:v>
                </c:pt>
                <c:pt idx="31">
                  <c:v>0.25000000000000022</c:v>
                </c:pt>
                <c:pt idx="32">
                  <c:v>-1.3900000000000001</c:v>
                </c:pt>
                <c:pt idx="33">
                  <c:v>0.9099999999999997</c:v>
                </c:pt>
                <c:pt idx="34">
                  <c:v>-3.4999999999999996</c:v>
                </c:pt>
                <c:pt idx="35">
                  <c:v>3.07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-1.6000000000000003</c:v>
                </c:pt>
                <c:pt idx="11">
                  <c:v>-0.86000000000000032</c:v>
                </c:pt>
                <c:pt idx="12">
                  <c:v>-2.13</c:v>
                </c:pt>
                <c:pt idx="13">
                  <c:v>-2.44</c:v>
                </c:pt>
                <c:pt idx="14">
                  <c:v>-2.77</c:v>
                </c:pt>
                <c:pt idx="15">
                  <c:v>-2.33</c:v>
                </c:pt>
                <c:pt idx="16">
                  <c:v>-0.19999999999999996</c:v>
                </c:pt>
                <c:pt idx="17">
                  <c:v>1.6</c:v>
                </c:pt>
                <c:pt idx="18">
                  <c:v>2.23</c:v>
                </c:pt>
                <c:pt idx="19">
                  <c:v>0.45999999999999996</c:v>
                </c:pt>
                <c:pt idx="20">
                  <c:v>-3.2699999999999996</c:v>
                </c:pt>
                <c:pt idx="21">
                  <c:v>-6.13</c:v>
                </c:pt>
                <c:pt idx="22">
                  <c:v>-5.66</c:v>
                </c:pt>
                <c:pt idx="23">
                  <c:v>-4.5500000000000007</c:v>
                </c:pt>
                <c:pt idx="24">
                  <c:v>-2.0599999999999996</c:v>
                </c:pt>
                <c:pt idx="25">
                  <c:v>4.9999999999999822E-2</c:v>
                </c:pt>
                <c:pt idx="26">
                  <c:v>-0.53</c:v>
                </c:pt>
                <c:pt idx="27">
                  <c:v>-2.04</c:v>
                </c:pt>
                <c:pt idx="28">
                  <c:v>-0.87999999999999989</c:v>
                </c:pt>
                <c:pt idx="29">
                  <c:v>0.71000000000000008</c:v>
                </c:pt>
                <c:pt idx="30">
                  <c:v>4.34</c:v>
                </c:pt>
                <c:pt idx="31">
                  <c:v>7.62</c:v>
                </c:pt>
                <c:pt idx="32">
                  <c:v>7.59</c:v>
                </c:pt>
                <c:pt idx="33">
                  <c:v>7.7200000000000006</c:v>
                </c:pt>
                <c:pt idx="34">
                  <c:v>3.53</c:v>
                </c:pt>
                <c:pt idx="35">
                  <c:v>2.31</c:v>
                </c:pt>
                <c:pt idx="36">
                  <c:v>1.8</c:v>
                </c:pt>
                <c:pt idx="37">
                  <c:v>1.3</c:v>
                </c:pt>
                <c:pt idx="38">
                  <c:v>-1.02</c:v>
                </c:pt>
                <c:pt idx="39">
                  <c:v>-1.55</c:v>
                </c:pt>
                <c:pt idx="40">
                  <c:v>-2.21</c:v>
                </c:pt>
                <c:pt idx="41">
                  <c:v>-3.12</c:v>
                </c:pt>
                <c:pt idx="42">
                  <c:v>-2.64</c:v>
                </c:pt>
                <c:pt idx="43">
                  <c:v>-3.07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1.17</c:v>
                </c:pt>
                <c:pt idx="2">
                  <c:v>0.53000000000000025</c:v>
                </c:pt>
                <c:pt idx="3">
                  <c:v>-1.4700000000000002</c:v>
                </c:pt>
                <c:pt idx="4">
                  <c:v>-0.43000000000000016</c:v>
                </c:pt>
                <c:pt idx="5">
                  <c:v>0.63000000000000034</c:v>
                </c:pt>
                <c:pt idx="6">
                  <c:v>0.66000000000000014</c:v>
                </c:pt>
                <c:pt idx="7">
                  <c:v>-1.6000000000000005</c:v>
                </c:pt>
                <c:pt idx="8">
                  <c:v>0.22999999999999998</c:v>
                </c:pt>
                <c:pt idx="9">
                  <c:v>-1.5499999999999996</c:v>
                </c:pt>
                <c:pt idx="10">
                  <c:v>2.9999999999999805E-2</c:v>
                </c:pt>
                <c:pt idx="11">
                  <c:v>1.6700000000000002</c:v>
                </c:pt>
                <c:pt idx="12">
                  <c:v>1.0699999999999998</c:v>
                </c:pt>
                <c:pt idx="13">
                  <c:v>5.0000000000000155E-2</c:v>
                </c:pt>
                <c:pt idx="14">
                  <c:v>-0.58000000000000018</c:v>
                </c:pt>
                <c:pt idx="15">
                  <c:v>-1.55</c:v>
                </c:pt>
                <c:pt idx="16">
                  <c:v>-0.86999999999999966</c:v>
                </c:pt>
                <c:pt idx="17">
                  <c:v>0.88999999999999968</c:v>
                </c:pt>
                <c:pt idx="18">
                  <c:v>0.41000000000000014</c:v>
                </c:pt>
                <c:pt idx="19">
                  <c:v>1.78</c:v>
                </c:pt>
                <c:pt idx="20">
                  <c:v>-1.2000000000000002</c:v>
                </c:pt>
                <c:pt idx="21">
                  <c:v>-0.67999999999999994</c:v>
                </c:pt>
                <c:pt idx="22">
                  <c:v>1.83</c:v>
                </c:pt>
                <c:pt idx="23">
                  <c:v>4.0000000000000036E-2</c:v>
                </c:pt>
                <c:pt idx="24">
                  <c:v>-1.44</c:v>
                </c:pt>
                <c:pt idx="25">
                  <c:v>-0.30000000000000027</c:v>
                </c:pt>
                <c:pt idx="26">
                  <c:v>1.3600000000000003</c:v>
                </c:pt>
                <c:pt idx="27">
                  <c:v>0.7699999999999998</c:v>
                </c:pt>
                <c:pt idx="28">
                  <c:v>-0.45999999999999996</c:v>
                </c:pt>
                <c:pt idx="29">
                  <c:v>-2.7199999999999998</c:v>
                </c:pt>
                <c:pt idx="30">
                  <c:v>0.74</c:v>
                </c:pt>
                <c:pt idx="31">
                  <c:v>1.7</c:v>
                </c:pt>
                <c:pt idx="32">
                  <c:v>-2.6100000000000003</c:v>
                </c:pt>
                <c:pt idx="33">
                  <c:v>-0.86999999999999988</c:v>
                </c:pt>
                <c:pt idx="34">
                  <c:v>8.18</c:v>
                </c:pt>
                <c:pt idx="35">
                  <c:v>-5.41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0</c:v>
                </c:pt>
                <c:pt idx="11">
                  <c:v>-1.2999999999999998</c:v>
                </c:pt>
                <c:pt idx="12">
                  <c:v>-2.06</c:v>
                </c:pt>
                <c:pt idx="13">
                  <c:v>-1.3</c:v>
                </c:pt>
                <c:pt idx="14">
                  <c:v>-0.69</c:v>
                </c:pt>
                <c:pt idx="15">
                  <c:v>-2.2600000000000002</c:v>
                </c:pt>
                <c:pt idx="16">
                  <c:v>-5.36</c:v>
                </c:pt>
                <c:pt idx="17">
                  <c:v>-5.9700000000000006</c:v>
                </c:pt>
                <c:pt idx="18">
                  <c:v>-6.4</c:v>
                </c:pt>
                <c:pt idx="19">
                  <c:v>-3.5</c:v>
                </c:pt>
                <c:pt idx="20">
                  <c:v>-1.83</c:v>
                </c:pt>
                <c:pt idx="21">
                  <c:v>-2.5100000000000002</c:v>
                </c:pt>
                <c:pt idx="22">
                  <c:v>-2.4300000000000002</c:v>
                </c:pt>
                <c:pt idx="23">
                  <c:v>-2.3600000000000003</c:v>
                </c:pt>
                <c:pt idx="24">
                  <c:v>-3.15</c:v>
                </c:pt>
                <c:pt idx="25">
                  <c:v>-2.69</c:v>
                </c:pt>
                <c:pt idx="26">
                  <c:v>0</c:v>
                </c:pt>
                <c:pt idx="27">
                  <c:v>2.5700000000000003</c:v>
                </c:pt>
                <c:pt idx="28">
                  <c:v>4.2699999999999996</c:v>
                </c:pt>
                <c:pt idx="29">
                  <c:v>1.47</c:v>
                </c:pt>
                <c:pt idx="30">
                  <c:v>0.6100000000000001</c:v>
                </c:pt>
                <c:pt idx="31">
                  <c:v>2.13</c:v>
                </c:pt>
                <c:pt idx="32">
                  <c:v>-0.79</c:v>
                </c:pt>
                <c:pt idx="33">
                  <c:v>-4.62</c:v>
                </c:pt>
                <c:pt idx="34">
                  <c:v>1.17</c:v>
                </c:pt>
                <c:pt idx="35">
                  <c:v>1.85</c:v>
                </c:pt>
                <c:pt idx="36">
                  <c:v>1.17</c:v>
                </c:pt>
                <c:pt idx="37">
                  <c:v>-0.28000000000000003</c:v>
                </c:pt>
                <c:pt idx="38">
                  <c:v>-1.27</c:v>
                </c:pt>
                <c:pt idx="39">
                  <c:v>0.46</c:v>
                </c:pt>
                <c:pt idx="40">
                  <c:v>1.45</c:v>
                </c:pt>
                <c:pt idx="41">
                  <c:v>0.74</c:v>
                </c:pt>
                <c:pt idx="42">
                  <c:v>2.64</c:v>
                </c:pt>
                <c:pt idx="43">
                  <c:v>5.41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2.62</c:v>
                </c:pt>
                <c:pt idx="2">
                  <c:v>-1.9100000000000001</c:v>
                </c:pt>
                <c:pt idx="3">
                  <c:v>-2.0599999999999996</c:v>
                </c:pt>
                <c:pt idx="4">
                  <c:v>1.38</c:v>
                </c:pt>
                <c:pt idx="5">
                  <c:v>0.45000000000000012</c:v>
                </c:pt>
                <c:pt idx="6">
                  <c:v>-1.22</c:v>
                </c:pt>
                <c:pt idx="7">
                  <c:v>0.69</c:v>
                </c:pt>
                <c:pt idx="8">
                  <c:v>2.16</c:v>
                </c:pt>
                <c:pt idx="9">
                  <c:v>1.67</c:v>
                </c:pt>
                <c:pt idx="10">
                  <c:v>-1.4099999999999997</c:v>
                </c:pt>
                <c:pt idx="11">
                  <c:v>-4.1000000000000005</c:v>
                </c:pt>
                <c:pt idx="12">
                  <c:v>0.20000000000000062</c:v>
                </c:pt>
                <c:pt idx="13">
                  <c:v>9.9999999999997868E-3</c:v>
                </c:pt>
                <c:pt idx="14">
                  <c:v>-0.25999999999999979</c:v>
                </c:pt>
                <c:pt idx="15">
                  <c:v>0.10999999999999988</c:v>
                </c:pt>
                <c:pt idx="16">
                  <c:v>0.23999999999999977</c:v>
                </c:pt>
                <c:pt idx="17">
                  <c:v>0.32000000000000028</c:v>
                </c:pt>
                <c:pt idx="18">
                  <c:v>1.3899999999999997</c:v>
                </c:pt>
                <c:pt idx="19">
                  <c:v>1.3400000000000003</c:v>
                </c:pt>
                <c:pt idx="20">
                  <c:v>0.39000000000000012</c:v>
                </c:pt>
                <c:pt idx="21">
                  <c:v>0.80999999999999961</c:v>
                </c:pt>
                <c:pt idx="22">
                  <c:v>-0.89000000000000012</c:v>
                </c:pt>
                <c:pt idx="23">
                  <c:v>-2.3599999999999994</c:v>
                </c:pt>
                <c:pt idx="24">
                  <c:v>6.9999999999999396E-2</c:v>
                </c:pt>
                <c:pt idx="25">
                  <c:v>-0.37999999999999945</c:v>
                </c:pt>
                <c:pt idx="26">
                  <c:v>-0.7300000000000002</c:v>
                </c:pt>
                <c:pt idx="27">
                  <c:v>0.10000000000000009</c:v>
                </c:pt>
                <c:pt idx="28">
                  <c:v>-0.74000000000000044</c:v>
                </c:pt>
                <c:pt idx="29">
                  <c:v>0.66000000000000036</c:v>
                </c:pt>
                <c:pt idx="30">
                  <c:v>9.9999999999995648E-3</c:v>
                </c:pt>
                <c:pt idx="31">
                  <c:v>0.37000000000000099</c:v>
                </c:pt>
                <c:pt idx="32">
                  <c:v>0.42999999999999883</c:v>
                </c:pt>
                <c:pt idx="33">
                  <c:v>0.67000000000000082</c:v>
                </c:pt>
                <c:pt idx="34">
                  <c:v>6.09</c:v>
                </c:pt>
                <c:pt idx="35">
                  <c:v>-6.12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9.9600000000000009</c:v>
                </c:pt>
                <c:pt idx="11">
                  <c:v>5.6099999999999994</c:v>
                </c:pt>
                <c:pt idx="12">
                  <c:v>3.3699999999999997</c:v>
                </c:pt>
                <c:pt idx="13">
                  <c:v>3.1999999999999997</c:v>
                </c:pt>
                <c:pt idx="14">
                  <c:v>1.3900000000000001</c:v>
                </c:pt>
                <c:pt idx="15">
                  <c:v>-0.76</c:v>
                </c:pt>
                <c:pt idx="16">
                  <c:v>-1.4500000000000002</c:v>
                </c:pt>
                <c:pt idx="17">
                  <c:v>-2.5099999999999998</c:v>
                </c:pt>
                <c:pt idx="18">
                  <c:v>-4.34</c:v>
                </c:pt>
                <c:pt idx="19">
                  <c:v>-6.5</c:v>
                </c:pt>
                <c:pt idx="20">
                  <c:v>-6.86</c:v>
                </c:pt>
                <c:pt idx="21">
                  <c:v>-2.3099999999999996</c:v>
                </c:pt>
                <c:pt idx="22">
                  <c:v>1.1499999999999999</c:v>
                </c:pt>
                <c:pt idx="23">
                  <c:v>2.2400000000000002</c:v>
                </c:pt>
                <c:pt idx="24">
                  <c:v>3.6599999999999997</c:v>
                </c:pt>
                <c:pt idx="25">
                  <c:v>4.59</c:v>
                </c:pt>
                <c:pt idx="26">
                  <c:v>4.55</c:v>
                </c:pt>
                <c:pt idx="27">
                  <c:v>4.29</c:v>
                </c:pt>
                <c:pt idx="28">
                  <c:v>1.9000000000000001</c:v>
                </c:pt>
                <c:pt idx="29">
                  <c:v>-1.17</c:v>
                </c:pt>
                <c:pt idx="30">
                  <c:v>-4.62</c:v>
                </c:pt>
                <c:pt idx="31">
                  <c:v>-8.51</c:v>
                </c:pt>
                <c:pt idx="32">
                  <c:v>-11.08</c:v>
                </c:pt>
                <c:pt idx="33">
                  <c:v>-10.620000000000001</c:v>
                </c:pt>
                <c:pt idx="34">
                  <c:v>-4.1399999999999997</c:v>
                </c:pt>
                <c:pt idx="35">
                  <c:v>-3.4</c:v>
                </c:pt>
                <c:pt idx="36">
                  <c:v>-1.93</c:v>
                </c:pt>
                <c:pt idx="37">
                  <c:v>-0.56000000000000005</c:v>
                </c:pt>
                <c:pt idx="38">
                  <c:v>1.55</c:v>
                </c:pt>
                <c:pt idx="39">
                  <c:v>3</c:v>
                </c:pt>
                <c:pt idx="40">
                  <c:v>4.4400000000000004</c:v>
                </c:pt>
                <c:pt idx="41">
                  <c:v>5.51</c:v>
                </c:pt>
                <c:pt idx="42">
                  <c:v>6.15</c:v>
                </c:pt>
                <c:pt idx="43">
                  <c:v>6.12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-0.69000000000000006</c:v>
                </c:pt>
                <c:pt idx="2">
                  <c:v>-0.11999999999999988</c:v>
                </c:pt>
                <c:pt idx="3">
                  <c:v>1.21</c:v>
                </c:pt>
                <c:pt idx="4">
                  <c:v>0.47000000000000003</c:v>
                </c:pt>
                <c:pt idx="5">
                  <c:v>-1.08</c:v>
                </c:pt>
                <c:pt idx="6">
                  <c:v>0.91999999999999993</c:v>
                </c:pt>
                <c:pt idx="7">
                  <c:v>-4.9999999999999933E-2</c:v>
                </c:pt>
                <c:pt idx="8">
                  <c:v>-1.85</c:v>
                </c:pt>
                <c:pt idx="9">
                  <c:v>0.71</c:v>
                </c:pt>
                <c:pt idx="10">
                  <c:v>0.44999999999999996</c:v>
                </c:pt>
                <c:pt idx="11">
                  <c:v>0.36</c:v>
                </c:pt>
                <c:pt idx="12">
                  <c:v>-0.15000000000000002</c:v>
                </c:pt>
                <c:pt idx="13">
                  <c:v>-0.64</c:v>
                </c:pt>
                <c:pt idx="14">
                  <c:v>0.46</c:v>
                </c:pt>
                <c:pt idx="15">
                  <c:v>0.36000000000000004</c:v>
                </c:pt>
                <c:pt idx="16">
                  <c:v>0.37999999999999995</c:v>
                </c:pt>
                <c:pt idx="17">
                  <c:v>-0.79</c:v>
                </c:pt>
                <c:pt idx="18">
                  <c:v>1.1400000000000001</c:v>
                </c:pt>
                <c:pt idx="19">
                  <c:v>0.40999999999999992</c:v>
                </c:pt>
                <c:pt idx="20">
                  <c:v>-1.9100000000000001</c:v>
                </c:pt>
                <c:pt idx="21">
                  <c:v>-1.3399999999999999</c:v>
                </c:pt>
                <c:pt idx="22">
                  <c:v>1.1400000000000001</c:v>
                </c:pt>
                <c:pt idx="23">
                  <c:v>0.5299999999999998</c:v>
                </c:pt>
                <c:pt idx="24">
                  <c:v>0.21000000000000008</c:v>
                </c:pt>
                <c:pt idx="25">
                  <c:v>-0.97</c:v>
                </c:pt>
                <c:pt idx="26">
                  <c:v>0.36</c:v>
                </c:pt>
                <c:pt idx="27">
                  <c:v>0.16999999999999993</c:v>
                </c:pt>
                <c:pt idx="28">
                  <c:v>-0.85999999999999988</c:v>
                </c:pt>
                <c:pt idx="29">
                  <c:v>0.71999999999999975</c:v>
                </c:pt>
                <c:pt idx="30">
                  <c:v>1.2100000000000004</c:v>
                </c:pt>
                <c:pt idx="31">
                  <c:v>-1.0400000000000003</c:v>
                </c:pt>
                <c:pt idx="32">
                  <c:v>-1.6800000000000002</c:v>
                </c:pt>
                <c:pt idx="33">
                  <c:v>1.2300000000000002</c:v>
                </c:pt>
                <c:pt idx="34">
                  <c:v>5.35</c:v>
                </c:pt>
                <c:pt idx="35">
                  <c:v>-4.62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-0.77</c:v>
                </c:pt>
                <c:pt idx="11">
                  <c:v>0.25</c:v>
                </c:pt>
                <c:pt idx="12">
                  <c:v>1.24</c:v>
                </c:pt>
                <c:pt idx="13">
                  <c:v>0.38</c:v>
                </c:pt>
                <c:pt idx="14">
                  <c:v>-0.49</c:v>
                </c:pt>
                <c:pt idx="15">
                  <c:v>8.0000000000000016E-2</c:v>
                </c:pt>
                <c:pt idx="16">
                  <c:v>0.10999999999999999</c:v>
                </c:pt>
                <c:pt idx="17">
                  <c:v>-0.60000000000000009</c:v>
                </c:pt>
                <c:pt idx="18">
                  <c:v>1.6800000000000002</c:v>
                </c:pt>
                <c:pt idx="19">
                  <c:v>3.66</c:v>
                </c:pt>
                <c:pt idx="20">
                  <c:v>3.28</c:v>
                </c:pt>
                <c:pt idx="21">
                  <c:v>1.2</c:v>
                </c:pt>
                <c:pt idx="22">
                  <c:v>0.41000000000000003</c:v>
                </c:pt>
                <c:pt idx="23">
                  <c:v>0.78999999999999992</c:v>
                </c:pt>
                <c:pt idx="24">
                  <c:v>0.91999999999999993</c:v>
                </c:pt>
                <c:pt idx="25">
                  <c:v>-0.28000000000000003</c:v>
                </c:pt>
                <c:pt idx="26">
                  <c:v>-1.5</c:v>
                </c:pt>
                <c:pt idx="27">
                  <c:v>-1.76</c:v>
                </c:pt>
                <c:pt idx="28">
                  <c:v>-4.0199999999999996</c:v>
                </c:pt>
                <c:pt idx="29">
                  <c:v>-5.9700000000000006</c:v>
                </c:pt>
                <c:pt idx="30">
                  <c:v>-4.8</c:v>
                </c:pt>
                <c:pt idx="31">
                  <c:v>-3.33</c:v>
                </c:pt>
                <c:pt idx="32">
                  <c:v>-4.68</c:v>
                </c:pt>
                <c:pt idx="33">
                  <c:v>-5.33</c:v>
                </c:pt>
                <c:pt idx="34">
                  <c:v>-0.84</c:v>
                </c:pt>
                <c:pt idx="35">
                  <c:v>0</c:v>
                </c:pt>
                <c:pt idx="36">
                  <c:v>0.48</c:v>
                </c:pt>
                <c:pt idx="37">
                  <c:v>0.79</c:v>
                </c:pt>
                <c:pt idx="38">
                  <c:v>1.96</c:v>
                </c:pt>
                <c:pt idx="39">
                  <c:v>2.41</c:v>
                </c:pt>
                <c:pt idx="40">
                  <c:v>1.65</c:v>
                </c:pt>
                <c:pt idx="41">
                  <c:v>1.93</c:v>
                </c:pt>
                <c:pt idx="42">
                  <c:v>3.89</c:v>
                </c:pt>
                <c:pt idx="43">
                  <c:v>4.62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1.1500000000000004</c:v>
                </c:pt>
                <c:pt idx="2">
                  <c:v>0.39999999999999947</c:v>
                </c:pt>
                <c:pt idx="3">
                  <c:v>-0.18000000000000016</c:v>
                </c:pt>
                <c:pt idx="4">
                  <c:v>-0.35999999999999943</c:v>
                </c:pt>
                <c:pt idx="5">
                  <c:v>-0.27000000000000046</c:v>
                </c:pt>
                <c:pt idx="6">
                  <c:v>-1.4799999999999995</c:v>
                </c:pt>
                <c:pt idx="7">
                  <c:v>1.1799999999999997</c:v>
                </c:pt>
                <c:pt idx="8">
                  <c:v>2.2999999999999998</c:v>
                </c:pt>
                <c:pt idx="9">
                  <c:v>-0.5299999999999998</c:v>
                </c:pt>
                <c:pt idx="10">
                  <c:v>-2.0299999999999998</c:v>
                </c:pt>
                <c:pt idx="11">
                  <c:v>-0.49000000000000021</c:v>
                </c:pt>
                <c:pt idx="12">
                  <c:v>-0.27</c:v>
                </c:pt>
                <c:pt idx="13">
                  <c:v>-1.0699999999999998</c:v>
                </c:pt>
                <c:pt idx="14">
                  <c:v>0.78</c:v>
                </c:pt>
                <c:pt idx="15">
                  <c:v>1.1299999999999999</c:v>
                </c:pt>
                <c:pt idx="16">
                  <c:v>1.01</c:v>
                </c:pt>
                <c:pt idx="17">
                  <c:v>0.67999999999999972</c:v>
                </c:pt>
                <c:pt idx="18">
                  <c:v>-0.95999999999999952</c:v>
                </c:pt>
                <c:pt idx="19">
                  <c:v>-1.0100000000000007</c:v>
                </c:pt>
                <c:pt idx="20">
                  <c:v>-9.9999999999988987E-3</c:v>
                </c:pt>
                <c:pt idx="21">
                  <c:v>-0.20000000000000107</c:v>
                </c:pt>
                <c:pt idx="22">
                  <c:v>0.21000000000000085</c:v>
                </c:pt>
                <c:pt idx="23">
                  <c:v>-1.6800000000000006</c:v>
                </c:pt>
                <c:pt idx="24">
                  <c:v>-1.25</c:v>
                </c:pt>
                <c:pt idx="25">
                  <c:v>1.2700000000000005</c:v>
                </c:pt>
                <c:pt idx="26">
                  <c:v>1.4799999999999995</c:v>
                </c:pt>
                <c:pt idx="27">
                  <c:v>0.30000000000000027</c:v>
                </c:pt>
                <c:pt idx="28">
                  <c:v>0.58999999999999986</c:v>
                </c:pt>
                <c:pt idx="29">
                  <c:v>0.5</c:v>
                </c:pt>
                <c:pt idx="30">
                  <c:v>-0.32999999999999985</c:v>
                </c:pt>
                <c:pt idx="31">
                  <c:v>-0.55000000000000004</c:v>
                </c:pt>
                <c:pt idx="32">
                  <c:v>0.32</c:v>
                </c:pt>
                <c:pt idx="33">
                  <c:v>-4.54</c:v>
                </c:pt>
                <c:pt idx="34">
                  <c:v>6.58</c:v>
                </c:pt>
                <c:pt idx="35">
                  <c:v>-2.67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10.65</c:v>
                </c:pt>
                <c:pt idx="11">
                  <c:v>9.19</c:v>
                </c:pt>
                <c:pt idx="12">
                  <c:v>7.06</c:v>
                </c:pt>
                <c:pt idx="13">
                  <c:v>4.04</c:v>
                </c:pt>
                <c:pt idx="14">
                  <c:v>2.1599999999999997</c:v>
                </c:pt>
                <c:pt idx="15">
                  <c:v>1.6800000000000002</c:v>
                </c:pt>
                <c:pt idx="16">
                  <c:v>3.69</c:v>
                </c:pt>
                <c:pt idx="17">
                  <c:v>5.1999999999999993</c:v>
                </c:pt>
                <c:pt idx="18">
                  <c:v>3.45</c:v>
                </c:pt>
                <c:pt idx="19">
                  <c:v>1.2199999999999998</c:v>
                </c:pt>
                <c:pt idx="20">
                  <c:v>1.0100000000000002</c:v>
                </c:pt>
                <c:pt idx="21">
                  <c:v>1.0899999999999999</c:v>
                </c:pt>
                <c:pt idx="22">
                  <c:v>1.6500000000000004</c:v>
                </c:pt>
                <c:pt idx="23">
                  <c:v>1.6</c:v>
                </c:pt>
                <c:pt idx="24">
                  <c:v>-0.48000000000000004</c:v>
                </c:pt>
                <c:pt idx="25">
                  <c:v>-2.42</c:v>
                </c:pt>
                <c:pt idx="26">
                  <c:v>-3.89</c:v>
                </c:pt>
                <c:pt idx="27">
                  <c:v>-5.74</c:v>
                </c:pt>
                <c:pt idx="28">
                  <c:v>-6.04</c:v>
                </c:pt>
                <c:pt idx="29">
                  <c:v>-4.83</c:v>
                </c:pt>
                <c:pt idx="30">
                  <c:v>-3.9400000000000004</c:v>
                </c:pt>
                <c:pt idx="31">
                  <c:v>-3.4</c:v>
                </c:pt>
                <c:pt idx="32">
                  <c:v>-2.75</c:v>
                </c:pt>
                <c:pt idx="33">
                  <c:v>-4.96</c:v>
                </c:pt>
                <c:pt idx="34">
                  <c:v>0.66</c:v>
                </c:pt>
                <c:pt idx="35">
                  <c:v>2.34</c:v>
                </c:pt>
                <c:pt idx="36">
                  <c:v>2.54</c:v>
                </c:pt>
                <c:pt idx="37">
                  <c:v>2.44</c:v>
                </c:pt>
                <c:pt idx="38">
                  <c:v>1.75</c:v>
                </c:pt>
                <c:pt idx="39">
                  <c:v>0.56000000000000005</c:v>
                </c:pt>
                <c:pt idx="40">
                  <c:v>-0.3</c:v>
                </c:pt>
                <c:pt idx="41">
                  <c:v>-0.61</c:v>
                </c:pt>
                <c:pt idx="42">
                  <c:v>-1.24</c:v>
                </c:pt>
                <c:pt idx="43">
                  <c:v>2.67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0.87000000000000011</c:v>
                </c:pt>
                <c:pt idx="2">
                  <c:v>0.98000000000000043</c:v>
                </c:pt>
                <c:pt idx="3">
                  <c:v>0.88999999999999924</c:v>
                </c:pt>
                <c:pt idx="4">
                  <c:v>-2.08</c:v>
                </c:pt>
                <c:pt idx="5">
                  <c:v>-0.16999999999999982</c:v>
                </c:pt>
                <c:pt idx="6">
                  <c:v>-0.9800000000000002</c:v>
                </c:pt>
                <c:pt idx="7">
                  <c:v>-1.2799999999999998</c:v>
                </c:pt>
                <c:pt idx="8">
                  <c:v>0.61999999999999944</c:v>
                </c:pt>
                <c:pt idx="9">
                  <c:v>1.1300000000000008</c:v>
                </c:pt>
                <c:pt idx="10">
                  <c:v>-1.0000000000000675E-2</c:v>
                </c:pt>
                <c:pt idx="11">
                  <c:v>-9.9999999999999645E-2</c:v>
                </c:pt>
                <c:pt idx="12">
                  <c:v>-0.27000000000000046</c:v>
                </c:pt>
                <c:pt idx="13">
                  <c:v>0.86000000000000032</c:v>
                </c:pt>
                <c:pt idx="14">
                  <c:v>1.7500000000000004</c:v>
                </c:pt>
                <c:pt idx="15">
                  <c:v>0.42999999999999927</c:v>
                </c:pt>
                <c:pt idx="16">
                  <c:v>-0.33000000000000007</c:v>
                </c:pt>
                <c:pt idx="17">
                  <c:v>-2.7699999999999996</c:v>
                </c:pt>
                <c:pt idx="18">
                  <c:v>0.74000000000000021</c:v>
                </c:pt>
                <c:pt idx="19">
                  <c:v>0.19999999999999973</c:v>
                </c:pt>
                <c:pt idx="20">
                  <c:v>-1.2600000000000002</c:v>
                </c:pt>
                <c:pt idx="21">
                  <c:v>-0.81999999999999962</c:v>
                </c:pt>
                <c:pt idx="22">
                  <c:v>0.2699999999999998</c:v>
                </c:pt>
                <c:pt idx="23">
                  <c:v>0.67</c:v>
                </c:pt>
                <c:pt idx="24">
                  <c:v>0.89</c:v>
                </c:pt>
                <c:pt idx="25">
                  <c:v>0.79</c:v>
                </c:pt>
                <c:pt idx="26">
                  <c:v>0.16999999999999993</c:v>
                </c:pt>
                <c:pt idx="27">
                  <c:v>0.66999999999999993</c:v>
                </c:pt>
                <c:pt idx="28">
                  <c:v>-0.35999999999999943</c:v>
                </c:pt>
                <c:pt idx="29">
                  <c:v>-0.5900000000000003</c:v>
                </c:pt>
                <c:pt idx="30">
                  <c:v>4.9999999999999822E-2</c:v>
                </c:pt>
                <c:pt idx="31">
                  <c:v>-1.4100000000000001</c:v>
                </c:pt>
                <c:pt idx="32">
                  <c:v>-0.37000000000000011</c:v>
                </c:pt>
                <c:pt idx="33">
                  <c:v>-4.0000000000000036E-2</c:v>
                </c:pt>
                <c:pt idx="34">
                  <c:v>-3.6599999999999993</c:v>
                </c:pt>
                <c:pt idx="35">
                  <c:v>4.5199999999999996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3.1500000000000004</c:v>
                </c:pt>
                <c:pt idx="11">
                  <c:v>2.1500000000000004</c:v>
                </c:pt>
                <c:pt idx="12">
                  <c:v>-0.10000000000000053</c:v>
                </c:pt>
                <c:pt idx="13">
                  <c:v>-2.3800000000000003</c:v>
                </c:pt>
                <c:pt idx="14">
                  <c:v>-0.82999999999999985</c:v>
                </c:pt>
                <c:pt idx="15">
                  <c:v>1.3199999999999998</c:v>
                </c:pt>
                <c:pt idx="16">
                  <c:v>4.12</c:v>
                </c:pt>
                <c:pt idx="17">
                  <c:v>5.43</c:v>
                </c:pt>
                <c:pt idx="18">
                  <c:v>6.86</c:v>
                </c:pt>
                <c:pt idx="19">
                  <c:v>7.3599999999999994</c:v>
                </c:pt>
                <c:pt idx="20">
                  <c:v>6.6099999999999994</c:v>
                </c:pt>
                <c:pt idx="21">
                  <c:v>5.14</c:v>
                </c:pt>
                <c:pt idx="22">
                  <c:v>4.21</c:v>
                </c:pt>
                <c:pt idx="23">
                  <c:v>3.0900000000000003</c:v>
                </c:pt>
                <c:pt idx="24">
                  <c:v>1.1099999999999999</c:v>
                </c:pt>
                <c:pt idx="25">
                  <c:v>-0.51</c:v>
                </c:pt>
                <c:pt idx="26">
                  <c:v>-1.63</c:v>
                </c:pt>
                <c:pt idx="27">
                  <c:v>0.69</c:v>
                </c:pt>
                <c:pt idx="28">
                  <c:v>1.9100000000000001</c:v>
                </c:pt>
                <c:pt idx="29">
                  <c:v>2.3400000000000003</c:v>
                </c:pt>
                <c:pt idx="30">
                  <c:v>4.08</c:v>
                </c:pt>
                <c:pt idx="31">
                  <c:v>5.23</c:v>
                </c:pt>
                <c:pt idx="32">
                  <c:v>5.74</c:v>
                </c:pt>
                <c:pt idx="33">
                  <c:v>5.5399999999999991</c:v>
                </c:pt>
                <c:pt idx="34">
                  <c:v>0.79</c:v>
                </c:pt>
                <c:pt idx="35">
                  <c:v>-0.23</c:v>
                </c:pt>
                <c:pt idx="36">
                  <c:v>-1.42</c:v>
                </c:pt>
                <c:pt idx="37">
                  <c:v>-3.28</c:v>
                </c:pt>
                <c:pt idx="38">
                  <c:v>-4.78</c:v>
                </c:pt>
                <c:pt idx="39">
                  <c:v>-5.69</c:v>
                </c:pt>
                <c:pt idx="40">
                  <c:v>-6.65</c:v>
                </c:pt>
                <c:pt idx="41">
                  <c:v>-6.2</c:v>
                </c:pt>
                <c:pt idx="42">
                  <c:v>-5.38</c:v>
                </c:pt>
                <c:pt idx="43">
                  <c:v>-4.5199999999999996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0.46000000000000008</c:v>
                </c:pt>
                <c:pt idx="2">
                  <c:v>1.3899999999999997</c:v>
                </c:pt>
                <c:pt idx="3">
                  <c:v>0.21000000000000019</c:v>
                </c:pt>
                <c:pt idx="4">
                  <c:v>-4.12</c:v>
                </c:pt>
                <c:pt idx="5">
                  <c:v>0.2300000000000002</c:v>
                </c:pt>
                <c:pt idx="6">
                  <c:v>1.6499999999999997</c:v>
                </c:pt>
                <c:pt idx="7">
                  <c:v>6.0000000000000275E-2</c:v>
                </c:pt>
                <c:pt idx="8">
                  <c:v>0.23999999999999977</c:v>
                </c:pt>
                <c:pt idx="9">
                  <c:v>-0.67999999999999983</c:v>
                </c:pt>
                <c:pt idx="10">
                  <c:v>-0.54999999999999993</c:v>
                </c:pt>
                <c:pt idx="11">
                  <c:v>1.0000000000000009E-2</c:v>
                </c:pt>
                <c:pt idx="12">
                  <c:v>0.87999999999999967</c:v>
                </c:pt>
                <c:pt idx="13">
                  <c:v>-0.1899999999999995</c:v>
                </c:pt>
                <c:pt idx="14">
                  <c:v>1.2499999999999996</c:v>
                </c:pt>
                <c:pt idx="15">
                  <c:v>-0.40999999999999992</c:v>
                </c:pt>
                <c:pt idx="16">
                  <c:v>-0.40999999999999992</c:v>
                </c:pt>
                <c:pt idx="17">
                  <c:v>-0.83000000000000007</c:v>
                </c:pt>
                <c:pt idx="18">
                  <c:v>0.51</c:v>
                </c:pt>
                <c:pt idx="19">
                  <c:v>0.40000000000000013</c:v>
                </c:pt>
                <c:pt idx="20">
                  <c:v>-5.0000000000000044E-2</c:v>
                </c:pt>
                <c:pt idx="21">
                  <c:v>0.8899999999999999</c:v>
                </c:pt>
                <c:pt idx="22">
                  <c:v>-0.30999999999999994</c:v>
                </c:pt>
                <c:pt idx="23">
                  <c:v>-0.75</c:v>
                </c:pt>
                <c:pt idx="24">
                  <c:v>0.83</c:v>
                </c:pt>
                <c:pt idx="25">
                  <c:v>-0.57999999999999996</c:v>
                </c:pt>
                <c:pt idx="26">
                  <c:v>-0.49</c:v>
                </c:pt>
                <c:pt idx="27">
                  <c:v>0.21</c:v>
                </c:pt>
                <c:pt idx="28">
                  <c:v>0.35</c:v>
                </c:pt>
                <c:pt idx="29">
                  <c:v>0.74</c:v>
                </c:pt>
                <c:pt idx="30">
                  <c:v>-1.1399999999999999</c:v>
                </c:pt>
                <c:pt idx="31">
                  <c:v>-0.44000000000000006</c:v>
                </c:pt>
                <c:pt idx="32">
                  <c:v>0.39</c:v>
                </c:pt>
                <c:pt idx="33">
                  <c:v>-1.48</c:v>
                </c:pt>
                <c:pt idx="34">
                  <c:v>3.56</c:v>
                </c:pt>
                <c:pt idx="35">
                  <c:v>-1.83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-1.37</c:v>
                </c:pt>
                <c:pt idx="11">
                  <c:v>-2.9299999999999997</c:v>
                </c:pt>
                <c:pt idx="12">
                  <c:v>-5</c:v>
                </c:pt>
                <c:pt idx="13">
                  <c:v>-7.47</c:v>
                </c:pt>
                <c:pt idx="14">
                  <c:v>-4.57</c:v>
                </c:pt>
                <c:pt idx="15">
                  <c:v>-2.31</c:v>
                </c:pt>
                <c:pt idx="16">
                  <c:v>-2.11</c:v>
                </c:pt>
                <c:pt idx="17">
                  <c:v>-2.8</c:v>
                </c:pt>
                <c:pt idx="18">
                  <c:v>-3.2199999999999998</c:v>
                </c:pt>
                <c:pt idx="19">
                  <c:v>-2.56</c:v>
                </c:pt>
                <c:pt idx="20">
                  <c:v>-1.4</c:v>
                </c:pt>
                <c:pt idx="21">
                  <c:v>0.6399999999999999</c:v>
                </c:pt>
                <c:pt idx="22">
                  <c:v>1.4900000000000002</c:v>
                </c:pt>
                <c:pt idx="23">
                  <c:v>1.7799999999999998</c:v>
                </c:pt>
                <c:pt idx="24">
                  <c:v>1.65</c:v>
                </c:pt>
                <c:pt idx="25">
                  <c:v>1.35</c:v>
                </c:pt>
                <c:pt idx="26">
                  <c:v>0.97</c:v>
                </c:pt>
                <c:pt idx="27">
                  <c:v>1.6300000000000001</c:v>
                </c:pt>
                <c:pt idx="28">
                  <c:v>2.13</c:v>
                </c:pt>
                <c:pt idx="29">
                  <c:v>2.9699999999999998</c:v>
                </c:pt>
                <c:pt idx="30">
                  <c:v>2.7199999999999998</c:v>
                </c:pt>
                <c:pt idx="31">
                  <c:v>1.1399999999999999</c:v>
                </c:pt>
                <c:pt idx="32">
                  <c:v>0.26</c:v>
                </c:pt>
                <c:pt idx="33">
                  <c:v>-1.35</c:v>
                </c:pt>
                <c:pt idx="34">
                  <c:v>-0.23</c:v>
                </c:pt>
                <c:pt idx="35">
                  <c:v>-0.36</c:v>
                </c:pt>
                <c:pt idx="36">
                  <c:v>0</c:v>
                </c:pt>
                <c:pt idx="37">
                  <c:v>0.15</c:v>
                </c:pt>
                <c:pt idx="38">
                  <c:v>-0.05</c:v>
                </c:pt>
                <c:pt idx="39">
                  <c:v>-0.99</c:v>
                </c:pt>
                <c:pt idx="40">
                  <c:v>-0.79</c:v>
                </c:pt>
                <c:pt idx="41">
                  <c:v>-0.15</c:v>
                </c:pt>
                <c:pt idx="42">
                  <c:v>0.1</c:v>
                </c:pt>
                <c:pt idx="43">
                  <c:v>1.83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-0.23000000000000043</c:v>
                </c:pt>
                <c:pt idx="2">
                  <c:v>8.0000000000000959E-2</c:v>
                </c:pt>
                <c:pt idx="3">
                  <c:v>0.44999999999999929</c:v>
                </c:pt>
                <c:pt idx="4">
                  <c:v>-0.59999999999999964</c:v>
                </c:pt>
                <c:pt idx="5">
                  <c:v>-0.44000000000000039</c:v>
                </c:pt>
                <c:pt idx="6">
                  <c:v>0.63999999999999968</c:v>
                </c:pt>
                <c:pt idx="7">
                  <c:v>-0.19999999999999929</c:v>
                </c:pt>
                <c:pt idx="8">
                  <c:v>-1.2799999999999998</c:v>
                </c:pt>
                <c:pt idx="9">
                  <c:v>-4.000000000000048E-2</c:v>
                </c:pt>
                <c:pt idx="10">
                  <c:v>0.78</c:v>
                </c:pt>
                <c:pt idx="11">
                  <c:v>-0.14999999999999991</c:v>
                </c:pt>
                <c:pt idx="12">
                  <c:v>-1.43</c:v>
                </c:pt>
                <c:pt idx="13">
                  <c:v>1.0799999999999996</c:v>
                </c:pt>
                <c:pt idx="14">
                  <c:v>1.5900000000000003</c:v>
                </c:pt>
                <c:pt idx="15">
                  <c:v>0.11000000000000032</c:v>
                </c:pt>
                <c:pt idx="16">
                  <c:v>-0.67000000000000037</c:v>
                </c:pt>
                <c:pt idx="17">
                  <c:v>1.35</c:v>
                </c:pt>
                <c:pt idx="18">
                  <c:v>1.0699999999999998</c:v>
                </c:pt>
                <c:pt idx="19">
                  <c:v>-2.84</c:v>
                </c:pt>
                <c:pt idx="20">
                  <c:v>-0.20999999999999996</c:v>
                </c:pt>
                <c:pt idx="21">
                  <c:v>0.5</c:v>
                </c:pt>
                <c:pt idx="22">
                  <c:v>1.6099999999999999</c:v>
                </c:pt>
                <c:pt idx="23">
                  <c:v>-0.83999999999999986</c:v>
                </c:pt>
                <c:pt idx="24">
                  <c:v>-0.94</c:v>
                </c:pt>
                <c:pt idx="25">
                  <c:v>0.63999999999999968</c:v>
                </c:pt>
                <c:pt idx="26">
                  <c:v>1.0100000000000002</c:v>
                </c:pt>
                <c:pt idx="27">
                  <c:v>1.02</c:v>
                </c:pt>
                <c:pt idx="28">
                  <c:v>-1.2000000000000002</c:v>
                </c:pt>
                <c:pt idx="29">
                  <c:v>-2.15</c:v>
                </c:pt>
                <c:pt idx="30">
                  <c:v>-4.0000000000000036E-2</c:v>
                </c:pt>
                <c:pt idx="31">
                  <c:v>-0.28999999999999959</c:v>
                </c:pt>
                <c:pt idx="32">
                  <c:v>-0.74000000000000066</c:v>
                </c:pt>
                <c:pt idx="33">
                  <c:v>0</c:v>
                </c:pt>
                <c:pt idx="34">
                  <c:v>9.34</c:v>
                </c:pt>
                <c:pt idx="35">
                  <c:v>-6.98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9296"/>
        <c:axId val="137000832"/>
      </c:scatterChart>
      <c:valAx>
        <c:axId val="1369992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00832"/>
        <c:crosses val="autoZero"/>
        <c:crossBetween val="midCat"/>
        <c:majorUnit val="3"/>
      </c:valAx>
      <c:valAx>
        <c:axId val="1370008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99929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-5.5600000000000005</c:v>
                </c:pt>
                <c:pt idx="11">
                  <c:v>-6.32</c:v>
                </c:pt>
                <c:pt idx="12">
                  <c:v>-8.59</c:v>
                </c:pt>
                <c:pt idx="13">
                  <c:v>-10.23</c:v>
                </c:pt>
                <c:pt idx="14">
                  <c:v>-9.68</c:v>
                </c:pt>
                <c:pt idx="15">
                  <c:v>-8.58</c:v>
                </c:pt>
                <c:pt idx="16">
                  <c:v>-8.7899999999999991</c:v>
                </c:pt>
                <c:pt idx="17">
                  <c:v>-7.4499999999999993</c:v>
                </c:pt>
                <c:pt idx="18">
                  <c:v>-3.7600000000000002</c:v>
                </c:pt>
                <c:pt idx="19">
                  <c:v>-2.87</c:v>
                </c:pt>
                <c:pt idx="20">
                  <c:v>-2.9699999999999998</c:v>
                </c:pt>
                <c:pt idx="21">
                  <c:v>-2.42</c:v>
                </c:pt>
                <c:pt idx="22">
                  <c:v>1.17</c:v>
                </c:pt>
                <c:pt idx="23">
                  <c:v>2.8400000000000003</c:v>
                </c:pt>
                <c:pt idx="24">
                  <c:v>1.9800000000000004</c:v>
                </c:pt>
                <c:pt idx="25">
                  <c:v>1.65</c:v>
                </c:pt>
                <c:pt idx="26">
                  <c:v>3</c:v>
                </c:pt>
                <c:pt idx="27">
                  <c:v>4.0199999999999996</c:v>
                </c:pt>
                <c:pt idx="28">
                  <c:v>2.77</c:v>
                </c:pt>
                <c:pt idx="29">
                  <c:v>2.21</c:v>
                </c:pt>
                <c:pt idx="30">
                  <c:v>1.8199999999999998</c:v>
                </c:pt>
                <c:pt idx="31">
                  <c:v>0.64000000000000012</c:v>
                </c:pt>
                <c:pt idx="32">
                  <c:v>-2.89</c:v>
                </c:pt>
                <c:pt idx="33">
                  <c:v>-5.58</c:v>
                </c:pt>
                <c:pt idx="34">
                  <c:v>2.0099999999999998</c:v>
                </c:pt>
                <c:pt idx="35">
                  <c:v>1.98</c:v>
                </c:pt>
                <c:pt idx="36">
                  <c:v>0.94</c:v>
                </c:pt>
                <c:pt idx="37">
                  <c:v>-1.1200000000000001</c:v>
                </c:pt>
                <c:pt idx="38">
                  <c:v>-1.98</c:v>
                </c:pt>
                <c:pt idx="39">
                  <c:v>-0.69</c:v>
                </c:pt>
                <c:pt idx="40">
                  <c:v>0.64</c:v>
                </c:pt>
                <c:pt idx="41">
                  <c:v>2.2599999999999998</c:v>
                </c:pt>
                <c:pt idx="42">
                  <c:v>4.62</c:v>
                </c:pt>
                <c:pt idx="43">
                  <c:v>6.98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13888"/>
        <c:axId val="137019776"/>
      </c:scatterChart>
      <c:valAx>
        <c:axId val="1370138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19776"/>
        <c:crosses val="autoZero"/>
        <c:crossBetween val="midCat"/>
        <c:majorUnit val="3"/>
      </c:valAx>
      <c:valAx>
        <c:axId val="13701977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138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0.58000000000000007</c:v>
                </c:pt>
                <c:pt idx="2">
                  <c:v>0.65999999999999992</c:v>
                </c:pt>
                <c:pt idx="3">
                  <c:v>0.21000000000000019</c:v>
                </c:pt>
                <c:pt idx="4">
                  <c:v>0.88999999999999924</c:v>
                </c:pt>
                <c:pt idx="5">
                  <c:v>-1.4799999999999991</c:v>
                </c:pt>
                <c:pt idx="6">
                  <c:v>-1.54</c:v>
                </c:pt>
                <c:pt idx="7">
                  <c:v>0.11999999999999922</c:v>
                </c:pt>
                <c:pt idx="8">
                  <c:v>-0.60999999999999943</c:v>
                </c:pt>
                <c:pt idx="9">
                  <c:v>0.20000000000000018</c:v>
                </c:pt>
                <c:pt idx="10">
                  <c:v>-4.0000000000000258E-2</c:v>
                </c:pt>
                <c:pt idx="11">
                  <c:v>-1.1500000000000001</c:v>
                </c:pt>
                <c:pt idx="12">
                  <c:v>1.0700000000000003</c:v>
                </c:pt>
                <c:pt idx="13">
                  <c:v>0.53</c:v>
                </c:pt>
                <c:pt idx="14">
                  <c:v>-0.15000000000000058</c:v>
                </c:pt>
                <c:pt idx="15">
                  <c:v>-0.30999999999999917</c:v>
                </c:pt>
                <c:pt idx="16">
                  <c:v>1.4799999999999995</c:v>
                </c:pt>
                <c:pt idx="17">
                  <c:v>1.19</c:v>
                </c:pt>
                <c:pt idx="18">
                  <c:v>-0.69</c:v>
                </c:pt>
                <c:pt idx="19">
                  <c:v>8.9999999999999858E-2</c:v>
                </c:pt>
                <c:pt idx="20">
                  <c:v>-0.36999999999999977</c:v>
                </c:pt>
                <c:pt idx="21">
                  <c:v>-1.9</c:v>
                </c:pt>
                <c:pt idx="22">
                  <c:v>-0.28000000000000003</c:v>
                </c:pt>
                <c:pt idx="23">
                  <c:v>1.3499999999999999</c:v>
                </c:pt>
                <c:pt idx="24">
                  <c:v>-0.22999999999999976</c:v>
                </c:pt>
                <c:pt idx="25">
                  <c:v>-0.86000000000000032</c:v>
                </c:pt>
                <c:pt idx="26">
                  <c:v>1.7400000000000002</c:v>
                </c:pt>
                <c:pt idx="27">
                  <c:v>1.0300000000000002</c:v>
                </c:pt>
                <c:pt idx="28">
                  <c:v>-0.54000000000000026</c:v>
                </c:pt>
                <c:pt idx="29">
                  <c:v>-0.26</c:v>
                </c:pt>
                <c:pt idx="30">
                  <c:v>-1.77</c:v>
                </c:pt>
                <c:pt idx="31">
                  <c:v>0.26</c:v>
                </c:pt>
                <c:pt idx="32">
                  <c:v>0.95</c:v>
                </c:pt>
                <c:pt idx="33">
                  <c:v>-1.44</c:v>
                </c:pt>
                <c:pt idx="34">
                  <c:v>3.89</c:v>
                </c:pt>
                <c:pt idx="35">
                  <c:v>-2.62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7312"/>
        <c:axId val="137038848"/>
      </c:scatterChart>
      <c:valAx>
        <c:axId val="137037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38848"/>
        <c:crosses val="autoZero"/>
        <c:crossBetween val="midCat"/>
        <c:majorUnit val="3"/>
      </c:valAx>
      <c:valAx>
        <c:axId val="137038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37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2.08</c:v>
                </c:pt>
                <c:pt idx="11">
                  <c:v>-0.66</c:v>
                </c:pt>
                <c:pt idx="12">
                  <c:v>-2.99</c:v>
                </c:pt>
                <c:pt idx="13">
                  <c:v>-5</c:v>
                </c:pt>
                <c:pt idx="14">
                  <c:v>-8.0500000000000007</c:v>
                </c:pt>
                <c:pt idx="15">
                  <c:v>-9.93</c:v>
                </c:pt>
                <c:pt idx="16">
                  <c:v>-8.7899999999999991</c:v>
                </c:pt>
                <c:pt idx="17">
                  <c:v>-6.58</c:v>
                </c:pt>
                <c:pt idx="18">
                  <c:v>-4.4499999999999993</c:v>
                </c:pt>
                <c:pt idx="19">
                  <c:v>-2.4300000000000002</c:v>
                </c:pt>
                <c:pt idx="20">
                  <c:v>-0.74</c:v>
                </c:pt>
                <c:pt idx="21">
                  <c:v>0.2</c:v>
                </c:pt>
                <c:pt idx="22">
                  <c:v>-0.20999999999999996</c:v>
                </c:pt>
                <c:pt idx="23">
                  <c:v>0.19999999999999973</c:v>
                </c:pt>
                <c:pt idx="24">
                  <c:v>0.53000000000000025</c:v>
                </c:pt>
                <c:pt idx="25">
                  <c:v>0.30999999999999961</c:v>
                </c:pt>
                <c:pt idx="26">
                  <c:v>0.34999999999999964</c:v>
                </c:pt>
                <c:pt idx="27">
                  <c:v>0.22999999999999998</c:v>
                </c:pt>
                <c:pt idx="28">
                  <c:v>0.25999999999999995</c:v>
                </c:pt>
                <c:pt idx="29">
                  <c:v>-0.06</c:v>
                </c:pt>
                <c:pt idx="30">
                  <c:v>-1.78</c:v>
                </c:pt>
                <c:pt idx="31">
                  <c:v>-1.34</c:v>
                </c:pt>
                <c:pt idx="32">
                  <c:v>0.32999999999999985</c:v>
                </c:pt>
                <c:pt idx="33">
                  <c:v>-0.79</c:v>
                </c:pt>
                <c:pt idx="34">
                  <c:v>2.21</c:v>
                </c:pt>
                <c:pt idx="35">
                  <c:v>3.45</c:v>
                </c:pt>
                <c:pt idx="36">
                  <c:v>2.95</c:v>
                </c:pt>
                <c:pt idx="37">
                  <c:v>1.42</c:v>
                </c:pt>
                <c:pt idx="38">
                  <c:v>0.43</c:v>
                </c:pt>
                <c:pt idx="39">
                  <c:v>-0.3</c:v>
                </c:pt>
                <c:pt idx="40">
                  <c:v>0.74</c:v>
                </c:pt>
                <c:pt idx="41">
                  <c:v>1.52</c:v>
                </c:pt>
                <c:pt idx="42">
                  <c:v>1.35</c:v>
                </c:pt>
                <c:pt idx="43">
                  <c:v>2.62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56640"/>
        <c:axId val="137058176"/>
      </c:scatterChart>
      <c:valAx>
        <c:axId val="13705664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58176"/>
        <c:crosses val="autoZero"/>
        <c:crossBetween val="midCat"/>
        <c:majorUnit val="3"/>
      </c:valAx>
      <c:valAx>
        <c:axId val="13705817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5664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3.12</c:v>
                </c:pt>
                <c:pt idx="2">
                  <c:v>-1.620000000000001</c:v>
                </c:pt>
                <c:pt idx="3">
                  <c:v>-3.4299999999999979</c:v>
                </c:pt>
                <c:pt idx="4">
                  <c:v>-2.1300000000000017</c:v>
                </c:pt>
                <c:pt idx="5">
                  <c:v>2.8100000000000005</c:v>
                </c:pt>
                <c:pt idx="6">
                  <c:v>2.09</c:v>
                </c:pt>
                <c:pt idx="7">
                  <c:v>-0.6100000000000001</c:v>
                </c:pt>
                <c:pt idx="8">
                  <c:v>-1.32</c:v>
                </c:pt>
                <c:pt idx="9">
                  <c:v>-0.45999999999999996</c:v>
                </c:pt>
                <c:pt idx="10">
                  <c:v>2.16</c:v>
                </c:pt>
                <c:pt idx="11">
                  <c:v>-9.9999999999999867E-2</c:v>
                </c:pt>
                <c:pt idx="12">
                  <c:v>-1.8600000000000003</c:v>
                </c:pt>
                <c:pt idx="13">
                  <c:v>1.2200000000000002</c:v>
                </c:pt>
                <c:pt idx="14">
                  <c:v>-0.31999999999999995</c:v>
                </c:pt>
                <c:pt idx="15">
                  <c:v>-0.72</c:v>
                </c:pt>
                <c:pt idx="16">
                  <c:v>1.1199999999999999</c:v>
                </c:pt>
                <c:pt idx="17">
                  <c:v>-4.9999999999999822E-2</c:v>
                </c:pt>
                <c:pt idx="18">
                  <c:v>1.9999999999999998</c:v>
                </c:pt>
                <c:pt idx="19">
                  <c:v>-3.17</c:v>
                </c:pt>
                <c:pt idx="20">
                  <c:v>-0.5299999999999998</c:v>
                </c:pt>
                <c:pt idx="21">
                  <c:v>0.54999999999999938</c:v>
                </c:pt>
                <c:pt idx="22">
                  <c:v>2.2700000000000009</c:v>
                </c:pt>
                <c:pt idx="23">
                  <c:v>0.7099999999999993</c:v>
                </c:pt>
                <c:pt idx="24">
                  <c:v>-1.5799999999999996</c:v>
                </c:pt>
                <c:pt idx="25">
                  <c:v>-0.79000000000000026</c:v>
                </c:pt>
                <c:pt idx="26">
                  <c:v>0.19000000000000039</c:v>
                </c:pt>
                <c:pt idx="27">
                  <c:v>-1.3800000000000003</c:v>
                </c:pt>
                <c:pt idx="28">
                  <c:v>1.6500000000000004</c:v>
                </c:pt>
                <c:pt idx="29">
                  <c:v>0.32999999999999918</c:v>
                </c:pt>
                <c:pt idx="30">
                  <c:v>3.0000000000000249E-2</c:v>
                </c:pt>
                <c:pt idx="31">
                  <c:v>1.8500000000000005</c:v>
                </c:pt>
                <c:pt idx="32">
                  <c:v>1.1200000000000001</c:v>
                </c:pt>
                <c:pt idx="33">
                  <c:v>-1.2200000000000004</c:v>
                </c:pt>
                <c:pt idx="34">
                  <c:v>-4.8499999999999996</c:v>
                </c:pt>
                <c:pt idx="35">
                  <c:v>2.92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94880"/>
        <c:axId val="137196672"/>
      </c:scatterChart>
      <c:valAx>
        <c:axId val="1371948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196672"/>
        <c:crosses val="autoZero"/>
        <c:crossBetween val="midCat"/>
        <c:majorUnit val="3"/>
      </c:valAx>
      <c:valAx>
        <c:axId val="1371966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1948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-3.58</c:v>
                </c:pt>
                <c:pt idx="11">
                  <c:v>-6.1899999999999995</c:v>
                </c:pt>
                <c:pt idx="12">
                  <c:v>-9.0399999999999991</c:v>
                </c:pt>
                <c:pt idx="13">
                  <c:v>-7.24</c:v>
                </c:pt>
                <c:pt idx="14">
                  <c:v>-3.63</c:v>
                </c:pt>
                <c:pt idx="15">
                  <c:v>-3.55</c:v>
                </c:pt>
                <c:pt idx="16">
                  <c:v>-4.4400000000000004</c:v>
                </c:pt>
                <c:pt idx="17">
                  <c:v>-4.7699999999999996</c:v>
                </c:pt>
                <c:pt idx="18">
                  <c:v>-1.78</c:v>
                </c:pt>
                <c:pt idx="19">
                  <c:v>-1.5</c:v>
                </c:pt>
                <c:pt idx="20">
                  <c:v>-3.9099999999999997</c:v>
                </c:pt>
                <c:pt idx="21">
                  <c:v>-5.67</c:v>
                </c:pt>
                <c:pt idx="22">
                  <c:v>-3.3</c:v>
                </c:pt>
                <c:pt idx="23">
                  <c:v>-1.44</c:v>
                </c:pt>
                <c:pt idx="24">
                  <c:v>-0.84</c:v>
                </c:pt>
                <c:pt idx="25">
                  <c:v>-0.31000000000000005</c:v>
                </c:pt>
                <c:pt idx="26">
                  <c:v>-0.70999999999999974</c:v>
                </c:pt>
                <c:pt idx="27">
                  <c:v>-2.44</c:v>
                </c:pt>
                <c:pt idx="28">
                  <c:v>-4.5199999999999996</c:v>
                </c:pt>
                <c:pt idx="29">
                  <c:v>-3.1</c:v>
                </c:pt>
                <c:pt idx="30">
                  <c:v>-1.1200000000000006</c:v>
                </c:pt>
                <c:pt idx="31">
                  <c:v>2.16</c:v>
                </c:pt>
                <c:pt idx="32">
                  <c:v>4.29</c:v>
                </c:pt>
                <c:pt idx="33">
                  <c:v>4.49</c:v>
                </c:pt>
                <c:pt idx="34">
                  <c:v>1.42</c:v>
                </c:pt>
                <c:pt idx="35">
                  <c:v>2.06</c:v>
                </c:pt>
                <c:pt idx="36">
                  <c:v>2.5099999999999998</c:v>
                </c:pt>
                <c:pt idx="37">
                  <c:v>4.34</c:v>
                </c:pt>
                <c:pt idx="38">
                  <c:v>4.5199999999999996</c:v>
                </c:pt>
                <c:pt idx="39">
                  <c:v>4.37</c:v>
                </c:pt>
                <c:pt idx="40">
                  <c:v>4.1900000000000004</c:v>
                </c:pt>
                <c:pt idx="41">
                  <c:v>2.16</c:v>
                </c:pt>
                <c:pt idx="42">
                  <c:v>-0.99</c:v>
                </c:pt>
                <c:pt idx="43">
                  <c:v>-2.92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9824"/>
        <c:axId val="137231360"/>
      </c:scatterChart>
      <c:valAx>
        <c:axId val="13722982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231360"/>
        <c:crosses val="autoZero"/>
        <c:crossBetween val="midCat"/>
        <c:majorUnit val="3"/>
      </c:valAx>
      <c:valAx>
        <c:axId val="13723136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229824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0.22999999999999998</c:v>
                </c:pt>
                <c:pt idx="2">
                  <c:v>-1.2000000000000002</c:v>
                </c:pt>
                <c:pt idx="3">
                  <c:v>-0.72999999999999954</c:v>
                </c:pt>
                <c:pt idx="4">
                  <c:v>0.14999999999999969</c:v>
                </c:pt>
                <c:pt idx="5">
                  <c:v>-1.39</c:v>
                </c:pt>
                <c:pt idx="6">
                  <c:v>1.69</c:v>
                </c:pt>
                <c:pt idx="7">
                  <c:v>0.79</c:v>
                </c:pt>
                <c:pt idx="8">
                  <c:v>0.38999999999999968</c:v>
                </c:pt>
                <c:pt idx="9">
                  <c:v>-0.96999999999999975</c:v>
                </c:pt>
                <c:pt idx="10">
                  <c:v>1.62</c:v>
                </c:pt>
                <c:pt idx="11">
                  <c:v>-4.9999999999999822E-2</c:v>
                </c:pt>
                <c:pt idx="12">
                  <c:v>-0.37000000000000011</c:v>
                </c:pt>
                <c:pt idx="13">
                  <c:v>0.16999999999999993</c:v>
                </c:pt>
                <c:pt idx="14">
                  <c:v>-0.66000000000000014</c:v>
                </c:pt>
                <c:pt idx="15">
                  <c:v>2.1800000000000002</c:v>
                </c:pt>
                <c:pt idx="16">
                  <c:v>-1.3900000000000001</c:v>
                </c:pt>
                <c:pt idx="17">
                  <c:v>0.11999999999999988</c:v>
                </c:pt>
                <c:pt idx="18">
                  <c:v>0.74000000000000021</c:v>
                </c:pt>
                <c:pt idx="19">
                  <c:v>0.10999999999999988</c:v>
                </c:pt>
                <c:pt idx="20">
                  <c:v>-1.5099999999999998</c:v>
                </c:pt>
                <c:pt idx="21">
                  <c:v>-7.0000000000000062E-2</c:v>
                </c:pt>
                <c:pt idx="22">
                  <c:v>0.68</c:v>
                </c:pt>
                <c:pt idx="23">
                  <c:v>-0.38000000000000012</c:v>
                </c:pt>
                <c:pt idx="24">
                  <c:v>0.49000000000000021</c:v>
                </c:pt>
                <c:pt idx="25">
                  <c:v>0.62999999999999989</c:v>
                </c:pt>
                <c:pt idx="26">
                  <c:v>-0.56000000000000005</c:v>
                </c:pt>
                <c:pt idx="27">
                  <c:v>-0.81</c:v>
                </c:pt>
                <c:pt idx="28">
                  <c:v>-0.79</c:v>
                </c:pt>
                <c:pt idx="29">
                  <c:v>1.0400000000000005</c:v>
                </c:pt>
                <c:pt idx="30">
                  <c:v>1.0399999999999991</c:v>
                </c:pt>
                <c:pt idx="31">
                  <c:v>-1.339999999999999</c:v>
                </c:pt>
                <c:pt idx="32">
                  <c:v>0.57999999999999918</c:v>
                </c:pt>
                <c:pt idx="33">
                  <c:v>-0.96</c:v>
                </c:pt>
                <c:pt idx="34">
                  <c:v>-3.6099999999999994</c:v>
                </c:pt>
                <c:pt idx="35">
                  <c:v>4.1399999999999997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3664"/>
        <c:axId val="137955200"/>
      </c:scatterChart>
      <c:valAx>
        <c:axId val="1379536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55200"/>
        <c:crosses val="autoZero"/>
        <c:crossBetween val="midCat"/>
        <c:majorUnit val="3"/>
      </c:valAx>
      <c:valAx>
        <c:axId val="13795520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5366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-9.17</c:v>
                </c:pt>
                <c:pt idx="11">
                  <c:v>-8.870000000000001</c:v>
                </c:pt>
                <c:pt idx="12">
                  <c:v>-7.74</c:v>
                </c:pt>
                <c:pt idx="13">
                  <c:v>-5.71</c:v>
                </c:pt>
                <c:pt idx="14">
                  <c:v>-4.49</c:v>
                </c:pt>
                <c:pt idx="15">
                  <c:v>0.30000000000000027</c:v>
                </c:pt>
                <c:pt idx="16">
                  <c:v>2.0100000000000002</c:v>
                </c:pt>
                <c:pt idx="17">
                  <c:v>3.05</c:v>
                </c:pt>
                <c:pt idx="18">
                  <c:v>4.4400000000000004</c:v>
                </c:pt>
                <c:pt idx="19">
                  <c:v>6.91</c:v>
                </c:pt>
                <c:pt idx="20">
                  <c:v>6.25</c:v>
                </c:pt>
                <c:pt idx="21">
                  <c:v>5.57</c:v>
                </c:pt>
                <c:pt idx="22">
                  <c:v>5.9399999999999995</c:v>
                </c:pt>
                <c:pt idx="23">
                  <c:v>5.76</c:v>
                </c:pt>
                <c:pt idx="24">
                  <c:v>6.73</c:v>
                </c:pt>
                <c:pt idx="25">
                  <c:v>6.15</c:v>
                </c:pt>
                <c:pt idx="26">
                  <c:v>6.4</c:v>
                </c:pt>
                <c:pt idx="27">
                  <c:v>5.72</c:v>
                </c:pt>
                <c:pt idx="28">
                  <c:v>3.51</c:v>
                </c:pt>
                <c:pt idx="29">
                  <c:v>2.2300000000000004</c:v>
                </c:pt>
                <c:pt idx="30">
                  <c:v>3.4999999999999996</c:v>
                </c:pt>
                <c:pt idx="31">
                  <c:v>3.5</c:v>
                </c:pt>
                <c:pt idx="32">
                  <c:v>3.4</c:v>
                </c:pt>
                <c:pt idx="33">
                  <c:v>2.7199999999999998</c:v>
                </c:pt>
                <c:pt idx="34">
                  <c:v>-2.06</c:v>
                </c:pt>
                <c:pt idx="35">
                  <c:v>-3.33</c:v>
                </c:pt>
                <c:pt idx="36">
                  <c:v>-4.04</c:v>
                </c:pt>
                <c:pt idx="37">
                  <c:v>-3.94</c:v>
                </c:pt>
                <c:pt idx="38">
                  <c:v>-3.05</c:v>
                </c:pt>
                <c:pt idx="39">
                  <c:v>-3.2</c:v>
                </c:pt>
                <c:pt idx="40">
                  <c:v>-4.3899999999999997</c:v>
                </c:pt>
                <c:pt idx="41">
                  <c:v>-4.24</c:v>
                </c:pt>
                <c:pt idx="42">
                  <c:v>-4.67</c:v>
                </c:pt>
                <c:pt idx="43">
                  <c:v>-4.1399999999999997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80160"/>
        <c:axId val="137998336"/>
      </c:scatterChart>
      <c:valAx>
        <c:axId val="13798016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98336"/>
        <c:crosses val="autoZero"/>
        <c:crossBetween val="midCat"/>
        <c:majorUnit val="3"/>
      </c:valAx>
      <c:valAx>
        <c:axId val="1379983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8016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0.62999999999999989</c:v>
                </c:pt>
                <c:pt idx="2">
                  <c:v>-0.54999999999999982</c:v>
                </c:pt>
                <c:pt idx="3">
                  <c:v>1.9999999999999796E-2</c:v>
                </c:pt>
                <c:pt idx="4">
                  <c:v>1.1000000000000003</c:v>
                </c:pt>
                <c:pt idx="5">
                  <c:v>-0.92000000000000015</c:v>
                </c:pt>
                <c:pt idx="6">
                  <c:v>-1.3</c:v>
                </c:pt>
                <c:pt idx="7">
                  <c:v>0.4900000000000001</c:v>
                </c:pt>
                <c:pt idx="8">
                  <c:v>0.26999999999999991</c:v>
                </c:pt>
                <c:pt idx="9">
                  <c:v>-0.27</c:v>
                </c:pt>
                <c:pt idx="10">
                  <c:v>-0.78999999999999981</c:v>
                </c:pt>
                <c:pt idx="11">
                  <c:v>0.72999999999999954</c:v>
                </c:pt>
                <c:pt idx="12">
                  <c:v>0.42000000000000082</c:v>
                </c:pt>
                <c:pt idx="13">
                  <c:v>0.82999999999999918</c:v>
                </c:pt>
                <c:pt idx="14">
                  <c:v>-0.98999999999999977</c:v>
                </c:pt>
                <c:pt idx="15">
                  <c:v>1.3399999999999999</c:v>
                </c:pt>
                <c:pt idx="16">
                  <c:v>0.44000000000000039</c:v>
                </c:pt>
                <c:pt idx="17">
                  <c:v>0.55999999999999961</c:v>
                </c:pt>
                <c:pt idx="18">
                  <c:v>-0.89999999999999969</c:v>
                </c:pt>
                <c:pt idx="19">
                  <c:v>-1.4400000000000002</c:v>
                </c:pt>
                <c:pt idx="20">
                  <c:v>2.37</c:v>
                </c:pt>
                <c:pt idx="21">
                  <c:v>-1.4099999999999997</c:v>
                </c:pt>
                <c:pt idx="22">
                  <c:v>0.50999999999999934</c:v>
                </c:pt>
                <c:pt idx="23">
                  <c:v>-2.1799999999999997</c:v>
                </c:pt>
                <c:pt idx="24">
                  <c:v>0.12999999999999989</c:v>
                </c:pt>
                <c:pt idx="25">
                  <c:v>1.3400000000000003</c:v>
                </c:pt>
                <c:pt idx="26">
                  <c:v>-1.8000000000000003</c:v>
                </c:pt>
                <c:pt idx="27">
                  <c:v>7.0000000000000062E-2</c:v>
                </c:pt>
                <c:pt idx="28">
                  <c:v>0.87000000000000011</c:v>
                </c:pt>
                <c:pt idx="29">
                  <c:v>-0.92000000000000015</c:v>
                </c:pt>
                <c:pt idx="30">
                  <c:v>2.2400000000000002</c:v>
                </c:pt>
                <c:pt idx="31">
                  <c:v>4.9999999999999933E-2</c:v>
                </c:pt>
                <c:pt idx="32">
                  <c:v>-2.16</c:v>
                </c:pt>
                <c:pt idx="33">
                  <c:v>0.22999999999999998</c:v>
                </c:pt>
                <c:pt idx="34">
                  <c:v>2.0099999999999998</c:v>
                </c:pt>
                <c:pt idx="35">
                  <c:v>-1.02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7296"/>
        <c:axId val="138008832"/>
      </c:scatterChart>
      <c:valAx>
        <c:axId val="1380072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008832"/>
        <c:crosses val="autoZero"/>
        <c:crossBetween val="midCat"/>
        <c:majorUnit val="3"/>
      </c:valAx>
      <c:valAx>
        <c:axId val="1380088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00729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-1.3699999999999999</c:v>
                </c:pt>
                <c:pt idx="11">
                  <c:v>-2.59</c:v>
                </c:pt>
                <c:pt idx="12">
                  <c:v>-2.84</c:v>
                </c:pt>
                <c:pt idx="13">
                  <c:v>-2.2799999999999998</c:v>
                </c:pt>
                <c:pt idx="14">
                  <c:v>-3.81</c:v>
                </c:pt>
                <c:pt idx="15">
                  <c:v>-3.08</c:v>
                </c:pt>
                <c:pt idx="16">
                  <c:v>-0.61</c:v>
                </c:pt>
                <c:pt idx="17">
                  <c:v>1.93</c:v>
                </c:pt>
                <c:pt idx="18">
                  <c:v>3.3</c:v>
                </c:pt>
                <c:pt idx="19">
                  <c:v>3.5</c:v>
                </c:pt>
                <c:pt idx="20">
                  <c:v>6.8599999999999994</c:v>
                </c:pt>
                <c:pt idx="21">
                  <c:v>8.08</c:v>
                </c:pt>
                <c:pt idx="22">
                  <c:v>9.39</c:v>
                </c:pt>
                <c:pt idx="23">
                  <c:v>7.6899999999999995</c:v>
                </c:pt>
                <c:pt idx="24">
                  <c:v>7.1099999999999994</c:v>
                </c:pt>
                <c:pt idx="25">
                  <c:v>6.53</c:v>
                </c:pt>
                <c:pt idx="26">
                  <c:v>3.71</c:v>
                </c:pt>
                <c:pt idx="27">
                  <c:v>0.39999999999999991</c:v>
                </c:pt>
                <c:pt idx="28">
                  <c:v>-1.1400000000000001</c:v>
                </c:pt>
                <c:pt idx="29">
                  <c:v>-2.16</c:v>
                </c:pt>
                <c:pt idx="30">
                  <c:v>-3.31</c:v>
                </c:pt>
                <c:pt idx="31">
                  <c:v>-3.0000000000000004</c:v>
                </c:pt>
                <c:pt idx="32">
                  <c:v>-5.36</c:v>
                </c:pt>
                <c:pt idx="33">
                  <c:v>-5.3100000000000005</c:v>
                </c:pt>
                <c:pt idx="34">
                  <c:v>-3.38</c:v>
                </c:pt>
                <c:pt idx="35">
                  <c:v>-3.81</c:v>
                </c:pt>
                <c:pt idx="36">
                  <c:v>-2.44</c:v>
                </c:pt>
                <c:pt idx="37">
                  <c:v>-1.1399999999999999</c:v>
                </c:pt>
                <c:pt idx="38">
                  <c:v>-0.71</c:v>
                </c:pt>
                <c:pt idx="39">
                  <c:v>0.64</c:v>
                </c:pt>
                <c:pt idx="40">
                  <c:v>-0.25</c:v>
                </c:pt>
                <c:pt idx="41">
                  <c:v>-1.19</c:v>
                </c:pt>
                <c:pt idx="42">
                  <c:v>0.03</c:v>
                </c:pt>
                <c:pt idx="43">
                  <c:v>1.02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20288"/>
        <c:axId val="138221824"/>
      </c:scatterChart>
      <c:valAx>
        <c:axId val="1382202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21824"/>
        <c:crosses val="autoZero"/>
        <c:crossBetween val="midCat"/>
        <c:majorUnit val="3"/>
      </c:valAx>
      <c:valAx>
        <c:axId val="1382218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202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-1.42</c:v>
                </c:pt>
                <c:pt idx="2">
                  <c:v>0.50999999999999979</c:v>
                </c:pt>
                <c:pt idx="3">
                  <c:v>-1.1799999999999997</c:v>
                </c:pt>
                <c:pt idx="4">
                  <c:v>0.10999999999999988</c:v>
                </c:pt>
                <c:pt idx="5">
                  <c:v>1.7000000000000002</c:v>
                </c:pt>
                <c:pt idx="6">
                  <c:v>0.48999999999999977</c:v>
                </c:pt>
                <c:pt idx="7">
                  <c:v>1.5899999999999999</c:v>
                </c:pt>
                <c:pt idx="8">
                  <c:v>-0.80999999999999983</c:v>
                </c:pt>
                <c:pt idx="9">
                  <c:v>1.1399999999999999</c:v>
                </c:pt>
                <c:pt idx="10">
                  <c:v>-2.38</c:v>
                </c:pt>
                <c:pt idx="11">
                  <c:v>0.54999999999999982</c:v>
                </c:pt>
                <c:pt idx="12">
                  <c:v>-1.3399999999999996</c:v>
                </c:pt>
                <c:pt idx="13">
                  <c:v>-2.74</c:v>
                </c:pt>
                <c:pt idx="14">
                  <c:v>2.64</c:v>
                </c:pt>
                <c:pt idx="15">
                  <c:v>2.74</c:v>
                </c:pt>
                <c:pt idx="16">
                  <c:v>0.25</c:v>
                </c:pt>
                <c:pt idx="17">
                  <c:v>-0.50000000000000022</c:v>
                </c:pt>
                <c:pt idx="18">
                  <c:v>-0.84999999999999964</c:v>
                </c:pt>
                <c:pt idx="19">
                  <c:v>-1.1100000000000003</c:v>
                </c:pt>
                <c:pt idx="20">
                  <c:v>-2.0000000000000018E-2</c:v>
                </c:pt>
                <c:pt idx="21">
                  <c:v>0.43000000000000016</c:v>
                </c:pt>
                <c:pt idx="22">
                  <c:v>0.39999999999999991</c:v>
                </c:pt>
                <c:pt idx="23">
                  <c:v>-1.5499999999999998</c:v>
                </c:pt>
                <c:pt idx="24">
                  <c:v>0.66999999999999971</c:v>
                </c:pt>
                <c:pt idx="25">
                  <c:v>0.86000000000000021</c:v>
                </c:pt>
                <c:pt idx="26">
                  <c:v>0.73</c:v>
                </c:pt>
                <c:pt idx="27">
                  <c:v>-0.71</c:v>
                </c:pt>
                <c:pt idx="28">
                  <c:v>0.24</c:v>
                </c:pt>
                <c:pt idx="29">
                  <c:v>-1.72</c:v>
                </c:pt>
                <c:pt idx="30">
                  <c:v>-0.36999999999999988</c:v>
                </c:pt>
                <c:pt idx="31">
                  <c:v>0.54</c:v>
                </c:pt>
                <c:pt idx="32">
                  <c:v>1.1799999999999997</c:v>
                </c:pt>
                <c:pt idx="33">
                  <c:v>-0.29999999999999982</c:v>
                </c:pt>
                <c:pt idx="34">
                  <c:v>3.79</c:v>
                </c:pt>
                <c:pt idx="35">
                  <c:v>-3.56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61632"/>
        <c:axId val="138263168"/>
      </c:scatterChart>
      <c:valAx>
        <c:axId val="13826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63168"/>
        <c:crosses val="autoZero"/>
        <c:crossBetween val="midCat"/>
        <c:majorUnit val="3"/>
      </c:valAx>
      <c:valAx>
        <c:axId val="13826316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6163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-1.7999999999999998</c:v>
                </c:pt>
                <c:pt idx="11">
                  <c:v>-8.0000000000000071E-2</c:v>
                </c:pt>
                <c:pt idx="12">
                  <c:v>-0.20999999999999974</c:v>
                </c:pt>
                <c:pt idx="13">
                  <c:v>-1.9</c:v>
                </c:pt>
                <c:pt idx="14">
                  <c:v>-1.06</c:v>
                </c:pt>
                <c:pt idx="15">
                  <c:v>0.81999999999999984</c:v>
                </c:pt>
                <c:pt idx="16">
                  <c:v>2.46</c:v>
                </c:pt>
                <c:pt idx="17">
                  <c:v>2.0099999999999998</c:v>
                </c:pt>
                <c:pt idx="18">
                  <c:v>1.52</c:v>
                </c:pt>
                <c:pt idx="19">
                  <c:v>-1.22</c:v>
                </c:pt>
                <c:pt idx="20">
                  <c:v>-1.6</c:v>
                </c:pt>
                <c:pt idx="21">
                  <c:v>-2.0999999999999996</c:v>
                </c:pt>
                <c:pt idx="22">
                  <c:v>-0.8600000000000001</c:v>
                </c:pt>
                <c:pt idx="23">
                  <c:v>1.57</c:v>
                </c:pt>
                <c:pt idx="24">
                  <c:v>2.0300000000000002</c:v>
                </c:pt>
                <c:pt idx="25">
                  <c:v>0.61</c:v>
                </c:pt>
                <c:pt idx="26">
                  <c:v>-0.33</c:v>
                </c:pt>
                <c:pt idx="27">
                  <c:v>-1.48</c:v>
                </c:pt>
                <c:pt idx="28">
                  <c:v>-1.54</c:v>
                </c:pt>
                <c:pt idx="29">
                  <c:v>-2.21</c:v>
                </c:pt>
                <c:pt idx="30">
                  <c:v>-3.23</c:v>
                </c:pt>
                <c:pt idx="31">
                  <c:v>-4.1399999999999997</c:v>
                </c:pt>
                <c:pt idx="32">
                  <c:v>-4.2699999999999996</c:v>
                </c:pt>
                <c:pt idx="33">
                  <c:v>-3.15</c:v>
                </c:pt>
                <c:pt idx="34">
                  <c:v>1.0900000000000001</c:v>
                </c:pt>
                <c:pt idx="35">
                  <c:v>0.91</c:v>
                </c:pt>
                <c:pt idx="36">
                  <c:v>0</c:v>
                </c:pt>
                <c:pt idx="37">
                  <c:v>-0.2</c:v>
                </c:pt>
                <c:pt idx="38">
                  <c:v>-0.64</c:v>
                </c:pt>
                <c:pt idx="39">
                  <c:v>0.64</c:v>
                </c:pt>
                <c:pt idx="40">
                  <c:v>2.29</c:v>
                </c:pt>
                <c:pt idx="41">
                  <c:v>3.4</c:v>
                </c:pt>
                <c:pt idx="42">
                  <c:v>3.33</c:v>
                </c:pt>
                <c:pt idx="43">
                  <c:v>3.56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4416"/>
        <c:axId val="138290304"/>
      </c:scatterChart>
      <c:valAx>
        <c:axId val="13828441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90304"/>
        <c:crosses val="autoZero"/>
        <c:crossBetween val="midCat"/>
        <c:majorUnit val="3"/>
      </c:valAx>
      <c:valAx>
        <c:axId val="13829030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8441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1.5699999999999998</c:v>
                </c:pt>
                <c:pt idx="2">
                  <c:v>-0.91000000000000014</c:v>
                </c:pt>
                <c:pt idx="3">
                  <c:v>0.36000000000000054</c:v>
                </c:pt>
                <c:pt idx="4">
                  <c:v>0.67999999999999972</c:v>
                </c:pt>
                <c:pt idx="5">
                  <c:v>-1.19</c:v>
                </c:pt>
                <c:pt idx="6">
                  <c:v>-0.76</c:v>
                </c:pt>
                <c:pt idx="7">
                  <c:v>-0.24</c:v>
                </c:pt>
                <c:pt idx="8">
                  <c:v>0.42</c:v>
                </c:pt>
                <c:pt idx="9">
                  <c:v>0.53</c:v>
                </c:pt>
                <c:pt idx="10">
                  <c:v>-0.41000000000000009</c:v>
                </c:pt>
                <c:pt idx="11">
                  <c:v>0.38000000000000023</c:v>
                </c:pt>
                <c:pt idx="12">
                  <c:v>-1.0700000000000003</c:v>
                </c:pt>
                <c:pt idx="13">
                  <c:v>-1.4899999999999998</c:v>
                </c:pt>
                <c:pt idx="14">
                  <c:v>0.71</c:v>
                </c:pt>
                <c:pt idx="15">
                  <c:v>0.75999999999999979</c:v>
                </c:pt>
                <c:pt idx="16">
                  <c:v>1.67</c:v>
                </c:pt>
                <c:pt idx="17">
                  <c:v>0.97000000000000042</c:v>
                </c:pt>
                <c:pt idx="18">
                  <c:v>0.45999999999999974</c:v>
                </c:pt>
                <c:pt idx="19">
                  <c:v>-0.78999999999999981</c:v>
                </c:pt>
                <c:pt idx="20">
                  <c:v>-2.74</c:v>
                </c:pt>
                <c:pt idx="21">
                  <c:v>-7.9999999999999405E-2</c:v>
                </c:pt>
                <c:pt idx="22">
                  <c:v>1.4799999999999995</c:v>
                </c:pt>
                <c:pt idx="23">
                  <c:v>-0.20999999999999974</c:v>
                </c:pt>
                <c:pt idx="24">
                  <c:v>1.1400000000000001</c:v>
                </c:pt>
                <c:pt idx="25">
                  <c:v>-0.58000000000000052</c:v>
                </c:pt>
                <c:pt idx="26">
                  <c:v>-1.6499999999999995</c:v>
                </c:pt>
                <c:pt idx="27">
                  <c:v>-2.0000000000000462E-2</c:v>
                </c:pt>
                <c:pt idx="28">
                  <c:v>0.68000000000000038</c:v>
                </c:pt>
                <c:pt idx="29">
                  <c:v>-0.36000000000000021</c:v>
                </c:pt>
                <c:pt idx="30">
                  <c:v>0.69000000000000006</c:v>
                </c:pt>
                <c:pt idx="31">
                  <c:v>-0.33</c:v>
                </c:pt>
                <c:pt idx="32">
                  <c:v>-1.17</c:v>
                </c:pt>
                <c:pt idx="33">
                  <c:v>-1.5199999999999996</c:v>
                </c:pt>
                <c:pt idx="34">
                  <c:v>7.4899999999999993</c:v>
                </c:pt>
                <c:pt idx="35">
                  <c:v>-4.47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11936"/>
        <c:axId val="138313728"/>
      </c:scatterChart>
      <c:valAx>
        <c:axId val="1383119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13728"/>
        <c:crosses val="autoZero"/>
        <c:crossBetween val="midCat"/>
        <c:majorUnit val="3"/>
      </c:valAx>
      <c:valAx>
        <c:axId val="13831372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1193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5.16</c:v>
                </c:pt>
                <c:pt idx="11">
                  <c:v>4.0199999999999996</c:v>
                </c:pt>
                <c:pt idx="12">
                  <c:v>2.72</c:v>
                </c:pt>
                <c:pt idx="13">
                  <c:v>-0.42999999999999994</c:v>
                </c:pt>
                <c:pt idx="14">
                  <c:v>-3.55</c:v>
                </c:pt>
                <c:pt idx="15">
                  <c:v>-4.72</c:v>
                </c:pt>
                <c:pt idx="16">
                  <c:v>-3.46</c:v>
                </c:pt>
                <c:pt idx="17">
                  <c:v>-0.99</c:v>
                </c:pt>
                <c:pt idx="18">
                  <c:v>1.52</c:v>
                </c:pt>
                <c:pt idx="19">
                  <c:v>2.71</c:v>
                </c:pt>
                <c:pt idx="20">
                  <c:v>1.5699999999999998</c:v>
                </c:pt>
                <c:pt idx="21">
                  <c:v>-3.0000000000000027E-2</c:v>
                </c:pt>
                <c:pt idx="22">
                  <c:v>0.91999999999999993</c:v>
                </c:pt>
                <c:pt idx="23">
                  <c:v>3.15</c:v>
                </c:pt>
                <c:pt idx="24">
                  <c:v>5.8100000000000005</c:v>
                </c:pt>
                <c:pt idx="25">
                  <c:v>7.13</c:v>
                </c:pt>
                <c:pt idx="26">
                  <c:v>5.1300000000000008</c:v>
                </c:pt>
                <c:pt idx="27">
                  <c:v>2.1399999999999997</c:v>
                </c:pt>
                <c:pt idx="28">
                  <c:v>-0.62999999999999989</c:v>
                </c:pt>
                <c:pt idx="29">
                  <c:v>-2.97</c:v>
                </c:pt>
                <c:pt idx="30">
                  <c:v>-1.88</c:v>
                </c:pt>
                <c:pt idx="31">
                  <c:v>-1.04</c:v>
                </c:pt>
                <c:pt idx="32">
                  <c:v>-2.8499999999999996</c:v>
                </c:pt>
                <c:pt idx="33">
                  <c:v>-5.97</c:v>
                </c:pt>
                <c:pt idx="34">
                  <c:v>-2.74</c:v>
                </c:pt>
                <c:pt idx="35">
                  <c:v>-3.4</c:v>
                </c:pt>
                <c:pt idx="36">
                  <c:v>-2.41</c:v>
                </c:pt>
                <c:pt idx="37">
                  <c:v>-1.4</c:v>
                </c:pt>
                <c:pt idx="38">
                  <c:v>-1.07</c:v>
                </c:pt>
                <c:pt idx="39">
                  <c:v>-0.38</c:v>
                </c:pt>
                <c:pt idx="40">
                  <c:v>-0.38</c:v>
                </c:pt>
                <c:pt idx="41">
                  <c:v>-0.05</c:v>
                </c:pt>
                <c:pt idx="42">
                  <c:v>1.45</c:v>
                </c:pt>
                <c:pt idx="43">
                  <c:v>4.47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4976"/>
        <c:axId val="138336512"/>
      </c:scatterChart>
      <c:valAx>
        <c:axId val="13833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36512"/>
        <c:crosses val="autoZero"/>
        <c:crossBetween val="midCat"/>
        <c:majorUnit val="3"/>
      </c:valAx>
      <c:valAx>
        <c:axId val="1383365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349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-0.65999999999999992</c:v>
                </c:pt>
                <c:pt idx="2">
                  <c:v>0.14999999999999991</c:v>
                </c:pt>
                <c:pt idx="3">
                  <c:v>0.74</c:v>
                </c:pt>
                <c:pt idx="4">
                  <c:v>2.13</c:v>
                </c:pt>
                <c:pt idx="5">
                  <c:v>-1.3699999999999997</c:v>
                </c:pt>
                <c:pt idx="6">
                  <c:v>-1.2900000000000005</c:v>
                </c:pt>
                <c:pt idx="7">
                  <c:v>-0.66999999999999948</c:v>
                </c:pt>
                <c:pt idx="8">
                  <c:v>0.35999999999999965</c:v>
                </c:pt>
                <c:pt idx="9">
                  <c:v>-0.16999999999999993</c:v>
                </c:pt>
                <c:pt idx="10">
                  <c:v>0.17000000000000004</c:v>
                </c:pt>
                <c:pt idx="11">
                  <c:v>-0.28000000000000003</c:v>
                </c:pt>
                <c:pt idx="12">
                  <c:v>1.63</c:v>
                </c:pt>
                <c:pt idx="13">
                  <c:v>0.83000000000000007</c:v>
                </c:pt>
                <c:pt idx="14">
                  <c:v>-1.04</c:v>
                </c:pt>
                <c:pt idx="15">
                  <c:v>2.9999999999999805E-2</c:v>
                </c:pt>
                <c:pt idx="16">
                  <c:v>-1.3499999999999996</c:v>
                </c:pt>
                <c:pt idx="17">
                  <c:v>0.89999999999999969</c:v>
                </c:pt>
                <c:pt idx="18">
                  <c:v>-0.46999999999999975</c:v>
                </c:pt>
                <c:pt idx="19">
                  <c:v>-0.12000000000000022</c:v>
                </c:pt>
                <c:pt idx="20">
                  <c:v>-1.17</c:v>
                </c:pt>
                <c:pt idx="21">
                  <c:v>0.99</c:v>
                </c:pt>
                <c:pt idx="22">
                  <c:v>1.0399999999999998</c:v>
                </c:pt>
                <c:pt idx="23">
                  <c:v>-0.40999999999999992</c:v>
                </c:pt>
                <c:pt idx="24">
                  <c:v>-0.24999999999999978</c:v>
                </c:pt>
                <c:pt idx="25">
                  <c:v>0.6599999999999997</c:v>
                </c:pt>
                <c:pt idx="26">
                  <c:v>-0.54999999999999982</c:v>
                </c:pt>
                <c:pt idx="27">
                  <c:v>3.9999999999999813E-2</c:v>
                </c:pt>
                <c:pt idx="28">
                  <c:v>1.0700000000000003</c:v>
                </c:pt>
                <c:pt idx="29">
                  <c:v>-1.78</c:v>
                </c:pt>
                <c:pt idx="30">
                  <c:v>-2.0000000000000129E-2</c:v>
                </c:pt>
                <c:pt idx="31">
                  <c:v>0.37000000000000033</c:v>
                </c:pt>
                <c:pt idx="32">
                  <c:v>0.89999999999999947</c:v>
                </c:pt>
                <c:pt idx="33">
                  <c:v>-1.4499999999999997</c:v>
                </c:pt>
                <c:pt idx="34">
                  <c:v>4.24</c:v>
                </c:pt>
                <c:pt idx="35">
                  <c:v>-3.2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4048"/>
        <c:axId val="138364032"/>
      </c:scatterChart>
      <c:valAx>
        <c:axId val="138354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64032"/>
        <c:crosses val="autoZero"/>
        <c:crossBetween val="midCat"/>
        <c:majorUnit val="3"/>
      </c:valAx>
      <c:valAx>
        <c:axId val="13836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5404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-0.86</c:v>
                </c:pt>
                <c:pt idx="11">
                  <c:v>-1.0900000000000001</c:v>
                </c:pt>
                <c:pt idx="12">
                  <c:v>0.16000000000000003</c:v>
                </c:pt>
                <c:pt idx="13">
                  <c:v>1.5</c:v>
                </c:pt>
                <c:pt idx="14">
                  <c:v>-0.32999999999999985</c:v>
                </c:pt>
                <c:pt idx="15">
                  <c:v>-0.76000000000000023</c:v>
                </c:pt>
                <c:pt idx="16">
                  <c:v>-1.2499999999999998</c:v>
                </c:pt>
                <c:pt idx="17">
                  <c:v>-0.17000000000000015</c:v>
                </c:pt>
                <c:pt idx="18">
                  <c:v>8.0000000000000071E-2</c:v>
                </c:pt>
                <c:pt idx="19">
                  <c:v>0.37999999999999995</c:v>
                </c:pt>
                <c:pt idx="20">
                  <c:v>-0.66</c:v>
                </c:pt>
                <c:pt idx="21">
                  <c:v>-0.42999999999999994</c:v>
                </c:pt>
                <c:pt idx="22">
                  <c:v>-0.79</c:v>
                </c:pt>
                <c:pt idx="23">
                  <c:v>-2.39</c:v>
                </c:pt>
                <c:pt idx="24">
                  <c:v>-3.2</c:v>
                </c:pt>
                <c:pt idx="25">
                  <c:v>-3.38</c:v>
                </c:pt>
                <c:pt idx="26">
                  <c:v>-2.76</c:v>
                </c:pt>
                <c:pt idx="27">
                  <c:v>-3</c:v>
                </c:pt>
                <c:pt idx="28">
                  <c:v>-1.7000000000000002</c:v>
                </c:pt>
                <c:pt idx="29">
                  <c:v>-2.06</c:v>
                </c:pt>
                <c:pt idx="30">
                  <c:v>-1.27</c:v>
                </c:pt>
                <c:pt idx="31">
                  <c:v>-1.0999999999999999</c:v>
                </c:pt>
                <c:pt idx="32">
                  <c:v>-1.07</c:v>
                </c:pt>
                <c:pt idx="33">
                  <c:v>-2.08</c:v>
                </c:pt>
                <c:pt idx="34">
                  <c:v>1.4</c:v>
                </c:pt>
                <c:pt idx="35">
                  <c:v>1.02</c:v>
                </c:pt>
                <c:pt idx="36">
                  <c:v>1.19</c:v>
                </c:pt>
                <c:pt idx="37">
                  <c:v>1.32</c:v>
                </c:pt>
                <c:pt idx="38">
                  <c:v>0.38</c:v>
                </c:pt>
                <c:pt idx="39">
                  <c:v>1.22</c:v>
                </c:pt>
                <c:pt idx="40">
                  <c:v>2.08</c:v>
                </c:pt>
                <c:pt idx="41">
                  <c:v>2.57</c:v>
                </c:pt>
                <c:pt idx="42">
                  <c:v>2.16</c:v>
                </c:pt>
                <c:pt idx="43">
                  <c:v>3.2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77088"/>
        <c:axId val="138378624"/>
      </c:scatterChart>
      <c:valAx>
        <c:axId val="138377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78624"/>
        <c:crosses val="autoZero"/>
        <c:crossBetween val="midCat"/>
        <c:majorUnit val="3"/>
      </c:valAx>
      <c:valAx>
        <c:axId val="1383786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770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-0.62999999999999989</c:v>
                </c:pt>
                <c:pt idx="2">
                  <c:v>-1.0300000000000002</c:v>
                </c:pt>
                <c:pt idx="3">
                  <c:v>-0.23999999999999977</c:v>
                </c:pt>
                <c:pt idx="4">
                  <c:v>1.0599999999999998</c:v>
                </c:pt>
                <c:pt idx="5">
                  <c:v>0.10000000000000031</c:v>
                </c:pt>
                <c:pt idx="6">
                  <c:v>-0.14000000000000012</c:v>
                </c:pt>
                <c:pt idx="7">
                  <c:v>-0.39000000000000012</c:v>
                </c:pt>
                <c:pt idx="8">
                  <c:v>-2.9999999999999805E-2</c:v>
                </c:pt>
                <c:pt idx="9">
                  <c:v>1.6799999999999997</c:v>
                </c:pt>
                <c:pt idx="10">
                  <c:v>0.30999999999999961</c:v>
                </c:pt>
                <c:pt idx="11">
                  <c:v>-0.53999999999999915</c:v>
                </c:pt>
                <c:pt idx="12">
                  <c:v>0.78999999999999915</c:v>
                </c:pt>
                <c:pt idx="13">
                  <c:v>0.48000000000000087</c:v>
                </c:pt>
                <c:pt idx="14">
                  <c:v>-5.0000000000000266E-2</c:v>
                </c:pt>
                <c:pt idx="15">
                  <c:v>-0.7300000000000002</c:v>
                </c:pt>
                <c:pt idx="16">
                  <c:v>0.20000000000000007</c:v>
                </c:pt>
                <c:pt idx="17">
                  <c:v>0.24999999999999989</c:v>
                </c:pt>
                <c:pt idx="18">
                  <c:v>3.0000000000000249E-2</c:v>
                </c:pt>
                <c:pt idx="19">
                  <c:v>-0.22999999999999998</c:v>
                </c:pt>
                <c:pt idx="20">
                  <c:v>-0.44000000000000039</c:v>
                </c:pt>
                <c:pt idx="21">
                  <c:v>-1.5699999999999998</c:v>
                </c:pt>
                <c:pt idx="22">
                  <c:v>1.2000000000000002</c:v>
                </c:pt>
                <c:pt idx="23">
                  <c:v>0</c:v>
                </c:pt>
                <c:pt idx="24">
                  <c:v>-0.10999999999999988</c:v>
                </c:pt>
                <c:pt idx="25">
                  <c:v>-0.12000000000000011</c:v>
                </c:pt>
                <c:pt idx="26">
                  <c:v>-0.13000000000000034</c:v>
                </c:pt>
                <c:pt idx="27">
                  <c:v>0.25000000000000044</c:v>
                </c:pt>
                <c:pt idx="28">
                  <c:v>0.63999999999999968</c:v>
                </c:pt>
                <c:pt idx="29">
                  <c:v>0.16000000000000014</c:v>
                </c:pt>
                <c:pt idx="30">
                  <c:v>-1.9900000000000002</c:v>
                </c:pt>
                <c:pt idx="31">
                  <c:v>0.48000000000000043</c:v>
                </c:pt>
                <c:pt idx="32">
                  <c:v>1.0999999999999996</c:v>
                </c:pt>
                <c:pt idx="33">
                  <c:v>-0.86999999999999988</c:v>
                </c:pt>
                <c:pt idx="34">
                  <c:v>-0.94</c:v>
                </c:pt>
                <c:pt idx="35">
                  <c:v>1.45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7968"/>
        <c:axId val="138549504"/>
      </c:scatterChart>
      <c:valAx>
        <c:axId val="138547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49504"/>
        <c:crosses val="autoZero"/>
        <c:crossBetween val="midCat"/>
        <c:majorUnit val="3"/>
      </c:valAx>
      <c:valAx>
        <c:axId val="138549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47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-8.15</c:v>
                </c:pt>
                <c:pt idx="11">
                  <c:v>-7.37</c:v>
                </c:pt>
                <c:pt idx="12">
                  <c:v>-4.7700000000000005</c:v>
                </c:pt>
                <c:pt idx="13">
                  <c:v>-1.45</c:v>
                </c:pt>
                <c:pt idx="14">
                  <c:v>0.76000000000000023</c:v>
                </c:pt>
                <c:pt idx="15">
                  <c:v>2.1399999999999997</c:v>
                </c:pt>
                <c:pt idx="16">
                  <c:v>3.86</c:v>
                </c:pt>
                <c:pt idx="17">
                  <c:v>6.22</c:v>
                </c:pt>
                <c:pt idx="18">
                  <c:v>8.64</c:v>
                </c:pt>
                <c:pt idx="19">
                  <c:v>9.15</c:v>
                </c:pt>
                <c:pt idx="20">
                  <c:v>8.91</c:v>
                </c:pt>
                <c:pt idx="21">
                  <c:v>7.64</c:v>
                </c:pt>
                <c:pt idx="22">
                  <c:v>6.78</c:v>
                </c:pt>
                <c:pt idx="23">
                  <c:v>5.4399999999999995</c:v>
                </c:pt>
                <c:pt idx="24">
                  <c:v>4.04</c:v>
                </c:pt>
                <c:pt idx="25">
                  <c:v>3.25</c:v>
                </c:pt>
                <c:pt idx="26">
                  <c:v>2.13</c:v>
                </c:pt>
                <c:pt idx="27">
                  <c:v>1.0100000000000002</c:v>
                </c:pt>
                <c:pt idx="28">
                  <c:v>0.5</c:v>
                </c:pt>
                <c:pt idx="29">
                  <c:v>0.37999999999999989</c:v>
                </c:pt>
                <c:pt idx="30">
                  <c:v>-1.29</c:v>
                </c:pt>
                <c:pt idx="31">
                  <c:v>-0.9099999999999997</c:v>
                </c:pt>
                <c:pt idx="32">
                  <c:v>-0.62999999999999989</c:v>
                </c:pt>
                <c:pt idx="33">
                  <c:v>-1.22</c:v>
                </c:pt>
                <c:pt idx="34">
                  <c:v>-2.64</c:v>
                </c:pt>
                <c:pt idx="35">
                  <c:v>-2.4900000000000002</c:v>
                </c:pt>
                <c:pt idx="36">
                  <c:v>-2.21</c:v>
                </c:pt>
                <c:pt idx="37">
                  <c:v>-2.1800000000000002</c:v>
                </c:pt>
                <c:pt idx="38">
                  <c:v>-2.79</c:v>
                </c:pt>
                <c:pt idx="39">
                  <c:v>-3.56</c:v>
                </c:pt>
                <c:pt idx="40">
                  <c:v>-2.34</c:v>
                </c:pt>
                <c:pt idx="41">
                  <c:v>-1.6</c:v>
                </c:pt>
                <c:pt idx="42">
                  <c:v>-1.96</c:v>
                </c:pt>
                <c:pt idx="43">
                  <c:v>-1.45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78944"/>
        <c:axId val="138580736"/>
      </c:scatterChart>
      <c:valAx>
        <c:axId val="1385789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80736"/>
        <c:crosses val="autoZero"/>
        <c:crossBetween val="midCat"/>
        <c:majorUnit val="3"/>
      </c:valAx>
      <c:valAx>
        <c:axId val="1385807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78944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1.02</c:v>
                </c:pt>
                <c:pt idx="2">
                  <c:v>0.11999999999999988</c:v>
                </c:pt>
                <c:pt idx="3">
                  <c:v>-0.90999999999999992</c:v>
                </c:pt>
                <c:pt idx="4">
                  <c:v>-0.58999999999999986</c:v>
                </c:pt>
                <c:pt idx="5">
                  <c:v>-1.0100000000000002</c:v>
                </c:pt>
                <c:pt idx="6">
                  <c:v>0.84000000000000008</c:v>
                </c:pt>
                <c:pt idx="7">
                  <c:v>1.57</c:v>
                </c:pt>
                <c:pt idx="8">
                  <c:v>-0.39999999999999991</c:v>
                </c:pt>
                <c:pt idx="9">
                  <c:v>-0.54000000000000026</c:v>
                </c:pt>
                <c:pt idx="10">
                  <c:v>-0.63999999999999979</c:v>
                </c:pt>
                <c:pt idx="11">
                  <c:v>0.98</c:v>
                </c:pt>
                <c:pt idx="12">
                  <c:v>-0.29000000000000015</c:v>
                </c:pt>
                <c:pt idx="13">
                  <c:v>-0.55999999999999983</c:v>
                </c:pt>
                <c:pt idx="14">
                  <c:v>0.3899999999999999</c:v>
                </c:pt>
                <c:pt idx="15">
                  <c:v>4.0000000000000036E-2</c:v>
                </c:pt>
                <c:pt idx="16">
                  <c:v>1.1300000000000001</c:v>
                </c:pt>
                <c:pt idx="17">
                  <c:v>0.36999999999999944</c:v>
                </c:pt>
                <c:pt idx="18">
                  <c:v>-1.3199999999999994</c:v>
                </c:pt>
                <c:pt idx="19">
                  <c:v>-0.93000000000000016</c:v>
                </c:pt>
                <c:pt idx="20">
                  <c:v>-0.14000000000000012</c:v>
                </c:pt>
                <c:pt idx="21">
                  <c:v>-0.39999999999999969</c:v>
                </c:pt>
                <c:pt idx="22">
                  <c:v>0.4099999999999997</c:v>
                </c:pt>
                <c:pt idx="23">
                  <c:v>0.25000000000000011</c:v>
                </c:pt>
                <c:pt idx="24">
                  <c:v>0.28000000000000003</c:v>
                </c:pt>
                <c:pt idx="25">
                  <c:v>-0.71000000000000008</c:v>
                </c:pt>
                <c:pt idx="26">
                  <c:v>0.48</c:v>
                </c:pt>
                <c:pt idx="27">
                  <c:v>-0.35999999999999988</c:v>
                </c:pt>
                <c:pt idx="28">
                  <c:v>0.20999999999999996</c:v>
                </c:pt>
                <c:pt idx="29">
                  <c:v>0.48</c:v>
                </c:pt>
                <c:pt idx="30">
                  <c:v>6.0000000000000053E-2</c:v>
                </c:pt>
                <c:pt idx="31">
                  <c:v>0.41999999999999993</c:v>
                </c:pt>
                <c:pt idx="32">
                  <c:v>-0.27000000000000046</c:v>
                </c:pt>
                <c:pt idx="33">
                  <c:v>0.57000000000000073</c:v>
                </c:pt>
                <c:pt idx="34">
                  <c:v>3.01</c:v>
                </c:pt>
                <c:pt idx="35">
                  <c:v>-3.56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22848"/>
        <c:axId val="138624384"/>
      </c:scatterChart>
      <c:valAx>
        <c:axId val="1386228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24384"/>
        <c:crosses val="autoZero"/>
        <c:crossBetween val="midCat"/>
        <c:majorUnit val="3"/>
      </c:valAx>
      <c:valAx>
        <c:axId val="13862438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2284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1.37</c:v>
                </c:pt>
                <c:pt idx="11">
                  <c:v>0.79</c:v>
                </c:pt>
                <c:pt idx="12">
                  <c:v>-0.19999999999999996</c:v>
                </c:pt>
                <c:pt idx="13">
                  <c:v>-0.83999999999999986</c:v>
                </c:pt>
                <c:pt idx="14">
                  <c:v>-0.5</c:v>
                </c:pt>
                <c:pt idx="15">
                  <c:v>0.89000000000000012</c:v>
                </c:pt>
                <c:pt idx="16">
                  <c:v>2.5700000000000003</c:v>
                </c:pt>
                <c:pt idx="17">
                  <c:v>3.05</c:v>
                </c:pt>
                <c:pt idx="18">
                  <c:v>2.61</c:v>
                </c:pt>
                <c:pt idx="19">
                  <c:v>1.78</c:v>
                </c:pt>
                <c:pt idx="20">
                  <c:v>1.4499999999999997</c:v>
                </c:pt>
                <c:pt idx="21">
                  <c:v>-0.26</c:v>
                </c:pt>
                <c:pt idx="22">
                  <c:v>-1.27</c:v>
                </c:pt>
                <c:pt idx="23">
                  <c:v>-1.4700000000000002</c:v>
                </c:pt>
                <c:pt idx="24">
                  <c:v>-1.78</c:v>
                </c:pt>
                <c:pt idx="25">
                  <c:v>-2.84</c:v>
                </c:pt>
                <c:pt idx="26">
                  <c:v>-4.5500000000000007</c:v>
                </c:pt>
                <c:pt idx="27">
                  <c:v>-6.99</c:v>
                </c:pt>
                <c:pt idx="28">
                  <c:v>-7.9</c:v>
                </c:pt>
                <c:pt idx="29">
                  <c:v>-7.4</c:v>
                </c:pt>
                <c:pt idx="30">
                  <c:v>-6.6999999999999993</c:v>
                </c:pt>
                <c:pt idx="31">
                  <c:v>-5.18</c:v>
                </c:pt>
                <c:pt idx="32">
                  <c:v>-4.3400000000000007</c:v>
                </c:pt>
                <c:pt idx="33">
                  <c:v>-3.18</c:v>
                </c:pt>
                <c:pt idx="34">
                  <c:v>0.71</c:v>
                </c:pt>
                <c:pt idx="35">
                  <c:v>1.75</c:v>
                </c:pt>
                <c:pt idx="36">
                  <c:v>2.31</c:v>
                </c:pt>
                <c:pt idx="37">
                  <c:v>3.23</c:v>
                </c:pt>
                <c:pt idx="38">
                  <c:v>3.94</c:v>
                </c:pt>
                <c:pt idx="39">
                  <c:v>4.17</c:v>
                </c:pt>
                <c:pt idx="40">
                  <c:v>4.34</c:v>
                </c:pt>
                <c:pt idx="41">
                  <c:v>4.09</c:v>
                </c:pt>
                <c:pt idx="42">
                  <c:v>4.1100000000000003</c:v>
                </c:pt>
                <c:pt idx="43">
                  <c:v>3.56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58176"/>
        <c:axId val="138659712"/>
      </c:scatterChart>
      <c:valAx>
        <c:axId val="138658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59712"/>
        <c:crosses val="autoZero"/>
        <c:crossBetween val="midCat"/>
        <c:majorUnit val="3"/>
      </c:valAx>
      <c:valAx>
        <c:axId val="138659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58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-0.15999999999999992</c:v>
                </c:pt>
                <c:pt idx="2">
                  <c:v>-0.73000000000000009</c:v>
                </c:pt>
                <c:pt idx="3">
                  <c:v>0.74</c:v>
                </c:pt>
                <c:pt idx="4">
                  <c:v>2.2600000000000002</c:v>
                </c:pt>
                <c:pt idx="5">
                  <c:v>-2.1400000000000006</c:v>
                </c:pt>
                <c:pt idx="6">
                  <c:v>-0.26999999999999957</c:v>
                </c:pt>
                <c:pt idx="7">
                  <c:v>0.29999999999999982</c:v>
                </c:pt>
                <c:pt idx="8">
                  <c:v>-0.20000000000000018</c:v>
                </c:pt>
                <c:pt idx="9">
                  <c:v>-0.73999999999999977</c:v>
                </c:pt>
                <c:pt idx="10">
                  <c:v>0.20000000000000007</c:v>
                </c:pt>
                <c:pt idx="11">
                  <c:v>0.32999999999999985</c:v>
                </c:pt>
                <c:pt idx="12">
                  <c:v>8.0000000000000016E-2</c:v>
                </c:pt>
                <c:pt idx="13">
                  <c:v>-0.71</c:v>
                </c:pt>
                <c:pt idx="14">
                  <c:v>0.51000000000000023</c:v>
                </c:pt>
                <c:pt idx="15">
                  <c:v>-0.64000000000000012</c:v>
                </c:pt>
                <c:pt idx="16">
                  <c:v>1.0399999999999996</c:v>
                </c:pt>
                <c:pt idx="17">
                  <c:v>1.9100000000000006</c:v>
                </c:pt>
                <c:pt idx="18">
                  <c:v>0.14999999999999969</c:v>
                </c:pt>
                <c:pt idx="19">
                  <c:v>-0.48</c:v>
                </c:pt>
                <c:pt idx="20">
                  <c:v>-0.59000000000000008</c:v>
                </c:pt>
                <c:pt idx="21">
                  <c:v>-0.7799999999999998</c:v>
                </c:pt>
                <c:pt idx="22">
                  <c:v>-0.9700000000000002</c:v>
                </c:pt>
                <c:pt idx="23">
                  <c:v>0.74000000000000021</c:v>
                </c:pt>
                <c:pt idx="24">
                  <c:v>-0.10999999999999988</c:v>
                </c:pt>
                <c:pt idx="25">
                  <c:v>0.76999999999999957</c:v>
                </c:pt>
                <c:pt idx="26">
                  <c:v>-1.5499999999999996</c:v>
                </c:pt>
                <c:pt idx="27">
                  <c:v>-1.55</c:v>
                </c:pt>
                <c:pt idx="28">
                  <c:v>0.25</c:v>
                </c:pt>
                <c:pt idx="29">
                  <c:v>0.86999999999999966</c:v>
                </c:pt>
                <c:pt idx="30">
                  <c:v>0.76000000000000023</c:v>
                </c:pt>
                <c:pt idx="31">
                  <c:v>0.88999999999999968</c:v>
                </c:pt>
                <c:pt idx="32">
                  <c:v>0.32000000000000028</c:v>
                </c:pt>
                <c:pt idx="33">
                  <c:v>0.77000000000000046</c:v>
                </c:pt>
                <c:pt idx="34">
                  <c:v>2.5699999999999994</c:v>
                </c:pt>
                <c:pt idx="35">
                  <c:v>-3.84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-1.2999999999999998</c:v>
                </c:pt>
                <c:pt idx="11">
                  <c:v>-1.55</c:v>
                </c:pt>
                <c:pt idx="12">
                  <c:v>-0.99</c:v>
                </c:pt>
                <c:pt idx="13">
                  <c:v>-1.8800000000000001</c:v>
                </c:pt>
                <c:pt idx="14">
                  <c:v>-4.5199999999999996</c:v>
                </c:pt>
                <c:pt idx="15">
                  <c:v>-5.66</c:v>
                </c:pt>
                <c:pt idx="16">
                  <c:v>-5.49</c:v>
                </c:pt>
                <c:pt idx="17">
                  <c:v>-3.71</c:v>
                </c:pt>
                <c:pt idx="18">
                  <c:v>-1.5799999999999998</c:v>
                </c:pt>
                <c:pt idx="19">
                  <c:v>0.81</c:v>
                </c:pt>
                <c:pt idx="20">
                  <c:v>2.4099999999999997</c:v>
                </c:pt>
                <c:pt idx="21">
                  <c:v>2.9</c:v>
                </c:pt>
                <c:pt idx="22">
                  <c:v>2.34</c:v>
                </c:pt>
                <c:pt idx="23">
                  <c:v>3.23</c:v>
                </c:pt>
                <c:pt idx="24">
                  <c:v>3.5</c:v>
                </c:pt>
                <c:pt idx="25">
                  <c:v>5.18</c:v>
                </c:pt>
                <c:pt idx="26">
                  <c:v>4.2700000000000005</c:v>
                </c:pt>
                <c:pt idx="27">
                  <c:v>-0.10000000000000009</c:v>
                </c:pt>
                <c:pt idx="28">
                  <c:v>-4.37</c:v>
                </c:pt>
                <c:pt idx="29">
                  <c:v>-7.29</c:v>
                </c:pt>
                <c:pt idx="30">
                  <c:v>-8.86</c:v>
                </c:pt>
                <c:pt idx="31">
                  <c:v>-8.76</c:v>
                </c:pt>
                <c:pt idx="32">
                  <c:v>-7.37</c:v>
                </c:pt>
                <c:pt idx="33">
                  <c:v>-5.9499999999999993</c:v>
                </c:pt>
                <c:pt idx="34">
                  <c:v>-1.85</c:v>
                </c:pt>
                <c:pt idx="35">
                  <c:v>-2.36</c:v>
                </c:pt>
                <c:pt idx="36">
                  <c:v>-1.32</c:v>
                </c:pt>
                <c:pt idx="37">
                  <c:v>1.27</c:v>
                </c:pt>
                <c:pt idx="38">
                  <c:v>3.61</c:v>
                </c:pt>
                <c:pt idx="39">
                  <c:v>5.08</c:v>
                </c:pt>
                <c:pt idx="40">
                  <c:v>5.79</c:v>
                </c:pt>
                <c:pt idx="41">
                  <c:v>5.61</c:v>
                </c:pt>
                <c:pt idx="42">
                  <c:v>5.1100000000000003</c:v>
                </c:pt>
                <c:pt idx="43">
                  <c:v>3.84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-0.25</c:v>
                </c:pt>
                <c:pt idx="2">
                  <c:v>0.59999999999999964</c:v>
                </c:pt>
                <c:pt idx="3">
                  <c:v>-0.84999999999999964</c:v>
                </c:pt>
                <c:pt idx="4">
                  <c:v>-0.53999999999999981</c:v>
                </c:pt>
                <c:pt idx="5">
                  <c:v>-0.29000000000000026</c:v>
                </c:pt>
                <c:pt idx="6">
                  <c:v>0.29000000000000004</c:v>
                </c:pt>
                <c:pt idx="7">
                  <c:v>1.25</c:v>
                </c:pt>
                <c:pt idx="8">
                  <c:v>0.31999999999999995</c:v>
                </c:pt>
                <c:pt idx="9">
                  <c:v>0.17999999999999994</c:v>
                </c:pt>
                <c:pt idx="10">
                  <c:v>4.9999999999999933E-2</c:v>
                </c:pt>
                <c:pt idx="11">
                  <c:v>-0.26999999999999991</c:v>
                </c:pt>
                <c:pt idx="12">
                  <c:v>-1.41</c:v>
                </c:pt>
                <c:pt idx="13">
                  <c:v>0.10999999999999999</c:v>
                </c:pt>
                <c:pt idx="14">
                  <c:v>-0.55999999999999994</c:v>
                </c:pt>
                <c:pt idx="15">
                  <c:v>0.48</c:v>
                </c:pt>
                <c:pt idx="16">
                  <c:v>1.9799999999999998</c:v>
                </c:pt>
                <c:pt idx="17">
                  <c:v>0.91999999999999993</c:v>
                </c:pt>
                <c:pt idx="18">
                  <c:v>-0.84999999999999987</c:v>
                </c:pt>
                <c:pt idx="19">
                  <c:v>-2.2199999999999998</c:v>
                </c:pt>
                <c:pt idx="20">
                  <c:v>-1.9099999999999997</c:v>
                </c:pt>
                <c:pt idx="21">
                  <c:v>0.59999999999999964</c:v>
                </c:pt>
                <c:pt idx="22">
                  <c:v>1.92</c:v>
                </c:pt>
                <c:pt idx="23">
                  <c:v>0.75</c:v>
                </c:pt>
                <c:pt idx="24">
                  <c:v>0.82000000000000073</c:v>
                </c:pt>
                <c:pt idx="25">
                  <c:v>9.9999999999999201E-2</c:v>
                </c:pt>
                <c:pt idx="26">
                  <c:v>-0.70999999999999974</c:v>
                </c:pt>
                <c:pt idx="27">
                  <c:v>-1.0000000000000009E-2</c:v>
                </c:pt>
                <c:pt idx="28">
                  <c:v>1.8200000000000003</c:v>
                </c:pt>
                <c:pt idx="29">
                  <c:v>-1.7900000000000003</c:v>
                </c:pt>
                <c:pt idx="30">
                  <c:v>0.12999999999999989</c:v>
                </c:pt>
                <c:pt idx="31">
                  <c:v>0.25000000000000022</c:v>
                </c:pt>
                <c:pt idx="32">
                  <c:v>-1.3900000000000001</c:v>
                </c:pt>
                <c:pt idx="33">
                  <c:v>0.9099999999999997</c:v>
                </c:pt>
                <c:pt idx="34">
                  <c:v>-3.4999999999999996</c:v>
                </c:pt>
                <c:pt idx="35">
                  <c:v>3.07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-1.6000000000000003</c:v>
                </c:pt>
                <c:pt idx="11">
                  <c:v>-0.86000000000000032</c:v>
                </c:pt>
                <c:pt idx="12">
                  <c:v>-2.13</c:v>
                </c:pt>
                <c:pt idx="13">
                  <c:v>-2.44</c:v>
                </c:pt>
                <c:pt idx="14">
                  <c:v>-2.77</c:v>
                </c:pt>
                <c:pt idx="15">
                  <c:v>-2.33</c:v>
                </c:pt>
                <c:pt idx="16">
                  <c:v>-0.19999999999999996</c:v>
                </c:pt>
                <c:pt idx="17">
                  <c:v>1.6</c:v>
                </c:pt>
                <c:pt idx="18">
                  <c:v>2.23</c:v>
                </c:pt>
                <c:pt idx="19">
                  <c:v>0.45999999999999996</c:v>
                </c:pt>
                <c:pt idx="20">
                  <c:v>-3.2699999999999996</c:v>
                </c:pt>
                <c:pt idx="21">
                  <c:v>-6.13</c:v>
                </c:pt>
                <c:pt idx="22">
                  <c:v>-5.66</c:v>
                </c:pt>
                <c:pt idx="23">
                  <c:v>-4.5500000000000007</c:v>
                </c:pt>
                <c:pt idx="24">
                  <c:v>-2.0599999999999996</c:v>
                </c:pt>
                <c:pt idx="25">
                  <c:v>4.9999999999999822E-2</c:v>
                </c:pt>
                <c:pt idx="26">
                  <c:v>-0.53</c:v>
                </c:pt>
                <c:pt idx="27">
                  <c:v>-2.04</c:v>
                </c:pt>
                <c:pt idx="28">
                  <c:v>-0.87999999999999989</c:v>
                </c:pt>
                <c:pt idx="29">
                  <c:v>0.71000000000000008</c:v>
                </c:pt>
                <c:pt idx="30">
                  <c:v>4.34</c:v>
                </c:pt>
                <c:pt idx="31">
                  <c:v>7.62</c:v>
                </c:pt>
                <c:pt idx="32">
                  <c:v>7.59</c:v>
                </c:pt>
                <c:pt idx="33">
                  <c:v>7.7200000000000006</c:v>
                </c:pt>
                <c:pt idx="34">
                  <c:v>3.53</c:v>
                </c:pt>
                <c:pt idx="35">
                  <c:v>2.31</c:v>
                </c:pt>
                <c:pt idx="36">
                  <c:v>1.8</c:v>
                </c:pt>
                <c:pt idx="37">
                  <c:v>1.3</c:v>
                </c:pt>
                <c:pt idx="38">
                  <c:v>-1.02</c:v>
                </c:pt>
                <c:pt idx="39">
                  <c:v>-1.55</c:v>
                </c:pt>
                <c:pt idx="40">
                  <c:v>-2.21</c:v>
                </c:pt>
                <c:pt idx="41">
                  <c:v>-3.12</c:v>
                </c:pt>
                <c:pt idx="42">
                  <c:v>-2.64</c:v>
                </c:pt>
                <c:pt idx="43">
                  <c:v>-3.07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1.17</c:v>
                </c:pt>
                <c:pt idx="2">
                  <c:v>0.53000000000000025</c:v>
                </c:pt>
                <c:pt idx="3">
                  <c:v>-1.4700000000000002</c:v>
                </c:pt>
                <c:pt idx="4">
                  <c:v>-0.43000000000000016</c:v>
                </c:pt>
                <c:pt idx="5">
                  <c:v>0.63000000000000034</c:v>
                </c:pt>
                <c:pt idx="6">
                  <c:v>0.66000000000000014</c:v>
                </c:pt>
                <c:pt idx="7">
                  <c:v>-1.6000000000000005</c:v>
                </c:pt>
                <c:pt idx="8">
                  <c:v>0.22999999999999998</c:v>
                </c:pt>
                <c:pt idx="9">
                  <c:v>-1.5499999999999996</c:v>
                </c:pt>
                <c:pt idx="10">
                  <c:v>2.9999999999999805E-2</c:v>
                </c:pt>
                <c:pt idx="11">
                  <c:v>1.6700000000000002</c:v>
                </c:pt>
                <c:pt idx="12">
                  <c:v>1.0699999999999998</c:v>
                </c:pt>
                <c:pt idx="13">
                  <c:v>5.0000000000000155E-2</c:v>
                </c:pt>
                <c:pt idx="14">
                  <c:v>-0.58000000000000018</c:v>
                </c:pt>
                <c:pt idx="15">
                  <c:v>-1.55</c:v>
                </c:pt>
                <c:pt idx="16">
                  <c:v>-0.86999999999999966</c:v>
                </c:pt>
                <c:pt idx="17">
                  <c:v>0.88999999999999968</c:v>
                </c:pt>
                <c:pt idx="18">
                  <c:v>0.41000000000000014</c:v>
                </c:pt>
                <c:pt idx="19">
                  <c:v>1.78</c:v>
                </c:pt>
                <c:pt idx="20">
                  <c:v>-1.2000000000000002</c:v>
                </c:pt>
                <c:pt idx="21">
                  <c:v>-0.67999999999999994</c:v>
                </c:pt>
                <c:pt idx="22">
                  <c:v>1.83</c:v>
                </c:pt>
                <c:pt idx="23">
                  <c:v>4.0000000000000036E-2</c:v>
                </c:pt>
                <c:pt idx="24">
                  <c:v>-1.44</c:v>
                </c:pt>
                <c:pt idx="25">
                  <c:v>-0.30000000000000027</c:v>
                </c:pt>
                <c:pt idx="26">
                  <c:v>1.3600000000000003</c:v>
                </c:pt>
                <c:pt idx="27">
                  <c:v>0.7699999999999998</c:v>
                </c:pt>
                <c:pt idx="28">
                  <c:v>-0.45999999999999996</c:v>
                </c:pt>
                <c:pt idx="29">
                  <c:v>-2.7199999999999998</c:v>
                </c:pt>
                <c:pt idx="30">
                  <c:v>0.74</c:v>
                </c:pt>
                <c:pt idx="31">
                  <c:v>1.7</c:v>
                </c:pt>
                <c:pt idx="32">
                  <c:v>-2.6100000000000003</c:v>
                </c:pt>
                <c:pt idx="33">
                  <c:v>-0.86999999999999988</c:v>
                </c:pt>
                <c:pt idx="34">
                  <c:v>8.18</c:v>
                </c:pt>
                <c:pt idx="35">
                  <c:v>-5.41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0</c:v>
                </c:pt>
                <c:pt idx="11">
                  <c:v>-1.2999999999999998</c:v>
                </c:pt>
                <c:pt idx="12">
                  <c:v>-2.06</c:v>
                </c:pt>
                <c:pt idx="13">
                  <c:v>-1.3</c:v>
                </c:pt>
                <c:pt idx="14">
                  <c:v>-0.69</c:v>
                </c:pt>
                <c:pt idx="15">
                  <c:v>-2.2600000000000002</c:v>
                </c:pt>
                <c:pt idx="16">
                  <c:v>-5.36</c:v>
                </c:pt>
                <c:pt idx="17">
                  <c:v>-5.9700000000000006</c:v>
                </c:pt>
                <c:pt idx="18">
                  <c:v>-6.4</c:v>
                </c:pt>
                <c:pt idx="19">
                  <c:v>-3.5</c:v>
                </c:pt>
                <c:pt idx="20">
                  <c:v>-1.83</c:v>
                </c:pt>
                <c:pt idx="21">
                  <c:v>-2.5100000000000002</c:v>
                </c:pt>
                <c:pt idx="22">
                  <c:v>-2.4300000000000002</c:v>
                </c:pt>
                <c:pt idx="23">
                  <c:v>-2.3600000000000003</c:v>
                </c:pt>
                <c:pt idx="24">
                  <c:v>-3.15</c:v>
                </c:pt>
                <c:pt idx="25">
                  <c:v>-2.69</c:v>
                </c:pt>
                <c:pt idx="26">
                  <c:v>0</c:v>
                </c:pt>
                <c:pt idx="27">
                  <c:v>2.5700000000000003</c:v>
                </c:pt>
                <c:pt idx="28">
                  <c:v>4.2699999999999996</c:v>
                </c:pt>
                <c:pt idx="29">
                  <c:v>1.47</c:v>
                </c:pt>
                <c:pt idx="30">
                  <c:v>0.6100000000000001</c:v>
                </c:pt>
                <c:pt idx="31">
                  <c:v>2.13</c:v>
                </c:pt>
                <c:pt idx="32">
                  <c:v>-0.79</c:v>
                </c:pt>
                <c:pt idx="33">
                  <c:v>-4.62</c:v>
                </c:pt>
                <c:pt idx="34">
                  <c:v>1.17</c:v>
                </c:pt>
                <c:pt idx="35">
                  <c:v>1.85</c:v>
                </c:pt>
                <c:pt idx="36">
                  <c:v>1.17</c:v>
                </c:pt>
                <c:pt idx="37">
                  <c:v>-0.28000000000000003</c:v>
                </c:pt>
                <c:pt idx="38">
                  <c:v>-1.27</c:v>
                </c:pt>
                <c:pt idx="39">
                  <c:v>0.46</c:v>
                </c:pt>
                <c:pt idx="40">
                  <c:v>1.45</c:v>
                </c:pt>
                <c:pt idx="41">
                  <c:v>0.74</c:v>
                </c:pt>
                <c:pt idx="42">
                  <c:v>2.64</c:v>
                </c:pt>
                <c:pt idx="43">
                  <c:v>5.41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2.62</c:v>
                </c:pt>
                <c:pt idx="2">
                  <c:v>-1.9100000000000001</c:v>
                </c:pt>
                <c:pt idx="3">
                  <c:v>-2.0599999999999996</c:v>
                </c:pt>
                <c:pt idx="4">
                  <c:v>1.38</c:v>
                </c:pt>
                <c:pt idx="5">
                  <c:v>0.45000000000000012</c:v>
                </c:pt>
                <c:pt idx="6">
                  <c:v>-1.22</c:v>
                </c:pt>
                <c:pt idx="7">
                  <c:v>0.69</c:v>
                </c:pt>
                <c:pt idx="8">
                  <c:v>2.16</c:v>
                </c:pt>
                <c:pt idx="9">
                  <c:v>1.67</c:v>
                </c:pt>
                <c:pt idx="10">
                  <c:v>-1.4099999999999997</c:v>
                </c:pt>
                <c:pt idx="11">
                  <c:v>-4.1000000000000005</c:v>
                </c:pt>
                <c:pt idx="12">
                  <c:v>0.20000000000000062</c:v>
                </c:pt>
                <c:pt idx="13">
                  <c:v>9.9999999999997868E-3</c:v>
                </c:pt>
                <c:pt idx="14">
                  <c:v>-0.25999999999999979</c:v>
                </c:pt>
                <c:pt idx="15">
                  <c:v>0.10999999999999988</c:v>
                </c:pt>
                <c:pt idx="16">
                  <c:v>0.23999999999999977</c:v>
                </c:pt>
                <c:pt idx="17">
                  <c:v>0.32000000000000028</c:v>
                </c:pt>
                <c:pt idx="18">
                  <c:v>1.3899999999999997</c:v>
                </c:pt>
                <c:pt idx="19">
                  <c:v>1.3400000000000003</c:v>
                </c:pt>
                <c:pt idx="20">
                  <c:v>0.39000000000000012</c:v>
                </c:pt>
                <c:pt idx="21">
                  <c:v>0.80999999999999961</c:v>
                </c:pt>
                <c:pt idx="22">
                  <c:v>-0.89000000000000012</c:v>
                </c:pt>
                <c:pt idx="23">
                  <c:v>-2.3599999999999994</c:v>
                </c:pt>
                <c:pt idx="24">
                  <c:v>6.9999999999999396E-2</c:v>
                </c:pt>
                <c:pt idx="25">
                  <c:v>-0.37999999999999945</c:v>
                </c:pt>
                <c:pt idx="26">
                  <c:v>-0.7300000000000002</c:v>
                </c:pt>
                <c:pt idx="27">
                  <c:v>0.10000000000000009</c:v>
                </c:pt>
                <c:pt idx="28">
                  <c:v>-0.74000000000000044</c:v>
                </c:pt>
                <c:pt idx="29">
                  <c:v>0.66000000000000036</c:v>
                </c:pt>
                <c:pt idx="30">
                  <c:v>9.9999999999995648E-3</c:v>
                </c:pt>
                <c:pt idx="31">
                  <c:v>0.37000000000000099</c:v>
                </c:pt>
                <c:pt idx="32">
                  <c:v>0.42999999999999883</c:v>
                </c:pt>
                <c:pt idx="33">
                  <c:v>0.67000000000000082</c:v>
                </c:pt>
                <c:pt idx="34">
                  <c:v>6.09</c:v>
                </c:pt>
                <c:pt idx="35">
                  <c:v>-6.12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9.9600000000000009</c:v>
                </c:pt>
                <c:pt idx="11">
                  <c:v>5.6099999999999994</c:v>
                </c:pt>
                <c:pt idx="12">
                  <c:v>3.3699999999999997</c:v>
                </c:pt>
                <c:pt idx="13">
                  <c:v>3.1999999999999997</c:v>
                </c:pt>
                <c:pt idx="14">
                  <c:v>1.3900000000000001</c:v>
                </c:pt>
                <c:pt idx="15">
                  <c:v>-0.76</c:v>
                </c:pt>
                <c:pt idx="16">
                  <c:v>-1.4500000000000002</c:v>
                </c:pt>
                <c:pt idx="17">
                  <c:v>-2.5099999999999998</c:v>
                </c:pt>
                <c:pt idx="18">
                  <c:v>-4.34</c:v>
                </c:pt>
                <c:pt idx="19">
                  <c:v>-6.5</c:v>
                </c:pt>
                <c:pt idx="20">
                  <c:v>-6.86</c:v>
                </c:pt>
                <c:pt idx="21">
                  <c:v>-2.3099999999999996</c:v>
                </c:pt>
                <c:pt idx="22">
                  <c:v>1.1499999999999999</c:v>
                </c:pt>
                <c:pt idx="23">
                  <c:v>2.2400000000000002</c:v>
                </c:pt>
                <c:pt idx="24">
                  <c:v>3.6599999999999997</c:v>
                </c:pt>
                <c:pt idx="25">
                  <c:v>4.59</c:v>
                </c:pt>
                <c:pt idx="26">
                  <c:v>4.55</c:v>
                </c:pt>
                <c:pt idx="27">
                  <c:v>4.29</c:v>
                </c:pt>
                <c:pt idx="28">
                  <c:v>1.9000000000000001</c:v>
                </c:pt>
                <c:pt idx="29">
                  <c:v>-1.17</c:v>
                </c:pt>
                <c:pt idx="30">
                  <c:v>-4.62</c:v>
                </c:pt>
                <c:pt idx="31">
                  <c:v>-8.51</c:v>
                </c:pt>
                <c:pt idx="32">
                  <c:v>-11.08</c:v>
                </c:pt>
                <c:pt idx="33">
                  <c:v>-10.620000000000001</c:v>
                </c:pt>
                <c:pt idx="34">
                  <c:v>-4.1399999999999997</c:v>
                </c:pt>
                <c:pt idx="35">
                  <c:v>-3.4</c:v>
                </c:pt>
                <c:pt idx="36">
                  <c:v>-1.93</c:v>
                </c:pt>
                <c:pt idx="37">
                  <c:v>-0.56000000000000005</c:v>
                </c:pt>
                <c:pt idx="38">
                  <c:v>1.55</c:v>
                </c:pt>
                <c:pt idx="39">
                  <c:v>3</c:v>
                </c:pt>
                <c:pt idx="40">
                  <c:v>4.4400000000000004</c:v>
                </c:pt>
                <c:pt idx="41">
                  <c:v>5.51</c:v>
                </c:pt>
                <c:pt idx="42">
                  <c:v>6.15</c:v>
                </c:pt>
                <c:pt idx="43">
                  <c:v>6.12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-0.69000000000000006</c:v>
                </c:pt>
                <c:pt idx="2">
                  <c:v>-0.11999999999999988</c:v>
                </c:pt>
                <c:pt idx="3">
                  <c:v>1.21</c:v>
                </c:pt>
                <c:pt idx="4">
                  <c:v>0.47000000000000003</c:v>
                </c:pt>
                <c:pt idx="5">
                  <c:v>-1.08</c:v>
                </c:pt>
                <c:pt idx="6">
                  <c:v>0.91999999999999993</c:v>
                </c:pt>
                <c:pt idx="7">
                  <c:v>-4.9999999999999933E-2</c:v>
                </c:pt>
                <c:pt idx="8">
                  <c:v>-1.85</c:v>
                </c:pt>
                <c:pt idx="9">
                  <c:v>0.71</c:v>
                </c:pt>
                <c:pt idx="10">
                  <c:v>0.44999999999999996</c:v>
                </c:pt>
                <c:pt idx="11">
                  <c:v>0.36</c:v>
                </c:pt>
                <c:pt idx="12">
                  <c:v>-0.15000000000000002</c:v>
                </c:pt>
                <c:pt idx="13">
                  <c:v>-0.64</c:v>
                </c:pt>
                <c:pt idx="14">
                  <c:v>0.46</c:v>
                </c:pt>
                <c:pt idx="15">
                  <c:v>0.36000000000000004</c:v>
                </c:pt>
                <c:pt idx="16">
                  <c:v>0.37999999999999995</c:v>
                </c:pt>
                <c:pt idx="17">
                  <c:v>-0.79</c:v>
                </c:pt>
                <c:pt idx="18">
                  <c:v>1.1400000000000001</c:v>
                </c:pt>
                <c:pt idx="19">
                  <c:v>0.40999999999999992</c:v>
                </c:pt>
                <c:pt idx="20">
                  <c:v>-1.9100000000000001</c:v>
                </c:pt>
                <c:pt idx="21">
                  <c:v>-1.3399999999999999</c:v>
                </c:pt>
                <c:pt idx="22">
                  <c:v>1.1400000000000001</c:v>
                </c:pt>
                <c:pt idx="23">
                  <c:v>0.5299999999999998</c:v>
                </c:pt>
                <c:pt idx="24">
                  <c:v>0.21000000000000008</c:v>
                </c:pt>
                <c:pt idx="25">
                  <c:v>-0.97</c:v>
                </c:pt>
                <c:pt idx="26">
                  <c:v>0.36</c:v>
                </c:pt>
                <c:pt idx="27">
                  <c:v>0.16999999999999993</c:v>
                </c:pt>
                <c:pt idx="28">
                  <c:v>-0.85999999999999988</c:v>
                </c:pt>
                <c:pt idx="29">
                  <c:v>0.71999999999999975</c:v>
                </c:pt>
                <c:pt idx="30">
                  <c:v>1.2100000000000004</c:v>
                </c:pt>
                <c:pt idx="31">
                  <c:v>-1.0400000000000003</c:v>
                </c:pt>
                <c:pt idx="32">
                  <c:v>-1.6800000000000002</c:v>
                </c:pt>
                <c:pt idx="33">
                  <c:v>1.2300000000000002</c:v>
                </c:pt>
                <c:pt idx="34">
                  <c:v>5.35</c:v>
                </c:pt>
                <c:pt idx="35">
                  <c:v>-4.62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-0.77</c:v>
                </c:pt>
                <c:pt idx="11">
                  <c:v>0.25</c:v>
                </c:pt>
                <c:pt idx="12">
                  <c:v>1.24</c:v>
                </c:pt>
                <c:pt idx="13">
                  <c:v>0.38</c:v>
                </c:pt>
                <c:pt idx="14">
                  <c:v>-0.49</c:v>
                </c:pt>
                <c:pt idx="15">
                  <c:v>8.0000000000000016E-2</c:v>
                </c:pt>
                <c:pt idx="16">
                  <c:v>0.10999999999999999</c:v>
                </c:pt>
                <c:pt idx="17">
                  <c:v>-0.60000000000000009</c:v>
                </c:pt>
                <c:pt idx="18">
                  <c:v>1.6800000000000002</c:v>
                </c:pt>
                <c:pt idx="19">
                  <c:v>3.66</c:v>
                </c:pt>
                <c:pt idx="20">
                  <c:v>3.28</c:v>
                </c:pt>
                <c:pt idx="21">
                  <c:v>1.2</c:v>
                </c:pt>
                <c:pt idx="22">
                  <c:v>0.41000000000000003</c:v>
                </c:pt>
                <c:pt idx="23">
                  <c:v>0.78999999999999992</c:v>
                </c:pt>
                <c:pt idx="24">
                  <c:v>0.91999999999999993</c:v>
                </c:pt>
                <c:pt idx="25">
                  <c:v>-0.28000000000000003</c:v>
                </c:pt>
                <c:pt idx="26">
                  <c:v>-1.5</c:v>
                </c:pt>
                <c:pt idx="27">
                  <c:v>-1.76</c:v>
                </c:pt>
                <c:pt idx="28">
                  <c:v>-4.0199999999999996</c:v>
                </c:pt>
                <c:pt idx="29">
                  <c:v>-5.9700000000000006</c:v>
                </c:pt>
                <c:pt idx="30">
                  <c:v>-4.8</c:v>
                </c:pt>
                <c:pt idx="31">
                  <c:v>-3.33</c:v>
                </c:pt>
                <c:pt idx="32">
                  <c:v>-4.68</c:v>
                </c:pt>
                <c:pt idx="33">
                  <c:v>-5.33</c:v>
                </c:pt>
                <c:pt idx="34">
                  <c:v>-0.84</c:v>
                </c:pt>
                <c:pt idx="35">
                  <c:v>0</c:v>
                </c:pt>
                <c:pt idx="36">
                  <c:v>0.48</c:v>
                </c:pt>
                <c:pt idx="37">
                  <c:v>0.79</c:v>
                </c:pt>
                <c:pt idx="38">
                  <c:v>1.96</c:v>
                </c:pt>
                <c:pt idx="39">
                  <c:v>2.41</c:v>
                </c:pt>
                <c:pt idx="40">
                  <c:v>1.65</c:v>
                </c:pt>
                <c:pt idx="41">
                  <c:v>1.93</c:v>
                </c:pt>
                <c:pt idx="42">
                  <c:v>3.89</c:v>
                </c:pt>
                <c:pt idx="43">
                  <c:v>4.62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1.1500000000000004</c:v>
                </c:pt>
                <c:pt idx="2">
                  <c:v>0.39999999999999947</c:v>
                </c:pt>
                <c:pt idx="3">
                  <c:v>-0.18000000000000016</c:v>
                </c:pt>
                <c:pt idx="4">
                  <c:v>-0.35999999999999943</c:v>
                </c:pt>
                <c:pt idx="5">
                  <c:v>-0.27000000000000046</c:v>
                </c:pt>
                <c:pt idx="6">
                  <c:v>-1.4799999999999995</c:v>
                </c:pt>
                <c:pt idx="7">
                  <c:v>1.1799999999999997</c:v>
                </c:pt>
                <c:pt idx="8">
                  <c:v>2.2999999999999998</c:v>
                </c:pt>
                <c:pt idx="9">
                  <c:v>-0.5299999999999998</c:v>
                </c:pt>
                <c:pt idx="10">
                  <c:v>-2.0299999999999998</c:v>
                </c:pt>
                <c:pt idx="11">
                  <c:v>-0.49000000000000021</c:v>
                </c:pt>
                <c:pt idx="12">
                  <c:v>-0.27</c:v>
                </c:pt>
                <c:pt idx="13">
                  <c:v>-1.0699999999999998</c:v>
                </c:pt>
                <c:pt idx="14">
                  <c:v>0.78</c:v>
                </c:pt>
                <c:pt idx="15">
                  <c:v>1.1299999999999999</c:v>
                </c:pt>
                <c:pt idx="16">
                  <c:v>1.01</c:v>
                </c:pt>
                <c:pt idx="17">
                  <c:v>0.67999999999999972</c:v>
                </c:pt>
                <c:pt idx="18">
                  <c:v>-0.95999999999999952</c:v>
                </c:pt>
                <c:pt idx="19">
                  <c:v>-1.0100000000000007</c:v>
                </c:pt>
                <c:pt idx="20">
                  <c:v>-9.9999999999988987E-3</c:v>
                </c:pt>
                <c:pt idx="21">
                  <c:v>-0.20000000000000107</c:v>
                </c:pt>
                <c:pt idx="22">
                  <c:v>0.21000000000000085</c:v>
                </c:pt>
                <c:pt idx="23">
                  <c:v>-1.6800000000000006</c:v>
                </c:pt>
                <c:pt idx="24">
                  <c:v>-1.25</c:v>
                </c:pt>
                <c:pt idx="25">
                  <c:v>1.2700000000000005</c:v>
                </c:pt>
                <c:pt idx="26">
                  <c:v>1.4799999999999995</c:v>
                </c:pt>
                <c:pt idx="27">
                  <c:v>0.30000000000000027</c:v>
                </c:pt>
                <c:pt idx="28">
                  <c:v>0.58999999999999986</c:v>
                </c:pt>
                <c:pt idx="29">
                  <c:v>0.5</c:v>
                </c:pt>
                <c:pt idx="30">
                  <c:v>-0.32999999999999985</c:v>
                </c:pt>
                <c:pt idx="31">
                  <c:v>-0.55000000000000004</c:v>
                </c:pt>
                <c:pt idx="32">
                  <c:v>0.32</c:v>
                </c:pt>
                <c:pt idx="33">
                  <c:v>-4.54</c:v>
                </c:pt>
                <c:pt idx="34">
                  <c:v>6.58</c:v>
                </c:pt>
                <c:pt idx="35">
                  <c:v>-2.67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10.65</c:v>
                </c:pt>
                <c:pt idx="11">
                  <c:v>9.19</c:v>
                </c:pt>
                <c:pt idx="12">
                  <c:v>7.06</c:v>
                </c:pt>
                <c:pt idx="13">
                  <c:v>4.04</c:v>
                </c:pt>
                <c:pt idx="14">
                  <c:v>2.1599999999999997</c:v>
                </c:pt>
                <c:pt idx="15">
                  <c:v>1.6800000000000002</c:v>
                </c:pt>
                <c:pt idx="16">
                  <c:v>3.69</c:v>
                </c:pt>
                <c:pt idx="17">
                  <c:v>5.1999999999999993</c:v>
                </c:pt>
                <c:pt idx="18">
                  <c:v>3.45</c:v>
                </c:pt>
                <c:pt idx="19">
                  <c:v>1.2199999999999998</c:v>
                </c:pt>
                <c:pt idx="20">
                  <c:v>1.0100000000000002</c:v>
                </c:pt>
                <c:pt idx="21">
                  <c:v>1.0899999999999999</c:v>
                </c:pt>
                <c:pt idx="22">
                  <c:v>1.6500000000000004</c:v>
                </c:pt>
                <c:pt idx="23">
                  <c:v>1.6</c:v>
                </c:pt>
                <c:pt idx="24">
                  <c:v>-0.48000000000000004</c:v>
                </c:pt>
                <c:pt idx="25">
                  <c:v>-2.42</c:v>
                </c:pt>
                <c:pt idx="26">
                  <c:v>-3.89</c:v>
                </c:pt>
                <c:pt idx="27">
                  <c:v>-5.74</c:v>
                </c:pt>
                <c:pt idx="28">
                  <c:v>-6.04</c:v>
                </c:pt>
                <c:pt idx="29">
                  <c:v>-4.83</c:v>
                </c:pt>
                <c:pt idx="30">
                  <c:v>-3.9400000000000004</c:v>
                </c:pt>
                <c:pt idx="31">
                  <c:v>-3.4</c:v>
                </c:pt>
                <c:pt idx="32">
                  <c:v>-2.75</c:v>
                </c:pt>
                <c:pt idx="33">
                  <c:v>-4.96</c:v>
                </c:pt>
                <c:pt idx="34">
                  <c:v>0.66</c:v>
                </c:pt>
                <c:pt idx="35">
                  <c:v>2.34</c:v>
                </c:pt>
                <c:pt idx="36">
                  <c:v>2.54</c:v>
                </c:pt>
                <c:pt idx="37">
                  <c:v>2.44</c:v>
                </c:pt>
                <c:pt idx="38">
                  <c:v>1.75</c:v>
                </c:pt>
                <c:pt idx="39">
                  <c:v>0.56000000000000005</c:v>
                </c:pt>
                <c:pt idx="40">
                  <c:v>-0.3</c:v>
                </c:pt>
                <c:pt idx="41">
                  <c:v>-0.61</c:v>
                </c:pt>
                <c:pt idx="42">
                  <c:v>-1.24</c:v>
                </c:pt>
                <c:pt idx="43">
                  <c:v>2.67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0.87000000000000011</c:v>
                </c:pt>
                <c:pt idx="2">
                  <c:v>0.98000000000000043</c:v>
                </c:pt>
                <c:pt idx="3">
                  <c:v>0.88999999999999924</c:v>
                </c:pt>
                <c:pt idx="4">
                  <c:v>-2.08</c:v>
                </c:pt>
                <c:pt idx="5">
                  <c:v>-0.16999999999999982</c:v>
                </c:pt>
                <c:pt idx="6">
                  <c:v>-0.9800000000000002</c:v>
                </c:pt>
                <c:pt idx="7">
                  <c:v>-1.2799999999999998</c:v>
                </c:pt>
                <c:pt idx="8">
                  <c:v>0.61999999999999944</c:v>
                </c:pt>
                <c:pt idx="9">
                  <c:v>1.1300000000000008</c:v>
                </c:pt>
                <c:pt idx="10">
                  <c:v>-1.0000000000000675E-2</c:v>
                </c:pt>
                <c:pt idx="11">
                  <c:v>-9.9999999999999645E-2</c:v>
                </c:pt>
                <c:pt idx="12">
                  <c:v>-0.27000000000000046</c:v>
                </c:pt>
                <c:pt idx="13">
                  <c:v>0.86000000000000032</c:v>
                </c:pt>
                <c:pt idx="14">
                  <c:v>1.7500000000000004</c:v>
                </c:pt>
                <c:pt idx="15">
                  <c:v>0.42999999999999927</c:v>
                </c:pt>
                <c:pt idx="16">
                  <c:v>-0.33000000000000007</c:v>
                </c:pt>
                <c:pt idx="17">
                  <c:v>-2.7699999999999996</c:v>
                </c:pt>
                <c:pt idx="18">
                  <c:v>0.74000000000000021</c:v>
                </c:pt>
                <c:pt idx="19">
                  <c:v>0.19999999999999973</c:v>
                </c:pt>
                <c:pt idx="20">
                  <c:v>-1.2600000000000002</c:v>
                </c:pt>
                <c:pt idx="21">
                  <c:v>-0.81999999999999962</c:v>
                </c:pt>
                <c:pt idx="22">
                  <c:v>0.2699999999999998</c:v>
                </c:pt>
                <c:pt idx="23">
                  <c:v>0.67</c:v>
                </c:pt>
                <c:pt idx="24">
                  <c:v>0.89</c:v>
                </c:pt>
                <c:pt idx="25">
                  <c:v>0.79</c:v>
                </c:pt>
                <c:pt idx="26">
                  <c:v>0.16999999999999993</c:v>
                </c:pt>
                <c:pt idx="27">
                  <c:v>0.66999999999999993</c:v>
                </c:pt>
                <c:pt idx="28">
                  <c:v>-0.35999999999999943</c:v>
                </c:pt>
                <c:pt idx="29">
                  <c:v>-0.5900000000000003</c:v>
                </c:pt>
                <c:pt idx="30">
                  <c:v>4.9999999999999822E-2</c:v>
                </c:pt>
                <c:pt idx="31">
                  <c:v>-1.4100000000000001</c:v>
                </c:pt>
                <c:pt idx="32">
                  <c:v>-0.37000000000000011</c:v>
                </c:pt>
                <c:pt idx="33">
                  <c:v>-4.0000000000000036E-2</c:v>
                </c:pt>
                <c:pt idx="34">
                  <c:v>-3.6599999999999993</c:v>
                </c:pt>
                <c:pt idx="35">
                  <c:v>4.5199999999999996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3.1500000000000004</c:v>
                </c:pt>
                <c:pt idx="11">
                  <c:v>2.1500000000000004</c:v>
                </c:pt>
                <c:pt idx="12">
                  <c:v>-0.10000000000000053</c:v>
                </c:pt>
                <c:pt idx="13">
                  <c:v>-2.3800000000000003</c:v>
                </c:pt>
                <c:pt idx="14">
                  <c:v>-0.82999999999999985</c:v>
                </c:pt>
                <c:pt idx="15">
                  <c:v>1.3199999999999998</c:v>
                </c:pt>
                <c:pt idx="16">
                  <c:v>4.12</c:v>
                </c:pt>
                <c:pt idx="17">
                  <c:v>5.43</c:v>
                </c:pt>
                <c:pt idx="18">
                  <c:v>6.86</c:v>
                </c:pt>
                <c:pt idx="19">
                  <c:v>7.3599999999999994</c:v>
                </c:pt>
                <c:pt idx="20">
                  <c:v>6.6099999999999994</c:v>
                </c:pt>
                <c:pt idx="21">
                  <c:v>5.14</c:v>
                </c:pt>
                <c:pt idx="22">
                  <c:v>4.21</c:v>
                </c:pt>
                <c:pt idx="23">
                  <c:v>3.0900000000000003</c:v>
                </c:pt>
                <c:pt idx="24">
                  <c:v>1.1099999999999999</c:v>
                </c:pt>
                <c:pt idx="25">
                  <c:v>-0.51</c:v>
                </c:pt>
                <c:pt idx="26">
                  <c:v>-1.63</c:v>
                </c:pt>
                <c:pt idx="27">
                  <c:v>0.69</c:v>
                </c:pt>
                <c:pt idx="28">
                  <c:v>1.9100000000000001</c:v>
                </c:pt>
                <c:pt idx="29">
                  <c:v>2.3400000000000003</c:v>
                </c:pt>
                <c:pt idx="30">
                  <c:v>4.08</c:v>
                </c:pt>
                <c:pt idx="31">
                  <c:v>5.23</c:v>
                </c:pt>
                <c:pt idx="32">
                  <c:v>5.74</c:v>
                </c:pt>
                <c:pt idx="33">
                  <c:v>5.5399999999999991</c:v>
                </c:pt>
                <c:pt idx="34">
                  <c:v>0.79</c:v>
                </c:pt>
                <c:pt idx="35">
                  <c:v>-0.23</c:v>
                </c:pt>
                <c:pt idx="36">
                  <c:v>-1.42</c:v>
                </c:pt>
                <c:pt idx="37">
                  <c:v>-3.28</c:v>
                </c:pt>
                <c:pt idx="38">
                  <c:v>-4.78</c:v>
                </c:pt>
                <c:pt idx="39">
                  <c:v>-5.69</c:v>
                </c:pt>
                <c:pt idx="40">
                  <c:v>-6.65</c:v>
                </c:pt>
                <c:pt idx="41">
                  <c:v>-6.2</c:v>
                </c:pt>
                <c:pt idx="42">
                  <c:v>-5.38</c:v>
                </c:pt>
                <c:pt idx="43">
                  <c:v>-4.5199999999999996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0.46000000000000008</c:v>
                </c:pt>
                <c:pt idx="2">
                  <c:v>1.3899999999999997</c:v>
                </c:pt>
                <c:pt idx="3">
                  <c:v>0.21000000000000019</c:v>
                </c:pt>
                <c:pt idx="4">
                  <c:v>-4.12</c:v>
                </c:pt>
                <c:pt idx="5">
                  <c:v>0.2300000000000002</c:v>
                </c:pt>
                <c:pt idx="6">
                  <c:v>1.6499999999999997</c:v>
                </c:pt>
                <c:pt idx="7">
                  <c:v>6.0000000000000275E-2</c:v>
                </c:pt>
                <c:pt idx="8">
                  <c:v>0.23999999999999977</c:v>
                </c:pt>
                <c:pt idx="9">
                  <c:v>-0.67999999999999983</c:v>
                </c:pt>
                <c:pt idx="10">
                  <c:v>-0.54999999999999993</c:v>
                </c:pt>
                <c:pt idx="11">
                  <c:v>1.0000000000000009E-2</c:v>
                </c:pt>
                <c:pt idx="12">
                  <c:v>0.87999999999999967</c:v>
                </c:pt>
                <c:pt idx="13">
                  <c:v>-0.1899999999999995</c:v>
                </c:pt>
                <c:pt idx="14">
                  <c:v>1.2499999999999996</c:v>
                </c:pt>
                <c:pt idx="15">
                  <c:v>-0.40999999999999992</c:v>
                </c:pt>
                <c:pt idx="16">
                  <c:v>-0.40999999999999992</c:v>
                </c:pt>
                <c:pt idx="17">
                  <c:v>-0.83000000000000007</c:v>
                </c:pt>
                <c:pt idx="18">
                  <c:v>0.51</c:v>
                </c:pt>
                <c:pt idx="19">
                  <c:v>0.40000000000000013</c:v>
                </c:pt>
                <c:pt idx="20">
                  <c:v>-5.0000000000000044E-2</c:v>
                </c:pt>
                <c:pt idx="21">
                  <c:v>0.8899999999999999</c:v>
                </c:pt>
                <c:pt idx="22">
                  <c:v>-0.30999999999999994</c:v>
                </c:pt>
                <c:pt idx="23">
                  <c:v>-0.75</c:v>
                </c:pt>
                <c:pt idx="24">
                  <c:v>0.83</c:v>
                </c:pt>
                <c:pt idx="25">
                  <c:v>-0.57999999999999996</c:v>
                </c:pt>
                <c:pt idx="26">
                  <c:v>-0.49</c:v>
                </c:pt>
                <c:pt idx="27">
                  <c:v>0.21</c:v>
                </c:pt>
                <c:pt idx="28">
                  <c:v>0.35</c:v>
                </c:pt>
                <c:pt idx="29">
                  <c:v>0.74</c:v>
                </c:pt>
                <c:pt idx="30">
                  <c:v>-1.1399999999999999</c:v>
                </c:pt>
                <c:pt idx="31">
                  <c:v>-0.44000000000000006</c:v>
                </c:pt>
                <c:pt idx="32">
                  <c:v>0.39</c:v>
                </c:pt>
                <c:pt idx="33">
                  <c:v>-1.48</c:v>
                </c:pt>
                <c:pt idx="34">
                  <c:v>3.56</c:v>
                </c:pt>
                <c:pt idx="35">
                  <c:v>-1.83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-1.37</c:v>
                </c:pt>
                <c:pt idx="11">
                  <c:v>-2.9299999999999997</c:v>
                </c:pt>
                <c:pt idx="12">
                  <c:v>-5</c:v>
                </c:pt>
                <c:pt idx="13">
                  <c:v>-7.47</c:v>
                </c:pt>
                <c:pt idx="14">
                  <c:v>-4.57</c:v>
                </c:pt>
                <c:pt idx="15">
                  <c:v>-2.31</c:v>
                </c:pt>
                <c:pt idx="16">
                  <c:v>-2.11</c:v>
                </c:pt>
                <c:pt idx="17">
                  <c:v>-2.8</c:v>
                </c:pt>
                <c:pt idx="18">
                  <c:v>-3.2199999999999998</c:v>
                </c:pt>
                <c:pt idx="19">
                  <c:v>-2.56</c:v>
                </c:pt>
                <c:pt idx="20">
                  <c:v>-1.4</c:v>
                </c:pt>
                <c:pt idx="21">
                  <c:v>0.6399999999999999</c:v>
                </c:pt>
                <c:pt idx="22">
                  <c:v>1.4900000000000002</c:v>
                </c:pt>
                <c:pt idx="23">
                  <c:v>1.7799999999999998</c:v>
                </c:pt>
                <c:pt idx="24">
                  <c:v>1.65</c:v>
                </c:pt>
                <c:pt idx="25">
                  <c:v>1.35</c:v>
                </c:pt>
                <c:pt idx="26">
                  <c:v>0.97</c:v>
                </c:pt>
                <c:pt idx="27">
                  <c:v>1.6300000000000001</c:v>
                </c:pt>
                <c:pt idx="28">
                  <c:v>2.13</c:v>
                </c:pt>
                <c:pt idx="29">
                  <c:v>2.9699999999999998</c:v>
                </c:pt>
                <c:pt idx="30">
                  <c:v>2.7199999999999998</c:v>
                </c:pt>
                <c:pt idx="31">
                  <c:v>1.1399999999999999</c:v>
                </c:pt>
                <c:pt idx="32">
                  <c:v>0.26</c:v>
                </c:pt>
                <c:pt idx="33">
                  <c:v>-1.35</c:v>
                </c:pt>
                <c:pt idx="34">
                  <c:v>-0.23</c:v>
                </c:pt>
                <c:pt idx="35">
                  <c:v>-0.36</c:v>
                </c:pt>
                <c:pt idx="36">
                  <c:v>0</c:v>
                </c:pt>
                <c:pt idx="37">
                  <c:v>0.15</c:v>
                </c:pt>
                <c:pt idx="38">
                  <c:v>-0.05</c:v>
                </c:pt>
                <c:pt idx="39">
                  <c:v>-0.99</c:v>
                </c:pt>
                <c:pt idx="40">
                  <c:v>-0.79</c:v>
                </c:pt>
                <c:pt idx="41">
                  <c:v>-0.15</c:v>
                </c:pt>
                <c:pt idx="42">
                  <c:v>0.1</c:v>
                </c:pt>
                <c:pt idx="43">
                  <c:v>1.83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-0.23000000000000043</c:v>
                </c:pt>
                <c:pt idx="2">
                  <c:v>8.0000000000000959E-2</c:v>
                </c:pt>
                <c:pt idx="3">
                  <c:v>0.44999999999999929</c:v>
                </c:pt>
                <c:pt idx="4">
                  <c:v>-0.59999999999999964</c:v>
                </c:pt>
                <c:pt idx="5">
                  <c:v>-0.44000000000000039</c:v>
                </c:pt>
                <c:pt idx="6">
                  <c:v>0.63999999999999968</c:v>
                </c:pt>
                <c:pt idx="7">
                  <c:v>-0.19999999999999929</c:v>
                </c:pt>
                <c:pt idx="8">
                  <c:v>-1.2799999999999998</c:v>
                </c:pt>
                <c:pt idx="9">
                  <c:v>-4.000000000000048E-2</c:v>
                </c:pt>
                <c:pt idx="10">
                  <c:v>0.78</c:v>
                </c:pt>
                <c:pt idx="11">
                  <c:v>-0.14999999999999991</c:v>
                </c:pt>
                <c:pt idx="12">
                  <c:v>-1.43</c:v>
                </c:pt>
                <c:pt idx="13">
                  <c:v>1.0799999999999996</c:v>
                </c:pt>
                <c:pt idx="14">
                  <c:v>1.5900000000000003</c:v>
                </c:pt>
                <c:pt idx="15">
                  <c:v>0.11000000000000032</c:v>
                </c:pt>
                <c:pt idx="16">
                  <c:v>-0.67000000000000037</c:v>
                </c:pt>
                <c:pt idx="17">
                  <c:v>1.35</c:v>
                </c:pt>
                <c:pt idx="18">
                  <c:v>1.0699999999999998</c:v>
                </c:pt>
                <c:pt idx="19">
                  <c:v>-2.84</c:v>
                </c:pt>
                <c:pt idx="20">
                  <c:v>-0.20999999999999996</c:v>
                </c:pt>
                <c:pt idx="21">
                  <c:v>0.5</c:v>
                </c:pt>
                <c:pt idx="22">
                  <c:v>1.6099999999999999</c:v>
                </c:pt>
                <c:pt idx="23">
                  <c:v>-0.83999999999999986</c:v>
                </c:pt>
                <c:pt idx="24">
                  <c:v>-0.94</c:v>
                </c:pt>
                <c:pt idx="25">
                  <c:v>0.63999999999999968</c:v>
                </c:pt>
                <c:pt idx="26">
                  <c:v>1.0100000000000002</c:v>
                </c:pt>
                <c:pt idx="27">
                  <c:v>1.02</c:v>
                </c:pt>
                <c:pt idx="28">
                  <c:v>-1.2000000000000002</c:v>
                </c:pt>
                <c:pt idx="29">
                  <c:v>-2.15</c:v>
                </c:pt>
                <c:pt idx="30">
                  <c:v>-4.0000000000000036E-2</c:v>
                </c:pt>
                <c:pt idx="31">
                  <c:v>-0.28999999999999959</c:v>
                </c:pt>
                <c:pt idx="32">
                  <c:v>-0.74000000000000066</c:v>
                </c:pt>
                <c:pt idx="33">
                  <c:v>0</c:v>
                </c:pt>
                <c:pt idx="34">
                  <c:v>9.34</c:v>
                </c:pt>
                <c:pt idx="35">
                  <c:v>-6.98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-5.5600000000000005</c:v>
                </c:pt>
                <c:pt idx="11">
                  <c:v>-6.32</c:v>
                </c:pt>
                <c:pt idx="12">
                  <c:v>-8.59</c:v>
                </c:pt>
                <c:pt idx="13">
                  <c:v>-10.23</c:v>
                </c:pt>
                <c:pt idx="14">
                  <c:v>-9.68</c:v>
                </c:pt>
                <c:pt idx="15">
                  <c:v>-8.58</c:v>
                </c:pt>
                <c:pt idx="16">
                  <c:v>-8.7899999999999991</c:v>
                </c:pt>
                <c:pt idx="17">
                  <c:v>-7.4499999999999993</c:v>
                </c:pt>
                <c:pt idx="18">
                  <c:v>-3.7600000000000002</c:v>
                </c:pt>
                <c:pt idx="19">
                  <c:v>-2.87</c:v>
                </c:pt>
                <c:pt idx="20">
                  <c:v>-2.9699999999999998</c:v>
                </c:pt>
                <c:pt idx="21">
                  <c:v>-2.42</c:v>
                </c:pt>
                <c:pt idx="22">
                  <c:v>1.17</c:v>
                </c:pt>
                <c:pt idx="23">
                  <c:v>2.8400000000000003</c:v>
                </c:pt>
                <c:pt idx="24">
                  <c:v>1.9800000000000004</c:v>
                </c:pt>
                <c:pt idx="25">
                  <c:v>1.65</c:v>
                </c:pt>
                <c:pt idx="26">
                  <c:v>3</c:v>
                </c:pt>
                <c:pt idx="27">
                  <c:v>4.0199999999999996</c:v>
                </c:pt>
                <c:pt idx="28">
                  <c:v>2.77</c:v>
                </c:pt>
                <c:pt idx="29">
                  <c:v>2.21</c:v>
                </c:pt>
                <c:pt idx="30">
                  <c:v>1.8199999999999998</c:v>
                </c:pt>
                <c:pt idx="31">
                  <c:v>0.64000000000000012</c:v>
                </c:pt>
                <c:pt idx="32">
                  <c:v>-2.89</c:v>
                </c:pt>
                <c:pt idx="33">
                  <c:v>-5.58</c:v>
                </c:pt>
                <c:pt idx="34">
                  <c:v>2.0099999999999998</c:v>
                </c:pt>
                <c:pt idx="35">
                  <c:v>1.98</c:v>
                </c:pt>
                <c:pt idx="36">
                  <c:v>0.94</c:v>
                </c:pt>
                <c:pt idx="37">
                  <c:v>-1.1200000000000001</c:v>
                </c:pt>
                <c:pt idx="38">
                  <c:v>-1.98</c:v>
                </c:pt>
                <c:pt idx="39">
                  <c:v>-0.69</c:v>
                </c:pt>
                <c:pt idx="40">
                  <c:v>0.64</c:v>
                </c:pt>
                <c:pt idx="41">
                  <c:v>2.2599999999999998</c:v>
                </c:pt>
                <c:pt idx="42">
                  <c:v>4.62</c:v>
                </c:pt>
                <c:pt idx="43">
                  <c:v>6.98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0.58000000000000007</c:v>
                </c:pt>
                <c:pt idx="2">
                  <c:v>0.65999999999999992</c:v>
                </c:pt>
                <c:pt idx="3">
                  <c:v>0.21000000000000019</c:v>
                </c:pt>
                <c:pt idx="4">
                  <c:v>0.88999999999999924</c:v>
                </c:pt>
                <c:pt idx="5">
                  <c:v>-1.4799999999999991</c:v>
                </c:pt>
                <c:pt idx="6">
                  <c:v>-1.54</c:v>
                </c:pt>
                <c:pt idx="7">
                  <c:v>0.11999999999999922</c:v>
                </c:pt>
                <c:pt idx="8">
                  <c:v>-0.60999999999999943</c:v>
                </c:pt>
                <c:pt idx="9">
                  <c:v>0.20000000000000018</c:v>
                </c:pt>
                <c:pt idx="10">
                  <c:v>-4.0000000000000258E-2</c:v>
                </c:pt>
                <c:pt idx="11">
                  <c:v>-1.1500000000000001</c:v>
                </c:pt>
                <c:pt idx="12">
                  <c:v>1.0700000000000003</c:v>
                </c:pt>
                <c:pt idx="13">
                  <c:v>0.53</c:v>
                </c:pt>
                <c:pt idx="14">
                  <c:v>-0.15000000000000058</c:v>
                </c:pt>
                <c:pt idx="15">
                  <c:v>-0.30999999999999917</c:v>
                </c:pt>
                <c:pt idx="16">
                  <c:v>1.4799999999999995</c:v>
                </c:pt>
                <c:pt idx="17">
                  <c:v>1.19</c:v>
                </c:pt>
                <c:pt idx="18">
                  <c:v>-0.69</c:v>
                </c:pt>
                <c:pt idx="19">
                  <c:v>8.9999999999999858E-2</c:v>
                </c:pt>
                <c:pt idx="20">
                  <c:v>-0.36999999999999977</c:v>
                </c:pt>
                <c:pt idx="21">
                  <c:v>-1.9</c:v>
                </c:pt>
                <c:pt idx="22">
                  <c:v>-0.28000000000000003</c:v>
                </c:pt>
                <c:pt idx="23">
                  <c:v>1.3499999999999999</c:v>
                </c:pt>
                <c:pt idx="24">
                  <c:v>-0.22999999999999976</c:v>
                </c:pt>
                <c:pt idx="25">
                  <c:v>-0.86000000000000032</c:v>
                </c:pt>
                <c:pt idx="26">
                  <c:v>1.7400000000000002</c:v>
                </c:pt>
                <c:pt idx="27">
                  <c:v>1.0300000000000002</c:v>
                </c:pt>
                <c:pt idx="28">
                  <c:v>-0.54000000000000026</c:v>
                </c:pt>
                <c:pt idx="29">
                  <c:v>-0.26</c:v>
                </c:pt>
                <c:pt idx="30">
                  <c:v>-1.77</c:v>
                </c:pt>
                <c:pt idx="31">
                  <c:v>0.26</c:v>
                </c:pt>
                <c:pt idx="32">
                  <c:v>0.95</c:v>
                </c:pt>
                <c:pt idx="33">
                  <c:v>-1.44</c:v>
                </c:pt>
                <c:pt idx="34">
                  <c:v>3.89</c:v>
                </c:pt>
                <c:pt idx="35">
                  <c:v>-2.62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2.08</c:v>
                </c:pt>
                <c:pt idx="11">
                  <c:v>-0.66</c:v>
                </c:pt>
                <c:pt idx="12">
                  <c:v>-2.99</c:v>
                </c:pt>
                <c:pt idx="13">
                  <c:v>-5</c:v>
                </c:pt>
                <c:pt idx="14">
                  <c:v>-8.0500000000000007</c:v>
                </c:pt>
                <c:pt idx="15">
                  <c:v>-9.93</c:v>
                </c:pt>
                <c:pt idx="16">
                  <c:v>-8.7899999999999991</c:v>
                </c:pt>
                <c:pt idx="17">
                  <c:v>-6.58</c:v>
                </c:pt>
                <c:pt idx="18">
                  <c:v>-4.4499999999999993</c:v>
                </c:pt>
                <c:pt idx="19">
                  <c:v>-2.4300000000000002</c:v>
                </c:pt>
                <c:pt idx="20">
                  <c:v>-0.74</c:v>
                </c:pt>
                <c:pt idx="21">
                  <c:v>0.2</c:v>
                </c:pt>
                <c:pt idx="22">
                  <c:v>-0.20999999999999996</c:v>
                </c:pt>
                <c:pt idx="23">
                  <c:v>0.19999999999999973</c:v>
                </c:pt>
                <c:pt idx="24">
                  <c:v>0.53000000000000025</c:v>
                </c:pt>
                <c:pt idx="25">
                  <c:v>0.30999999999999961</c:v>
                </c:pt>
                <c:pt idx="26">
                  <c:v>0.34999999999999964</c:v>
                </c:pt>
                <c:pt idx="27">
                  <c:v>0.22999999999999998</c:v>
                </c:pt>
                <c:pt idx="28">
                  <c:v>0.25999999999999995</c:v>
                </c:pt>
                <c:pt idx="29">
                  <c:v>-0.06</c:v>
                </c:pt>
                <c:pt idx="30">
                  <c:v>-1.78</c:v>
                </c:pt>
                <c:pt idx="31">
                  <c:v>-1.34</c:v>
                </c:pt>
                <c:pt idx="32">
                  <c:v>0.32999999999999985</c:v>
                </c:pt>
                <c:pt idx="33">
                  <c:v>-0.79</c:v>
                </c:pt>
                <c:pt idx="34">
                  <c:v>2.21</c:v>
                </c:pt>
                <c:pt idx="35">
                  <c:v>3.45</c:v>
                </c:pt>
                <c:pt idx="36">
                  <c:v>2.95</c:v>
                </c:pt>
                <c:pt idx="37">
                  <c:v>1.42</c:v>
                </c:pt>
                <c:pt idx="38">
                  <c:v>0.43</c:v>
                </c:pt>
                <c:pt idx="39">
                  <c:v>-0.3</c:v>
                </c:pt>
                <c:pt idx="40">
                  <c:v>0.74</c:v>
                </c:pt>
                <c:pt idx="41">
                  <c:v>1.52</c:v>
                </c:pt>
                <c:pt idx="42">
                  <c:v>1.35</c:v>
                </c:pt>
                <c:pt idx="43">
                  <c:v>2.62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3.12</c:v>
                </c:pt>
                <c:pt idx="2">
                  <c:v>-1.620000000000001</c:v>
                </c:pt>
                <c:pt idx="3">
                  <c:v>-3.4299999999999979</c:v>
                </c:pt>
                <c:pt idx="4">
                  <c:v>-2.1300000000000017</c:v>
                </c:pt>
                <c:pt idx="5">
                  <c:v>2.8100000000000005</c:v>
                </c:pt>
                <c:pt idx="6">
                  <c:v>2.09</c:v>
                </c:pt>
                <c:pt idx="7">
                  <c:v>-0.6100000000000001</c:v>
                </c:pt>
                <c:pt idx="8">
                  <c:v>-1.32</c:v>
                </c:pt>
                <c:pt idx="9">
                  <c:v>-0.45999999999999996</c:v>
                </c:pt>
                <c:pt idx="10">
                  <c:v>2.16</c:v>
                </c:pt>
                <c:pt idx="11">
                  <c:v>-9.9999999999999867E-2</c:v>
                </c:pt>
                <c:pt idx="12">
                  <c:v>-1.8600000000000003</c:v>
                </c:pt>
                <c:pt idx="13">
                  <c:v>1.2200000000000002</c:v>
                </c:pt>
                <c:pt idx="14">
                  <c:v>-0.31999999999999995</c:v>
                </c:pt>
                <c:pt idx="15">
                  <c:v>-0.72</c:v>
                </c:pt>
                <c:pt idx="16">
                  <c:v>1.1199999999999999</c:v>
                </c:pt>
                <c:pt idx="17">
                  <c:v>-4.9999999999999822E-2</c:v>
                </c:pt>
                <c:pt idx="18">
                  <c:v>1.9999999999999998</c:v>
                </c:pt>
                <c:pt idx="19">
                  <c:v>-3.17</c:v>
                </c:pt>
                <c:pt idx="20">
                  <c:v>-0.5299999999999998</c:v>
                </c:pt>
                <c:pt idx="21">
                  <c:v>0.54999999999999938</c:v>
                </c:pt>
                <c:pt idx="22">
                  <c:v>2.2700000000000009</c:v>
                </c:pt>
                <c:pt idx="23">
                  <c:v>0.7099999999999993</c:v>
                </c:pt>
                <c:pt idx="24">
                  <c:v>-1.5799999999999996</c:v>
                </c:pt>
                <c:pt idx="25">
                  <c:v>-0.79000000000000026</c:v>
                </c:pt>
                <c:pt idx="26">
                  <c:v>0.19000000000000039</c:v>
                </c:pt>
                <c:pt idx="27">
                  <c:v>-1.3800000000000003</c:v>
                </c:pt>
                <c:pt idx="28">
                  <c:v>1.6500000000000004</c:v>
                </c:pt>
                <c:pt idx="29">
                  <c:v>0.32999999999999918</c:v>
                </c:pt>
                <c:pt idx="30">
                  <c:v>3.0000000000000249E-2</c:v>
                </c:pt>
                <c:pt idx="31">
                  <c:v>1.8500000000000005</c:v>
                </c:pt>
                <c:pt idx="32">
                  <c:v>1.1200000000000001</c:v>
                </c:pt>
                <c:pt idx="33">
                  <c:v>-1.2200000000000004</c:v>
                </c:pt>
                <c:pt idx="34">
                  <c:v>-4.8499999999999996</c:v>
                </c:pt>
                <c:pt idx="35">
                  <c:v>2.92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-3.58</c:v>
                </c:pt>
                <c:pt idx="11">
                  <c:v>-6.1899999999999995</c:v>
                </c:pt>
                <c:pt idx="12">
                  <c:v>-9.0399999999999991</c:v>
                </c:pt>
                <c:pt idx="13">
                  <c:v>-7.24</c:v>
                </c:pt>
                <c:pt idx="14">
                  <c:v>-3.63</c:v>
                </c:pt>
                <c:pt idx="15">
                  <c:v>-3.55</c:v>
                </c:pt>
                <c:pt idx="16">
                  <c:v>-4.4400000000000004</c:v>
                </c:pt>
                <c:pt idx="17">
                  <c:v>-4.7699999999999996</c:v>
                </c:pt>
                <c:pt idx="18">
                  <c:v>-1.78</c:v>
                </c:pt>
                <c:pt idx="19">
                  <c:v>-1.5</c:v>
                </c:pt>
                <c:pt idx="20">
                  <c:v>-3.9099999999999997</c:v>
                </c:pt>
                <c:pt idx="21">
                  <c:v>-5.67</c:v>
                </c:pt>
                <c:pt idx="22">
                  <c:v>-3.3</c:v>
                </c:pt>
                <c:pt idx="23">
                  <c:v>-1.44</c:v>
                </c:pt>
                <c:pt idx="24">
                  <c:v>-0.84</c:v>
                </c:pt>
                <c:pt idx="25">
                  <c:v>-0.31000000000000005</c:v>
                </c:pt>
                <c:pt idx="26">
                  <c:v>-0.70999999999999974</c:v>
                </c:pt>
                <c:pt idx="27">
                  <c:v>-2.44</c:v>
                </c:pt>
                <c:pt idx="28">
                  <c:v>-4.5199999999999996</c:v>
                </c:pt>
                <c:pt idx="29">
                  <c:v>-3.1</c:v>
                </c:pt>
                <c:pt idx="30">
                  <c:v>-1.1200000000000006</c:v>
                </c:pt>
                <c:pt idx="31">
                  <c:v>2.16</c:v>
                </c:pt>
                <c:pt idx="32">
                  <c:v>4.29</c:v>
                </c:pt>
                <c:pt idx="33">
                  <c:v>4.49</c:v>
                </c:pt>
                <c:pt idx="34">
                  <c:v>1.42</c:v>
                </c:pt>
                <c:pt idx="35">
                  <c:v>2.06</c:v>
                </c:pt>
                <c:pt idx="36">
                  <c:v>2.5099999999999998</c:v>
                </c:pt>
                <c:pt idx="37">
                  <c:v>4.34</c:v>
                </c:pt>
                <c:pt idx="38">
                  <c:v>4.5199999999999996</c:v>
                </c:pt>
                <c:pt idx="39">
                  <c:v>4.37</c:v>
                </c:pt>
                <c:pt idx="40">
                  <c:v>4.1900000000000004</c:v>
                </c:pt>
                <c:pt idx="41">
                  <c:v>2.16</c:v>
                </c:pt>
                <c:pt idx="42">
                  <c:v>-0.99</c:v>
                </c:pt>
                <c:pt idx="43">
                  <c:v>-2.92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0.22999999999999998</c:v>
                </c:pt>
                <c:pt idx="2">
                  <c:v>-1.2000000000000002</c:v>
                </c:pt>
                <c:pt idx="3">
                  <c:v>-0.72999999999999954</c:v>
                </c:pt>
                <c:pt idx="4">
                  <c:v>0.14999999999999969</c:v>
                </c:pt>
                <c:pt idx="5">
                  <c:v>-1.39</c:v>
                </c:pt>
                <c:pt idx="6">
                  <c:v>1.69</c:v>
                </c:pt>
                <c:pt idx="7">
                  <c:v>0.79</c:v>
                </c:pt>
                <c:pt idx="8">
                  <c:v>0.38999999999999968</c:v>
                </c:pt>
                <c:pt idx="9">
                  <c:v>-0.96999999999999975</c:v>
                </c:pt>
                <c:pt idx="10">
                  <c:v>1.62</c:v>
                </c:pt>
                <c:pt idx="11">
                  <c:v>-4.9999999999999822E-2</c:v>
                </c:pt>
                <c:pt idx="12">
                  <c:v>-0.37000000000000011</c:v>
                </c:pt>
                <c:pt idx="13">
                  <c:v>0.16999999999999993</c:v>
                </c:pt>
                <c:pt idx="14">
                  <c:v>-0.66000000000000014</c:v>
                </c:pt>
                <c:pt idx="15">
                  <c:v>2.1800000000000002</c:v>
                </c:pt>
                <c:pt idx="16">
                  <c:v>-1.3900000000000001</c:v>
                </c:pt>
                <c:pt idx="17">
                  <c:v>0.11999999999999988</c:v>
                </c:pt>
                <c:pt idx="18">
                  <c:v>0.74000000000000021</c:v>
                </c:pt>
                <c:pt idx="19">
                  <c:v>0.10999999999999988</c:v>
                </c:pt>
                <c:pt idx="20">
                  <c:v>-1.5099999999999998</c:v>
                </c:pt>
                <c:pt idx="21">
                  <c:v>-7.0000000000000062E-2</c:v>
                </c:pt>
                <c:pt idx="22">
                  <c:v>0.68</c:v>
                </c:pt>
                <c:pt idx="23">
                  <c:v>-0.38000000000000012</c:v>
                </c:pt>
                <c:pt idx="24">
                  <c:v>0.49000000000000021</c:v>
                </c:pt>
                <c:pt idx="25">
                  <c:v>0.62999999999999989</c:v>
                </c:pt>
                <c:pt idx="26">
                  <c:v>-0.56000000000000005</c:v>
                </c:pt>
                <c:pt idx="27">
                  <c:v>-0.81</c:v>
                </c:pt>
                <c:pt idx="28">
                  <c:v>-0.79</c:v>
                </c:pt>
                <c:pt idx="29">
                  <c:v>1.0400000000000005</c:v>
                </c:pt>
                <c:pt idx="30">
                  <c:v>1.0399999999999991</c:v>
                </c:pt>
                <c:pt idx="31">
                  <c:v>-1.339999999999999</c:v>
                </c:pt>
                <c:pt idx="32">
                  <c:v>0.57999999999999918</c:v>
                </c:pt>
                <c:pt idx="33">
                  <c:v>-0.96</c:v>
                </c:pt>
                <c:pt idx="34">
                  <c:v>-3.6099999999999994</c:v>
                </c:pt>
                <c:pt idx="35">
                  <c:v>4.1399999999999997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-9.17</c:v>
                </c:pt>
                <c:pt idx="11">
                  <c:v>-8.870000000000001</c:v>
                </c:pt>
                <c:pt idx="12">
                  <c:v>-7.74</c:v>
                </c:pt>
                <c:pt idx="13">
                  <c:v>-5.71</c:v>
                </c:pt>
                <c:pt idx="14">
                  <c:v>-4.49</c:v>
                </c:pt>
                <c:pt idx="15">
                  <c:v>0.30000000000000027</c:v>
                </c:pt>
                <c:pt idx="16">
                  <c:v>2.0100000000000002</c:v>
                </c:pt>
                <c:pt idx="17">
                  <c:v>3.05</c:v>
                </c:pt>
                <c:pt idx="18">
                  <c:v>4.4400000000000004</c:v>
                </c:pt>
                <c:pt idx="19">
                  <c:v>6.91</c:v>
                </c:pt>
                <c:pt idx="20">
                  <c:v>6.25</c:v>
                </c:pt>
                <c:pt idx="21">
                  <c:v>5.57</c:v>
                </c:pt>
                <c:pt idx="22">
                  <c:v>5.9399999999999995</c:v>
                </c:pt>
                <c:pt idx="23">
                  <c:v>5.76</c:v>
                </c:pt>
                <c:pt idx="24">
                  <c:v>6.73</c:v>
                </c:pt>
                <c:pt idx="25">
                  <c:v>6.15</c:v>
                </c:pt>
                <c:pt idx="26">
                  <c:v>6.4</c:v>
                </c:pt>
                <c:pt idx="27">
                  <c:v>5.72</c:v>
                </c:pt>
                <c:pt idx="28">
                  <c:v>3.51</c:v>
                </c:pt>
                <c:pt idx="29">
                  <c:v>2.2300000000000004</c:v>
                </c:pt>
                <c:pt idx="30">
                  <c:v>3.4999999999999996</c:v>
                </c:pt>
                <c:pt idx="31">
                  <c:v>3.5</c:v>
                </c:pt>
                <c:pt idx="32">
                  <c:v>3.4</c:v>
                </c:pt>
                <c:pt idx="33">
                  <c:v>2.7199999999999998</c:v>
                </c:pt>
                <c:pt idx="34">
                  <c:v>-2.06</c:v>
                </c:pt>
                <c:pt idx="35">
                  <c:v>-3.33</c:v>
                </c:pt>
                <c:pt idx="36">
                  <c:v>-4.04</c:v>
                </c:pt>
                <c:pt idx="37">
                  <c:v>-3.94</c:v>
                </c:pt>
                <c:pt idx="38">
                  <c:v>-3.05</c:v>
                </c:pt>
                <c:pt idx="39">
                  <c:v>-3.2</c:v>
                </c:pt>
                <c:pt idx="40">
                  <c:v>-4.3899999999999997</c:v>
                </c:pt>
                <c:pt idx="41">
                  <c:v>-4.24</c:v>
                </c:pt>
                <c:pt idx="42">
                  <c:v>-4.67</c:v>
                </c:pt>
                <c:pt idx="43">
                  <c:v>-4.1399999999999997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0.62999999999999989</c:v>
                </c:pt>
                <c:pt idx="2">
                  <c:v>-0.54999999999999982</c:v>
                </c:pt>
                <c:pt idx="3">
                  <c:v>1.9999999999999796E-2</c:v>
                </c:pt>
                <c:pt idx="4">
                  <c:v>1.1000000000000003</c:v>
                </c:pt>
                <c:pt idx="5">
                  <c:v>-0.92000000000000015</c:v>
                </c:pt>
                <c:pt idx="6">
                  <c:v>-1.3</c:v>
                </c:pt>
                <c:pt idx="7">
                  <c:v>0.4900000000000001</c:v>
                </c:pt>
                <c:pt idx="8">
                  <c:v>0.26999999999999991</c:v>
                </c:pt>
                <c:pt idx="9">
                  <c:v>-0.27</c:v>
                </c:pt>
                <c:pt idx="10">
                  <c:v>-0.78999999999999981</c:v>
                </c:pt>
                <c:pt idx="11">
                  <c:v>0.72999999999999954</c:v>
                </c:pt>
                <c:pt idx="12">
                  <c:v>0.42000000000000082</c:v>
                </c:pt>
                <c:pt idx="13">
                  <c:v>0.82999999999999918</c:v>
                </c:pt>
                <c:pt idx="14">
                  <c:v>-0.98999999999999977</c:v>
                </c:pt>
                <c:pt idx="15">
                  <c:v>1.3399999999999999</c:v>
                </c:pt>
                <c:pt idx="16">
                  <c:v>0.44000000000000039</c:v>
                </c:pt>
                <c:pt idx="17">
                  <c:v>0.55999999999999961</c:v>
                </c:pt>
                <c:pt idx="18">
                  <c:v>-0.89999999999999969</c:v>
                </c:pt>
                <c:pt idx="19">
                  <c:v>-1.4400000000000002</c:v>
                </c:pt>
                <c:pt idx="20">
                  <c:v>2.37</c:v>
                </c:pt>
                <c:pt idx="21">
                  <c:v>-1.4099999999999997</c:v>
                </c:pt>
                <c:pt idx="22">
                  <c:v>0.50999999999999934</c:v>
                </c:pt>
                <c:pt idx="23">
                  <c:v>-2.1799999999999997</c:v>
                </c:pt>
                <c:pt idx="24">
                  <c:v>0.12999999999999989</c:v>
                </c:pt>
                <c:pt idx="25">
                  <c:v>1.3400000000000003</c:v>
                </c:pt>
                <c:pt idx="26">
                  <c:v>-1.8000000000000003</c:v>
                </c:pt>
                <c:pt idx="27">
                  <c:v>7.0000000000000062E-2</c:v>
                </c:pt>
                <c:pt idx="28">
                  <c:v>0.87000000000000011</c:v>
                </c:pt>
                <c:pt idx="29">
                  <c:v>-0.92000000000000015</c:v>
                </c:pt>
                <c:pt idx="30">
                  <c:v>2.2400000000000002</c:v>
                </c:pt>
                <c:pt idx="31">
                  <c:v>4.9999999999999933E-2</c:v>
                </c:pt>
                <c:pt idx="32">
                  <c:v>-2.16</c:v>
                </c:pt>
                <c:pt idx="33">
                  <c:v>0.22999999999999998</c:v>
                </c:pt>
                <c:pt idx="34">
                  <c:v>2.0099999999999998</c:v>
                </c:pt>
                <c:pt idx="35">
                  <c:v>-1.02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-1.3699999999999999</c:v>
                </c:pt>
                <c:pt idx="11">
                  <c:v>-2.59</c:v>
                </c:pt>
                <c:pt idx="12">
                  <c:v>-2.84</c:v>
                </c:pt>
                <c:pt idx="13">
                  <c:v>-2.2799999999999998</c:v>
                </c:pt>
                <c:pt idx="14">
                  <c:v>-3.81</c:v>
                </c:pt>
                <c:pt idx="15">
                  <c:v>-3.08</c:v>
                </c:pt>
                <c:pt idx="16">
                  <c:v>-0.61</c:v>
                </c:pt>
                <c:pt idx="17">
                  <c:v>1.93</c:v>
                </c:pt>
                <c:pt idx="18">
                  <c:v>3.3</c:v>
                </c:pt>
                <c:pt idx="19">
                  <c:v>3.5</c:v>
                </c:pt>
                <c:pt idx="20">
                  <c:v>6.8599999999999994</c:v>
                </c:pt>
                <c:pt idx="21">
                  <c:v>8.08</c:v>
                </c:pt>
                <c:pt idx="22">
                  <c:v>9.39</c:v>
                </c:pt>
                <c:pt idx="23">
                  <c:v>7.6899999999999995</c:v>
                </c:pt>
                <c:pt idx="24">
                  <c:v>7.1099999999999994</c:v>
                </c:pt>
                <c:pt idx="25">
                  <c:v>6.53</c:v>
                </c:pt>
                <c:pt idx="26">
                  <c:v>3.71</c:v>
                </c:pt>
                <c:pt idx="27">
                  <c:v>0.39999999999999991</c:v>
                </c:pt>
                <c:pt idx="28">
                  <c:v>-1.1400000000000001</c:v>
                </c:pt>
                <c:pt idx="29">
                  <c:v>-2.16</c:v>
                </c:pt>
                <c:pt idx="30">
                  <c:v>-3.31</c:v>
                </c:pt>
                <c:pt idx="31">
                  <c:v>-3.0000000000000004</c:v>
                </c:pt>
                <c:pt idx="32">
                  <c:v>-5.36</c:v>
                </c:pt>
                <c:pt idx="33">
                  <c:v>-5.3100000000000005</c:v>
                </c:pt>
                <c:pt idx="34">
                  <c:v>-3.38</c:v>
                </c:pt>
                <c:pt idx="35">
                  <c:v>-3.81</c:v>
                </c:pt>
                <c:pt idx="36">
                  <c:v>-2.44</c:v>
                </c:pt>
                <c:pt idx="37">
                  <c:v>-1.1399999999999999</c:v>
                </c:pt>
                <c:pt idx="38">
                  <c:v>-0.71</c:v>
                </c:pt>
                <c:pt idx="39">
                  <c:v>0.64</c:v>
                </c:pt>
                <c:pt idx="40">
                  <c:v>-0.25</c:v>
                </c:pt>
                <c:pt idx="41">
                  <c:v>-1.19</c:v>
                </c:pt>
                <c:pt idx="42">
                  <c:v>0.03</c:v>
                </c:pt>
                <c:pt idx="43">
                  <c:v>1.02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-1.42</c:v>
                </c:pt>
                <c:pt idx="2">
                  <c:v>0.50999999999999979</c:v>
                </c:pt>
                <c:pt idx="3">
                  <c:v>-1.1799999999999997</c:v>
                </c:pt>
                <c:pt idx="4">
                  <c:v>0.10999999999999988</c:v>
                </c:pt>
                <c:pt idx="5">
                  <c:v>1.7000000000000002</c:v>
                </c:pt>
                <c:pt idx="6">
                  <c:v>0.48999999999999977</c:v>
                </c:pt>
                <c:pt idx="7">
                  <c:v>1.5899999999999999</c:v>
                </c:pt>
                <c:pt idx="8">
                  <c:v>-0.80999999999999983</c:v>
                </c:pt>
                <c:pt idx="9">
                  <c:v>1.1399999999999999</c:v>
                </c:pt>
                <c:pt idx="10">
                  <c:v>-2.38</c:v>
                </c:pt>
                <c:pt idx="11">
                  <c:v>0.54999999999999982</c:v>
                </c:pt>
                <c:pt idx="12">
                  <c:v>-1.3399999999999996</c:v>
                </c:pt>
                <c:pt idx="13">
                  <c:v>-2.74</c:v>
                </c:pt>
                <c:pt idx="14">
                  <c:v>2.64</c:v>
                </c:pt>
                <c:pt idx="15">
                  <c:v>2.74</c:v>
                </c:pt>
                <c:pt idx="16">
                  <c:v>0.25</c:v>
                </c:pt>
                <c:pt idx="17">
                  <c:v>-0.50000000000000022</c:v>
                </c:pt>
                <c:pt idx="18">
                  <c:v>-0.84999999999999964</c:v>
                </c:pt>
                <c:pt idx="19">
                  <c:v>-1.1100000000000003</c:v>
                </c:pt>
                <c:pt idx="20">
                  <c:v>-2.0000000000000018E-2</c:v>
                </c:pt>
                <c:pt idx="21">
                  <c:v>0.43000000000000016</c:v>
                </c:pt>
                <c:pt idx="22">
                  <c:v>0.39999999999999991</c:v>
                </c:pt>
                <c:pt idx="23">
                  <c:v>-1.5499999999999998</c:v>
                </c:pt>
                <c:pt idx="24">
                  <c:v>0.66999999999999971</c:v>
                </c:pt>
                <c:pt idx="25">
                  <c:v>0.86000000000000021</c:v>
                </c:pt>
                <c:pt idx="26">
                  <c:v>0.73</c:v>
                </c:pt>
                <c:pt idx="27">
                  <c:v>-0.71</c:v>
                </c:pt>
                <c:pt idx="28">
                  <c:v>0.24</c:v>
                </c:pt>
                <c:pt idx="29">
                  <c:v>-1.72</c:v>
                </c:pt>
                <c:pt idx="30">
                  <c:v>-0.36999999999999988</c:v>
                </c:pt>
                <c:pt idx="31">
                  <c:v>0.54</c:v>
                </c:pt>
                <c:pt idx="32">
                  <c:v>1.1799999999999997</c:v>
                </c:pt>
                <c:pt idx="33">
                  <c:v>-0.29999999999999982</c:v>
                </c:pt>
                <c:pt idx="34">
                  <c:v>3.79</c:v>
                </c:pt>
                <c:pt idx="35">
                  <c:v>-3.56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-1.7999999999999998</c:v>
                </c:pt>
                <c:pt idx="11">
                  <c:v>-8.0000000000000071E-2</c:v>
                </c:pt>
                <c:pt idx="12">
                  <c:v>-0.20999999999999974</c:v>
                </c:pt>
                <c:pt idx="13">
                  <c:v>-1.9</c:v>
                </c:pt>
                <c:pt idx="14">
                  <c:v>-1.06</c:v>
                </c:pt>
                <c:pt idx="15">
                  <c:v>0.81999999999999984</c:v>
                </c:pt>
                <c:pt idx="16">
                  <c:v>2.46</c:v>
                </c:pt>
                <c:pt idx="17">
                  <c:v>2.0099999999999998</c:v>
                </c:pt>
                <c:pt idx="18">
                  <c:v>1.52</c:v>
                </c:pt>
                <c:pt idx="19">
                  <c:v>-1.22</c:v>
                </c:pt>
                <c:pt idx="20">
                  <c:v>-1.6</c:v>
                </c:pt>
                <c:pt idx="21">
                  <c:v>-2.0999999999999996</c:v>
                </c:pt>
                <c:pt idx="22">
                  <c:v>-0.8600000000000001</c:v>
                </c:pt>
                <c:pt idx="23">
                  <c:v>1.57</c:v>
                </c:pt>
                <c:pt idx="24">
                  <c:v>2.0300000000000002</c:v>
                </c:pt>
                <c:pt idx="25">
                  <c:v>0.61</c:v>
                </c:pt>
                <c:pt idx="26">
                  <c:v>-0.33</c:v>
                </c:pt>
                <c:pt idx="27">
                  <c:v>-1.48</c:v>
                </c:pt>
                <c:pt idx="28">
                  <c:v>-1.54</c:v>
                </c:pt>
                <c:pt idx="29">
                  <c:v>-2.21</c:v>
                </c:pt>
                <c:pt idx="30">
                  <c:v>-3.23</c:v>
                </c:pt>
                <c:pt idx="31">
                  <c:v>-4.1399999999999997</c:v>
                </c:pt>
                <c:pt idx="32">
                  <c:v>-4.2699999999999996</c:v>
                </c:pt>
                <c:pt idx="33">
                  <c:v>-3.15</c:v>
                </c:pt>
                <c:pt idx="34">
                  <c:v>1.0900000000000001</c:v>
                </c:pt>
                <c:pt idx="35">
                  <c:v>0.91</c:v>
                </c:pt>
                <c:pt idx="36">
                  <c:v>0</c:v>
                </c:pt>
                <c:pt idx="37">
                  <c:v>-0.2</c:v>
                </c:pt>
                <c:pt idx="38">
                  <c:v>-0.64</c:v>
                </c:pt>
                <c:pt idx="39">
                  <c:v>0.64</c:v>
                </c:pt>
                <c:pt idx="40">
                  <c:v>2.29</c:v>
                </c:pt>
                <c:pt idx="41">
                  <c:v>3.4</c:v>
                </c:pt>
                <c:pt idx="42">
                  <c:v>3.33</c:v>
                </c:pt>
                <c:pt idx="43">
                  <c:v>3.56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1.5699999999999998</c:v>
                </c:pt>
                <c:pt idx="2">
                  <c:v>-0.91000000000000014</c:v>
                </c:pt>
                <c:pt idx="3">
                  <c:v>0.36000000000000054</c:v>
                </c:pt>
                <c:pt idx="4">
                  <c:v>0.67999999999999972</c:v>
                </c:pt>
                <c:pt idx="5">
                  <c:v>-1.19</c:v>
                </c:pt>
                <c:pt idx="6">
                  <c:v>-0.76</c:v>
                </c:pt>
                <c:pt idx="7">
                  <c:v>-0.24</c:v>
                </c:pt>
                <c:pt idx="8">
                  <c:v>0.42</c:v>
                </c:pt>
                <c:pt idx="9">
                  <c:v>0.53</c:v>
                </c:pt>
                <c:pt idx="10">
                  <c:v>-0.41000000000000009</c:v>
                </c:pt>
                <c:pt idx="11">
                  <c:v>0.38000000000000023</c:v>
                </c:pt>
                <c:pt idx="12">
                  <c:v>-1.0700000000000003</c:v>
                </c:pt>
                <c:pt idx="13">
                  <c:v>-1.4899999999999998</c:v>
                </c:pt>
                <c:pt idx="14">
                  <c:v>0.71</c:v>
                </c:pt>
                <c:pt idx="15">
                  <c:v>0.75999999999999979</c:v>
                </c:pt>
                <c:pt idx="16">
                  <c:v>1.67</c:v>
                </c:pt>
                <c:pt idx="17">
                  <c:v>0.97000000000000042</c:v>
                </c:pt>
                <c:pt idx="18">
                  <c:v>0.45999999999999974</c:v>
                </c:pt>
                <c:pt idx="19">
                  <c:v>-0.78999999999999981</c:v>
                </c:pt>
                <c:pt idx="20">
                  <c:v>-2.74</c:v>
                </c:pt>
                <c:pt idx="21">
                  <c:v>-7.9999999999999405E-2</c:v>
                </c:pt>
                <c:pt idx="22">
                  <c:v>1.4799999999999995</c:v>
                </c:pt>
                <c:pt idx="23">
                  <c:v>-0.20999999999999974</c:v>
                </c:pt>
                <c:pt idx="24">
                  <c:v>1.1400000000000001</c:v>
                </c:pt>
                <c:pt idx="25">
                  <c:v>-0.58000000000000052</c:v>
                </c:pt>
                <c:pt idx="26">
                  <c:v>-1.6499999999999995</c:v>
                </c:pt>
                <c:pt idx="27">
                  <c:v>-2.0000000000000462E-2</c:v>
                </c:pt>
                <c:pt idx="28">
                  <c:v>0.68000000000000038</c:v>
                </c:pt>
                <c:pt idx="29">
                  <c:v>-0.36000000000000021</c:v>
                </c:pt>
                <c:pt idx="30">
                  <c:v>0.69000000000000006</c:v>
                </c:pt>
                <c:pt idx="31">
                  <c:v>-0.33</c:v>
                </c:pt>
                <c:pt idx="32">
                  <c:v>-1.17</c:v>
                </c:pt>
                <c:pt idx="33">
                  <c:v>-1.5199999999999996</c:v>
                </c:pt>
                <c:pt idx="34">
                  <c:v>7.4899999999999993</c:v>
                </c:pt>
                <c:pt idx="35">
                  <c:v>-4.47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5.16</c:v>
                </c:pt>
                <c:pt idx="11">
                  <c:v>4.0199999999999996</c:v>
                </c:pt>
                <c:pt idx="12">
                  <c:v>2.72</c:v>
                </c:pt>
                <c:pt idx="13">
                  <c:v>-0.42999999999999994</c:v>
                </c:pt>
                <c:pt idx="14">
                  <c:v>-3.55</c:v>
                </c:pt>
                <c:pt idx="15">
                  <c:v>-4.72</c:v>
                </c:pt>
                <c:pt idx="16">
                  <c:v>-3.46</c:v>
                </c:pt>
                <c:pt idx="17">
                  <c:v>-0.99</c:v>
                </c:pt>
                <c:pt idx="18">
                  <c:v>1.52</c:v>
                </c:pt>
                <c:pt idx="19">
                  <c:v>2.71</c:v>
                </c:pt>
                <c:pt idx="20">
                  <c:v>1.5699999999999998</c:v>
                </c:pt>
                <c:pt idx="21">
                  <c:v>-3.0000000000000027E-2</c:v>
                </c:pt>
                <c:pt idx="22">
                  <c:v>0.91999999999999993</c:v>
                </c:pt>
                <c:pt idx="23">
                  <c:v>3.15</c:v>
                </c:pt>
                <c:pt idx="24">
                  <c:v>5.8100000000000005</c:v>
                </c:pt>
                <c:pt idx="25">
                  <c:v>7.13</c:v>
                </c:pt>
                <c:pt idx="26">
                  <c:v>5.1300000000000008</c:v>
                </c:pt>
                <c:pt idx="27">
                  <c:v>2.1399999999999997</c:v>
                </c:pt>
                <c:pt idx="28">
                  <c:v>-0.62999999999999989</c:v>
                </c:pt>
                <c:pt idx="29">
                  <c:v>-2.97</c:v>
                </c:pt>
                <c:pt idx="30">
                  <c:v>-1.88</c:v>
                </c:pt>
                <c:pt idx="31">
                  <c:v>-1.04</c:v>
                </c:pt>
                <c:pt idx="32">
                  <c:v>-2.8499999999999996</c:v>
                </c:pt>
                <c:pt idx="33">
                  <c:v>-5.97</c:v>
                </c:pt>
                <c:pt idx="34">
                  <c:v>-2.74</c:v>
                </c:pt>
                <c:pt idx="35">
                  <c:v>-3.4</c:v>
                </c:pt>
                <c:pt idx="36">
                  <c:v>-2.41</c:v>
                </c:pt>
                <c:pt idx="37">
                  <c:v>-1.4</c:v>
                </c:pt>
                <c:pt idx="38">
                  <c:v>-1.07</c:v>
                </c:pt>
                <c:pt idx="39">
                  <c:v>-0.38</c:v>
                </c:pt>
                <c:pt idx="40">
                  <c:v>-0.38</c:v>
                </c:pt>
                <c:pt idx="41">
                  <c:v>-0.05</c:v>
                </c:pt>
                <c:pt idx="42">
                  <c:v>1.45</c:v>
                </c:pt>
                <c:pt idx="43">
                  <c:v>4.47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-0.65999999999999992</c:v>
                </c:pt>
                <c:pt idx="2">
                  <c:v>0.14999999999999991</c:v>
                </c:pt>
                <c:pt idx="3">
                  <c:v>0.74</c:v>
                </c:pt>
                <c:pt idx="4">
                  <c:v>2.13</c:v>
                </c:pt>
                <c:pt idx="5">
                  <c:v>-1.3699999999999997</c:v>
                </c:pt>
                <c:pt idx="6">
                  <c:v>-1.2900000000000005</c:v>
                </c:pt>
                <c:pt idx="7">
                  <c:v>-0.66999999999999948</c:v>
                </c:pt>
                <c:pt idx="8">
                  <c:v>0.35999999999999965</c:v>
                </c:pt>
                <c:pt idx="9">
                  <c:v>-0.16999999999999993</c:v>
                </c:pt>
                <c:pt idx="10">
                  <c:v>0.17000000000000004</c:v>
                </c:pt>
                <c:pt idx="11">
                  <c:v>-0.28000000000000003</c:v>
                </c:pt>
                <c:pt idx="12">
                  <c:v>1.63</c:v>
                </c:pt>
                <c:pt idx="13">
                  <c:v>0.83000000000000007</c:v>
                </c:pt>
                <c:pt idx="14">
                  <c:v>-1.04</c:v>
                </c:pt>
                <c:pt idx="15">
                  <c:v>2.9999999999999805E-2</c:v>
                </c:pt>
                <c:pt idx="16">
                  <c:v>-1.3499999999999996</c:v>
                </c:pt>
                <c:pt idx="17">
                  <c:v>0.89999999999999969</c:v>
                </c:pt>
                <c:pt idx="18">
                  <c:v>-0.46999999999999975</c:v>
                </c:pt>
                <c:pt idx="19">
                  <c:v>-0.12000000000000022</c:v>
                </c:pt>
                <c:pt idx="20">
                  <c:v>-1.17</c:v>
                </c:pt>
                <c:pt idx="21">
                  <c:v>0.99</c:v>
                </c:pt>
                <c:pt idx="22">
                  <c:v>1.0399999999999998</c:v>
                </c:pt>
                <c:pt idx="23">
                  <c:v>-0.40999999999999992</c:v>
                </c:pt>
                <c:pt idx="24">
                  <c:v>-0.24999999999999978</c:v>
                </c:pt>
                <c:pt idx="25">
                  <c:v>0.6599999999999997</c:v>
                </c:pt>
                <c:pt idx="26">
                  <c:v>-0.54999999999999982</c:v>
                </c:pt>
                <c:pt idx="27">
                  <c:v>3.9999999999999813E-2</c:v>
                </c:pt>
                <c:pt idx="28">
                  <c:v>1.0700000000000003</c:v>
                </c:pt>
                <c:pt idx="29">
                  <c:v>-1.78</c:v>
                </c:pt>
                <c:pt idx="30">
                  <c:v>-2.0000000000000129E-2</c:v>
                </c:pt>
                <c:pt idx="31">
                  <c:v>0.37000000000000033</c:v>
                </c:pt>
                <c:pt idx="32">
                  <c:v>0.89999999999999947</c:v>
                </c:pt>
                <c:pt idx="33">
                  <c:v>-1.4499999999999997</c:v>
                </c:pt>
                <c:pt idx="34">
                  <c:v>4.24</c:v>
                </c:pt>
                <c:pt idx="35">
                  <c:v>-3.2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-0.86</c:v>
                </c:pt>
                <c:pt idx="11">
                  <c:v>-1.0900000000000001</c:v>
                </c:pt>
                <c:pt idx="12">
                  <c:v>0.16000000000000003</c:v>
                </c:pt>
                <c:pt idx="13">
                  <c:v>1.5</c:v>
                </c:pt>
                <c:pt idx="14">
                  <c:v>-0.32999999999999985</c:v>
                </c:pt>
                <c:pt idx="15">
                  <c:v>-0.76000000000000023</c:v>
                </c:pt>
                <c:pt idx="16">
                  <c:v>-1.2499999999999998</c:v>
                </c:pt>
                <c:pt idx="17">
                  <c:v>-0.17000000000000015</c:v>
                </c:pt>
                <c:pt idx="18">
                  <c:v>8.0000000000000071E-2</c:v>
                </c:pt>
                <c:pt idx="19">
                  <c:v>0.37999999999999995</c:v>
                </c:pt>
                <c:pt idx="20">
                  <c:v>-0.66</c:v>
                </c:pt>
                <c:pt idx="21">
                  <c:v>-0.42999999999999994</c:v>
                </c:pt>
                <c:pt idx="22">
                  <c:v>-0.79</c:v>
                </c:pt>
                <c:pt idx="23">
                  <c:v>-2.39</c:v>
                </c:pt>
                <c:pt idx="24">
                  <c:v>-3.2</c:v>
                </c:pt>
                <c:pt idx="25">
                  <c:v>-3.38</c:v>
                </c:pt>
                <c:pt idx="26">
                  <c:v>-2.76</c:v>
                </c:pt>
                <c:pt idx="27">
                  <c:v>-3</c:v>
                </c:pt>
                <c:pt idx="28">
                  <c:v>-1.7000000000000002</c:v>
                </c:pt>
                <c:pt idx="29">
                  <c:v>-2.06</c:v>
                </c:pt>
                <c:pt idx="30">
                  <c:v>-1.27</c:v>
                </c:pt>
                <c:pt idx="31">
                  <c:v>-1.0999999999999999</c:v>
                </c:pt>
                <c:pt idx="32">
                  <c:v>-1.07</c:v>
                </c:pt>
                <c:pt idx="33">
                  <c:v>-2.08</c:v>
                </c:pt>
                <c:pt idx="34">
                  <c:v>1.4</c:v>
                </c:pt>
                <c:pt idx="35">
                  <c:v>1.02</c:v>
                </c:pt>
                <c:pt idx="36">
                  <c:v>1.19</c:v>
                </c:pt>
                <c:pt idx="37">
                  <c:v>1.32</c:v>
                </c:pt>
                <c:pt idx="38">
                  <c:v>0.38</c:v>
                </c:pt>
                <c:pt idx="39">
                  <c:v>1.22</c:v>
                </c:pt>
                <c:pt idx="40">
                  <c:v>2.08</c:v>
                </c:pt>
                <c:pt idx="41">
                  <c:v>2.57</c:v>
                </c:pt>
                <c:pt idx="42">
                  <c:v>2.16</c:v>
                </c:pt>
                <c:pt idx="43">
                  <c:v>3.2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-0.62999999999999989</c:v>
                </c:pt>
                <c:pt idx="2">
                  <c:v>-1.0300000000000002</c:v>
                </c:pt>
                <c:pt idx="3">
                  <c:v>-0.23999999999999977</c:v>
                </c:pt>
                <c:pt idx="4">
                  <c:v>1.0599999999999998</c:v>
                </c:pt>
                <c:pt idx="5">
                  <c:v>0.10000000000000031</c:v>
                </c:pt>
                <c:pt idx="6">
                  <c:v>-0.14000000000000012</c:v>
                </c:pt>
                <c:pt idx="7">
                  <c:v>-0.39000000000000012</c:v>
                </c:pt>
                <c:pt idx="8">
                  <c:v>-2.9999999999999805E-2</c:v>
                </c:pt>
                <c:pt idx="9">
                  <c:v>1.6799999999999997</c:v>
                </c:pt>
                <c:pt idx="10">
                  <c:v>0.30999999999999961</c:v>
                </c:pt>
                <c:pt idx="11">
                  <c:v>-0.53999999999999915</c:v>
                </c:pt>
                <c:pt idx="12">
                  <c:v>0.78999999999999915</c:v>
                </c:pt>
                <c:pt idx="13">
                  <c:v>0.48000000000000087</c:v>
                </c:pt>
                <c:pt idx="14">
                  <c:v>-5.0000000000000266E-2</c:v>
                </c:pt>
                <c:pt idx="15">
                  <c:v>-0.7300000000000002</c:v>
                </c:pt>
                <c:pt idx="16">
                  <c:v>0.20000000000000007</c:v>
                </c:pt>
                <c:pt idx="17">
                  <c:v>0.24999999999999989</c:v>
                </c:pt>
                <c:pt idx="18">
                  <c:v>3.0000000000000249E-2</c:v>
                </c:pt>
                <c:pt idx="19">
                  <c:v>-0.22999999999999998</c:v>
                </c:pt>
                <c:pt idx="20">
                  <c:v>-0.44000000000000039</c:v>
                </c:pt>
                <c:pt idx="21">
                  <c:v>-1.5699999999999998</c:v>
                </c:pt>
                <c:pt idx="22">
                  <c:v>1.2000000000000002</c:v>
                </c:pt>
                <c:pt idx="23">
                  <c:v>0</c:v>
                </c:pt>
                <c:pt idx="24">
                  <c:v>-0.10999999999999988</c:v>
                </c:pt>
                <c:pt idx="25">
                  <c:v>-0.12000000000000011</c:v>
                </c:pt>
                <c:pt idx="26">
                  <c:v>-0.13000000000000034</c:v>
                </c:pt>
                <c:pt idx="27">
                  <c:v>0.25000000000000044</c:v>
                </c:pt>
                <c:pt idx="28">
                  <c:v>0.63999999999999968</c:v>
                </c:pt>
                <c:pt idx="29">
                  <c:v>0.16000000000000014</c:v>
                </c:pt>
                <c:pt idx="30">
                  <c:v>-1.9900000000000002</c:v>
                </c:pt>
                <c:pt idx="31">
                  <c:v>0.48000000000000043</c:v>
                </c:pt>
                <c:pt idx="32">
                  <c:v>1.0999999999999996</c:v>
                </c:pt>
                <c:pt idx="33">
                  <c:v>-0.86999999999999988</c:v>
                </c:pt>
                <c:pt idx="34">
                  <c:v>-0.94</c:v>
                </c:pt>
                <c:pt idx="35">
                  <c:v>1.45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-8.15</c:v>
                </c:pt>
                <c:pt idx="11">
                  <c:v>-7.37</c:v>
                </c:pt>
                <c:pt idx="12">
                  <c:v>-4.7700000000000005</c:v>
                </c:pt>
                <c:pt idx="13">
                  <c:v>-1.45</c:v>
                </c:pt>
                <c:pt idx="14">
                  <c:v>0.76000000000000023</c:v>
                </c:pt>
                <c:pt idx="15">
                  <c:v>2.1399999999999997</c:v>
                </c:pt>
                <c:pt idx="16">
                  <c:v>3.86</c:v>
                </c:pt>
                <c:pt idx="17">
                  <c:v>6.22</c:v>
                </c:pt>
                <c:pt idx="18">
                  <c:v>8.64</c:v>
                </c:pt>
                <c:pt idx="19">
                  <c:v>9.15</c:v>
                </c:pt>
                <c:pt idx="20">
                  <c:v>8.91</c:v>
                </c:pt>
                <c:pt idx="21">
                  <c:v>7.64</c:v>
                </c:pt>
                <c:pt idx="22">
                  <c:v>6.78</c:v>
                </c:pt>
                <c:pt idx="23">
                  <c:v>5.4399999999999995</c:v>
                </c:pt>
                <c:pt idx="24">
                  <c:v>4.04</c:v>
                </c:pt>
                <c:pt idx="25">
                  <c:v>3.25</c:v>
                </c:pt>
                <c:pt idx="26">
                  <c:v>2.13</c:v>
                </c:pt>
                <c:pt idx="27">
                  <c:v>1.0100000000000002</c:v>
                </c:pt>
                <c:pt idx="28">
                  <c:v>0.5</c:v>
                </c:pt>
                <c:pt idx="29">
                  <c:v>0.37999999999999989</c:v>
                </c:pt>
                <c:pt idx="30">
                  <c:v>-1.29</c:v>
                </c:pt>
                <c:pt idx="31">
                  <c:v>-0.9099999999999997</c:v>
                </c:pt>
                <c:pt idx="32">
                  <c:v>-0.62999999999999989</c:v>
                </c:pt>
                <c:pt idx="33">
                  <c:v>-1.22</c:v>
                </c:pt>
                <c:pt idx="34">
                  <c:v>-2.64</c:v>
                </c:pt>
                <c:pt idx="35">
                  <c:v>-2.4900000000000002</c:v>
                </c:pt>
                <c:pt idx="36">
                  <c:v>-2.21</c:v>
                </c:pt>
                <c:pt idx="37">
                  <c:v>-2.1800000000000002</c:v>
                </c:pt>
                <c:pt idx="38">
                  <c:v>-2.79</c:v>
                </c:pt>
                <c:pt idx="39">
                  <c:v>-3.56</c:v>
                </c:pt>
                <c:pt idx="40">
                  <c:v>-2.34</c:v>
                </c:pt>
                <c:pt idx="41">
                  <c:v>-1.6</c:v>
                </c:pt>
                <c:pt idx="42">
                  <c:v>-1.96</c:v>
                </c:pt>
                <c:pt idx="43">
                  <c:v>-1.45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1.02</c:v>
                </c:pt>
                <c:pt idx="2">
                  <c:v>0.11999999999999988</c:v>
                </c:pt>
                <c:pt idx="3">
                  <c:v>-0.90999999999999992</c:v>
                </c:pt>
                <c:pt idx="4">
                  <c:v>-0.58999999999999986</c:v>
                </c:pt>
                <c:pt idx="5">
                  <c:v>-1.0100000000000002</c:v>
                </c:pt>
                <c:pt idx="6">
                  <c:v>0.84000000000000008</c:v>
                </c:pt>
                <c:pt idx="7">
                  <c:v>1.57</c:v>
                </c:pt>
                <c:pt idx="8">
                  <c:v>-0.39999999999999991</c:v>
                </c:pt>
                <c:pt idx="9">
                  <c:v>-0.54000000000000026</c:v>
                </c:pt>
                <c:pt idx="10">
                  <c:v>-0.63999999999999979</c:v>
                </c:pt>
                <c:pt idx="11">
                  <c:v>0.98</c:v>
                </c:pt>
                <c:pt idx="12">
                  <c:v>-0.29000000000000015</c:v>
                </c:pt>
                <c:pt idx="13">
                  <c:v>-0.55999999999999983</c:v>
                </c:pt>
                <c:pt idx="14">
                  <c:v>0.3899999999999999</c:v>
                </c:pt>
                <c:pt idx="15">
                  <c:v>4.0000000000000036E-2</c:v>
                </c:pt>
                <c:pt idx="16">
                  <c:v>1.1300000000000001</c:v>
                </c:pt>
                <c:pt idx="17">
                  <c:v>0.36999999999999944</c:v>
                </c:pt>
                <c:pt idx="18">
                  <c:v>-1.3199999999999994</c:v>
                </c:pt>
                <c:pt idx="19">
                  <c:v>-0.93000000000000016</c:v>
                </c:pt>
                <c:pt idx="20">
                  <c:v>-0.14000000000000012</c:v>
                </c:pt>
                <c:pt idx="21">
                  <c:v>-0.39999999999999969</c:v>
                </c:pt>
                <c:pt idx="22">
                  <c:v>0.4099999999999997</c:v>
                </c:pt>
                <c:pt idx="23">
                  <c:v>0.25000000000000011</c:v>
                </c:pt>
                <c:pt idx="24">
                  <c:v>0.28000000000000003</c:v>
                </c:pt>
                <c:pt idx="25">
                  <c:v>-0.71000000000000008</c:v>
                </c:pt>
                <c:pt idx="26">
                  <c:v>0.48</c:v>
                </c:pt>
                <c:pt idx="27">
                  <c:v>-0.35999999999999988</c:v>
                </c:pt>
                <c:pt idx="28">
                  <c:v>0.20999999999999996</c:v>
                </c:pt>
                <c:pt idx="29">
                  <c:v>0.48</c:v>
                </c:pt>
                <c:pt idx="30">
                  <c:v>6.0000000000000053E-2</c:v>
                </c:pt>
                <c:pt idx="31">
                  <c:v>0.41999999999999993</c:v>
                </c:pt>
                <c:pt idx="32">
                  <c:v>-0.27000000000000046</c:v>
                </c:pt>
                <c:pt idx="33">
                  <c:v>0.57000000000000073</c:v>
                </c:pt>
                <c:pt idx="34">
                  <c:v>3.01</c:v>
                </c:pt>
                <c:pt idx="35">
                  <c:v>-3.56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1.37</c:v>
                </c:pt>
                <c:pt idx="11">
                  <c:v>0.79</c:v>
                </c:pt>
                <c:pt idx="12">
                  <c:v>-0.19999999999999996</c:v>
                </c:pt>
                <c:pt idx="13">
                  <c:v>-0.83999999999999986</c:v>
                </c:pt>
                <c:pt idx="14">
                  <c:v>-0.5</c:v>
                </c:pt>
                <c:pt idx="15">
                  <c:v>0.89000000000000012</c:v>
                </c:pt>
                <c:pt idx="16">
                  <c:v>2.5700000000000003</c:v>
                </c:pt>
                <c:pt idx="17">
                  <c:v>3.05</c:v>
                </c:pt>
                <c:pt idx="18">
                  <c:v>2.61</c:v>
                </c:pt>
                <c:pt idx="19">
                  <c:v>1.78</c:v>
                </c:pt>
                <c:pt idx="20">
                  <c:v>1.4499999999999997</c:v>
                </c:pt>
                <c:pt idx="21">
                  <c:v>-0.26</c:v>
                </c:pt>
                <c:pt idx="22">
                  <c:v>-1.27</c:v>
                </c:pt>
                <c:pt idx="23">
                  <c:v>-1.4700000000000002</c:v>
                </c:pt>
                <c:pt idx="24">
                  <c:v>-1.78</c:v>
                </c:pt>
                <c:pt idx="25">
                  <c:v>-2.84</c:v>
                </c:pt>
                <c:pt idx="26">
                  <c:v>-4.5500000000000007</c:v>
                </c:pt>
                <c:pt idx="27">
                  <c:v>-6.99</c:v>
                </c:pt>
                <c:pt idx="28">
                  <c:v>-7.9</c:v>
                </c:pt>
                <c:pt idx="29">
                  <c:v>-7.4</c:v>
                </c:pt>
                <c:pt idx="30">
                  <c:v>-6.6999999999999993</c:v>
                </c:pt>
                <c:pt idx="31">
                  <c:v>-5.18</c:v>
                </c:pt>
                <c:pt idx="32">
                  <c:v>-4.3400000000000007</c:v>
                </c:pt>
                <c:pt idx="33">
                  <c:v>-3.18</c:v>
                </c:pt>
                <c:pt idx="34">
                  <c:v>0.71</c:v>
                </c:pt>
                <c:pt idx="35">
                  <c:v>1.75</c:v>
                </c:pt>
                <c:pt idx="36">
                  <c:v>2.31</c:v>
                </c:pt>
                <c:pt idx="37">
                  <c:v>3.23</c:v>
                </c:pt>
                <c:pt idx="38">
                  <c:v>3.94</c:v>
                </c:pt>
                <c:pt idx="39">
                  <c:v>4.17</c:v>
                </c:pt>
                <c:pt idx="40">
                  <c:v>4.34</c:v>
                </c:pt>
                <c:pt idx="41">
                  <c:v>4.09</c:v>
                </c:pt>
                <c:pt idx="42">
                  <c:v>4.1100000000000003</c:v>
                </c:pt>
                <c:pt idx="43">
                  <c:v>3.56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image" Target="../media/image1.emf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34" Type="http://schemas.openxmlformats.org/officeDocument/2006/relationships/chart" Target="../charts/chart70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33" Type="http://schemas.openxmlformats.org/officeDocument/2006/relationships/chart" Target="../charts/chart69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36" Type="http://schemas.openxmlformats.org/officeDocument/2006/relationships/chart" Target="../charts/chart72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Relationship Id="rId35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88900</xdr:colOff>
      <xdr:row>2</xdr:row>
      <xdr:rowOff>50800</xdr:rowOff>
    </xdr:from>
    <xdr:to>
      <xdr:col>101</xdr:col>
      <xdr:colOff>314038</xdr:colOff>
      <xdr:row>13</xdr:row>
      <xdr:rowOff>48491</xdr:rowOff>
    </xdr:to>
    <xdr:graphicFrame macro="">
      <xdr:nvGraphicFramePr>
        <xdr:cNvPr id="20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101</xdr:col>
      <xdr:colOff>393700</xdr:colOff>
      <xdr:row>2</xdr:row>
      <xdr:rowOff>25400</xdr:rowOff>
    </xdr:from>
    <xdr:to>
      <xdr:col>112</xdr:col>
      <xdr:colOff>618838</xdr:colOff>
      <xdr:row>13</xdr:row>
      <xdr:rowOff>23091</xdr:rowOff>
    </xdr:to>
    <xdr:graphicFrame macro="">
      <xdr:nvGraphicFramePr>
        <xdr:cNvPr id="21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90</xdr:col>
      <xdr:colOff>63500</xdr:colOff>
      <xdr:row>16</xdr:row>
      <xdr:rowOff>38100</xdr:rowOff>
    </xdr:from>
    <xdr:to>
      <xdr:col>101</xdr:col>
      <xdr:colOff>288638</xdr:colOff>
      <xdr:row>27</xdr:row>
      <xdr:rowOff>23091</xdr:rowOff>
    </xdr:to>
    <xdr:graphicFrame macro="">
      <xdr:nvGraphicFramePr>
        <xdr:cNvPr id="22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101</xdr:col>
      <xdr:colOff>393700</xdr:colOff>
      <xdr:row>16</xdr:row>
      <xdr:rowOff>38100</xdr:rowOff>
    </xdr:from>
    <xdr:to>
      <xdr:col>112</xdr:col>
      <xdr:colOff>618838</xdr:colOff>
      <xdr:row>27</xdr:row>
      <xdr:rowOff>23091</xdr:rowOff>
    </xdr:to>
    <xdr:graphicFrame macro="">
      <xdr:nvGraphicFramePr>
        <xdr:cNvPr id="23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90</xdr:col>
      <xdr:colOff>88900</xdr:colOff>
      <xdr:row>30</xdr:row>
      <xdr:rowOff>38100</xdr:rowOff>
    </xdr:from>
    <xdr:to>
      <xdr:col>101</xdr:col>
      <xdr:colOff>314038</xdr:colOff>
      <xdr:row>41</xdr:row>
      <xdr:rowOff>35791</xdr:rowOff>
    </xdr:to>
    <xdr:graphicFrame macro="">
      <xdr:nvGraphicFramePr>
        <xdr:cNvPr id="24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101</xdr:col>
      <xdr:colOff>393700</xdr:colOff>
      <xdr:row>30</xdr:row>
      <xdr:rowOff>38100</xdr:rowOff>
    </xdr:from>
    <xdr:to>
      <xdr:col>112</xdr:col>
      <xdr:colOff>618838</xdr:colOff>
      <xdr:row>41</xdr:row>
      <xdr:rowOff>35791</xdr:rowOff>
    </xdr:to>
    <xdr:graphicFrame macro="">
      <xdr:nvGraphicFramePr>
        <xdr:cNvPr id="25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90</xdr:col>
      <xdr:colOff>76200</xdr:colOff>
      <xdr:row>44</xdr:row>
      <xdr:rowOff>63500</xdr:rowOff>
    </xdr:from>
    <xdr:to>
      <xdr:col>101</xdr:col>
      <xdr:colOff>301338</xdr:colOff>
      <xdr:row>59</xdr:row>
      <xdr:rowOff>35791</xdr:rowOff>
    </xdr:to>
    <xdr:graphicFrame macro="">
      <xdr:nvGraphicFramePr>
        <xdr:cNvPr id="26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101</xdr:col>
      <xdr:colOff>393700</xdr:colOff>
      <xdr:row>44</xdr:row>
      <xdr:rowOff>50800</xdr:rowOff>
    </xdr:from>
    <xdr:to>
      <xdr:col>112</xdr:col>
      <xdr:colOff>618838</xdr:colOff>
      <xdr:row>59</xdr:row>
      <xdr:rowOff>23091</xdr:rowOff>
    </xdr:to>
    <xdr:graphicFrame macro="">
      <xdr:nvGraphicFramePr>
        <xdr:cNvPr id="27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76200</xdr:colOff>
      <xdr:row>2</xdr:row>
      <xdr:rowOff>38100</xdr:rowOff>
    </xdr:from>
    <xdr:to>
      <xdr:col>124</xdr:col>
      <xdr:colOff>301338</xdr:colOff>
      <xdr:row>13</xdr:row>
      <xdr:rowOff>35791</xdr:rowOff>
    </xdr:to>
    <xdr:graphicFrame macro="">
      <xdr:nvGraphicFramePr>
        <xdr:cNvPr id="28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124</xdr:col>
      <xdr:colOff>393700</xdr:colOff>
      <xdr:row>2</xdr:row>
      <xdr:rowOff>25400</xdr:rowOff>
    </xdr:from>
    <xdr:to>
      <xdr:col>135</xdr:col>
      <xdr:colOff>618838</xdr:colOff>
      <xdr:row>13</xdr:row>
      <xdr:rowOff>23091</xdr:rowOff>
    </xdr:to>
    <xdr:graphicFrame macro="">
      <xdr:nvGraphicFramePr>
        <xdr:cNvPr id="29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76200</xdr:colOff>
      <xdr:row>16</xdr:row>
      <xdr:rowOff>38100</xdr:rowOff>
    </xdr:from>
    <xdr:to>
      <xdr:col>124</xdr:col>
      <xdr:colOff>301338</xdr:colOff>
      <xdr:row>27</xdr:row>
      <xdr:rowOff>23091</xdr:rowOff>
    </xdr:to>
    <xdr:graphicFrame macro="">
      <xdr:nvGraphicFramePr>
        <xdr:cNvPr id="30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124</xdr:col>
      <xdr:colOff>393700</xdr:colOff>
      <xdr:row>16</xdr:row>
      <xdr:rowOff>38100</xdr:rowOff>
    </xdr:from>
    <xdr:to>
      <xdr:col>135</xdr:col>
      <xdr:colOff>618838</xdr:colOff>
      <xdr:row>27</xdr:row>
      <xdr:rowOff>23091</xdr:rowOff>
    </xdr:to>
    <xdr:graphicFrame macro="">
      <xdr:nvGraphicFramePr>
        <xdr:cNvPr id="31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113</xdr:col>
      <xdr:colOff>63500</xdr:colOff>
      <xdr:row>30</xdr:row>
      <xdr:rowOff>38100</xdr:rowOff>
    </xdr:from>
    <xdr:to>
      <xdr:col>124</xdr:col>
      <xdr:colOff>288638</xdr:colOff>
      <xdr:row>41</xdr:row>
      <xdr:rowOff>35791</xdr:rowOff>
    </xdr:to>
    <xdr:graphicFrame macro="">
      <xdr:nvGraphicFramePr>
        <xdr:cNvPr id="32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124</xdr:col>
      <xdr:colOff>393700</xdr:colOff>
      <xdr:row>30</xdr:row>
      <xdr:rowOff>38100</xdr:rowOff>
    </xdr:from>
    <xdr:to>
      <xdr:col>135</xdr:col>
      <xdr:colOff>618838</xdr:colOff>
      <xdr:row>41</xdr:row>
      <xdr:rowOff>35791</xdr:rowOff>
    </xdr:to>
    <xdr:graphicFrame macro="">
      <xdr:nvGraphicFramePr>
        <xdr:cNvPr id="33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113</xdr:col>
      <xdr:colOff>76200</xdr:colOff>
      <xdr:row>44</xdr:row>
      <xdr:rowOff>63500</xdr:rowOff>
    </xdr:from>
    <xdr:to>
      <xdr:col>124</xdr:col>
      <xdr:colOff>301338</xdr:colOff>
      <xdr:row>59</xdr:row>
      <xdr:rowOff>35791</xdr:rowOff>
    </xdr:to>
    <xdr:graphicFrame macro="">
      <xdr:nvGraphicFramePr>
        <xdr:cNvPr id="34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124</xdr:col>
      <xdr:colOff>393700</xdr:colOff>
      <xdr:row>44</xdr:row>
      <xdr:rowOff>50800</xdr:rowOff>
    </xdr:from>
    <xdr:to>
      <xdr:col>135</xdr:col>
      <xdr:colOff>618838</xdr:colOff>
      <xdr:row>59</xdr:row>
      <xdr:rowOff>23091</xdr:rowOff>
    </xdr:to>
    <xdr:graphicFrame macro="">
      <xdr:nvGraphicFramePr>
        <xdr:cNvPr id="35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136</xdr:col>
      <xdr:colOff>50800</xdr:colOff>
      <xdr:row>2</xdr:row>
      <xdr:rowOff>50800</xdr:rowOff>
    </xdr:from>
    <xdr:to>
      <xdr:col>147</xdr:col>
      <xdr:colOff>275938</xdr:colOff>
      <xdr:row>13</xdr:row>
      <xdr:rowOff>48491</xdr:rowOff>
    </xdr:to>
    <xdr:graphicFrame macro="">
      <xdr:nvGraphicFramePr>
        <xdr:cNvPr id="36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147</xdr:col>
      <xdr:colOff>393700</xdr:colOff>
      <xdr:row>2</xdr:row>
      <xdr:rowOff>25400</xdr:rowOff>
    </xdr:from>
    <xdr:to>
      <xdr:col>158</xdr:col>
      <xdr:colOff>618838</xdr:colOff>
      <xdr:row>13</xdr:row>
      <xdr:rowOff>23091</xdr:rowOff>
    </xdr:to>
    <xdr:graphicFrame macro="">
      <xdr:nvGraphicFramePr>
        <xdr:cNvPr id="37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136</xdr:col>
      <xdr:colOff>63500</xdr:colOff>
      <xdr:row>16</xdr:row>
      <xdr:rowOff>38100</xdr:rowOff>
    </xdr:from>
    <xdr:to>
      <xdr:col>147</xdr:col>
      <xdr:colOff>288638</xdr:colOff>
      <xdr:row>27</xdr:row>
      <xdr:rowOff>23091</xdr:rowOff>
    </xdr:to>
    <xdr:graphicFrame macro="">
      <xdr:nvGraphicFramePr>
        <xdr:cNvPr id="38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147</xdr:col>
      <xdr:colOff>393700</xdr:colOff>
      <xdr:row>16</xdr:row>
      <xdr:rowOff>38100</xdr:rowOff>
    </xdr:from>
    <xdr:to>
      <xdr:col>158</xdr:col>
      <xdr:colOff>618838</xdr:colOff>
      <xdr:row>27</xdr:row>
      <xdr:rowOff>23091</xdr:rowOff>
    </xdr:to>
    <xdr:graphicFrame macro="">
      <xdr:nvGraphicFramePr>
        <xdr:cNvPr id="39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C10" sqref="C10"/>
    </sheetView>
  </sheetViews>
  <sheetFormatPr defaultRowHeight="17.399999999999999"/>
  <cols>
    <col min="1" max="1" width="21.3984375" bestFit="1" customWidth="1"/>
    <col min="2" max="2" width="67.3984375" bestFit="1" customWidth="1"/>
  </cols>
  <sheetData>
    <row r="1" spans="1:2" ht="56.25" customHeight="1">
      <c r="A1" s="147" t="s">
        <v>153</v>
      </c>
      <c r="B1" s="147"/>
    </row>
    <row r="2" spans="1:2" ht="24.9" customHeight="1">
      <c r="A2" s="52"/>
      <c r="B2" s="52"/>
    </row>
    <row r="3" spans="1:2" ht="24.9" customHeight="1">
      <c r="A3" s="148" t="s">
        <v>164</v>
      </c>
      <c r="B3" s="53" t="s">
        <v>154</v>
      </c>
    </row>
    <row r="4" spans="1:2" ht="24.9" customHeight="1">
      <c r="A4" s="149"/>
      <c r="B4" s="53" t="s">
        <v>155</v>
      </c>
    </row>
    <row r="5" spans="1:2" ht="24.9" customHeight="1">
      <c r="A5" s="150"/>
      <c r="B5" s="53" t="s">
        <v>156</v>
      </c>
    </row>
    <row r="6" spans="1:2" ht="24.9" customHeight="1">
      <c r="A6" s="148" t="s">
        <v>35</v>
      </c>
      <c r="B6" s="140" t="s">
        <v>157</v>
      </c>
    </row>
    <row r="7" spans="1:2" ht="24.9" customHeight="1">
      <c r="A7" s="150"/>
      <c r="B7" s="140" t="s">
        <v>158</v>
      </c>
    </row>
    <row r="8" spans="1:2" ht="24.9" customHeight="1">
      <c r="A8" s="53" t="s">
        <v>37</v>
      </c>
      <c r="B8" s="54" t="s">
        <v>169</v>
      </c>
    </row>
    <row r="9" spans="1:2" ht="24.9" customHeight="1">
      <c r="A9" s="53" t="s">
        <v>165</v>
      </c>
      <c r="B9" s="58" t="s">
        <v>170</v>
      </c>
    </row>
    <row r="10" spans="1:2" ht="24.9" customHeight="1">
      <c r="A10" s="53" t="s">
        <v>36</v>
      </c>
      <c r="B10" s="58" t="s">
        <v>171</v>
      </c>
    </row>
    <row r="11" spans="1:2" ht="24.9" customHeight="1">
      <c r="A11" s="53" t="s">
        <v>46</v>
      </c>
      <c r="B11" s="54" t="s">
        <v>159</v>
      </c>
    </row>
    <row r="12" spans="1:2" ht="24.9" customHeight="1">
      <c r="A12" s="53" t="s">
        <v>39</v>
      </c>
      <c r="B12" s="55" t="s">
        <v>172</v>
      </c>
    </row>
    <row r="13" spans="1:2" ht="24.9" customHeight="1">
      <c r="A13" s="53" t="s">
        <v>40</v>
      </c>
      <c r="B13" s="56"/>
    </row>
    <row r="14" spans="1:2" ht="24.9" customHeight="1">
      <c r="A14" s="53" t="s">
        <v>41</v>
      </c>
      <c r="B14" s="56">
        <v>45076</v>
      </c>
    </row>
    <row r="15" spans="1:2" ht="24.9" customHeight="1">
      <c r="A15" s="53" t="s">
        <v>42</v>
      </c>
      <c r="B15" s="54" t="s">
        <v>173</v>
      </c>
    </row>
    <row r="16" spans="1:2" ht="24.9" customHeight="1">
      <c r="A16" s="53" t="s">
        <v>43</v>
      </c>
      <c r="B16" s="54" t="s">
        <v>160</v>
      </c>
    </row>
    <row r="17" spans="1:2" ht="24.9" customHeight="1">
      <c r="A17" s="53" t="s">
        <v>166</v>
      </c>
      <c r="B17" s="57">
        <v>1210</v>
      </c>
    </row>
    <row r="18" spans="1:2" ht="24.9" customHeight="1">
      <c r="A18" s="53" t="s">
        <v>57</v>
      </c>
      <c r="B18" s="54"/>
    </row>
    <row r="19" spans="1:2" ht="24.9" customHeight="1">
      <c r="A19" s="53" t="s">
        <v>60</v>
      </c>
      <c r="B19" s="58" t="s">
        <v>167</v>
      </c>
    </row>
    <row r="20" spans="1:2" ht="24.9" customHeight="1">
      <c r="A20" s="53" t="s">
        <v>61</v>
      </c>
      <c r="B20" s="54" t="s">
        <v>160</v>
      </c>
    </row>
    <row r="21" spans="1:2" ht="24.9" customHeight="1">
      <c r="A21" s="53" t="s">
        <v>78</v>
      </c>
      <c r="B21" s="59" t="s">
        <v>168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/>
    <hyperlink ref="B7" r:id="rId2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pane xSplit="1" ySplit="17" topLeftCell="B79" activePane="bottomRight" state="frozen"/>
      <selection sqref="A1:XFD1048576"/>
      <selection pane="topRight" sqref="A1:XFD1048576"/>
      <selection pane="bottomLeft" sqref="A1:XFD1048576"/>
      <selection pane="bottomRight" activeCell="B99" sqref="B99"/>
    </sheetView>
  </sheetViews>
  <sheetFormatPr defaultRowHeight="17.399999999999999"/>
  <cols>
    <col min="1" max="1" width="19.8984375" style="69" customWidth="1"/>
    <col min="2" max="19" width="12.3984375" style="69" customWidth="1"/>
    <col min="20" max="256" width="9" style="71"/>
    <col min="257" max="257" width="17.8984375" style="71" customWidth="1"/>
    <col min="258" max="275" width="9.09765625" style="71" customWidth="1"/>
    <col min="276" max="512" width="9" style="71"/>
    <col min="513" max="513" width="17.8984375" style="71" customWidth="1"/>
    <col min="514" max="531" width="9.09765625" style="71" customWidth="1"/>
    <col min="532" max="768" width="9" style="71"/>
    <col min="769" max="769" width="17.8984375" style="71" customWidth="1"/>
    <col min="770" max="787" width="9.09765625" style="71" customWidth="1"/>
    <col min="788" max="1024" width="9" style="71"/>
    <col min="1025" max="1025" width="17.8984375" style="71" customWidth="1"/>
    <col min="1026" max="1043" width="9.09765625" style="71" customWidth="1"/>
    <col min="1044" max="1280" width="9" style="71"/>
    <col min="1281" max="1281" width="17.8984375" style="71" customWidth="1"/>
    <col min="1282" max="1299" width="9.09765625" style="71" customWidth="1"/>
    <col min="1300" max="1536" width="9" style="71"/>
    <col min="1537" max="1537" width="17.8984375" style="71" customWidth="1"/>
    <col min="1538" max="1555" width="9.09765625" style="71" customWidth="1"/>
    <col min="1556" max="1792" width="9" style="71"/>
    <col min="1793" max="1793" width="17.8984375" style="71" customWidth="1"/>
    <col min="1794" max="1811" width="9.09765625" style="71" customWidth="1"/>
    <col min="1812" max="2048" width="9" style="71"/>
    <col min="2049" max="2049" width="17.8984375" style="71" customWidth="1"/>
    <col min="2050" max="2067" width="9.09765625" style="71" customWidth="1"/>
    <col min="2068" max="2304" width="9" style="71"/>
    <col min="2305" max="2305" width="17.8984375" style="71" customWidth="1"/>
    <col min="2306" max="2323" width="9.09765625" style="71" customWidth="1"/>
    <col min="2324" max="2560" width="9" style="71"/>
    <col min="2561" max="2561" width="17.8984375" style="71" customWidth="1"/>
    <col min="2562" max="2579" width="9.09765625" style="71" customWidth="1"/>
    <col min="2580" max="2816" width="9" style="71"/>
    <col min="2817" max="2817" width="17.8984375" style="71" customWidth="1"/>
    <col min="2818" max="2835" width="9.09765625" style="71" customWidth="1"/>
    <col min="2836" max="3072" width="9" style="71"/>
    <col min="3073" max="3073" width="17.8984375" style="71" customWidth="1"/>
    <col min="3074" max="3091" width="9.09765625" style="71" customWidth="1"/>
    <col min="3092" max="3328" width="9" style="71"/>
    <col min="3329" max="3329" width="17.8984375" style="71" customWidth="1"/>
    <col min="3330" max="3347" width="9.09765625" style="71" customWidth="1"/>
    <col min="3348" max="3584" width="9" style="71"/>
    <col min="3585" max="3585" width="17.8984375" style="71" customWidth="1"/>
    <col min="3586" max="3603" width="9.09765625" style="71" customWidth="1"/>
    <col min="3604" max="3840" width="9" style="71"/>
    <col min="3841" max="3841" width="17.8984375" style="71" customWidth="1"/>
    <col min="3842" max="3859" width="9.09765625" style="71" customWidth="1"/>
    <col min="3860" max="4096" width="9" style="71"/>
    <col min="4097" max="4097" width="17.8984375" style="71" customWidth="1"/>
    <col min="4098" max="4115" width="9.09765625" style="71" customWidth="1"/>
    <col min="4116" max="4352" width="9" style="71"/>
    <col min="4353" max="4353" width="17.8984375" style="71" customWidth="1"/>
    <col min="4354" max="4371" width="9.09765625" style="71" customWidth="1"/>
    <col min="4372" max="4608" width="9" style="71"/>
    <col min="4609" max="4609" width="17.8984375" style="71" customWidth="1"/>
    <col min="4610" max="4627" width="9.09765625" style="71" customWidth="1"/>
    <col min="4628" max="4864" width="9" style="71"/>
    <col min="4865" max="4865" width="17.8984375" style="71" customWidth="1"/>
    <col min="4866" max="4883" width="9.09765625" style="71" customWidth="1"/>
    <col min="4884" max="5120" width="9" style="71"/>
    <col min="5121" max="5121" width="17.8984375" style="71" customWidth="1"/>
    <col min="5122" max="5139" width="9.09765625" style="71" customWidth="1"/>
    <col min="5140" max="5376" width="9" style="71"/>
    <col min="5377" max="5377" width="17.8984375" style="71" customWidth="1"/>
    <col min="5378" max="5395" width="9.09765625" style="71" customWidth="1"/>
    <col min="5396" max="5632" width="9" style="71"/>
    <col min="5633" max="5633" width="17.8984375" style="71" customWidth="1"/>
    <col min="5634" max="5651" width="9.09765625" style="71" customWidth="1"/>
    <col min="5652" max="5888" width="9" style="71"/>
    <col min="5889" max="5889" width="17.8984375" style="71" customWidth="1"/>
    <col min="5890" max="5907" width="9.09765625" style="71" customWidth="1"/>
    <col min="5908" max="6144" width="9" style="71"/>
    <col min="6145" max="6145" width="17.8984375" style="71" customWidth="1"/>
    <col min="6146" max="6163" width="9.09765625" style="71" customWidth="1"/>
    <col min="6164" max="6400" width="9" style="71"/>
    <col min="6401" max="6401" width="17.8984375" style="71" customWidth="1"/>
    <col min="6402" max="6419" width="9.09765625" style="71" customWidth="1"/>
    <col min="6420" max="6656" width="9" style="71"/>
    <col min="6657" max="6657" width="17.8984375" style="71" customWidth="1"/>
    <col min="6658" max="6675" width="9.09765625" style="71" customWidth="1"/>
    <col min="6676" max="6912" width="9" style="71"/>
    <col min="6913" max="6913" width="17.8984375" style="71" customWidth="1"/>
    <col min="6914" max="6931" width="9.09765625" style="71" customWidth="1"/>
    <col min="6932" max="7168" width="9" style="71"/>
    <col min="7169" max="7169" width="17.8984375" style="71" customWidth="1"/>
    <col min="7170" max="7187" width="9.09765625" style="71" customWidth="1"/>
    <col min="7188" max="7424" width="9" style="71"/>
    <col min="7425" max="7425" width="17.8984375" style="71" customWidth="1"/>
    <col min="7426" max="7443" width="9.09765625" style="71" customWidth="1"/>
    <col min="7444" max="7680" width="9" style="71"/>
    <col min="7681" max="7681" width="17.8984375" style="71" customWidth="1"/>
    <col min="7682" max="7699" width="9.09765625" style="71" customWidth="1"/>
    <col min="7700" max="7936" width="9" style="71"/>
    <col min="7937" max="7937" width="17.8984375" style="71" customWidth="1"/>
    <col min="7938" max="7955" width="9.09765625" style="71" customWidth="1"/>
    <col min="7956" max="8192" width="9" style="71"/>
    <col min="8193" max="8193" width="17.8984375" style="71" customWidth="1"/>
    <col min="8194" max="8211" width="9.09765625" style="71" customWidth="1"/>
    <col min="8212" max="8448" width="9" style="71"/>
    <col min="8449" max="8449" width="17.8984375" style="71" customWidth="1"/>
    <col min="8450" max="8467" width="9.09765625" style="71" customWidth="1"/>
    <col min="8468" max="8704" width="9" style="71"/>
    <col min="8705" max="8705" width="17.8984375" style="71" customWidth="1"/>
    <col min="8706" max="8723" width="9.09765625" style="71" customWidth="1"/>
    <col min="8724" max="8960" width="9" style="71"/>
    <col min="8961" max="8961" width="17.8984375" style="71" customWidth="1"/>
    <col min="8962" max="8979" width="9.09765625" style="71" customWidth="1"/>
    <col min="8980" max="9216" width="9" style="71"/>
    <col min="9217" max="9217" width="17.8984375" style="71" customWidth="1"/>
    <col min="9218" max="9235" width="9.09765625" style="71" customWidth="1"/>
    <col min="9236" max="9472" width="9" style="71"/>
    <col min="9473" max="9473" width="17.8984375" style="71" customWidth="1"/>
    <col min="9474" max="9491" width="9.09765625" style="71" customWidth="1"/>
    <col min="9492" max="9728" width="9" style="71"/>
    <col min="9729" max="9729" width="17.8984375" style="71" customWidth="1"/>
    <col min="9730" max="9747" width="9.09765625" style="71" customWidth="1"/>
    <col min="9748" max="9984" width="9" style="71"/>
    <col min="9985" max="9985" width="17.8984375" style="71" customWidth="1"/>
    <col min="9986" max="10003" width="9.09765625" style="71" customWidth="1"/>
    <col min="10004" max="10240" width="9" style="71"/>
    <col min="10241" max="10241" width="17.8984375" style="71" customWidth="1"/>
    <col min="10242" max="10259" width="9.09765625" style="71" customWidth="1"/>
    <col min="10260" max="10496" width="9" style="71"/>
    <col min="10497" max="10497" width="17.8984375" style="71" customWidth="1"/>
    <col min="10498" max="10515" width="9.09765625" style="71" customWidth="1"/>
    <col min="10516" max="10752" width="9" style="71"/>
    <col min="10753" max="10753" width="17.8984375" style="71" customWidth="1"/>
    <col min="10754" max="10771" width="9.09765625" style="71" customWidth="1"/>
    <col min="10772" max="11008" width="9" style="71"/>
    <col min="11009" max="11009" width="17.8984375" style="71" customWidth="1"/>
    <col min="11010" max="11027" width="9.09765625" style="71" customWidth="1"/>
    <col min="11028" max="11264" width="9" style="71"/>
    <col min="11265" max="11265" width="17.8984375" style="71" customWidth="1"/>
    <col min="11266" max="11283" width="9.09765625" style="71" customWidth="1"/>
    <col min="11284" max="11520" width="9" style="71"/>
    <col min="11521" max="11521" width="17.8984375" style="71" customWidth="1"/>
    <col min="11522" max="11539" width="9.09765625" style="71" customWidth="1"/>
    <col min="11540" max="11776" width="9" style="71"/>
    <col min="11777" max="11777" width="17.8984375" style="71" customWidth="1"/>
    <col min="11778" max="11795" width="9.09765625" style="71" customWidth="1"/>
    <col min="11796" max="12032" width="9" style="71"/>
    <col min="12033" max="12033" width="17.8984375" style="71" customWidth="1"/>
    <col min="12034" max="12051" width="9.09765625" style="71" customWidth="1"/>
    <col min="12052" max="12288" width="9" style="71"/>
    <col min="12289" max="12289" width="17.8984375" style="71" customWidth="1"/>
    <col min="12290" max="12307" width="9.09765625" style="71" customWidth="1"/>
    <col min="12308" max="12544" width="9" style="71"/>
    <col min="12545" max="12545" width="17.8984375" style="71" customWidth="1"/>
    <col min="12546" max="12563" width="9.09765625" style="71" customWidth="1"/>
    <col min="12564" max="12800" width="9" style="71"/>
    <col min="12801" max="12801" width="17.8984375" style="71" customWidth="1"/>
    <col min="12802" max="12819" width="9.09765625" style="71" customWidth="1"/>
    <col min="12820" max="13056" width="9" style="71"/>
    <col min="13057" max="13057" width="17.8984375" style="71" customWidth="1"/>
    <col min="13058" max="13075" width="9.09765625" style="71" customWidth="1"/>
    <col min="13076" max="13312" width="9" style="71"/>
    <col min="13313" max="13313" width="17.8984375" style="71" customWidth="1"/>
    <col min="13314" max="13331" width="9.09765625" style="71" customWidth="1"/>
    <col min="13332" max="13568" width="9" style="71"/>
    <col min="13569" max="13569" width="17.8984375" style="71" customWidth="1"/>
    <col min="13570" max="13587" width="9.09765625" style="71" customWidth="1"/>
    <col min="13588" max="13824" width="9" style="71"/>
    <col min="13825" max="13825" width="17.8984375" style="71" customWidth="1"/>
    <col min="13826" max="13843" width="9.09765625" style="71" customWidth="1"/>
    <col min="13844" max="14080" width="9" style="71"/>
    <col min="14081" max="14081" width="17.8984375" style="71" customWidth="1"/>
    <col min="14082" max="14099" width="9.09765625" style="71" customWidth="1"/>
    <col min="14100" max="14336" width="9" style="71"/>
    <col min="14337" max="14337" width="17.8984375" style="71" customWidth="1"/>
    <col min="14338" max="14355" width="9.09765625" style="71" customWidth="1"/>
    <col min="14356" max="14592" width="9" style="71"/>
    <col min="14593" max="14593" width="17.8984375" style="71" customWidth="1"/>
    <col min="14594" max="14611" width="9.09765625" style="71" customWidth="1"/>
    <col min="14612" max="14848" width="9" style="71"/>
    <col min="14849" max="14849" width="17.8984375" style="71" customWidth="1"/>
    <col min="14850" max="14867" width="9.09765625" style="71" customWidth="1"/>
    <col min="14868" max="15104" width="9" style="71"/>
    <col min="15105" max="15105" width="17.8984375" style="71" customWidth="1"/>
    <col min="15106" max="15123" width="9.09765625" style="71" customWidth="1"/>
    <col min="15124" max="15360" width="9" style="71"/>
    <col min="15361" max="15361" width="17.8984375" style="71" customWidth="1"/>
    <col min="15362" max="15379" width="9.09765625" style="71" customWidth="1"/>
    <col min="15380" max="15616" width="9" style="71"/>
    <col min="15617" max="15617" width="17.8984375" style="71" customWidth="1"/>
    <col min="15618" max="15635" width="9.09765625" style="71" customWidth="1"/>
    <col min="15636" max="15872" width="9" style="71"/>
    <col min="15873" max="15873" width="17.8984375" style="71" customWidth="1"/>
    <col min="15874" max="15891" width="9.09765625" style="71" customWidth="1"/>
    <col min="15892" max="16128" width="9" style="71"/>
    <col min="16129" max="16129" width="17.8984375" style="71" customWidth="1"/>
    <col min="16130" max="16147" width="9.09765625" style="71" customWidth="1"/>
    <col min="16148" max="16384" width="9" style="71"/>
  </cols>
  <sheetData>
    <row r="1" spans="1:19">
      <c r="A1" s="135" t="str">
        <f>Instructions!B12</f>
        <v>지하2층 #6</v>
      </c>
    </row>
    <row r="3" spans="1:19" s="137" customFormat="1">
      <c r="A3" s="136" t="s">
        <v>22</v>
      </c>
      <c r="B3" s="136">
        <v>1</v>
      </c>
      <c r="C3" s="136">
        <v>2</v>
      </c>
      <c r="D3" s="136">
        <v>3</v>
      </c>
      <c r="E3" s="136">
        <v>4</v>
      </c>
      <c r="F3" s="136">
        <v>5</v>
      </c>
      <c r="G3" s="136">
        <v>6</v>
      </c>
      <c r="H3" s="136">
        <v>7</v>
      </c>
      <c r="I3" s="136">
        <v>8</v>
      </c>
      <c r="J3" s="136">
        <v>9</v>
      </c>
      <c r="K3" s="136">
        <v>10</v>
      </c>
      <c r="L3" s="136">
        <v>11</v>
      </c>
      <c r="M3" s="136">
        <v>12</v>
      </c>
      <c r="N3" s="136">
        <v>13</v>
      </c>
      <c r="O3" s="136">
        <v>14</v>
      </c>
      <c r="P3" s="136">
        <v>15</v>
      </c>
      <c r="Q3" s="136">
        <v>16</v>
      </c>
      <c r="R3" s="136">
        <v>17</v>
      </c>
      <c r="S3" s="136">
        <v>18</v>
      </c>
    </row>
    <row r="5" spans="1:19">
      <c r="A5" s="69" t="s">
        <v>23</v>
      </c>
      <c r="B5" s="69">
        <v>9.9</v>
      </c>
      <c r="C5" s="69">
        <v>9.9</v>
      </c>
      <c r="D5" s="69">
        <v>9.9</v>
      </c>
      <c r="E5" s="69">
        <v>9.9</v>
      </c>
      <c r="F5" s="69">
        <v>9.9</v>
      </c>
      <c r="G5" s="69">
        <v>9.9</v>
      </c>
      <c r="H5" s="69">
        <v>9.9</v>
      </c>
      <c r="I5" s="69">
        <v>9.9</v>
      </c>
      <c r="J5" s="69">
        <v>9.9</v>
      </c>
      <c r="K5" s="69">
        <v>9.9</v>
      </c>
      <c r="L5" s="69">
        <v>9.9</v>
      </c>
      <c r="M5" s="69">
        <v>9.9</v>
      </c>
      <c r="N5" s="69">
        <v>9.9</v>
      </c>
      <c r="O5" s="69">
        <v>9.9</v>
      </c>
      <c r="P5" s="69">
        <v>9.9</v>
      </c>
      <c r="Q5" s="69">
        <v>9.9</v>
      </c>
      <c r="R5" s="69">
        <v>9.9</v>
      </c>
      <c r="S5" s="69">
        <v>9.9</v>
      </c>
    </row>
    <row r="7" spans="1:19">
      <c r="A7" s="69" t="s">
        <v>24</v>
      </c>
      <c r="B7" s="69" t="s">
        <v>83</v>
      </c>
      <c r="C7" s="69" t="s">
        <v>83</v>
      </c>
      <c r="D7" s="69" t="s">
        <v>83</v>
      </c>
      <c r="E7" s="69" t="s">
        <v>83</v>
      </c>
      <c r="F7" s="69" t="s">
        <v>83</v>
      </c>
      <c r="G7" s="69" t="s">
        <v>83</v>
      </c>
      <c r="H7" s="69" t="s">
        <v>83</v>
      </c>
      <c r="I7" s="69" t="s">
        <v>83</v>
      </c>
      <c r="J7" s="69" t="s">
        <v>83</v>
      </c>
      <c r="K7" s="69" t="s">
        <v>83</v>
      </c>
      <c r="L7" s="69" t="s">
        <v>83</v>
      </c>
      <c r="M7" s="69" t="s">
        <v>83</v>
      </c>
      <c r="N7" s="69" t="s">
        <v>83</v>
      </c>
      <c r="O7" s="69" t="s">
        <v>83</v>
      </c>
      <c r="P7" s="69" t="s">
        <v>83</v>
      </c>
      <c r="Q7" s="69" t="s">
        <v>83</v>
      </c>
      <c r="R7" s="69" t="s">
        <v>83</v>
      </c>
      <c r="S7" s="69" t="s">
        <v>83</v>
      </c>
    </row>
    <row r="8" spans="1:19">
      <c r="A8" s="69" t="s">
        <v>25</v>
      </c>
      <c r="B8" s="69" t="s">
        <v>84</v>
      </c>
      <c r="C8" s="69" t="s">
        <v>85</v>
      </c>
      <c r="D8" s="69" t="s">
        <v>86</v>
      </c>
      <c r="E8" s="69" t="s">
        <v>87</v>
      </c>
      <c r="F8" s="69" t="s">
        <v>88</v>
      </c>
      <c r="G8" s="69" t="s">
        <v>89</v>
      </c>
      <c r="H8" s="69" t="s">
        <v>90</v>
      </c>
      <c r="I8" s="69" t="s">
        <v>91</v>
      </c>
      <c r="J8" s="69" t="s">
        <v>92</v>
      </c>
      <c r="K8" s="69" t="s">
        <v>93</v>
      </c>
      <c r="L8" s="69" t="s">
        <v>94</v>
      </c>
      <c r="M8" s="69" t="s">
        <v>95</v>
      </c>
      <c r="N8" s="69" t="s">
        <v>96</v>
      </c>
      <c r="O8" s="69" t="s">
        <v>97</v>
      </c>
      <c r="P8" s="69" t="s">
        <v>98</v>
      </c>
      <c r="Q8" s="69" t="s">
        <v>99</v>
      </c>
      <c r="R8" s="69" t="s">
        <v>100</v>
      </c>
      <c r="S8" s="69" t="s">
        <v>101</v>
      </c>
    </row>
    <row r="10" spans="1:19" s="139" customFormat="1">
      <c r="A10" s="138" t="s">
        <v>26</v>
      </c>
      <c r="B10" s="138">
        <v>39.700000000000003</v>
      </c>
      <c r="C10" s="138">
        <v>36.1</v>
      </c>
      <c r="D10" s="138">
        <v>30</v>
      </c>
      <c r="E10" s="138">
        <v>29.3</v>
      </c>
      <c r="F10" s="138">
        <v>41.2</v>
      </c>
      <c r="G10" s="138">
        <v>29.2</v>
      </c>
      <c r="H10" s="138">
        <v>38.5</v>
      </c>
      <c r="I10" s="138">
        <v>36.4</v>
      </c>
      <c r="J10" s="138">
        <v>36</v>
      </c>
      <c r="K10" s="138">
        <v>38.299999999999997</v>
      </c>
      <c r="L10" s="138">
        <v>25.6</v>
      </c>
      <c r="M10" s="138">
        <v>39.299999999999997</v>
      </c>
      <c r="N10" s="138">
        <v>32.9</v>
      </c>
      <c r="O10" s="138">
        <v>29.7</v>
      </c>
      <c r="P10" s="138">
        <v>36.5</v>
      </c>
      <c r="Q10" s="138">
        <v>40.200000000000003</v>
      </c>
      <c r="R10" s="138">
        <v>50.7</v>
      </c>
      <c r="S10" s="138">
        <v>57.1</v>
      </c>
    </row>
    <row r="11" spans="1:19">
      <c r="A11" s="69" t="s">
        <v>27</v>
      </c>
      <c r="B11" s="69" t="s">
        <v>102</v>
      </c>
      <c r="C11" s="69" t="s">
        <v>103</v>
      </c>
      <c r="D11" s="69" t="s">
        <v>104</v>
      </c>
      <c r="E11" s="69" t="s">
        <v>105</v>
      </c>
      <c r="F11" s="69" t="s">
        <v>106</v>
      </c>
      <c r="G11" s="69" t="s">
        <v>107</v>
      </c>
      <c r="H11" s="69" t="s">
        <v>108</v>
      </c>
      <c r="I11" s="69" t="s">
        <v>109</v>
      </c>
      <c r="J11" s="69" t="s">
        <v>110</v>
      </c>
      <c r="K11" s="69" t="s">
        <v>111</v>
      </c>
      <c r="L11" s="69" t="s">
        <v>112</v>
      </c>
      <c r="M11" s="69" t="s">
        <v>113</v>
      </c>
      <c r="N11" s="69" t="s">
        <v>114</v>
      </c>
      <c r="O11" s="69" t="s">
        <v>115</v>
      </c>
      <c r="P11" s="69" t="s">
        <v>116</v>
      </c>
      <c r="Q11" s="69" t="s">
        <v>117</v>
      </c>
      <c r="R11" s="69" t="s">
        <v>118</v>
      </c>
      <c r="S11" s="69" t="s">
        <v>119</v>
      </c>
    </row>
    <row r="13" spans="1:19" s="139" customFormat="1">
      <c r="A13" s="138" t="s">
        <v>28</v>
      </c>
      <c r="B13" s="138">
        <v>21.2</v>
      </c>
      <c r="C13" s="138">
        <v>26.8</v>
      </c>
      <c r="D13" s="138">
        <v>32.9</v>
      </c>
      <c r="E13" s="138">
        <v>18.600000000000001</v>
      </c>
      <c r="F13" s="138">
        <v>36.200000000000003</v>
      </c>
      <c r="G13" s="138">
        <v>21.6</v>
      </c>
      <c r="H13" s="138">
        <v>27.7</v>
      </c>
      <c r="I13" s="138">
        <v>35</v>
      </c>
      <c r="J13" s="138">
        <v>18.7</v>
      </c>
      <c r="K13" s="138">
        <v>26.2</v>
      </c>
      <c r="L13" s="138">
        <v>25.8</v>
      </c>
      <c r="M13" s="138">
        <v>17.899999999999999</v>
      </c>
      <c r="N13" s="138">
        <v>21.1</v>
      </c>
      <c r="O13" s="138">
        <v>47.5</v>
      </c>
      <c r="P13" s="138">
        <v>28.2</v>
      </c>
      <c r="Q13" s="138">
        <v>65.2</v>
      </c>
      <c r="R13" s="138">
        <v>19.399999999999999</v>
      </c>
      <c r="S13" s="138">
        <v>26.5</v>
      </c>
    </row>
    <row r="14" spans="1:19">
      <c r="A14" s="69" t="s">
        <v>27</v>
      </c>
      <c r="B14" s="69" t="s">
        <v>120</v>
      </c>
      <c r="C14" s="69" t="s">
        <v>121</v>
      </c>
      <c r="D14" s="69" t="s">
        <v>122</v>
      </c>
      <c r="E14" s="69" t="s">
        <v>123</v>
      </c>
      <c r="F14" s="69" t="s">
        <v>124</v>
      </c>
      <c r="G14" s="69" t="s">
        <v>125</v>
      </c>
      <c r="H14" s="69" t="s">
        <v>126</v>
      </c>
      <c r="I14" s="69" t="s">
        <v>127</v>
      </c>
      <c r="J14" s="69" t="s">
        <v>128</v>
      </c>
      <c r="K14" s="69" t="s">
        <v>129</v>
      </c>
      <c r="L14" s="69" t="s">
        <v>130</v>
      </c>
      <c r="M14" s="69" t="s">
        <v>131</v>
      </c>
      <c r="N14" s="69" t="s">
        <v>132</v>
      </c>
      <c r="O14" s="69" t="s">
        <v>133</v>
      </c>
      <c r="P14" s="69" t="s">
        <v>134</v>
      </c>
      <c r="Q14" s="69" t="s">
        <v>135</v>
      </c>
      <c r="R14" s="69" t="s">
        <v>136</v>
      </c>
      <c r="S14" s="69" t="s">
        <v>137</v>
      </c>
    </row>
    <row r="16" spans="1:19">
      <c r="A16" s="69" t="s">
        <v>29</v>
      </c>
      <c r="B16" s="69" t="s">
        <v>30</v>
      </c>
      <c r="C16" s="69" t="s">
        <v>30</v>
      </c>
      <c r="D16" s="69" t="s">
        <v>30</v>
      </c>
      <c r="E16" s="69" t="s">
        <v>30</v>
      </c>
      <c r="F16" s="69" t="s">
        <v>30</v>
      </c>
      <c r="G16" s="69" t="s">
        <v>30</v>
      </c>
      <c r="H16" s="69" t="s">
        <v>30</v>
      </c>
      <c r="I16" s="69" t="s">
        <v>30</v>
      </c>
      <c r="J16" s="69" t="s">
        <v>30</v>
      </c>
      <c r="K16" s="69" t="s">
        <v>30</v>
      </c>
      <c r="L16" s="69" t="s">
        <v>30</v>
      </c>
      <c r="M16" s="69" t="s">
        <v>30</v>
      </c>
      <c r="N16" s="69" t="s">
        <v>30</v>
      </c>
      <c r="O16" s="69" t="s">
        <v>30</v>
      </c>
      <c r="P16" s="69" t="s">
        <v>30</v>
      </c>
      <c r="Q16" s="69" t="s">
        <v>30</v>
      </c>
      <c r="R16" s="69" t="s">
        <v>30</v>
      </c>
      <c r="S16" s="69" t="s">
        <v>30</v>
      </c>
    </row>
    <row r="18" spans="1:19" s="137" customFormat="1">
      <c r="A18" s="136" t="s">
        <v>31</v>
      </c>
      <c r="B18" s="136" t="s">
        <v>32</v>
      </c>
      <c r="C18" s="136" t="s">
        <v>32</v>
      </c>
      <c r="D18" s="136" t="s">
        <v>32</v>
      </c>
      <c r="E18" s="136" t="s">
        <v>32</v>
      </c>
      <c r="F18" s="136" t="s">
        <v>32</v>
      </c>
      <c r="G18" s="136" t="s">
        <v>32</v>
      </c>
      <c r="H18" s="136" t="s">
        <v>32</v>
      </c>
      <c r="I18" s="136" t="s">
        <v>32</v>
      </c>
      <c r="J18" s="136" t="s">
        <v>32</v>
      </c>
      <c r="K18" s="136" t="s">
        <v>32</v>
      </c>
      <c r="L18" s="136" t="s">
        <v>32</v>
      </c>
      <c r="M18" s="136" t="s">
        <v>32</v>
      </c>
      <c r="N18" s="136" t="s">
        <v>32</v>
      </c>
      <c r="O18" s="136" t="s">
        <v>32</v>
      </c>
      <c r="P18" s="136" t="s">
        <v>32</v>
      </c>
      <c r="Q18" s="136" t="s">
        <v>32</v>
      </c>
      <c r="R18" s="136" t="s">
        <v>32</v>
      </c>
      <c r="S18" s="136" t="s">
        <v>32</v>
      </c>
    </row>
    <row r="19" spans="1:19">
      <c r="A19" s="69" t="s">
        <v>33</v>
      </c>
      <c r="B19" s="69" t="s">
        <v>34</v>
      </c>
      <c r="C19" s="69" t="s">
        <v>34</v>
      </c>
      <c r="D19" s="69" t="s">
        <v>34</v>
      </c>
      <c r="E19" s="69" t="s">
        <v>34</v>
      </c>
      <c r="F19" s="69" t="s">
        <v>34</v>
      </c>
      <c r="G19" s="69" t="s">
        <v>34</v>
      </c>
      <c r="H19" s="69" t="s">
        <v>34</v>
      </c>
      <c r="I19" s="69" t="s">
        <v>34</v>
      </c>
      <c r="J19" s="69" t="s">
        <v>34</v>
      </c>
      <c r="K19" s="69" t="s">
        <v>34</v>
      </c>
      <c r="L19" s="69" t="s">
        <v>34</v>
      </c>
      <c r="M19" s="69" t="s">
        <v>34</v>
      </c>
      <c r="N19" s="69" t="s">
        <v>34</v>
      </c>
      <c r="O19" s="69" t="s">
        <v>34</v>
      </c>
      <c r="P19" s="69" t="s">
        <v>34</v>
      </c>
      <c r="Q19" s="69" t="s">
        <v>34</v>
      </c>
      <c r="R19" s="69" t="s">
        <v>34</v>
      </c>
      <c r="S19" s="69" t="s">
        <v>34</v>
      </c>
    </row>
    <row r="21" spans="1:19">
      <c r="A21" s="70">
        <v>0</v>
      </c>
      <c r="B21" s="69">
        <v>196</v>
      </c>
      <c r="C21" s="69">
        <v>274</v>
      </c>
      <c r="D21" s="69">
        <v>-23</v>
      </c>
      <c r="E21" s="69">
        <v>-292</v>
      </c>
      <c r="F21" s="69">
        <v>64</v>
      </c>
      <c r="G21" s="69">
        <v>-742</v>
      </c>
      <c r="H21" s="69">
        <v>-719</v>
      </c>
      <c r="I21" s="69">
        <v>84</v>
      </c>
      <c r="J21" s="69">
        <v>607</v>
      </c>
      <c r="K21" s="69">
        <v>-30</v>
      </c>
      <c r="L21" s="69">
        <v>442</v>
      </c>
      <c r="M21" s="69">
        <v>381</v>
      </c>
      <c r="N21" s="69">
        <v>-193</v>
      </c>
      <c r="O21" s="69">
        <v>434</v>
      </c>
      <c r="P21" s="69">
        <v>-447</v>
      </c>
      <c r="Q21" s="69">
        <v>71</v>
      </c>
      <c r="R21" s="69">
        <v>287</v>
      </c>
      <c r="S21" s="69">
        <v>-46</v>
      </c>
    </row>
    <row r="22" spans="1:19">
      <c r="A22" s="70">
        <v>0.3</v>
      </c>
      <c r="B22" s="69">
        <v>180</v>
      </c>
      <c r="C22" s="69">
        <v>249</v>
      </c>
      <c r="D22" s="69">
        <v>94</v>
      </c>
      <c r="E22" s="69">
        <v>-30</v>
      </c>
      <c r="F22" s="69">
        <v>-5</v>
      </c>
      <c r="G22" s="69">
        <v>-627</v>
      </c>
      <c r="H22" s="69">
        <v>-632</v>
      </c>
      <c r="I22" s="69">
        <v>130</v>
      </c>
      <c r="J22" s="69">
        <v>584</v>
      </c>
      <c r="K22" s="69">
        <v>28</v>
      </c>
      <c r="L22" s="69">
        <v>754</v>
      </c>
      <c r="M22" s="69">
        <v>404</v>
      </c>
      <c r="N22" s="69">
        <v>-130</v>
      </c>
      <c r="O22" s="69">
        <v>292</v>
      </c>
      <c r="P22" s="69">
        <v>-290</v>
      </c>
      <c r="Q22" s="69">
        <v>5</v>
      </c>
      <c r="R22" s="69">
        <v>224</v>
      </c>
      <c r="S22" s="69">
        <v>56</v>
      </c>
    </row>
    <row r="23" spans="1:19">
      <c r="A23" s="70">
        <v>0.6</v>
      </c>
      <c r="B23" s="69">
        <v>91</v>
      </c>
      <c r="C23" s="69">
        <v>284</v>
      </c>
      <c r="D23" s="69">
        <v>264</v>
      </c>
      <c r="E23" s="69">
        <v>41</v>
      </c>
      <c r="F23" s="69">
        <v>-86</v>
      </c>
      <c r="G23" s="69">
        <v>-472</v>
      </c>
      <c r="H23" s="69">
        <v>-447</v>
      </c>
      <c r="I23" s="69">
        <v>315</v>
      </c>
      <c r="J23" s="69">
        <v>569</v>
      </c>
      <c r="K23" s="69">
        <v>152</v>
      </c>
      <c r="L23" s="69">
        <v>904</v>
      </c>
      <c r="M23" s="69">
        <v>307</v>
      </c>
      <c r="N23" s="69">
        <v>-122</v>
      </c>
      <c r="O23" s="69">
        <v>201</v>
      </c>
      <c r="P23" s="69">
        <v>-224</v>
      </c>
      <c r="Q23" s="69">
        <v>-46</v>
      </c>
      <c r="R23" s="69">
        <v>58</v>
      </c>
      <c r="S23" s="69">
        <v>170</v>
      </c>
    </row>
    <row r="24" spans="1:19">
      <c r="A24" s="70">
        <v>0.89999999999999991</v>
      </c>
      <c r="B24" s="69">
        <v>76</v>
      </c>
      <c r="C24" s="69">
        <v>234</v>
      </c>
      <c r="D24" s="69">
        <v>287</v>
      </c>
      <c r="E24" s="69">
        <v>-94</v>
      </c>
      <c r="F24" s="69">
        <v>-46</v>
      </c>
      <c r="G24" s="69">
        <v>-335</v>
      </c>
      <c r="H24" s="69">
        <v>-173</v>
      </c>
      <c r="I24" s="69">
        <v>521</v>
      </c>
      <c r="J24" s="69">
        <v>599</v>
      </c>
      <c r="K24" s="69">
        <v>297</v>
      </c>
      <c r="L24" s="69">
        <v>711</v>
      </c>
      <c r="M24" s="69">
        <v>137</v>
      </c>
      <c r="N24" s="69">
        <v>-112</v>
      </c>
      <c r="O24" s="69">
        <v>-8</v>
      </c>
      <c r="P24" s="69">
        <v>-122</v>
      </c>
      <c r="Q24" s="69">
        <v>-23</v>
      </c>
      <c r="R24" s="69">
        <v>-132</v>
      </c>
      <c r="S24" s="69">
        <v>193</v>
      </c>
    </row>
    <row r="25" spans="1:19">
      <c r="A25" s="70">
        <v>1.2</v>
      </c>
      <c r="B25" s="69">
        <v>287</v>
      </c>
      <c r="C25" s="69">
        <v>130</v>
      </c>
      <c r="D25" s="69">
        <v>267</v>
      </c>
      <c r="E25" s="69">
        <v>-91</v>
      </c>
      <c r="F25" s="69">
        <v>41</v>
      </c>
      <c r="G25" s="69">
        <v>-234</v>
      </c>
      <c r="H25" s="69">
        <v>-107</v>
      </c>
      <c r="I25" s="69">
        <v>315</v>
      </c>
      <c r="J25" s="69">
        <v>569</v>
      </c>
      <c r="K25" s="69">
        <v>531</v>
      </c>
      <c r="L25" s="69">
        <v>305</v>
      </c>
      <c r="M25" s="69">
        <v>-18</v>
      </c>
      <c r="N25" s="69">
        <v>8</v>
      </c>
      <c r="O25" s="69">
        <v>-206</v>
      </c>
      <c r="P25" s="69">
        <v>48</v>
      </c>
      <c r="Q25" s="69">
        <v>213</v>
      </c>
      <c r="R25" s="69">
        <v>-216</v>
      </c>
      <c r="S25" s="69">
        <v>157</v>
      </c>
    </row>
    <row r="26" spans="1:19">
      <c r="A26" s="70">
        <v>1.5</v>
      </c>
      <c r="B26" s="69">
        <v>284</v>
      </c>
      <c r="C26" s="69">
        <v>-3</v>
      </c>
      <c r="D26" s="69">
        <v>310</v>
      </c>
      <c r="E26" s="69">
        <v>-43</v>
      </c>
      <c r="F26" s="69">
        <v>20</v>
      </c>
      <c r="G26" s="69">
        <v>-160</v>
      </c>
      <c r="H26" s="69">
        <v>-58</v>
      </c>
      <c r="I26" s="69">
        <v>132</v>
      </c>
      <c r="J26" s="69">
        <v>495</v>
      </c>
      <c r="K26" s="69">
        <v>617</v>
      </c>
      <c r="L26" s="69">
        <v>180</v>
      </c>
      <c r="M26" s="69">
        <v>-312</v>
      </c>
      <c r="N26" s="69">
        <v>36</v>
      </c>
      <c r="O26" s="69">
        <v>-234</v>
      </c>
      <c r="P26" s="69">
        <v>99</v>
      </c>
      <c r="Q26" s="69">
        <v>312</v>
      </c>
      <c r="R26" s="69">
        <v>-290</v>
      </c>
      <c r="S26" s="69">
        <v>20</v>
      </c>
    </row>
    <row r="27" spans="1:19">
      <c r="A27" s="70">
        <v>1.7999999999999998</v>
      </c>
      <c r="B27" s="69">
        <v>254</v>
      </c>
      <c r="C27" s="69">
        <v>-107</v>
      </c>
      <c r="D27" s="69">
        <v>419</v>
      </c>
      <c r="E27" s="69">
        <v>-117</v>
      </c>
      <c r="F27" s="69">
        <v>91</v>
      </c>
      <c r="G27" s="69">
        <v>-234</v>
      </c>
      <c r="H27" s="69">
        <v>-107</v>
      </c>
      <c r="I27" s="69">
        <v>114</v>
      </c>
      <c r="J27" s="69">
        <v>485</v>
      </c>
      <c r="K27" s="69">
        <v>549</v>
      </c>
      <c r="L27" s="69">
        <v>264</v>
      </c>
      <c r="M27" s="69">
        <v>-437</v>
      </c>
      <c r="N27" s="69">
        <v>-66</v>
      </c>
      <c r="O27" s="69">
        <v>-213</v>
      </c>
      <c r="P27" s="69">
        <v>74</v>
      </c>
      <c r="Q27" s="69">
        <v>282</v>
      </c>
      <c r="R27" s="69">
        <v>-378</v>
      </c>
      <c r="S27" s="69">
        <v>-33</v>
      </c>
    </row>
    <row r="28" spans="1:19">
      <c r="A28" s="70">
        <v>2.1</v>
      </c>
      <c r="B28" s="69">
        <v>254</v>
      </c>
      <c r="C28" s="69">
        <v>-86</v>
      </c>
      <c r="D28" s="69">
        <v>368</v>
      </c>
      <c r="E28" s="69">
        <v>-122</v>
      </c>
      <c r="F28" s="69">
        <v>157</v>
      </c>
      <c r="G28" s="69">
        <v>-190</v>
      </c>
      <c r="H28" s="69">
        <v>-284</v>
      </c>
      <c r="I28" s="69">
        <v>102</v>
      </c>
      <c r="J28" s="69">
        <v>455</v>
      </c>
      <c r="K28" s="69">
        <v>493</v>
      </c>
      <c r="L28" s="69">
        <v>287</v>
      </c>
      <c r="M28" s="69">
        <v>-483</v>
      </c>
      <c r="N28" s="69">
        <v>-119</v>
      </c>
      <c r="O28" s="69">
        <v>-33</v>
      </c>
      <c r="P28" s="69">
        <v>25</v>
      </c>
      <c r="Q28" s="69">
        <v>185</v>
      </c>
      <c r="R28" s="69">
        <v>-505</v>
      </c>
      <c r="S28" s="69">
        <v>71</v>
      </c>
    </row>
    <row r="29" spans="1:19">
      <c r="A29" s="70">
        <v>2.4</v>
      </c>
      <c r="B29" s="69">
        <v>234</v>
      </c>
      <c r="C29" s="69">
        <v>-33</v>
      </c>
      <c r="D29" s="69">
        <v>340</v>
      </c>
      <c r="E29" s="69">
        <v>89</v>
      </c>
      <c r="F29" s="69">
        <v>38</v>
      </c>
      <c r="G29" s="69">
        <v>84</v>
      </c>
      <c r="H29" s="69">
        <v>-399</v>
      </c>
      <c r="I29" s="69">
        <v>114</v>
      </c>
      <c r="J29" s="69">
        <v>297</v>
      </c>
      <c r="K29" s="69">
        <v>376</v>
      </c>
      <c r="L29" s="69">
        <v>178</v>
      </c>
      <c r="M29" s="69">
        <v>-490</v>
      </c>
      <c r="N29" s="69">
        <v>-145</v>
      </c>
      <c r="O29" s="69">
        <v>66</v>
      </c>
      <c r="P29" s="69">
        <v>18</v>
      </c>
      <c r="Q29" s="69">
        <v>124</v>
      </c>
      <c r="R29" s="69">
        <v>-635</v>
      </c>
      <c r="S29" s="69">
        <v>135</v>
      </c>
    </row>
    <row r="30" spans="1:19">
      <c r="A30" s="70">
        <v>2.7</v>
      </c>
      <c r="B30" s="69">
        <v>140</v>
      </c>
      <c r="C30" s="69">
        <v>38</v>
      </c>
      <c r="D30" s="69">
        <v>157</v>
      </c>
      <c r="E30" s="69">
        <v>467</v>
      </c>
      <c r="F30" s="69">
        <v>-10</v>
      </c>
      <c r="G30" s="69">
        <v>305</v>
      </c>
      <c r="H30" s="69">
        <v>-401</v>
      </c>
      <c r="I30" s="69">
        <v>58</v>
      </c>
      <c r="J30" s="69">
        <v>135</v>
      </c>
      <c r="K30" s="69">
        <v>279</v>
      </c>
      <c r="L30" s="69">
        <v>23</v>
      </c>
      <c r="M30" s="69">
        <v>-594</v>
      </c>
      <c r="N30" s="69">
        <v>-198</v>
      </c>
      <c r="O30" s="69">
        <v>279</v>
      </c>
      <c r="P30" s="69">
        <v>64</v>
      </c>
      <c r="Q30" s="69">
        <v>46</v>
      </c>
      <c r="R30" s="69">
        <v>-597</v>
      </c>
      <c r="S30" s="69">
        <v>145</v>
      </c>
    </row>
    <row r="31" spans="1:19">
      <c r="A31" s="70">
        <v>3</v>
      </c>
      <c r="B31" s="69">
        <v>66</v>
      </c>
      <c r="C31" s="69">
        <v>114</v>
      </c>
      <c r="D31" s="69">
        <v>-23</v>
      </c>
      <c r="E31" s="69">
        <v>704</v>
      </c>
      <c r="F31" s="69">
        <v>-13</v>
      </c>
      <c r="G31" s="69">
        <v>323</v>
      </c>
      <c r="H31" s="69">
        <v>-404</v>
      </c>
      <c r="I31" s="69">
        <v>-53</v>
      </c>
      <c r="J31" s="69">
        <v>51</v>
      </c>
      <c r="K31" s="69">
        <v>178</v>
      </c>
      <c r="L31" s="69">
        <v>84</v>
      </c>
      <c r="M31" s="69">
        <v>-536</v>
      </c>
      <c r="N31" s="69">
        <v>-330</v>
      </c>
      <c r="O31" s="69">
        <v>254</v>
      </c>
      <c r="P31" s="69">
        <v>69</v>
      </c>
      <c r="Q31" s="69">
        <v>-15</v>
      </c>
      <c r="R31" s="69">
        <v>-528</v>
      </c>
      <c r="S31" s="69">
        <v>91</v>
      </c>
    </row>
    <row r="32" spans="1:19">
      <c r="A32" s="70">
        <v>3.3</v>
      </c>
      <c r="B32" s="69">
        <v>25</v>
      </c>
      <c r="C32" s="69">
        <v>163</v>
      </c>
      <c r="D32" s="69">
        <v>-36</v>
      </c>
      <c r="E32" s="69">
        <v>531</v>
      </c>
      <c r="F32" s="69">
        <v>20</v>
      </c>
      <c r="G32" s="69">
        <v>292</v>
      </c>
      <c r="H32" s="69">
        <v>-417</v>
      </c>
      <c r="I32" s="69">
        <v>-163</v>
      </c>
      <c r="J32" s="69">
        <v>-48</v>
      </c>
      <c r="K32" s="69">
        <v>-38</v>
      </c>
      <c r="L32" s="69">
        <v>135</v>
      </c>
      <c r="M32" s="69">
        <v>-483</v>
      </c>
      <c r="N32" s="69">
        <v>-389</v>
      </c>
      <c r="O32" s="69">
        <v>284</v>
      </c>
      <c r="P32" s="69">
        <v>112</v>
      </c>
      <c r="Q32" s="69">
        <v>-104</v>
      </c>
      <c r="R32" s="69">
        <v>-513</v>
      </c>
      <c r="S32" s="69">
        <v>135</v>
      </c>
    </row>
    <row r="33" spans="1:19">
      <c r="A33" s="70">
        <v>3.5999999999999996</v>
      </c>
      <c r="B33" s="69">
        <v>-8</v>
      </c>
      <c r="C33" s="69">
        <v>71</v>
      </c>
      <c r="D33" s="69">
        <v>58</v>
      </c>
      <c r="E33" s="69">
        <v>378</v>
      </c>
      <c r="F33" s="69">
        <v>38</v>
      </c>
      <c r="G33" s="69">
        <v>234</v>
      </c>
      <c r="H33" s="69">
        <v>-457</v>
      </c>
      <c r="I33" s="69">
        <v>-185</v>
      </c>
      <c r="J33" s="69">
        <v>-290</v>
      </c>
      <c r="K33" s="69">
        <v>-147</v>
      </c>
      <c r="L33" s="69">
        <v>0</v>
      </c>
      <c r="M33" s="69">
        <v>-467</v>
      </c>
      <c r="N33" s="69">
        <v>-406</v>
      </c>
      <c r="O33" s="69">
        <v>180</v>
      </c>
      <c r="P33" s="69">
        <v>48</v>
      </c>
      <c r="Q33" s="69">
        <v>-30</v>
      </c>
      <c r="R33" s="69">
        <v>-419</v>
      </c>
      <c r="S33" s="69">
        <v>150</v>
      </c>
    </row>
    <row r="34" spans="1:19">
      <c r="A34" s="70">
        <v>3.9</v>
      </c>
      <c r="B34" s="69">
        <v>-112</v>
      </c>
      <c r="C34" s="69">
        <v>-10</v>
      </c>
      <c r="D34" s="69">
        <v>157</v>
      </c>
      <c r="E34" s="69">
        <v>226</v>
      </c>
      <c r="F34" s="69">
        <v>-8</v>
      </c>
      <c r="G34" s="69">
        <v>69</v>
      </c>
      <c r="H34" s="69">
        <v>-411</v>
      </c>
      <c r="I34" s="69">
        <v>-226</v>
      </c>
      <c r="J34" s="69">
        <v>-424</v>
      </c>
      <c r="K34" s="69">
        <v>-203</v>
      </c>
      <c r="L34" s="69">
        <v>-13</v>
      </c>
      <c r="M34" s="69">
        <v>-434</v>
      </c>
      <c r="N34" s="69">
        <v>-340</v>
      </c>
      <c r="O34" s="69">
        <v>-198</v>
      </c>
      <c r="P34" s="69">
        <v>-165</v>
      </c>
      <c r="Q34" s="69">
        <v>127</v>
      </c>
      <c r="R34" s="69">
        <v>-277</v>
      </c>
      <c r="S34" s="69">
        <v>109</v>
      </c>
    </row>
    <row r="35" spans="1:19">
      <c r="A35" s="70">
        <v>4.2</v>
      </c>
      <c r="B35" s="69">
        <v>-165</v>
      </c>
      <c r="C35" s="69">
        <v>-147</v>
      </c>
      <c r="D35" s="69">
        <v>198</v>
      </c>
      <c r="E35" s="69">
        <v>48</v>
      </c>
      <c r="F35" s="69">
        <v>-8</v>
      </c>
      <c r="G35" s="69">
        <v>-18</v>
      </c>
      <c r="H35" s="69">
        <v>-190</v>
      </c>
      <c r="I35" s="69">
        <v>-142</v>
      </c>
      <c r="J35" s="69">
        <v>-399</v>
      </c>
      <c r="K35" s="69">
        <v>-274</v>
      </c>
      <c r="L35" s="69">
        <v>-58</v>
      </c>
      <c r="M35" s="69">
        <v>-467</v>
      </c>
      <c r="N35" s="69">
        <v>-373</v>
      </c>
      <c r="O35" s="69">
        <v>-312</v>
      </c>
      <c r="P35" s="69">
        <v>-307</v>
      </c>
      <c r="Q35" s="69">
        <v>180</v>
      </c>
      <c r="R35" s="69">
        <v>-140</v>
      </c>
      <c r="S35" s="69">
        <v>107</v>
      </c>
    </row>
    <row r="36" spans="1:19">
      <c r="A36" s="70">
        <v>4.5</v>
      </c>
      <c r="B36" s="69">
        <v>-282</v>
      </c>
      <c r="C36" s="69">
        <v>-236</v>
      </c>
      <c r="D36" s="69">
        <v>84</v>
      </c>
      <c r="E36" s="69">
        <v>-119</v>
      </c>
      <c r="F36" s="69">
        <v>28</v>
      </c>
      <c r="G36" s="69">
        <v>8</v>
      </c>
      <c r="H36" s="69">
        <v>74</v>
      </c>
      <c r="I36" s="69">
        <v>-99</v>
      </c>
      <c r="J36" s="69">
        <v>-363</v>
      </c>
      <c r="K36" s="69">
        <v>-376</v>
      </c>
      <c r="L36" s="69">
        <v>-175</v>
      </c>
      <c r="M36" s="69">
        <v>-282</v>
      </c>
      <c r="N36" s="69">
        <v>-272</v>
      </c>
      <c r="O36" s="69">
        <v>-152</v>
      </c>
      <c r="P36" s="69">
        <v>-373</v>
      </c>
      <c r="Q36" s="69">
        <v>236</v>
      </c>
      <c r="R36" s="69">
        <v>-76</v>
      </c>
      <c r="S36" s="69">
        <v>109</v>
      </c>
    </row>
    <row r="37" spans="1:19">
      <c r="A37" s="70">
        <v>4.8</v>
      </c>
      <c r="B37" s="69">
        <v>-295</v>
      </c>
      <c r="C37" s="69">
        <v>-127</v>
      </c>
      <c r="D37" s="69">
        <v>-117</v>
      </c>
      <c r="E37" s="69">
        <v>-262</v>
      </c>
      <c r="F37" s="69">
        <v>102</v>
      </c>
      <c r="G37" s="69">
        <v>135</v>
      </c>
      <c r="H37" s="69">
        <v>305</v>
      </c>
      <c r="I37" s="69">
        <v>-97</v>
      </c>
      <c r="J37" s="69">
        <v>-394</v>
      </c>
      <c r="K37" s="69">
        <v>-330</v>
      </c>
      <c r="L37" s="69">
        <v>-180</v>
      </c>
      <c r="M37" s="69">
        <v>-236</v>
      </c>
      <c r="N37" s="69">
        <v>-127</v>
      </c>
      <c r="O37" s="69">
        <v>33</v>
      </c>
      <c r="P37" s="69">
        <v>-272</v>
      </c>
      <c r="Q37" s="69">
        <v>157</v>
      </c>
      <c r="R37" s="69">
        <v>8</v>
      </c>
      <c r="S37" s="69">
        <v>224</v>
      </c>
    </row>
    <row r="38" spans="1:19">
      <c r="A38" s="70">
        <v>5.0999999999999996</v>
      </c>
      <c r="B38" s="69">
        <v>-117</v>
      </c>
      <c r="C38" s="69">
        <v>74</v>
      </c>
      <c r="D38" s="69">
        <v>-229</v>
      </c>
      <c r="E38" s="69">
        <v>-373</v>
      </c>
      <c r="F38" s="69">
        <v>97</v>
      </c>
      <c r="G38" s="69">
        <v>330</v>
      </c>
      <c r="H38" s="69">
        <v>259</v>
      </c>
      <c r="I38" s="69">
        <v>-178</v>
      </c>
      <c r="J38" s="69">
        <v>-290</v>
      </c>
      <c r="K38" s="69">
        <v>-165</v>
      </c>
      <c r="L38" s="69">
        <v>-190</v>
      </c>
      <c r="M38" s="69">
        <v>-178</v>
      </c>
      <c r="N38" s="69">
        <v>74</v>
      </c>
      <c r="O38" s="69">
        <v>168</v>
      </c>
      <c r="P38" s="69">
        <v>-74</v>
      </c>
      <c r="Q38" s="69">
        <v>168</v>
      </c>
      <c r="R38" s="69">
        <v>117</v>
      </c>
      <c r="S38" s="69">
        <v>376</v>
      </c>
    </row>
    <row r="39" spans="1:19">
      <c r="A39" s="70">
        <v>5.4</v>
      </c>
      <c r="B39" s="69">
        <v>76</v>
      </c>
      <c r="C39" s="69">
        <v>190</v>
      </c>
      <c r="D39" s="69">
        <v>-300</v>
      </c>
      <c r="E39" s="69">
        <v>-345</v>
      </c>
      <c r="F39" s="69">
        <v>206</v>
      </c>
      <c r="G39" s="69">
        <v>429</v>
      </c>
      <c r="H39" s="69">
        <v>287</v>
      </c>
      <c r="I39" s="69">
        <v>-208</v>
      </c>
      <c r="J39" s="69">
        <v>-79</v>
      </c>
      <c r="K39" s="69">
        <v>-69</v>
      </c>
      <c r="M39" s="69">
        <v>-46</v>
      </c>
      <c r="N39" s="69">
        <v>185</v>
      </c>
      <c r="O39" s="69">
        <v>218</v>
      </c>
      <c r="P39" s="69">
        <v>170</v>
      </c>
      <c r="Q39" s="69">
        <v>132</v>
      </c>
      <c r="R39" s="69">
        <v>229</v>
      </c>
      <c r="S39" s="69">
        <v>396</v>
      </c>
    </row>
    <row r="40" spans="1:19">
      <c r="A40" s="70">
        <v>5.7</v>
      </c>
      <c r="B40" s="69">
        <v>221</v>
      </c>
      <c r="C40" s="69">
        <v>84</v>
      </c>
      <c r="D40" s="69">
        <v>-193</v>
      </c>
      <c r="E40" s="69">
        <v>-183</v>
      </c>
      <c r="F40" s="69">
        <v>356</v>
      </c>
      <c r="G40" s="69">
        <v>427</v>
      </c>
      <c r="H40" s="69">
        <v>335</v>
      </c>
      <c r="I40" s="69">
        <v>-198</v>
      </c>
      <c r="J40" s="69">
        <v>-152</v>
      </c>
      <c r="K40" s="69">
        <v>36</v>
      </c>
      <c r="L40" s="69">
        <v>-127</v>
      </c>
      <c r="M40" s="69">
        <v>97</v>
      </c>
      <c r="N40" s="69">
        <v>152</v>
      </c>
      <c r="O40" s="69">
        <v>157</v>
      </c>
      <c r="P40" s="69">
        <v>335</v>
      </c>
      <c r="Q40" s="69">
        <v>84</v>
      </c>
      <c r="R40" s="69">
        <v>318</v>
      </c>
      <c r="S40" s="69">
        <v>323</v>
      </c>
    </row>
    <row r="41" spans="1:19">
      <c r="A41" s="70">
        <v>6</v>
      </c>
      <c r="B41" s="69">
        <v>307</v>
      </c>
      <c r="C41" s="69">
        <v>-213</v>
      </c>
      <c r="D41" s="69">
        <v>-206</v>
      </c>
      <c r="E41" s="69">
        <v>18</v>
      </c>
      <c r="F41" s="69">
        <v>315</v>
      </c>
      <c r="G41" s="69">
        <v>424</v>
      </c>
      <c r="H41" s="69">
        <v>257</v>
      </c>
      <c r="I41" s="69">
        <v>-193</v>
      </c>
      <c r="J41" s="69">
        <v>-246</v>
      </c>
      <c r="K41" s="69">
        <v>104</v>
      </c>
      <c r="L41" s="69">
        <v>-307</v>
      </c>
      <c r="M41" s="69">
        <v>89</v>
      </c>
      <c r="N41" s="69">
        <v>356</v>
      </c>
      <c r="O41" s="69">
        <v>94</v>
      </c>
      <c r="P41" s="69">
        <v>226</v>
      </c>
      <c r="Q41" s="69">
        <v>-81</v>
      </c>
      <c r="R41" s="69">
        <v>363</v>
      </c>
      <c r="S41" s="69">
        <v>236</v>
      </c>
    </row>
    <row r="42" spans="1:19">
      <c r="A42" s="70">
        <v>6.3</v>
      </c>
      <c r="B42" s="69">
        <v>315</v>
      </c>
      <c r="C42" s="69">
        <v>-450</v>
      </c>
      <c r="D42" s="69">
        <v>-287</v>
      </c>
      <c r="E42" s="69">
        <v>300</v>
      </c>
      <c r="F42" s="69">
        <v>140</v>
      </c>
      <c r="G42" s="69">
        <v>401</v>
      </c>
      <c r="H42" s="69">
        <v>97</v>
      </c>
      <c r="I42" s="69">
        <v>-99</v>
      </c>
      <c r="J42" s="69">
        <v>-290</v>
      </c>
      <c r="K42" s="69">
        <v>-18</v>
      </c>
      <c r="L42" s="69">
        <v>-432</v>
      </c>
      <c r="M42" s="69">
        <v>74</v>
      </c>
      <c r="N42" s="69">
        <v>419</v>
      </c>
      <c r="O42" s="69">
        <v>74</v>
      </c>
      <c r="P42" s="69">
        <v>109</v>
      </c>
      <c r="Q42" s="69">
        <v>-147</v>
      </c>
      <c r="R42" s="69">
        <v>251</v>
      </c>
      <c r="S42" s="69">
        <v>109</v>
      </c>
    </row>
    <row r="43" spans="1:19">
      <c r="A43" s="70">
        <v>6.6</v>
      </c>
      <c r="B43" s="69">
        <v>226</v>
      </c>
      <c r="C43" s="69">
        <v>-495</v>
      </c>
      <c r="D43" s="69">
        <v>-185</v>
      </c>
      <c r="E43" s="69">
        <v>493</v>
      </c>
      <c r="F43" s="69">
        <v>79</v>
      </c>
      <c r="G43" s="69">
        <v>399</v>
      </c>
      <c r="H43" s="69">
        <v>-36</v>
      </c>
      <c r="I43" s="69">
        <v>-36</v>
      </c>
      <c r="J43" s="69">
        <v>-173</v>
      </c>
      <c r="K43" s="69">
        <v>-168</v>
      </c>
      <c r="L43" s="69">
        <v>-330</v>
      </c>
      <c r="M43" s="69">
        <v>127</v>
      </c>
      <c r="N43" s="69">
        <v>533</v>
      </c>
      <c r="O43" s="69">
        <v>94</v>
      </c>
      <c r="P43" s="69">
        <v>140</v>
      </c>
      <c r="Q43" s="69">
        <v>-109</v>
      </c>
      <c r="R43" s="69">
        <v>259</v>
      </c>
      <c r="S43" s="69">
        <v>23</v>
      </c>
    </row>
    <row r="44" spans="1:19">
      <c r="A44" s="70">
        <v>6.9</v>
      </c>
      <c r="B44" s="69">
        <v>211</v>
      </c>
      <c r="C44" s="69">
        <v>-465</v>
      </c>
      <c r="D44" s="69">
        <v>-79</v>
      </c>
      <c r="E44" s="69">
        <v>450</v>
      </c>
      <c r="F44" s="69">
        <v>71</v>
      </c>
      <c r="G44" s="69">
        <v>229</v>
      </c>
      <c r="H44" s="69">
        <v>-102</v>
      </c>
      <c r="I44" s="69">
        <v>-48</v>
      </c>
      <c r="J44" s="69">
        <v>-140</v>
      </c>
      <c r="K44" s="69">
        <v>-183</v>
      </c>
      <c r="L44" s="69">
        <v>-157</v>
      </c>
      <c r="M44" s="69">
        <v>142</v>
      </c>
      <c r="N44" s="69">
        <v>429</v>
      </c>
      <c r="O44" s="69">
        <v>-41</v>
      </c>
      <c r="P44" s="69">
        <v>150</v>
      </c>
      <c r="Q44" s="69">
        <v>-112</v>
      </c>
      <c r="R44" s="69">
        <v>267</v>
      </c>
      <c r="S44" s="69">
        <v>-38</v>
      </c>
    </row>
    <row r="45" spans="1:19">
      <c r="A45" s="70">
        <v>7.1999999999999993</v>
      </c>
      <c r="B45" s="69">
        <v>185</v>
      </c>
      <c r="C45" s="69">
        <v>-353</v>
      </c>
      <c r="D45" s="69">
        <v>-117</v>
      </c>
      <c r="E45" s="69">
        <v>414</v>
      </c>
      <c r="F45" s="69">
        <v>84</v>
      </c>
      <c r="G45" s="69">
        <v>-66</v>
      </c>
      <c r="H45" s="69">
        <v>-79</v>
      </c>
      <c r="I45" s="69">
        <v>23</v>
      </c>
      <c r="J45" s="69">
        <v>-201</v>
      </c>
      <c r="K45" s="69">
        <v>-221</v>
      </c>
      <c r="L45" s="69">
        <v>-142</v>
      </c>
      <c r="M45" s="69">
        <v>206</v>
      </c>
      <c r="N45" s="69">
        <v>338</v>
      </c>
      <c r="O45" s="69">
        <v>-109</v>
      </c>
      <c r="P45" s="69">
        <v>274</v>
      </c>
      <c r="Q45" s="69">
        <v>-140</v>
      </c>
      <c r="R45" s="69">
        <v>264</v>
      </c>
      <c r="S45" s="69">
        <v>-71</v>
      </c>
    </row>
    <row r="46" spans="1:19">
      <c r="A46" s="70">
        <v>7.5</v>
      </c>
      <c r="B46" s="69">
        <v>236</v>
      </c>
      <c r="C46" s="69">
        <v>-231</v>
      </c>
      <c r="D46" s="69">
        <v>-185</v>
      </c>
      <c r="E46" s="69">
        <v>340</v>
      </c>
      <c r="F46" s="69">
        <v>0</v>
      </c>
      <c r="G46" s="69">
        <v>-234</v>
      </c>
      <c r="H46" s="69">
        <v>23</v>
      </c>
      <c r="I46" s="69">
        <v>36</v>
      </c>
      <c r="J46" s="69">
        <v>-198</v>
      </c>
      <c r="K46" s="69">
        <v>-345</v>
      </c>
      <c r="L46" s="69">
        <v>-206</v>
      </c>
      <c r="M46" s="69">
        <v>333</v>
      </c>
      <c r="N46" s="69">
        <v>381</v>
      </c>
      <c r="O46" s="69">
        <v>-91</v>
      </c>
      <c r="P46" s="69">
        <v>340</v>
      </c>
      <c r="Q46" s="69">
        <v>-102</v>
      </c>
      <c r="R46" s="69">
        <v>249</v>
      </c>
      <c r="S46" s="69">
        <v>-175</v>
      </c>
    </row>
    <row r="47" spans="1:19">
      <c r="A47" s="70">
        <v>7.8</v>
      </c>
      <c r="B47" s="69">
        <v>132</v>
      </c>
      <c r="C47" s="69">
        <v>-180</v>
      </c>
      <c r="D47" s="69">
        <v>-117</v>
      </c>
      <c r="E47" s="69">
        <v>193</v>
      </c>
      <c r="F47" s="69">
        <v>-48</v>
      </c>
      <c r="G47" s="69">
        <v>-254</v>
      </c>
      <c r="H47" s="69">
        <v>142</v>
      </c>
      <c r="I47" s="69">
        <v>0</v>
      </c>
      <c r="J47" s="69">
        <v>-94</v>
      </c>
      <c r="K47" s="69">
        <v>-295</v>
      </c>
      <c r="L47" s="69">
        <v>-251</v>
      </c>
      <c r="M47" s="69">
        <v>404</v>
      </c>
      <c r="N47" s="69">
        <v>244</v>
      </c>
      <c r="O47" s="69">
        <v>0</v>
      </c>
      <c r="P47" s="69">
        <v>241</v>
      </c>
      <c r="Q47" s="69">
        <v>-119</v>
      </c>
      <c r="R47" s="69">
        <v>221</v>
      </c>
      <c r="S47" s="69">
        <v>-231</v>
      </c>
    </row>
    <row r="48" spans="1:19">
      <c r="A48" s="70">
        <v>8.1</v>
      </c>
      <c r="B48" s="69">
        <v>-127</v>
      </c>
      <c r="C48" s="69">
        <v>-130</v>
      </c>
      <c r="D48" s="69">
        <v>28</v>
      </c>
      <c r="E48" s="69">
        <v>56</v>
      </c>
      <c r="F48" s="69">
        <v>-79</v>
      </c>
      <c r="G48" s="69">
        <v>-244</v>
      </c>
      <c r="H48" s="69">
        <v>328</v>
      </c>
      <c r="I48" s="69">
        <v>-15</v>
      </c>
      <c r="J48" s="69">
        <v>112</v>
      </c>
      <c r="K48" s="69">
        <v>-142</v>
      </c>
      <c r="L48" s="69">
        <v>-434</v>
      </c>
      <c r="M48" s="69">
        <v>394</v>
      </c>
      <c r="N48" s="69">
        <v>114</v>
      </c>
      <c r="O48" s="69">
        <v>20</v>
      </c>
      <c r="P48" s="69">
        <v>140</v>
      </c>
      <c r="Q48" s="69">
        <v>-132</v>
      </c>
      <c r="R48" s="69">
        <v>218</v>
      </c>
      <c r="S48" s="69">
        <v>-323</v>
      </c>
    </row>
    <row r="49" spans="1:19">
      <c r="A49" s="70">
        <v>8.4</v>
      </c>
      <c r="B49" s="69">
        <v>-361</v>
      </c>
      <c r="C49" s="69">
        <v>102</v>
      </c>
      <c r="D49" s="69">
        <v>127</v>
      </c>
      <c r="E49" s="69">
        <v>-155</v>
      </c>
      <c r="F49" s="69">
        <v>-196</v>
      </c>
      <c r="G49" s="69">
        <v>-175</v>
      </c>
      <c r="H49" s="69">
        <v>478</v>
      </c>
      <c r="I49" s="69">
        <v>5</v>
      </c>
      <c r="J49" s="69">
        <v>198</v>
      </c>
      <c r="K49" s="69">
        <v>-43</v>
      </c>
      <c r="L49" s="69">
        <v>-452</v>
      </c>
      <c r="M49" s="69">
        <v>305</v>
      </c>
      <c r="N49" s="69">
        <v>71</v>
      </c>
      <c r="O49" s="69">
        <v>64</v>
      </c>
      <c r="P49" s="69">
        <v>107</v>
      </c>
      <c r="Q49" s="69">
        <v>-38</v>
      </c>
      <c r="R49" s="69">
        <v>279</v>
      </c>
      <c r="S49" s="69">
        <v>-394</v>
      </c>
    </row>
    <row r="50" spans="1:19">
      <c r="A50" s="70">
        <v>8.6999999999999993</v>
      </c>
      <c r="B50" s="69">
        <v>-508</v>
      </c>
      <c r="C50" s="69">
        <v>155</v>
      </c>
      <c r="D50" s="69">
        <v>-46</v>
      </c>
      <c r="E50" s="69">
        <v>-300</v>
      </c>
      <c r="F50" s="69">
        <v>-241</v>
      </c>
      <c r="G50" s="69">
        <v>-56</v>
      </c>
      <c r="H50" s="69">
        <v>569</v>
      </c>
      <c r="I50" s="69">
        <v>99</v>
      </c>
      <c r="J50" s="69">
        <v>69</v>
      </c>
      <c r="K50" s="69">
        <v>30</v>
      </c>
      <c r="L50" s="69">
        <v>-437</v>
      </c>
      <c r="M50" s="69">
        <v>320</v>
      </c>
      <c r="N50" s="69">
        <v>-64</v>
      </c>
      <c r="O50" s="69">
        <v>-64</v>
      </c>
      <c r="P50" s="69">
        <v>38</v>
      </c>
      <c r="Q50" s="69">
        <v>-122</v>
      </c>
      <c r="R50" s="69">
        <v>356</v>
      </c>
      <c r="S50" s="69">
        <v>-417</v>
      </c>
    </row>
    <row r="51" spans="1:19">
      <c r="A51" s="70">
        <v>9</v>
      </c>
      <c r="B51" s="69">
        <v>-579</v>
      </c>
      <c r="C51" s="69">
        <v>221</v>
      </c>
      <c r="D51" s="69">
        <v>-145</v>
      </c>
      <c r="E51" s="69">
        <v>-444</v>
      </c>
      <c r="F51" s="69">
        <v>-165</v>
      </c>
      <c r="G51" s="69">
        <v>30</v>
      </c>
      <c r="H51" s="69">
        <v>665</v>
      </c>
      <c r="I51" s="69">
        <v>79</v>
      </c>
      <c r="J51" s="69">
        <v>-64</v>
      </c>
      <c r="K51" s="69">
        <v>-74</v>
      </c>
      <c r="L51" s="69">
        <v>-419</v>
      </c>
      <c r="M51" s="69">
        <v>439</v>
      </c>
      <c r="N51" s="69">
        <v>25</v>
      </c>
      <c r="O51" s="69">
        <v>-229</v>
      </c>
      <c r="P51" s="69">
        <v>38</v>
      </c>
      <c r="Q51" s="69">
        <v>-208</v>
      </c>
      <c r="R51" s="69">
        <v>234</v>
      </c>
      <c r="S51" s="69">
        <v>-434</v>
      </c>
    </row>
    <row r="52" spans="1:19">
      <c r="A52" s="70">
        <v>9.2999999999999989</v>
      </c>
      <c r="B52" s="69">
        <v>-561</v>
      </c>
      <c r="C52" s="69">
        <v>312</v>
      </c>
      <c r="D52" s="69">
        <v>-74</v>
      </c>
      <c r="E52" s="69">
        <v>-551</v>
      </c>
      <c r="F52" s="69">
        <v>-193</v>
      </c>
      <c r="G52" s="69">
        <v>61</v>
      </c>
      <c r="H52" s="69">
        <v>620</v>
      </c>
      <c r="I52" s="69">
        <v>15</v>
      </c>
      <c r="J52" s="69">
        <v>-226</v>
      </c>
      <c r="K52" s="69">
        <v>-152</v>
      </c>
      <c r="L52" s="69">
        <v>-216</v>
      </c>
      <c r="M52" s="69">
        <v>424</v>
      </c>
      <c r="N52" s="69">
        <v>119</v>
      </c>
      <c r="O52" s="69">
        <v>-340</v>
      </c>
      <c r="P52" s="69">
        <v>5</v>
      </c>
      <c r="Q52" s="69">
        <v>-257</v>
      </c>
      <c r="R52" s="69">
        <v>160</v>
      </c>
      <c r="S52" s="69">
        <v>-409</v>
      </c>
    </row>
    <row r="53" spans="1:19">
      <c r="A53" s="70">
        <v>9.6</v>
      </c>
      <c r="B53" s="69">
        <v>-511</v>
      </c>
      <c r="C53" s="69">
        <v>264</v>
      </c>
      <c r="D53" s="69">
        <v>-264</v>
      </c>
      <c r="E53" s="69">
        <v>-615</v>
      </c>
      <c r="F53" s="69">
        <v>-389</v>
      </c>
      <c r="G53" s="69">
        <v>124</v>
      </c>
      <c r="H53" s="69">
        <v>538</v>
      </c>
      <c r="I53" s="69">
        <v>-10</v>
      </c>
      <c r="J53" s="69">
        <v>-462</v>
      </c>
      <c r="K53" s="69">
        <v>-135</v>
      </c>
      <c r="L53" s="69">
        <v>99</v>
      </c>
      <c r="M53" s="69">
        <v>467</v>
      </c>
      <c r="N53" s="69">
        <v>-3</v>
      </c>
      <c r="O53" s="69">
        <v>-333</v>
      </c>
      <c r="P53" s="69">
        <v>-145</v>
      </c>
      <c r="Q53" s="69">
        <v>-216</v>
      </c>
      <c r="R53" s="69">
        <v>196</v>
      </c>
      <c r="S53" s="69">
        <v>-411</v>
      </c>
    </row>
    <row r="54" spans="1:19">
      <c r="A54" s="70">
        <v>9.9</v>
      </c>
      <c r="B54" s="69">
        <v>-384</v>
      </c>
      <c r="C54" s="69">
        <v>307</v>
      </c>
      <c r="D54" s="69">
        <v>-541</v>
      </c>
      <c r="E54" s="69">
        <v>-612</v>
      </c>
      <c r="F54" s="69">
        <v>-462</v>
      </c>
      <c r="G54" s="69">
        <v>-267</v>
      </c>
      <c r="H54" s="69">
        <v>452</v>
      </c>
      <c r="I54" s="69">
        <v>-183</v>
      </c>
      <c r="J54" s="69">
        <v>-698</v>
      </c>
      <c r="K54" s="69">
        <v>-262</v>
      </c>
      <c r="L54" s="69">
        <v>292</v>
      </c>
      <c r="M54" s="69">
        <v>414</v>
      </c>
      <c r="N54" s="69">
        <v>-102</v>
      </c>
      <c r="O54" s="69">
        <v>-356</v>
      </c>
      <c r="P54" s="69">
        <v>-447</v>
      </c>
      <c r="Q54" s="69">
        <v>-320</v>
      </c>
      <c r="R54" s="69">
        <v>145</v>
      </c>
      <c r="S54" s="69">
        <v>-356</v>
      </c>
    </row>
    <row r="55" spans="1:19">
      <c r="A55" s="70">
        <v>10.199999999999999</v>
      </c>
    </row>
    <row r="56" spans="1:19">
      <c r="A56" s="70">
        <v>10.5</v>
      </c>
    </row>
    <row r="57" spans="1:19">
      <c r="A57" s="70">
        <v>10.8</v>
      </c>
    </row>
    <row r="58" spans="1:19">
      <c r="A58" s="70">
        <v>11.1</v>
      </c>
    </row>
    <row r="59" spans="1:19">
      <c r="A59" s="70">
        <v>11.4</v>
      </c>
    </row>
    <row r="60" spans="1:19">
      <c r="A60" s="70">
        <v>11.7</v>
      </c>
    </row>
    <row r="61" spans="1:19">
      <c r="A61" s="70">
        <v>12</v>
      </c>
    </row>
    <row r="62" spans="1:19">
      <c r="A62" s="70">
        <v>12.3</v>
      </c>
    </row>
    <row r="63" spans="1:19">
      <c r="A63" s="70">
        <v>12.6</v>
      </c>
    </row>
    <row r="64" spans="1:19">
      <c r="A64" s="70">
        <v>12.9</v>
      </c>
    </row>
    <row r="65" spans="1:1">
      <c r="A65" s="70">
        <v>13.2</v>
      </c>
    </row>
    <row r="66" spans="1:1">
      <c r="A66" s="70">
        <v>13.5</v>
      </c>
    </row>
    <row r="67" spans="1:1">
      <c r="A67" s="70">
        <v>13.8</v>
      </c>
    </row>
    <row r="68" spans="1:1">
      <c r="A68" s="70">
        <v>14.1</v>
      </c>
    </row>
    <row r="69" spans="1:1">
      <c r="A69" s="70">
        <v>14.4</v>
      </c>
    </row>
    <row r="70" spans="1:1">
      <c r="A70" s="70">
        <v>14.7</v>
      </c>
    </row>
    <row r="71" spans="1:1">
      <c r="A71" s="70">
        <v>15</v>
      </c>
    </row>
    <row r="72" spans="1:1">
      <c r="A72" s="70">
        <v>15.3</v>
      </c>
    </row>
    <row r="73" spans="1:1">
      <c r="A73" s="70">
        <v>15.6</v>
      </c>
    </row>
    <row r="74" spans="1:1">
      <c r="A74" s="70">
        <v>15.9</v>
      </c>
    </row>
    <row r="75" spans="1:1">
      <c r="A75" s="70">
        <v>16.2</v>
      </c>
    </row>
    <row r="76" spans="1:1">
      <c r="A76" s="70">
        <v>16.5</v>
      </c>
    </row>
    <row r="77" spans="1:1">
      <c r="A77" s="70">
        <v>16.8</v>
      </c>
    </row>
    <row r="78" spans="1:1">
      <c r="A78" s="70">
        <v>17.100000000000001</v>
      </c>
    </row>
    <row r="79" spans="1:1">
      <c r="A79" s="70">
        <v>17.399999999999999</v>
      </c>
    </row>
    <row r="80" spans="1:1">
      <c r="A80" s="70">
        <v>17.7</v>
      </c>
    </row>
    <row r="81" spans="1:1">
      <c r="A81" s="70">
        <v>18</v>
      </c>
    </row>
    <row r="82" spans="1:1">
      <c r="A82" s="70">
        <v>18.3</v>
      </c>
    </row>
    <row r="83" spans="1:1">
      <c r="A83" s="70">
        <v>18.600000000000001</v>
      </c>
    </row>
    <row r="84" spans="1:1">
      <c r="A84" s="70">
        <v>18.899999999999999</v>
      </c>
    </row>
    <row r="85" spans="1:1">
      <c r="A85" s="70">
        <v>19.2</v>
      </c>
    </row>
    <row r="86" spans="1:1">
      <c r="A86" s="70">
        <v>19.5</v>
      </c>
    </row>
    <row r="87" spans="1:1">
      <c r="A87" s="70">
        <v>19.8</v>
      </c>
    </row>
    <row r="88" spans="1:1">
      <c r="A88" s="70">
        <v>20.100000000000001</v>
      </c>
    </row>
    <row r="89" spans="1:1">
      <c r="A89" s="70">
        <v>20.399999999999999</v>
      </c>
    </row>
    <row r="90" spans="1:1">
      <c r="A90" s="70">
        <v>20.7</v>
      </c>
    </row>
    <row r="91" spans="1:1">
      <c r="A91" s="70">
        <v>21</v>
      </c>
    </row>
    <row r="92" spans="1:1">
      <c r="A92" s="70">
        <v>21.3</v>
      </c>
    </row>
    <row r="93" spans="1:1">
      <c r="A93" s="70">
        <v>21.6</v>
      </c>
    </row>
    <row r="94" spans="1:1">
      <c r="A94" s="70">
        <v>21.9</v>
      </c>
    </row>
    <row r="95" spans="1:1">
      <c r="A95" s="70">
        <v>22.2</v>
      </c>
    </row>
    <row r="96" spans="1:1">
      <c r="A96" s="70">
        <v>22.5</v>
      </c>
    </row>
    <row r="97" spans="1:1">
      <c r="A97" s="70">
        <v>22.8</v>
      </c>
    </row>
    <row r="98" spans="1:1">
      <c r="A98" s="70">
        <v>23.1</v>
      </c>
    </row>
    <row r="99" spans="1:1">
      <c r="A99" s="70">
        <v>23.4</v>
      </c>
    </row>
    <row r="100" spans="1:1">
      <c r="A100" s="70">
        <v>23.7</v>
      </c>
    </row>
    <row r="101" spans="1:1">
      <c r="A101" s="70">
        <v>24</v>
      </c>
    </row>
    <row r="102" spans="1:1">
      <c r="A102" s="70">
        <v>24.3</v>
      </c>
    </row>
    <row r="103" spans="1:1">
      <c r="A103" s="70">
        <v>24.6</v>
      </c>
    </row>
    <row r="104" spans="1:1">
      <c r="A104" s="70">
        <v>24.9</v>
      </c>
    </row>
    <row r="105" spans="1:1">
      <c r="A105" s="70">
        <v>25.2</v>
      </c>
    </row>
    <row r="106" spans="1:1">
      <c r="A106" s="70">
        <v>25.5</v>
      </c>
    </row>
    <row r="107" spans="1:1">
      <c r="A107" s="70">
        <v>25.8</v>
      </c>
    </row>
    <row r="108" spans="1:1">
      <c r="A108" s="70">
        <v>26.1</v>
      </c>
    </row>
    <row r="109" spans="1:1">
      <c r="A109" s="70">
        <v>26.4</v>
      </c>
    </row>
    <row r="110" spans="1:1">
      <c r="A110" s="70">
        <v>26.7</v>
      </c>
    </row>
    <row r="111" spans="1:1">
      <c r="A111" s="70">
        <v>27</v>
      </c>
    </row>
    <row r="112" spans="1:1">
      <c r="A112" s="70">
        <v>27.3</v>
      </c>
    </row>
    <row r="113" spans="1:1">
      <c r="A113" s="70">
        <v>27.6</v>
      </c>
    </row>
    <row r="114" spans="1:1">
      <c r="A114" s="70">
        <v>27.9</v>
      </c>
    </row>
    <row r="115" spans="1:1">
      <c r="A115" s="70">
        <v>28.2</v>
      </c>
    </row>
    <row r="116" spans="1:1">
      <c r="A116" s="70">
        <v>28.5</v>
      </c>
    </row>
    <row r="117" spans="1:1">
      <c r="A117" s="70">
        <v>28.8</v>
      </c>
    </row>
    <row r="118" spans="1:1">
      <c r="A118" s="70">
        <v>29.1</v>
      </c>
    </row>
    <row r="119" spans="1:1">
      <c r="A119" s="70">
        <v>29.400000000000102</v>
      </c>
    </row>
    <row r="120" spans="1:1">
      <c r="A120" s="70">
        <v>29.700000000000099</v>
      </c>
    </row>
    <row r="121" spans="1:1">
      <c r="A121" s="70">
        <v>30.000000000000099</v>
      </c>
    </row>
    <row r="122" spans="1:1">
      <c r="A122" s="70">
        <v>30.3000000000001</v>
      </c>
    </row>
    <row r="123" spans="1:1">
      <c r="A123" s="70">
        <v>30.600000000000101</v>
      </c>
    </row>
    <row r="124" spans="1:1">
      <c r="A124" s="70">
        <v>30.900000000000102</v>
      </c>
    </row>
    <row r="125" spans="1:1">
      <c r="A125" s="70">
        <v>31.200000000000099</v>
      </c>
    </row>
    <row r="126" spans="1:1">
      <c r="A126" s="70">
        <v>31.500000000000099</v>
      </c>
    </row>
    <row r="127" spans="1:1">
      <c r="A127" s="70">
        <v>31.8000000000001</v>
      </c>
    </row>
    <row r="128" spans="1:1">
      <c r="A128" s="70">
        <v>32.100000000000101</v>
      </c>
    </row>
    <row r="129" spans="1:1">
      <c r="A129" s="70">
        <v>32.400000000000098</v>
      </c>
    </row>
    <row r="130" spans="1:1">
      <c r="A130" s="70">
        <v>32.700000000000102</v>
      </c>
    </row>
    <row r="131" spans="1:1">
      <c r="A131" s="70">
        <v>33.000000000000099</v>
      </c>
    </row>
    <row r="132" spans="1:1">
      <c r="A132" s="70">
        <v>33.300000000000097</v>
      </c>
    </row>
    <row r="133" spans="1:1">
      <c r="A133" s="70">
        <v>33.600000000000101</v>
      </c>
    </row>
    <row r="134" spans="1:1">
      <c r="A134" s="70">
        <v>33.900000000000098</v>
      </c>
    </row>
    <row r="135" spans="1:1">
      <c r="A135" s="70">
        <v>34.200000000000102</v>
      </c>
    </row>
    <row r="136" spans="1:1">
      <c r="A136" s="70">
        <v>34.500000000000099</v>
      </c>
    </row>
    <row r="137" spans="1:1">
      <c r="A137" s="70">
        <v>34.800000000000097</v>
      </c>
    </row>
    <row r="138" spans="1:1">
      <c r="A138" s="70">
        <v>35.100000000000101</v>
      </c>
    </row>
    <row r="139" spans="1:1">
      <c r="A139" s="70">
        <v>35.400000000000098</v>
      </c>
    </row>
    <row r="140" spans="1:1">
      <c r="A140" s="70">
        <v>35.700000000000102</v>
      </c>
    </row>
    <row r="141" spans="1:1">
      <c r="A141" s="70">
        <v>36.000000000000099</v>
      </c>
    </row>
    <row r="142" spans="1:1">
      <c r="A142" s="70">
        <v>36.300000000000097</v>
      </c>
    </row>
    <row r="143" spans="1:1">
      <c r="A143" s="70">
        <v>36.600000000000101</v>
      </c>
    </row>
    <row r="144" spans="1:1">
      <c r="A144" s="70">
        <v>36.900000000000098</v>
      </c>
    </row>
    <row r="145" spans="1:1">
      <c r="A145" s="70">
        <v>37.200000000000102</v>
      </c>
    </row>
    <row r="146" spans="1:1">
      <c r="A146" s="70">
        <v>37.500000000000099</v>
      </c>
    </row>
    <row r="147" spans="1:1">
      <c r="A147" s="70">
        <v>37.800000000000097</v>
      </c>
    </row>
    <row r="148" spans="1:1">
      <c r="A148" s="70">
        <v>38.100000000000101</v>
      </c>
    </row>
    <row r="149" spans="1:1">
      <c r="A149" s="70">
        <v>38.400000000000098</v>
      </c>
    </row>
    <row r="150" spans="1:1">
      <c r="A150" s="70">
        <v>38.700000000000102</v>
      </c>
    </row>
    <row r="151" spans="1:1">
      <c r="A151" s="70">
        <v>39.000000000000099</v>
      </c>
    </row>
    <row r="152" spans="1:1">
      <c r="A152" s="70">
        <v>39.300000000000097</v>
      </c>
    </row>
    <row r="153" spans="1:1">
      <c r="A153" s="70">
        <v>39.600000000000101</v>
      </c>
    </row>
    <row r="154" spans="1:1">
      <c r="A154" s="70">
        <v>39.900000000000098</v>
      </c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51"/>
  <sheetViews>
    <sheetView zoomScale="75" zoomScaleNormal="75" zoomScaleSheetLayoutView="100" workbookViewId="0">
      <selection activeCell="A30" sqref="A30"/>
    </sheetView>
  </sheetViews>
  <sheetFormatPr defaultColWidth="9.09765625" defaultRowHeight="10.8"/>
  <cols>
    <col min="1" max="1" width="4.8984375" style="49" customWidth="1"/>
    <col min="2" max="2" width="15.09765625" style="35" customWidth="1"/>
    <col min="3" max="3" width="14.3984375" style="35" customWidth="1"/>
    <col min="4" max="21" width="9.3984375" style="35" customWidth="1"/>
    <col min="22" max="22" width="13.3984375" style="35" customWidth="1"/>
    <col min="23" max="23" width="4.8984375" style="49" customWidth="1"/>
    <col min="24" max="24" width="15.09765625" style="35" customWidth="1"/>
    <col min="25" max="25" width="14.3984375" style="35" customWidth="1"/>
    <col min="26" max="43" width="9.3984375" style="35" customWidth="1"/>
    <col min="44" max="44" width="13.3984375" style="35" customWidth="1"/>
    <col min="45" max="66" width="9.09765625" style="35"/>
    <col min="67" max="67" width="5.8984375" style="35" customWidth="1"/>
    <col min="68" max="16384" width="9.09765625" style="35"/>
  </cols>
  <sheetData>
    <row r="1" spans="1:149" ht="15" customHeight="1">
      <c r="A1" s="201" t="s">
        <v>73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 t="s">
        <v>73</v>
      </c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35" t="s">
        <v>8</v>
      </c>
      <c r="AT1" s="35">
        <f>'Raw Data Input'!B3</f>
        <v>1</v>
      </c>
      <c r="BP1" s="35" t="s">
        <v>8</v>
      </c>
      <c r="BQ1" s="35">
        <f>'Raw Data Input'!F3</f>
        <v>5</v>
      </c>
      <c r="CM1" s="35" t="s">
        <v>8</v>
      </c>
      <c r="CN1" s="35">
        <f>'Raw Data Input'!J3</f>
        <v>9</v>
      </c>
      <c r="DJ1" s="35" t="s">
        <v>8</v>
      </c>
      <c r="DK1" s="35">
        <f>'Raw Data Input'!N3</f>
        <v>13</v>
      </c>
      <c r="EG1" s="35" t="s">
        <v>8</v>
      </c>
      <c r="EH1" s="35">
        <f>'Raw Data Input'!R3</f>
        <v>17</v>
      </c>
    </row>
    <row r="2" spans="1:149" ht="15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35" t="s">
        <v>74</v>
      </c>
      <c r="BE2" s="35" t="s">
        <v>75</v>
      </c>
      <c r="BP2" s="35" t="s">
        <v>74</v>
      </c>
      <c r="CB2" s="35" t="s">
        <v>75</v>
      </c>
      <c r="CM2" s="35" t="s">
        <v>74</v>
      </c>
      <c r="CY2" s="35" t="s">
        <v>75</v>
      </c>
      <c r="DJ2" s="35" t="s">
        <v>74</v>
      </c>
      <c r="DV2" s="35" t="s">
        <v>75</v>
      </c>
      <c r="EG2" s="35" t="s">
        <v>74</v>
      </c>
      <c r="ES2" s="35" t="s">
        <v>75</v>
      </c>
    </row>
    <row r="3" spans="1:149" ht="15" customHeight="1">
      <c r="A3" s="36"/>
      <c r="B3" s="36"/>
      <c r="C3" s="36"/>
      <c r="D3" s="36"/>
      <c r="E3" s="36"/>
      <c r="F3" s="36"/>
      <c r="G3" s="202" t="s">
        <v>62</v>
      </c>
      <c r="H3" s="203"/>
      <c r="I3" s="203"/>
      <c r="J3" s="203"/>
      <c r="K3" s="203"/>
      <c r="L3" s="203"/>
      <c r="M3" s="203"/>
      <c r="N3" s="203"/>
      <c r="O3" s="203"/>
      <c r="P3" s="36"/>
      <c r="Q3" s="36"/>
      <c r="R3" s="36"/>
      <c r="S3" s="36"/>
      <c r="T3" s="36"/>
      <c r="U3" s="36"/>
      <c r="V3" s="36"/>
      <c r="W3" s="142"/>
      <c r="X3" s="142"/>
      <c r="Y3" s="142"/>
      <c r="Z3" s="142"/>
      <c r="AA3" s="142"/>
      <c r="AB3" s="142"/>
      <c r="AC3" s="202" t="s">
        <v>62</v>
      </c>
      <c r="AD3" s="203"/>
      <c r="AE3" s="203"/>
      <c r="AF3" s="203"/>
      <c r="AG3" s="203"/>
      <c r="AH3" s="203"/>
      <c r="AI3" s="203"/>
      <c r="AJ3" s="203"/>
      <c r="AK3" s="203"/>
      <c r="AL3" s="142"/>
      <c r="AM3" s="142"/>
      <c r="AN3" s="142"/>
      <c r="AO3" s="142"/>
      <c r="AP3" s="142"/>
      <c r="AQ3" s="142"/>
      <c r="AR3" s="142"/>
    </row>
    <row r="4" spans="1:149" ht="15" customHeight="1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</row>
    <row r="5" spans="1:149" ht="15" customHeight="1">
      <c r="A5" s="48" t="s">
        <v>47</v>
      </c>
      <c r="B5" s="190" t="s">
        <v>37</v>
      </c>
      <c r="C5" s="190"/>
      <c r="D5" s="40"/>
      <c r="E5" s="192" t="str">
        <f>Instructions!B8</f>
        <v>여주 어코신 물류센터</v>
      </c>
      <c r="F5" s="192"/>
      <c r="G5" s="192"/>
      <c r="H5" s="192"/>
      <c r="I5" s="192"/>
      <c r="J5" s="192"/>
      <c r="K5" s="75" t="s">
        <v>48</v>
      </c>
      <c r="L5" s="199" t="s">
        <v>39</v>
      </c>
      <c r="M5" s="199"/>
      <c r="N5" s="199"/>
      <c r="O5" s="200" t="str">
        <f>Instructions!B12</f>
        <v>지하2층 #6</v>
      </c>
      <c r="P5" s="200"/>
      <c r="Q5" s="200"/>
      <c r="R5" s="200"/>
      <c r="S5" s="200"/>
      <c r="T5" s="200"/>
      <c r="U5" s="200"/>
      <c r="V5" s="200"/>
      <c r="W5" s="48" t="s">
        <v>47</v>
      </c>
      <c r="X5" s="190" t="s">
        <v>37</v>
      </c>
      <c r="Y5" s="190"/>
      <c r="Z5" s="40"/>
      <c r="AA5" s="192" t="str">
        <f>E5</f>
        <v>여주 어코신 물류센터</v>
      </c>
      <c r="AB5" s="192"/>
      <c r="AC5" s="192"/>
      <c r="AD5" s="192"/>
      <c r="AE5" s="192"/>
      <c r="AF5" s="192"/>
      <c r="AG5" s="143" t="s">
        <v>48</v>
      </c>
      <c r="AH5" s="199" t="s">
        <v>39</v>
      </c>
      <c r="AI5" s="199"/>
      <c r="AJ5" s="199"/>
      <c r="AK5" s="200" t="str">
        <f t="shared" ref="AK5:AK10" si="0">O5</f>
        <v>지하2층 #6</v>
      </c>
      <c r="AL5" s="200"/>
      <c r="AM5" s="200"/>
      <c r="AN5" s="200"/>
      <c r="AO5" s="200"/>
      <c r="AP5" s="200"/>
      <c r="AQ5" s="200"/>
      <c r="AR5" s="200"/>
    </row>
    <row r="6" spans="1:149" ht="15" customHeight="1">
      <c r="A6" s="48"/>
      <c r="B6" s="190" t="s">
        <v>38</v>
      </c>
      <c r="C6" s="190"/>
      <c r="D6" s="40"/>
      <c r="E6" s="192" t="str">
        <f>Instructions!B9</f>
        <v>경기도 여주시 삼교동 460-8</v>
      </c>
      <c r="F6" s="192"/>
      <c r="G6" s="192"/>
      <c r="H6" s="192"/>
      <c r="I6" s="192"/>
      <c r="J6" s="192"/>
      <c r="K6" s="60"/>
      <c r="L6" s="199" t="s">
        <v>40</v>
      </c>
      <c r="M6" s="199"/>
      <c r="N6" s="199"/>
      <c r="O6" s="200">
        <f>Instructions!B13</f>
        <v>0</v>
      </c>
      <c r="P6" s="200"/>
      <c r="Q6" s="200"/>
      <c r="R6" s="200"/>
      <c r="S6" s="200"/>
      <c r="T6" s="200"/>
      <c r="U6" s="200"/>
      <c r="V6" s="200"/>
      <c r="W6" s="48"/>
      <c r="X6" s="190" t="s">
        <v>38</v>
      </c>
      <c r="Y6" s="190"/>
      <c r="Z6" s="40"/>
      <c r="AA6" s="192" t="str">
        <f>E6</f>
        <v>경기도 여주시 삼교동 460-8</v>
      </c>
      <c r="AB6" s="192"/>
      <c r="AC6" s="192"/>
      <c r="AD6" s="192"/>
      <c r="AE6" s="192"/>
      <c r="AF6" s="192"/>
      <c r="AG6" s="60"/>
      <c r="AH6" s="199" t="s">
        <v>40</v>
      </c>
      <c r="AI6" s="199"/>
      <c r="AJ6" s="199"/>
      <c r="AK6" s="200">
        <f t="shared" si="0"/>
        <v>0</v>
      </c>
      <c r="AL6" s="200"/>
      <c r="AM6" s="200"/>
      <c r="AN6" s="200"/>
      <c r="AO6" s="200"/>
      <c r="AP6" s="200"/>
      <c r="AQ6" s="200"/>
      <c r="AR6" s="200"/>
    </row>
    <row r="7" spans="1:149" ht="15" customHeight="1">
      <c r="A7" s="48"/>
      <c r="B7" s="65"/>
      <c r="C7" s="66"/>
      <c r="D7" s="40"/>
      <c r="E7" s="63" t="str">
        <f>Instructions!B19</f>
        <v>여주시</v>
      </c>
      <c r="F7" s="63"/>
      <c r="G7" s="63"/>
      <c r="H7" s="63"/>
      <c r="I7" s="63"/>
      <c r="J7" s="63"/>
      <c r="K7" s="60"/>
      <c r="L7" s="199" t="s">
        <v>41</v>
      </c>
      <c r="M7" s="199"/>
      <c r="N7" s="199"/>
      <c r="O7" s="200">
        <f>Instructions!B14</f>
        <v>45076</v>
      </c>
      <c r="P7" s="200"/>
      <c r="Q7" s="200"/>
      <c r="R7" s="200"/>
      <c r="S7" s="200"/>
      <c r="T7" s="200"/>
      <c r="U7" s="200"/>
      <c r="V7" s="200"/>
      <c r="W7" s="48"/>
      <c r="X7" s="144"/>
      <c r="Y7" s="66"/>
      <c r="Z7" s="40"/>
      <c r="AA7" s="141" t="str">
        <f>E7</f>
        <v>여주시</v>
      </c>
      <c r="AB7" s="141"/>
      <c r="AC7" s="141"/>
      <c r="AD7" s="141"/>
      <c r="AE7" s="141"/>
      <c r="AF7" s="141"/>
      <c r="AG7" s="60"/>
      <c r="AH7" s="199" t="s">
        <v>41</v>
      </c>
      <c r="AI7" s="199"/>
      <c r="AJ7" s="199"/>
      <c r="AK7" s="200">
        <f t="shared" si="0"/>
        <v>45076</v>
      </c>
      <c r="AL7" s="200"/>
      <c r="AM7" s="200"/>
      <c r="AN7" s="200"/>
      <c r="AO7" s="200"/>
      <c r="AP7" s="200"/>
      <c r="AQ7" s="200"/>
      <c r="AR7" s="200"/>
    </row>
    <row r="8" spans="1:149" ht="15" customHeight="1">
      <c r="A8" s="48" t="s">
        <v>51</v>
      </c>
      <c r="B8" s="190" t="s">
        <v>36</v>
      </c>
      <c r="C8" s="190"/>
      <c r="D8" s="39"/>
      <c r="E8" s="192" t="str">
        <f>Instructions!B10</f>
        <v>에프앤씨건설㈜</v>
      </c>
      <c r="F8" s="192"/>
      <c r="G8" s="192"/>
      <c r="H8" s="192"/>
      <c r="I8" s="192"/>
      <c r="J8" s="192"/>
      <c r="K8" s="61"/>
      <c r="L8" s="199" t="s">
        <v>42</v>
      </c>
      <c r="M8" s="199"/>
      <c r="N8" s="199"/>
      <c r="O8" s="192" t="str">
        <f>Instructions!B15</f>
        <v>D-Meter® Manufactured by Allen Face&amp;Company, Serial Number: 448</v>
      </c>
      <c r="P8" s="192"/>
      <c r="Q8" s="192"/>
      <c r="R8" s="192"/>
      <c r="S8" s="192"/>
      <c r="T8" s="192"/>
      <c r="U8" s="192"/>
      <c r="V8" s="192"/>
      <c r="W8" s="48" t="s">
        <v>51</v>
      </c>
      <c r="X8" s="190" t="s">
        <v>36</v>
      </c>
      <c r="Y8" s="190"/>
      <c r="Z8" s="39"/>
      <c r="AA8" s="192" t="str">
        <f>E8</f>
        <v>에프앤씨건설㈜</v>
      </c>
      <c r="AB8" s="192"/>
      <c r="AC8" s="192"/>
      <c r="AD8" s="192"/>
      <c r="AE8" s="192"/>
      <c r="AF8" s="192"/>
      <c r="AG8" s="61"/>
      <c r="AH8" s="199" t="s">
        <v>42</v>
      </c>
      <c r="AI8" s="199"/>
      <c r="AJ8" s="199"/>
      <c r="AK8" s="192" t="str">
        <f t="shared" si="0"/>
        <v>D-Meter® Manufactured by Allen Face&amp;Company, Serial Number: 448</v>
      </c>
      <c r="AL8" s="192"/>
      <c r="AM8" s="192"/>
      <c r="AN8" s="192"/>
      <c r="AO8" s="192"/>
      <c r="AP8" s="192"/>
      <c r="AQ8" s="192"/>
      <c r="AR8" s="192"/>
    </row>
    <row r="9" spans="1:149" ht="15" customHeight="1">
      <c r="B9" s="67"/>
      <c r="C9" s="67"/>
      <c r="E9" s="64"/>
      <c r="F9" s="63"/>
      <c r="G9" s="63"/>
      <c r="H9" s="63"/>
      <c r="I9" s="63"/>
      <c r="J9" s="63"/>
      <c r="K9" s="61"/>
      <c r="L9" s="199" t="s">
        <v>43</v>
      </c>
      <c r="M9" s="199"/>
      <c r="N9" s="199"/>
      <c r="O9" s="192" t="str">
        <f>Instructions!B16</f>
        <v>TAEHYUN LEE (ALLEN FACE KOREA)</v>
      </c>
      <c r="P9" s="192"/>
      <c r="Q9" s="192"/>
      <c r="R9" s="192"/>
      <c r="S9" s="192"/>
      <c r="T9" s="192"/>
      <c r="U9" s="192"/>
      <c r="V9" s="192"/>
      <c r="X9" s="67"/>
      <c r="Y9" s="67"/>
      <c r="AA9" s="64"/>
      <c r="AB9" s="141"/>
      <c r="AC9" s="141"/>
      <c r="AD9" s="141"/>
      <c r="AE9" s="141"/>
      <c r="AF9" s="141"/>
      <c r="AG9" s="61"/>
      <c r="AH9" s="199" t="s">
        <v>43</v>
      </c>
      <c r="AI9" s="199"/>
      <c r="AJ9" s="199"/>
      <c r="AK9" s="192" t="str">
        <f t="shared" si="0"/>
        <v>TAEHYUN LEE (ALLEN FACE KOREA)</v>
      </c>
      <c r="AL9" s="192"/>
      <c r="AM9" s="192"/>
      <c r="AN9" s="192"/>
      <c r="AO9" s="192"/>
      <c r="AP9" s="192"/>
      <c r="AQ9" s="192"/>
      <c r="AR9" s="192"/>
    </row>
    <row r="10" spans="1:149" ht="15" customHeight="1" thickBot="1">
      <c r="A10" s="48" t="s">
        <v>52</v>
      </c>
      <c r="B10" s="190" t="s">
        <v>46</v>
      </c>
      <c r="C10" s="190"/>
      <c r="D10" s="39"/>
      <c r="E10" s="191" t="str">
        <f>Instructions!B11</f>
        <v>ALLEN FACE KOREA</v>
      </c>
      <c r="F10" s="191"/>
      <c r="G10" s="191"/>
      <c r="H10" s="191"/>
      <c r="I10" s="191"/>
      <c r="J10" s="191"/>
      <c r="K10" s="61"/>
      <c r="L10" s="199" t="s">
        <v>44</v>
      </c>
      <c r="M10" s="199"/>
      <c r="N10" s="199"/>
      <c r="O10" s="68">
        <f>Instructions!B17</f>
        <v>1210</v>
      </c>
      <c r="P10" s="62" t="s">
        <v>139</v>
      </c>
      <c r="Q10" s="192" t="s">
        <v>56</v>
      </c>
      <c r="R10" s="192"/>
      <c r="S10" s="192"/>
      <c r="T10" s="192"/>
      <c r="U10" s="192"/>
      <c r="V10" s="192"/>
      <c r="W10" s="48" t="s">
        <v>52</v>
      </c>
      <c r="X10" s="190" t="s">
        <v>46</v>
      </c>
      <c r="Y10" s="190"/>
      <c r="Z10" s="39"/>
      <c r="AA10" s="191" t="str">
        <f>E10</f>
        <v>ALLEN FACE KOREA</v>
      </c>
      <c r="AB10" s="191"/>
      <c r="AC10" s="191"/>
      <c r="AD10" s="191"/>
      <c r="AE10" s="191"/>
      <c r="AF10" s="191"/>
      <c r="AG10" s="61"/>
      <c r="AH10" s="199" t="s">
        <v>44</v>
      </c>
      <c r="AI10" s="199"/>
      <c r="AJ10" s="199"/>
      <c r="AK10" s="68">
        <f t="shared" si="0"/>
        <v>1210</v>
      </c>
      <c r="AL10" s="62" t="s">
        <v>139</v>
      </c>
      <c r="AM10" s="192" t="s">
        <v>56</v>
      </c>
      <c r="AN10" s="192"/>
      <c r="AO10" s="192"/>
      <c r="AP10" s="192"/>
      <c r="AQ10" s="192"/>
      <c r="AR10" s="192"/>
    </row>
    <row r="11" spans="1:149" ht="15" customHeight="1">
      <c r="A11" s="48" t="s">
        <v>49</v>
      </c>
      <c r="B11" s="190" t="s">
        <v>58</v>
      </c>
      <c r="C11" s="190"/>
      <c r="D11" s="45"/>
      <c r="E11" s="193" t="s">
        <v>138</v>
      </c>
      <c r="F11" s="194"/>
      <c r="G11" s="194"/>
      <c r="H11" s="194"/>
      <c r="I11" s="194"/>
      <c r="J11" s="195"/>
      <c r="L11" s="38"/>
      <c r="W11" s="48" t="s">
        <v>49</v>
      </c>
      <c r="X11" s="190" t="s">
        <v>58</v>
      </c>
      <c r="Y11" s="190"/>
      <c r="Z11" s="45"/>
      <c r="AA11" s="193" t="s">
        <v>138</v>
      </c>
      <c r="AB11" s="194"/>
      <c r="AC11" s="194"/>
      <c r="AD11" s="194"/>
      <c r="AE11" s="194"/>
      <c r="AF11" s="195"/>
      <c r="AH11" s="38"/>
    </row>
    <row r="12" spans="1:149" ht="15" customHeight="1">
      <c r="A12" s="50"/>
      <c r="B12" s="42"/>
      <c r="D12" s="45"/>
      <c r="E12" s="196"/>
      <c r="F12" s="197"/>
      <c r="G12" s="197"/>
      <c r="H12" s="197"/>
      <c r="I12" s="197"/>
      <c r="J12" s="198"/>
      <c r="L12" s="43"/>
      <c r="W12" s="50"/>
      <c r="X12" s="42"/>
      <c r="Z12" s="45"/>
      <c r="AA12" s="196"/>
      <c r="AB12" s="197"/>
      <c r="AC12" s="197"/>
      <c r="AD12" s="197"/>
      <c r="AE12" s="197"/>
      <c r="AF12" s="198"/>
      <c r="AH12" s="43"/>
    </row>
    <row r="13" spans="1:149" ht="15" customHeight="1">
      <c r="A13" s="50"/>
      <c r="B13" s="42"/>
      <c r="D13" s="45"/>
      <c r="E13" s="183" t="s">
        <v>18</v>
      </c>
      <c r="F13" s="184"/>
      <c r="G13" s="184" t="s">
        <v>65</v>
      </c>
      <c r="H13" s="184"/>
      <c r="I13" s="188" t="s">
        <v>66</v>
      </c>
      <c r="J13" s="189"/>
      <c r="M13" s="37"/>
      <c r="N13" s="38"/>
      <c r="O13" s="39"/>
      <c r="P13" s="40"/>
      <c r="Q13" s="41"/>
      <c r="W13" s="50"/>
      <c r="X13" s="42"/>
      <c r="Z13" s="45"/>
      <c r="AA13" s="183" t="s">
        <v>18</v>
      </c>
      <c r="AB13" s="184"/>
      <c r="AC13" s="184" t="s">
        <v>65</v>
      </c>
      <c r="AD13" s="184"/>
      <c r="AE13" s="188" t="s">
        <v>66</v>
      </c>
      <c r="AF13" s="189"/>
      <c r="AI13" s="37"/>
      <c r="AJ13" s="38"/>
      <c r="AK13" s="39"/>
      <c r="AL13" s="40"/>
      <c r="AM13" s="41"/>
    </row>
    <row r="14" spans="1:149" ht="15" customHeight="1">
      <c r="A14" s="50"/>
      <c r="B14" s="42"/>
      <c r="D14" s="45"/>
      <c r="E14" s="183"/>
      <c r="F14" s="184"/>
      <c r="G14" s="184" t="s">
        <v>3</v>
      </c>
      <c r="H14" s="184"/>
      <c r="I14" s="188" t="s">
        <v>3</v>
      </c>
      <c r="J14" s="189"/>
      <c r="M14" s="37"/>
      <c r="N14" s="38"/>
      <c r="O14" s="39"/>
      <c r="P14" s="40"/>
      <c r="Q14" s="41"/>
      <c r="W14" s="50"/>
      <c r="X14" s="42"/>
      <c r="Z14" s="45"/>
      <c r="AA14" s="183"/>
      <c r="AB14" s="184"/>
      <c r="AC14" s="184" t="s">
        <v>146</v>
      </c>
      <c r="AD14" s="184"/>
      <c r="AE14" s="188" t="s">
        <v>146</v>
      </c>
      <c r="AF14" s="189"/>
      <c r="AI14" s="37"/>
      <c r="AJ14" s="38"/>
      <c r="AK14" s="39"/>
      <c r="AL14" s="40"/>
      <c r="AM14" s="41"/>
      <c r="CH14" s="35">
        <v>11</v>
      </c>
    </row>
    <row r="15" spans="1:149" ht="15" customHeight="1">
      <c r="A15" s="50"/>
      <c r="B15" s="42"/>
      <c r="D15" s="45"/>
      <c r="E15" s="183" t="s">
        <v>0</v>
      </c>
      <c r="F15" s="184"/>
      <c r="G15" s="185">
        <v>1.8</v>
      </c>
      <c r="H15" s="185"/>
      <c r="I15" s="186">
        <v>4.5</v>
      </c>
      <c r="J15" s="187"/>
      <c r="M15" s="37"/>
      <c r="N15" s="38"/>
      <c r="O15" s="39"/>
      <c r="P15" s="40"/>
      <c r="Q15" s="41"/>
      <c r="W15" s="50"/>
      <c r="X15" s="42"/>
      <c r="Z15" s="45"/>
      <c r="AA15" s="183" t="s">
        <v>0</v>
      </c>
      <c r="AB15" s="184"/>
      <c r="AC15" s="185">
        <v>4</v>
      </c>
      <c r="AD15" s="185"/>
      <c r="AE15" s="186">
        <v>15</v>
      </c>
      <c r="AF15" s="187"/>
      <c r="AH15" s="155" t="s">
        <v>161</v>
      </c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35" t="s">
        <v>8</v>
      </c>
      <c r="AT15" s="35">
        <f>'Raw Data Input'!C3</f>
        <v>2</v>
      </c>
      <c r="BP15" s="35" t="s">
        <v>8</v>
      </c>
      <c r="BQ15" s="35">
        <f>'Raw Data Input'!G3</f>
        <v>6</v>
      </c>
      <c r="CM15" s="35" t="s">
        <v>8</v>
      </c>
      <c r="CN15" s="35">
        <f>'Raw Data Input'!K3</f>
        <v>10</v>
      </c>
      <c r="DJ15" s="35" t="s">
        <v>8</v>
      </c>
      <c r="DK15" s="35">
        <f>'Raw Data Input'!O3</f>
        <v>14</v>
      </c>
      <c r="EG15" s="35" t="s">
        <v>8</v>
      </c>
      <c r="EH15" s="35">
        <f>'Raw Data Input'!S3</f>
        <v>18</v>
      </c>
    </row>
    <row r="16" spans="1:149" ht="15" customHeight="1">
      <c r="A16" s="50"/>
      <c r="B16" s="42"/>
      <c r="D16" s="45"/>
      <c r="E16" s="183" t="s">
        <v>1</v>
      </c>
      <c r="F16" s="184"/>
      <c r="G16" s="185">
        <v>2</v>
      </c>
      <c r="H16" s="185"/>
      <c r="I16" s="186">
        <v>6.5</v>
      </c>
      <c r="J16" s="187"/>
      <c r="W16" s="50"/>
      <c r="X16" s="42"/>
      <c r="Z16" s="45"/>
      <c r="AA16" s="183" t="s">
        <v>1</v>
      </c>
      <c r="AB16" s="184"/>
      <c r="AC16" s="185">
        <v>4.5</v>
      </c>
      <c r="AD16" s="185"/>
      <c r="AE16" s="186">
        <v>15</v>
      </c>
      <c r="AF16" s="187"/>
      <c r="AS16" s="35" t="s">
        <v>74</v>
      </c>
      <c r="BE16" s="35" t="s">
        <v>75</v>
      </c>
      <c r="BP16" s="35" t="s">
        <v>74</v>
      </c>
      <c r="CB16" s="35" t="s">
        <v>75</v>
      </c>
      <c r="CM16" s="35" t="s">
        <v>74</v>
      </c>
      <c r="CY16" s="35" t="s">
        <v>75</v>
      </c>
      <c r="DJ16" s="35" t="s">
        <v>74</v>
      </c>
      <c r="DV16" s="35" t="s">
        <v>75</v>
      </c>
      <c r="EG16" s="35" t="s">
        <v>74</v>
      </c>
      <c r="ES16" s="35" t="s">
        <v>75</v>
      </c>
    </row>
    <row r="17" spans="1:126" ht="15" customHeight="1">
      <c r="A17" s="50"/>
      <c r="B17" s="42"/>
      <c r="D17" s="45"/>
      <c r="E17" s="173" t="s">
        <v>2</v>
      </c>
      <c r="F17" s="174"/>
      <c r="G17" s="175">
        <v>2.2000000000000002</v>
      </c>
      <c r="H17" s="175"/>
      <c r="I17" s="176">
        <v>8</v>
      </c>
      <c r="J17" s="177"/>
      <c r="W17" s="50"/>
      <c r="X17" s="42"/>
      <c r="Z17" s="45"/>
      <c r="AA17" s="173" t="s">
        <v>2</v>
      </c>
      <c r="AB17" s="174"/>
      <c r="AC17" s="175">
        <v>5.5</v>
      </c>
      <c r="AD17" s="175"/>
      <c r="AE17" s="176">
        <v>15</v>
      </c>
      <c r="AF17" s="177"/>
    </row>
    <row r="18" spans="1:126" ht="15" customHeight="1" thickBot="1">
      <c r="A18" s="50"/>
      <c r="B18" s="42"/>
      <c r="D18" s="45"/>
      <c r="E18" s="178" t="s">
        <v>63</v>
      </c>
      <c r="F18" s="179"/>
      <c r="G18" s="180">
        <v>2.4</v>
      </c>
      <c r="H18" s="180"/>
      <c r="I18" s="181">
        <v>10</v>
      </c>
      <c r="J18" s="182"/>
      <c r="W18" s="50"/>
      <c r="X18" s="42"/>
      <c r="Z18" s="45"/>
      <c r="AA18" s="178" t="s">
        <v>63</v>
      </c>
      <c r="AB18" s="179"/>
      <c r="AC18" s="180">
        <v>7.5</v>
      </c>
      <c r="AD18" s="180"/>
      <c r="AE18" s="181">
        <v>15</v>
      </c>
      <c r="AF18" s="182"/>
    </row>
    <row r="19" spans="1:126" ht="15" customHeight="1" thickBot="1">
      <c r="A19" s="48" t="s">
        <v>50</v>
      </c>
      <c r="B19" s="162" t="s">
        <v>45</v>
      </c>
      <c r="C19" s="162"/>
      <c r="W19" s="48" t="s">
        <v>50</v>
      </c>
      <c r="X19" s="162" t="s">
        <v>45</v>
      </c>
      <c r="Y19" s="162"/>
    </row>
    <row r="20" spans="1:126" ht="15" customHeight="1">
      <c r="B20" s="163" t="s">
        <v>20</v>
      </c>
      <c r="C20" s="164"/>
      <c r="D20" s="164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5"/>
      <c r="X20" s="163" t="s">
        <v>20</v>
      </c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5"/>
    </row>
    <row r="21" spans="1:126" ht="15.75" customHeight="1" thickBot="1">
      <c r="B21" s="166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X21" s="166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8"/>
    </row>
    <row r="22" spans="1:126" ht="15" customHeight="1">
      <c r="B22" s="169" t="s">
        <v>8</v>
      </c>
      <c r="C22" s="170"/>
      <c r="D22" s="76">
        <f>IF(ISNUMBER('Raw Data Input'!B3),'Raw Data Input'!B3,"")</f>
        <v>1</v>
      </c>
      <c r="E22" s="77">
        <f>IF(ISNUMBER('Raw Data Input'!C3),'Raw Data Input'!C3,"")</f>
        <v>2</v>
      </c>
      <c r="F22" s="77">
        <f>IF(ISNUMBER('Raw Data Input'!D3),'Raw Data Input'!D3,"")</f>
        <v>3</v>
      </c>
      <c r="G22" s="77">
        <f>IF(ISNUMBER('Raw Data Input'!E3),'Raw Data Input'!E3,"")</f>
        <v>4</v>
      </c>
      <c r="H22" s="78">
        <f>IF(ISNUMBER('Raw Data Input'!F3),'Raw Data Input'!F3,"")</f>
        <v>5</v>
      </c>
      <c r="I22" s="78">
        <f>IF(ISNUMBER('Raw Data Input'!G3),'Raw Data Input'!G3,"")</f>
        <v>6</v>
      </c>
      <c r="J22" s="78">
        <f>IF(ISNUMBER('Raw Data Input'!H3),'Raw Data Input'!H3,"")</f>
        <v>7</v>
      </c>
      <c r="K22" s="78">
        <f>IF(ISNUMBER('Raw Data Input'!I3),'Raw Data Input'!I3,"")</f>
        <v>8</v>
      </c>
      <c r="L22" s="78">
        <f>IF(ISNUMBER('Raw Data Input'!J3),'Raw Data Input'!J3,"")</f>
        <v>9</v>
      </c>
      <c r="M22" s="78">
        <f>IF(ISNUMBER('Raw Data Input'!K3),'Raw Data Input'!K3,"")</f>
        <v>10</v>
      </c>
      <c r="N22" s="78">
        <f>IF(ISNUMBER('Raw Data Input'!L3),'Raw Data Input'!L3,"")</f>
        <v>11</v>
      </c>
      <c r="O22" s="78">
        <f>IF(ISNUMBER('Raw Data Input'!M3),'Raw Data Input'!M3,"")</f>
        <v>12</v>
      </c>
      <c r="P22" s="78">
        <f>IF(ISNUMBER('Raw Data Input'!N3),'Raw Data Input'!N3,"")</f>
        <v>13</v>
      </c>
      <c r="Q22" s="78">
        <f>IF(ISNUMBER('Raw Data Input'!O3),'Raw Data Input'!O3,"")</f>
        <v>14</v>
      </c>
      <c r="R22" s="78">
        <f>IF(ISNUMBER('Raw Data Input'!P3),'Raw Data Input'!P3,"")</f>
        <v>15</v>
      </c>
      <c r="S22" s="78">
        <f>IF(ISNUMBER('Raw Data Input'!Q3),'Raw Data Input'!Q3,"")</f>
        <v>16</v>
      </c>
      <c r="T22" s="78">
        <f>IF(ISNUMBER('Raw Data Input'!R3),'Raw Data Input'!R3,"")</f>
        <v>17</v>
      </c>
      <c r="U22" s="79">
        <f>IF(ISNUMBER('Raw Data Input'!S3),'Raw Data Input'!S3,"")</f>
        <v>18</v>
      </c>
      <c r="V22" s="80" t="s">
        <v>21</v>
      </c>
      <c r="X22" s="169" t="s">
        <v>8</v>
      </c>
      <c r="Y22" s="170"/>
      <c r="Z22" s="76">
        <f>IF(ISNUMBER('Raw Data Input'!B3),'Raw Data Input'!B3,"")</f>
        <v>1</v>
      </c>
      <c r="AA22" s="76">
        <f>IF(ISNUMBER('Raw Data Input'!C3),'Raw Data Input'!C3,"")</f>
        <v>2</v>
      </c>
      <c r="AB22" s="76">
        <f>IF(ISNUMBER('Raw Data Input'!D3),'Raw Data Input'!D3,"")</f>
        <v>3</v>
      </c>
      <c r="AC22" s="76">
        <f>IF(ISNUMBER('Raw Data Input'!E3),'Raw Data Input'!E3,"")</f>
        <v>4</v>
      </c>
      <c r="AD22" s="76">
        <f>IF(ISNUMBER('Raw Data Input'!F3),'Raw Data Input'!F3,"")</f>
        <v>5</v>
      </c>
      <c r="AE22" s="76">
        <f>IF(ISNUMBER('Raw Data Input'!G3),'Raw Data Input'!G3,"")</f>
        <v>6</v>
      </c>
      <c r="AF22" s="76">
        <f>IF(ISNUMBER('Raw Data Input'!H3),'Raw Data Input'!H3,"")</f>
        <v>7</v>
      </c>
      <c r="AG22" s="76">
        <f>IF(ISNUMBER('Raw Data Input'!I3),'Raw Data Input'!I3,"")</f>
        <v>8</v>
      </c>
      <c r="AH22" s="76">
        <f>IF(ISNUMBER('Raw Data Input'!J3),'Raw Data Input'!J3,"")</f>
        <v>9</v>
      </c>
      <c r="AI22" s="76">
        <f>IF(ISNUMBER('Raw Data Input'!K3),'Raw Data Input'!K3,"")</f>
        <v>10</v>
      </c>
      <c r="AJ22" s="76">
        <f>IF(ISNUMBER('Raw Data Input'!L3),'Raw Data Input'!L3,"")</f>
        <v>11</v>
      </c>
      <c r="AK22" s="76">
        <f>IF(ISNUMBER('Raw Data Input'!M3),'Raw Data Input'!M3,"")</f>
        <v>12</v>
      </c>
      <c r="AL22" s="76">
        <f>IF(ISNUMBER('Raw Data Input'!N3),'Raw Data Input'!N3,"")</f>
        <v>13</v>
      </c>
      <c r="AM22" s="76">
        <f>IF(ISNUMBER('Raw Data Input'!O3),'Raw Data Input'!O3,"")</f>
        <v>14</v>
      </c>
      <c r="AN22" s="76">
        <f>IF(ISNUMBER('Raw Data Input'!P3),'Raw Data Input'!P3,"")</f>
        <v>15</v>
      </c>
      <c r="AO22" s="76">
        <f>IF(ISNUMBER('Raw Data Input'!Q3),'Raw Data Input'!Q3,"")</f>
        <v>16</v>
      </c>
      <c r="AP22" s="76">
        <f>IF(ISNUMBER('Raw Data Input'!R3),'Raw Data Input'!R3,"")</f>
        <v>17</v>
      </c>
      <c r="AQ22" s="76">
        <f>IF(ISNUMBER('Raw Data Input'!S3),'Raw Data Input'!S3,"")</f>
        <v>18</v>
      </c>
      <c r="AR22" s="80" t="s">
        <v>21</v>
      </c>
    </row>
    <row r="23" spans="1:126" ht="15" customHeight="1" thickBot="1">
      <c r="B23" s="171" t="s">
        <v>19</v>
      </c>
      <c r="C23" s="172"/>
      <c r="D23" s="81">
        <f>IF(ISNUMBER(D22),'Raw Data Input'!B5,"")</f>
        <v>9.9</v>
      </c>
      <c r="E23" s="82">
        <f>IF(ISNUMBER(E22),'Raw Data Input'!C5,"")</f>
        <v>9.9</v>
      </c>
      <c r="F23" s="82">
        <f>IF(ISNUMBER(F22),'Raw Data Input'!D5,"")</f>
        <v>9.9</v>
      </c>
      <c r="G23" s="82">
        <f>IF(ISNUMBER(G22),'Raw Data Input'!E5,"")</f>
        <v>9.9</v>
      </c>
      <c r="H23" s="83">
        <f>IF(ISNUMBER(H22),'Raw Data Input'!F5,"")</f>
        <v>9.9</v>
      </c>
      <c r="I23" s="83">
        <f>IF(ISNUMBER(I22),'Raw Data Input'!G5,"")</f>
        <v>9.9</v>
      </c>
      <c r="J23" s="83">
        <f>IF(ISNUMBER(J22),'Raw Data Input'!H5,"")</f>
        <v>9.9</v>
      </c>
      <c r="K23" s="83">
        <f>IF(ISNUMBER(K22),'Raw Data Input'!I5,"")</f>
        <v>9.9</v>
      </c>
      <c r="L23" s="83">
        <f>IF(ISNUMBER(L22),'Raw Data Input'!J5,"")</f>
        <v>9.9</v>
      </c>
      <c r="M23" s="83">
        <f>IF(ISNUMBER(M22),'Raw Data Input'!K5,"")</f>
        <v>9.9</v>
      </c>
      <c r="N23" s="83">
        <f>IF(ISNUMBER(N22),'Raw Data Input'!L5,"")</f>
        <v>9.9</v>
      </c>
      <c r="O23" s="83">
        <f>IF(ISNUMBER(O22),'Raw Data Input'!M5,"")</f>
        <v>9.9</v>
      </c>
      <c r="P23" s="83">
        <f>IF(ISNUMBER(P22),'Raw Data Input'!N5,"")</f>
        <v>9.9</v>
      </c>
      <c r="Q23" s="83">
        <f>IF(ISNUMBER(Q22),'Raw Data Input'!O5,"")</f>
        <v>9.9</v>
      </c>
      <c r="R23" s="83">
        <f>IF(ISNUMBER(R22),'Raw Data Input'!P5,"")</f>
        <v>9.9</v>
      </c>
      <c r="S23" s="83">
        <f>IF(ISNUMBER(S22),'Raw Data Input'!Q5,"")</f>
        <v>9.9</v>
      </c>
      <c r="T23" s="83">
        <f>IF(ISNUMBER(T22),'Raw Data Input'!R5,"")</f>
        <v>9.9</v>
      </c>
      <c r="U23" s="84">
        <f>IF(ISNUMBER(U22),'Raw Data Input'!S5,"")</f>
        <v>9.9</v>
      </c>
      <c r="V23" s="85">
        <f>SUM(D23:U23)</f>
        <v>178.20000000000005</v>
      </c>
      <c r="X23" s="171" t="s">
        <v>19</v>
      </c>
      <c r="Y23" s="172"/>
      <c r="Z23" s="81">
        <f>IF(ISNUMBER(Z22),'Raw Data Input'!B5,"")</f>
        <v>9.9</v>
      </c>
      <c r="AA23" s="82">
        <f>IF(ISNUMBER(AA22),'Raw Data Input'!C5,"")</f>
        <v>9.9</v>
      </c>
      <c r="AB23" s="81">
        <f>IF(ISNUMBER(AB22),'Raw Data Input'!D5,"")</f>
        <v>9.9</v>
      </c>
      <c r="AC23" s="82">
        <f>IF(ISNUMBER(AC22),'Raw Data Input'!E5,"")</f>
        <v>9.9</v>
      </c>
      <c r="AD23" s="81">
        <f>IF(ISNUMBER(AD22),'Raw Data Input'!F5,"")</f>
        <v>9.9</v>
      </c>
      <c r="AE23" s="82">
        <f>IF(ISNUMBER(AE22),'Raw Data Input'!G5,"")</f>
        <v>9.9</v>
      </c>
      <c r="AF23" s="81">
        <f>IF(ISNUMBER(AF22),'Raw Data Input'!H5,"")</f>
        <v>9.9</v>
      </c>
      <c r="AG23" s="82">
        <f>IF(ISNUMBER(AG22),'Raw Data Input'!I5,"")</f>
        <v>9.9</v>
      </c>
      <c r="AH23" s="81">
        <f>IF(ISNUMBER(AH22),'Raw Data Input'!J5,"")</f>
        <v>9.9</v>
      </c>
      <c r="AI23" s="82">
        <f>IF(ISNUMBER(AI22),'Raw Data Input'!K5,"")</f>
        <v>9.9</v>
      </c>
      <c r="AJ23" s="81">
        <f>IF(ISNUMBER(AJ22),'Raw Data Input'!L5,"")</f>
        <v>9.9</v>
      </c>
      <c r="AK23" s="82">
        <f>IF(ISNUMBER(AK22),'Raw Data Input'!M5,"")</f>
        <v>9.9</v>
      </c>
      <c r="AL23" s="81">
        <f>IF(ISNUMBER(AL22),'Raw Data Input'!N5,"")</f>
        <v>9.9</v>
      </c>
      <c r="AM23" s="82">
        <f>IF(ISNUMBER(AM22),'Raw Data Input'!O5,"")</f>
        <v>9.9</v>
      </c>
      <c r="AN23" s="81">
        <f>IF(ISNUMBER(AN22),'Raw Data Input'!P5,"")</f>
        <v>9.9</v>
      </c>
      <c r="AO23" s="82">
        <f>IF(ISNUMBER(AO22),'Raw Data Input'!Q5,"")</f>
        <v>9.9</v>
      </c>
      <c r="AP23" s="81">
        <f>IF(ISNUMBER(AP22),'Raw Data Input'!R5,"")</f>
        <v>9.9</v>
      </c>
      <c r="AQ23" s="82">
        <f>IF(ISNUMBER(AQ22),'Raw Data Input'!S5,"")</f>
        <v>9.9</v>
      </c>
      <c r="AR23" s="85">
        <f>SUM(Z23:AQ23)</f>
        <v>178.20000000000005</v>
      </c>
    </row>
    <row r="24" spans="1:126" ht="15" customHeight="1">
      <c r="A24" s="51"/>
      <c r="B24" s="156" t="s">
        <v>0</v>
      </c>
      <c r="C24" s="86" t="s">
        <v>80</v>
      </c>
      <c r="D24" s="87" t="str">
        <f t="shared" ref="D24:F24" si="1">IF(ISNUMBER(D$22),IF(D25&gt;0.05,"NO","YES"),"")</f>
        <v>NO</v>
      </c>
      <c r="E24" s="88" t="str">
        <f>IF(ISNUMBER(E$22),IF(E25&gt;0.05,"NO","YES"),"")</f>
        <v>NO</v>
      </c>
      <c r="F24" s="88" t="str">
        <f t="shared" si="1"/>
        <v>NO</v>
      </c>
      <c r="G24" s="88" t="str">
        <f>IF(ISNUMBER(G$22),IF(G25&gt;0.05,"NO","YES"),"")</f>
        <v>NO</v>
      </c>
      <c r="H24" s="88" t="str">
        <f t="shared" ref="H24:U24" si="2">IF(ISNUMBER(H$22),IF(H25&gt;0.05,"NO","YES"),"")</f>
        <v>NO</v>
      </c>
      <c r="I24" s="88" t="str">
        <f t="shared" si="2"/>
        <v>NO</v>
      </c>
      <c r="J24" s="88" t="str">
        <f t="shared" si="2"/>
        <v>NO</v>
      </c>
      <c r="K24" s="88" t="str">
        <f t="shared" si="2"/>
        <v>NO</v>
      </c>
      <c r="L24" s="88" t="str">
        <f t="shared" si="2"/>
        <v>NO</v>
      </c>
      <c r="M24" s="88" t="str">
        <f t="shared" si="2"/>
        <v>NO</v>
      </c>
      <c r="N24" s="88" t="str">
        <f t="shared" si="2"/>
        <v>NO</v>
      </c>
      <c r="O24" s="88" t="str">
        <f t="shared" si="2"/>
        <v>NO</v>
      </c>
      <c r="P24" s="88" t="str">
        <f>IF(ISNUMBER(P$22),IF(P25&gt;0.05,"NO","YES"),"")</f>
        <v>NO</v>
      </c>
      <c r="Q24" s="88" t="str">
        <f t="shared" si="2"/>
        <v>NO</v>
      </c>
      <c r="R24" s="88" t="str">
        <f t="shared" si="2"/>
        <v>NO</v>
      </c>
      <c r="S24" s="88" t="str">
        <f t="shared" si="2"/>
        <v>NO</v>
      </c>
      <c r="T24" s="88" t="str">
        <f t="shared" si="2"/>
        <v>YES</v>
      </c>
      <c r="U24" s="89" t="str">
        <f t="shared" si="2"/>
        <v>NO</v>
      </c>
      <c r="V24" s="90" t="str">
        <f>IF(V25&gt;0.05,"NO","YES")</f>
        <v>NO</v>
      </c>
      <c r="W24" s="51"/>
      <c r="X24" s="156" t="s">
        <v>0</v>
      </c>
      <c r="Y24" s="86" t="s">
        <v>162</v>
      </c>
      <c r="Z24" s="87" t="str">
        <f>IF(ISNUMBER(Z$22),IF(Z25&gt;0,"NO","YES"),"")</f>
        <v>YES</v>
      </c>
      <c r="AA24" s="88" t="str">
        <f>IF(ISNUMBER(AA$22),IF(AA25&gt;0,"NO","YES"),"")</f>
        <v>YES</v>
      </c>
      <c r="AB24" s="88" t="str">
        <f>IF(ISNUMBER(AB$22),IF(AB25&gt;0,"NO","YES"),"")</f>
        <v>NO</v>
      </c>
      <c r="AC24" s="87" t="str">
        <f t="shared" ref="AC24:AQ24" si="3">IF(ISNUMBER(AC$22),IF(AC25&gt;0,"NO","YES"),"")</f>
        <v>NO</v>
      </c>
      <c r="AD24" s="88" t="str">
        <f t="shared" si="3"/>
        <v>NO</v>
      </c>
      <c r="AE24" s="88" t="str">
        <f t="shared" si="3"/>
        <v>NO</v>
      </c>
      <c r="AF24" s="87" t="str">
        <f t="shared" si="3"/>
        <v>NO</v>
      </c>
      <c r="AG24" s="88" t="str">
        <f t="shared" si="3"/>
        <v>NO</v>
      </c>
      <c r="AH24" s="88" t="str">
        <f t="shared" si="3"/>
        <v>NO</v>
      </c>
      <c r="AI24" s="87" t="str">
        <f t="shared" si="3"/>
        <v>YES</v>
      </c>
      <c r="AJ24" s="88" t="str">
        <f t="shared" si="3"/>
        <v>NO</v>
      </c>
      <c r="AK24" s="88" t="str">
        <f t="shared" si="3"/>
        <v>NO</v>
      </c>
      <c r="AL24" s="87" t="str">
        <f t="shared" si="3"/>
        <v>YES</v>
      </c>
      <c r="AM24" s="88" t="str">
        <f t="shared" si="3"/>
        <v>YES</v>
      </c>
      <c r="AN24" s="88" t="str">
        <f t="shared" si="3"/>
        <v>NO</v>
      </c>
      <c r="AO24" s="87" t="str">
        <f t="shared" si="3"/>
        <v>NO</v>
      </c>
      <c r="AP24" s="88" t="str">
        <f t="shared" si="3"/>
        <v>YES</v>
      </c>
      <c r="AQ24" s="88" t="str">
        <f t="shared" si="3"/>
        <v>YES</v>
      </c>
      <c r="AR24" s="90" t="str">
        <f>IF(AR25&gt;0,"NO","YES")</f>
        <v>NO</v>
      </c>
    </row>
    <row r="25" spans="1:126" ht="15" customHeight="1">
      <c r="A25" s="51"/>
      <c r="B25" s="157"/>
      <c r="C25" s="91" t="s">
        <v>6</v>
      </c>
      <c r="D25" s="92">
        <f>IF(ISNUMBER('Raw Data Input'!$B$3),'1'!$F$7,"")</f>
        <v>0.16129032258064516</v>
      </c>
      <c r="E25" s="93">
        <f>IF(ISNUMBER('Raw Data Input'!$C$3),'2'!$F$7,"")</f>
        <v>0.22580645161290322</v>
      </c>
      <c r="F25" s="93">
        <f>IF(ISNUMBER('Raw Data Input'!$D$3),'3'!$F$7,"")</f>
        <v>0.16129032258064516</v>
      </c>
      <c r="G25" s="93">
        <f>IF(ISNUMBER('Raw Data Input'!$E$3),'4'!$F$7,"")</f>
        <v>0.25806451612903225</v>
      </c>
      <c r="H25" s="93">
        <f>IF(ISNUMBER('Raw Data Input'!$F$3),'5'!$F$7,"")</f>
        <v>0.12903225806451613</v>
      </c>
      <c r="I25" s="93">
        <f>IF(ISNUMBER('Raw Data Input'!$G$3),'6'!$F$7,"")</f>
        <v>0.16129032258064516</v>
      </c>
      <c r="J25" s="93">
        <f>IF(ISNUMBER('Raw Data Input'!$H$3),'7'!$F$7,"")</f>
        <v>0.12903225806451613</v>
      </c>
      <c r="K25" s="93">
        <f>IF(ISNUMBER('Raw Data Input'!$I$3),'8'!$F$7,"")</f>
        <v>9.6774193548387094E-2</v>
      </c>
      <c r="L25" s="93">
        <f>IF(ISNUMBER('Raw Data Input'!$J$3),'9'!$F$7,"")</f>
        <v>0.12903225806451613</v>
      </c>
      <c r="M25" s="93">
        <f>IF(ISNUMBER('Raw Data Input'!$K$3),'10'!$F$7,"")</f>
        <v>9.6774193548387094E-2</v>
      </c>
      <c r="N25" s="93">
        <f>IF(ISNUMBER('Raw Data Input'!$L$3),'11'!$F$7,"")</f>
        <v>0.41935483870967744</v>
      </c>
      <c r="O25" s="93">
        <f>IF(ISNUMBER('Raw Data Input'!$M$3),'12'!$F$7,"")</f>
        <v>9.6774193548387094E-2</v>
      </c>
      <c r="P25" s="93">
        <f>IF(ISNUMBER('Raw Data Input'!$N$3),'13'!$F$7,"")</f>
        <v>0.16129032258064516</v>
      </c>
      <c r="Q25" s="93">
        <f>IF(ISNUMBER('Raw Data Input'!$O$3),'14'!$F$7,"")</f>
        <v>0.19354838709677419</v>
      </c>
      <c r="R25" s="93">
        <f>IF(ISNUMBER('Raw Data Input'!$P$3),'15'!$F$7,"")</f>
        <v>9.6774193548387094E-2</v>
      </c>
      <c r="S25" s="93">
        <f>IF(ISNUMBER('Raw Data Input'!$Q$3),'16'!$F$7,"")</f>
        <v>9.6774193548387094E-2</v>
      </c>
      <c r="T25" s="93">
        <f>IF(ISNUMBER('Raw Data Input'!$R$3),'17'!$F$7,"")</f>
        <v>3.2258064516129031E-2</v>
      </c>
      <c r="U25" s="94">
        <f>IF(ISNUMBER('Raw Data Input'!$S$3),'18'!$F$7,"")</f>
        <v>6.4516129032258063E-2</v>
      </c>
      <c r="V25" s="95">
        <f>IF(ISNUMBER($V$23),'Calc All 95'!A7,"")</f>
        <v>0.15053763440860213</v>
      </c>
      <c r="W25" s="51"/>
      <c r="X25" s="157"/>
      <c r="Y25" s="91" t="s">
        <v>6</v>
      </c>
      <c r="Z25" s="92">
        <f>IF(ISNUMBER('Raw Data Input'!$B$3),'1'!$G$7,"")</f>
        <v>0</v>
      </c>
      <c r="AA25" s="93">
        <f>IF(ISNUMBER('Raw Data Input'!$C$3),'2'!$G$7,"")</f>
        <v>0</v>
      </c>
      <c r="AB25" s="93">
        <f>IF(ISNUMBER('Raw Data Input'!$D$3),'3'!$G$7,"")</f>
        <v>6.4516129032258063E-2</v>
      </c>
      <c r="AC25" s="93">
        <f>IF(ISNUMBER('Raw Data Input'!$E$3),'4'!$G$7,"")</f>
        <v>9.6774193548387094E-2</v>
      </c>
      <c r="AD25" s="93">
        <f>IF(ISNUMBER('Raw Data Input'!$F$3),'5'!$G$7,"")</f>
        <v>6.4516129032258063E-2</v>
      </c>
      <c r="AE25" s="93">
        <f>IF(ISNUMBER('Raw Data Input'!$G$3),'6'!$G$7,"")</f>
        <v>6.4516129032258063E-2</v>
      </c>
      <c r="AF25" s="93">
        <f>IF(ISNUMBER('Raw Data Input'!$H$3),'7'!$G$7,"")</f>
        <v>3.2258064516129031E-2</v>
      </c>
      <c r="AG25" s="93">
        <f>IF(ISNUMBER('Raw Data Input'!$I$3),'8'!$G$7,"")</f>
        <v>3.2258064516129031E-2</v>
      </c>
      <c r="AH25" s="93">
        <f>IF(ISNUMBER('Raw Data Input'!$J$3),'9'!$G$7,"")</f>
        <v>6.4516129032258063E-2</v>
      </c>
      <c r="AI25" s="93">
        <f>IF(ISNUMBER('Raw Data Input'!$K$3),'10'!$G$7,"")</f>
        <v>0</v>
      </c>
      <c r="AJ25" s="93">
        <f>IF(ISNUMBER('Raw Data Input'!$L$3),'11'!$G$7,"")</f>
        <v>3.2258064516129031E-2</v>
      </c>
      <c r="AK25" s="93">
        <f>IF(ISNUMBER('Raw Data Input'!$M$3),'12'!$G$7,"")</f>
        <v>3.2258064516129031E-2</v>
      </c>
      <c r="AL25" s="93">
        <f>IF(ISNUMBER('Raw Data Input'!$N$3),'13'!$G$7,"")</f>
        <v>0</v>
      </c>
      <c r="AM25" s="93">
        <f>IF(ISNUMBER('Raw Data Input'!$O$3),'14'!$G$7,"")</f>
        <v>0</v>
      </c>
      <c r="AN25" s="93">
        <f>IF(ISNUMBER('Raw Data Input'!$P$3),'15'!$G$7,"")</f>
        <v>6.4516129032258063E-2</v>
      </c>
      <c r="AO25" s="93">
        <f>IF(ISNUMBER('Raw Data Input'!$Q$3),'16'!$G$7,"")</f>
        <v>3.2258064516129031E-2</v>
      </c>
      <c r="AP25" s="93">
        <f>IF(ISNUMBER('Raw Data Input'!$R$3),'17'!$G$7,"")</f>
        <v>0</v>
      </c>
      <c r="AQ25" s="94">
        <f>IF(ISNUMBER('Raw Data Input'!$S$3),'18'!$G$7,"")</f>
        <v>0</v>
      </c>
      <c r="AR25" s="95">
        <f>IF(ISNUMBER($V$23),'Calc All 100'!A7,"")</f>
        <v>3.2258064516129024E-2</v>
      </c>
    </row>
    <row r="26" spans="1:126" ht="15" customHeight="1">
      <c r="A26" s="51"/>
      <c r="B26" s="157"/>
      <c r="C26" s="96" t="s">
        <v>81</v>
      </c>
      <c r="D26" s="97" t="str">
        <f>IF(ISNUMBER(D$22),IF(D27&gt;0.05,"NO","YES"),"")</f>
        <v>NO</v>
      </c>
      <c r="E26" s="98" t="str">
        <f t="shared" ref="E26" si="4">IF(ISNUMBER(E$22),IF(E27&gt;0.05,"NO","YES"),"")</f>
        <v>NO</v>
      </c>
      <c r="F26" s="98" t="str">
        <f t="shared" ref="F26" si="5">IF(ISNUMBER(F$22),IF(F27&gt;0.05,"NO","YES"),"")</f>
        <v>NO</v>
      </c>
      <c r="G26" s="98" t="str">
        <f t="shared" ref="G26" si="6">IF(ISNUMBER(G$22),IF(G27&gt;0.05,"NO","YES"),"")</f>
        <v>NO</v>
      </c>
      <c r="H26" s="99" t="str">
        <f>IF(ISNUMBER(H$22),IF(H27&gt;0.05,"NO","YES"),"")</f>
        <v>NO</v>
      </c>
      <c r="I26" s="99" t="str">
        <f t="shared" ref="I26" si="7">IF(ISNUMBER(I$22),IF(I27&gt;0.05,"NO","YES"),"")</f>
        <v>NO</v>
      </c>
      <c r="J26" s="99" t="str">
        <f t="shared" ref="J26" si="8">IF(ISNUMBER(J$22),IF(J27&gt;0.05,"NO","YES"),"")</f>
        <v>NO</v>
      </c>
      <c r="K26" s="99" t="str">
        <f t="shared" ref="K26" si="9">IF(ISNUMBER(K$22),IF(K27&gt;0.05,"NO","YES"),"")</f>
        <v>NO</v>
      </c>
      <c r="L26" s="99" t="str">
        <f t="shared" ref="L26:U26" si="10">IF(ISNUMBER(L$22),IF(L27&gt;0.05,"NO","YES"),"")</f>
        <v>NO</v>
      </c>
      <c r="M26" s="99" t="str">
        <f t="shared" si="10"/>
        <v>NO</v>
      </c>
      <c r="N26" s="99" t="str">
        <f t="shared" si="10"/>
        <v>NO</v>
      </c>
      <c r="O26" s="99" t="str">
        <f t="shared" si="10"/>
        <v>NO</v>
      </c>
      <c r="P26" s="99" t="str">
        <f t="shared" si="10"/>
        <v>NO</v>
      </c>
      <c r="Q26" s="99" t="str">
        <f t="shared" si="10"/>
        <v>YES</v>
      </c>
      <c r="R26" s="99" t="str">
        <f t="shared" si="10"/>
        <v>NO</v>
      </c>
      <c r="S26" s="99" t="str">
        <f t="shared" si="10"/>
        <v>YES</v>
      </c>
      <c r="T26" s="99" t="str">
        <f t="shared" si="10"/>
        <v>NO</v>
      </c>
      <c r="U26" s="100" t="str">
        <f t="shared" si="10"/>
        <v>NO</v>
      </c>
      <c r="V26" s="101" t="str">
        <f>IF(V27&gt;0.05,"NO","YES")</f>
        <v>NO</v>
      </c>
      <c r="W26" s="51"/>
      <c r="X26" s="157"/>
      <c r="Y26" s="96" t="s">
        <v>163</v>
      </c>
      <c r="Z26" s="97" t="str">
        <f>IF(ISNUMBER(Z$22),IF(Z27&gt;0,"NO","YES"),"")</f>
        <v>YES</v>
      </c>
      <c r="AA26" s="98" t="str">
        <f>IF(ISNUMBER(AA$22),IF(AA27&gt;0,"NO","YES"),"")</f>
        <v>YES</v>
      </c>
      <c r="AB26" s="97" t="str">
        <f t="shared" ref="AB26:AQ26" si="11">IF(ISNUMBER(AB$22),IF(AB27&gt;0,"NO","YES"),"")</f>
        <v>YES</v>
      </c>
      <c r="AC26" s="98" t="str">
        <f t="shared" si="11"/>
        <v>YES</v>
      </c>
      <c r="AD26" s="97" t="str">
        <f t="shared" si="11"/>
        <v>YES</v>
      </c>
      <c r="AE26" s="98" t="str">
        <f t="shared" si="11"/>
        <v>YES</v>
      </c>
      <c r="AF26" s="97" t="str">
        <f t="shared" si="11"/>
        <v>YES</v>
      </c>
      <c r="AG26" s="98" t="str">
        <f t="shared" si="11"/>
        <v>YES</v>
      </c>
      <c r="AH26" s="97" t="str">
        <f t="shared" si="11"/>
        <v>YES</v>
      </c>
      <c r="AI26" s="98" t="str">
        <f t="shared" si="11"/>
        <v>YES</v>
      </c>
      <c r="AJ26" s="97" t="str">
        <f t="shared" si="11"/>
        <v>YES</v>
      </c>
      <c r="AK26" s="98" t="str">
        <f t="shared" si="11"/>
        <v>YES</v>
      </c>
      <c r="AL26" s="97" t="str">
        <f t="shared" si="11"/>
        <v>YES</v>
      </c>
      <c r="AM26" s="98" t="str">
        <f t="shared" si="11"/>
        <v>YES</v>
      </c>
      <c r="AN26" s="97" t="str">
        <f t="shared" si="11"/>
        <v>YES</v>
      </c>
      <c r="AO26" s="98" t="str">
        <f t="shared" si="11"/>
        <v>YES</v>
      </c>
      <c r="AP26" s="97" t="str">
        <f t="shared" si="11"/>
        <v>YES</v>
      </c>
      <c r="AQ26" s="98" t="str">
        <f t="shared" si="11"/>
        <v>YES</v>
      </c>
      <c r="AR26" s="101" t="str">
        <f>IF(AR27&gt;0,"NO","YES")</f>
        <v>YES</v>
      </c>
    </row>
    <row r="27" spans="1:126" ht="15" customHeight="1" thickBot="1">
      <c r="A27" s="51"/>
      <c r="B27" s="157"/>
      <c r="C27" s="91" t="s">
        <v>6</v>
      </c>
      <c r="D27" s="92">
        <f>IF(ISNUMBER('Raw Data Input'!$B$3),'1'!$H$7,"")</f>
        <v>0.56521739130434778</v>
      </c>
      <c r="E27" s="93">
        <f>IF(ISNUMBER('Raw Data Input'!$C$3),'2'!$H$7,"")</f>
        <v>0.2608695652173913</v>
      </c>
      <c r="F27" s="93">
        <f>IF(ISNUMBER('Raw Data Input'!$D$3),'3'!$H$7,"")</f>
        <v>0.21739130434782608</v>
      </c>
      <c r="G27" s="93">
        <f>IF(ISNUMBER('Raw Data Input'!$E$3),'4'!$H$7,"")</f>
        <v>0.56521739130434778</v>
      </c>
      <c r="H27" s="102">
        <f>IF(ISNUMBER('Raw Data Input'!$F$3),'5'!$H$7,"")</f>
        <v>0.21739130434782608</v>
      </c>
      <c r="I27" s="102">
        <f>IF(ISNUMBER('Raw Data Input'!$G$3),'6'!$H$7,"")</f>
        <v>0.34782608695652173</v>
      </c>
      <c r="J27" s="102">
        <f>IF(ISNUMBER('Raw Data Input'!$H$3),'7'!$H$7,"")</f>
        <v>0.60869565217391308</v>
      </c>
      <c r="K27" s="102">
        <f>IF(ISNUMBER('Raw Data Input'!$I$3),'8'!$H$7,"")</f>
        <v>0.13043478260869565</v>
      </c>
      <c r="L27" s="102">
        <f>IF(ISNUMBER('Raw Data Input'!$J$3),'9'!$H$7,"")</f>
        <v>0.47826086956521741</v>
      </c>
      <c r="M27" s="93">
        <f>IF(ISNUMBER('Raw Data Input'!$K$3),'10'!$H$7,"")</f>
        <v>0.21739130434782608</v>
      </c>
      <c r="N27" s="102">
        <f>IF(ISNUMBER('Raw Data Input'!$L$3),'11'!$H$7,"")</f>
        <v>0.30434782608695654</v>
      </c>
      <c r="O27" s="102">
        <f>IF(ISNUMBER('Raw Data Input'!$M$3),'12'!$H$7,"")</f>
        <v>0.60869565217391308</v>
      </c>
      <c r="P27" s="102">
        <f>IF(ISNUMBER('Raw Data Input'!$N$3),'13'!$H$7,"")</f>
        <v>0.34782608695652173</v>
      </c>
      <c r="Q27" s="102">
        <f>IF(ISNUMBER('Raw Data Input'!$O$3),'14'!$H$7,"")</f>
        <v>0</v>
      </c>
      <c r="R27" s="102">
        <f>IF(ISNUMBER('Raw Data Input'!$P$3),'15'!$H$7,"")</f>
        <v>0.2608695652173913</v>
      </c>
      <c r="S27" s="93">
        <f>IF(ISNUMBER('Raw Data Input'!$Q$3),'16'!$H$7,"")</f>
        <v>0</v>
      </c>
      <c r="T27" s="102">
        <f>IF(ISNUMBER('Raw Data Input'!$R$3),'17'!$H$7,"")</f>
        <v>0.43478260869565216</v>
      </c>
      <c r="U27" s="94">
        <f>IF(ISNUMBER('Raw Data Input'!$S$3),'18'!$H$7,"")</f>
        <v>0.2608695652173913</v>
      </c>
      <c r="V27" s="95">
        <f>IF(ISNUMBER($V$23),'Calc All 95'!B7,"")</f>
        <v>0.32367149758454106</v>
      </c>
      <c r="W27" s="51"/>
      <c r="X27" s="157"/>
      <c r="Y27" s="91" t="s">
        <v>6</v>
      </c>
      <c r="Z27" s="92">
        <f>IF(ISNUMBER('Raw Data Input'!$B$3),'1'!$I$7,"")</f>
        <v>0</v>
      </c>
      <c r="AA27" s="93">
        <f>IF(ISNUMBER('Raw Data Input'!$C$3),'2'!$I$7,"")</f>
        <v>0</v>
      </c>
      <c r="AB27" s="93">
        <f>IF(ISNUMBER('Raw Data Input'!$D$3),'3'!$I$7,"")</f>
        <v>0</v>
      </c>
      <c r="AC27" s="93">
        <f>IF(ISNUMBER('Raw Data Input'!$E$3),'4'!$I$7,"")</f>
        <v>0</v>
      </c>
      <c r="AD27" s="102">
        <f>IF(ISNUMBER('Raw Data Input'!$F$3),'5'!$I$7,"")</f>
        <v>0</v>
      </c>
      <c r="AE27" s="102">
        <f>IF(ISNUMBER('Raw Data Input'!$G$3),'6'!$I$7,"")</f>
        <v>0</v>
      </c>
      <c r="AF27" s="102">
        <f>IF(ISNUMBER('Raw Data Input'!$H$3),'7'!$I$7,"")</f>
        <v>0</v>
      </c>
      <c r="AG27" s="102">
        <f>IF(ISNUMBER('Raw Data Input'!$I$3),'8'!$I$7,"")</f>
        <v>0</v>
      </c>
      <c r="AH27" s="102">
        <f>IF(ISNUMBER('Raw Data Input'!$J$3),'9'!$I$7,"")</f>
        <v>0</v>
      </c>
      <c r="AI27" s="93">
        <f>IF(ISNUMBER('Raw Data Input'!$K$3),'10'!$I$7,"")</f>
        <v>0</v>
      </c>
      <c r="AJ27" s="102">
        <f>IF(ISNUMBER('Raw Data Input'!$L$3),'11'!$I$7,"")</f>
        <v>0</v>
      </c>
      <c r="AK27" s="102">
        <f>IF(ISNUMBER('Raw Data Input'!$M$3),'12'!$I$7,"")</f>
        <v>0</v>
      </c>
      <c r="AL27" s="102">
        <f>IF(ISNUMBER('Raw Data Input'!$N$3),'13'!$I$7,"")</f>
        <v>0</v>
      </c>
      <c r="AM27" s="102">
        <f>IF(ISNUMBER('Raw Data Input'!$O$3),'14'!$I$7,"")</f>
        <v>0</v>
      </c>
      <c r="AN27" s="102">
        <f>IF(ISNUMBER('Raw Data Input'!$P$3),'15'!$I$7,"")</f>
        <v>0</v>
      </c>
      <c r="AO27" s="93">
        <f>IF(ISNUMBER('Raw Data Input'!$Q$3),'16'!$I$7,"")</f>
        <v>0</v>
      </c>
      <c r="AP27" s="102">
        <f>IF(ISNUMBER('Raw Data Input'!$R$3),'17'!$I$7,"")</f>
        <v>0</v>
      </c>
      <c r="AQ27" s="94">
        <f>IF(ISNUMBER('Raw Data Input'!$S$3),'18'!$I$7,"")</f>
        <v>0</v>
      </c>
      <c r="AR27" s="95">
        <f>IF(ISNUMBER($V$23),'Calc All 100'!B7,"")</f>
        <v>0</v>
      </c>
    </row>
    <row r="28" spans="1:126" ht="15" customHeight="1">
      <c r="A28" s="51"/>
      <c r="B28" s="156" t="s">
        <v>1</v>
      </c>
      <c r="C28" s="86" t="s">
        <v>80</v>
      </c>
      <c r="D28" s="87" t="str">
        <f>IF(ISNUMBER(D$22),IF(D29&gt;0.05,"NO","YES"),"")</f>
        <v>NO</v>
      </c>
      <c r="E28" s="88" t="str">
        <f t="shared" ref="E28" si="12">IF(ISNUMBER(E$22),IF(E29&gt;0.05,"NO","YES"),"")</f>
        <v>NO</v>
      </c>
      <c r="F28" s="88" t="str">
        <f t="shared" ref="F28" si="13">IF(ISNUMBER(F$22),IF(F29&gt;0.05,"NO","YES"),"")</f>
        <v>NO</v>
      </c>
      <c r="G28" s="88" t="str">
        <f>IF(ISNUMBER(G$22),IF(G29&gt;0.05,"NO","YES"),"")</f>
        <v>NO</v>
      </c>
      <c r="H28" s="103" t="str">
        <f>IF(ISNUMBER(H$22),IF(H29&gt;0.05,"NO","YES"),"")</f>
        <v>NO</v>
      </c>
      <c r="I28" s="103" t="str">
        <f t="shared" ref="I28" si="14">IF(ISNUMBER(I$22),IF(I29&gt;0.05,"NO","YES"),"")</f>
        <v>NO</v>
      </c>
      <c r="J28" s="103" t="str">
        <f t="shared" ref="J28" si="15">IF(ISNUMBER(J$22),IF(J29&gt;0.05,"NO","YES"),"")</f>
        <v>NO</v>
      </c>
      <c r="K28" s="103" t="str">
        <f t="shared" ref="K28" si="16">IF(ISNUMBER(K$22),IF(K29&gt;0.05,"NO","YES"),"")</f>
        <v>NO</v>
      </c>
      <c r="L28" s="103" t="str">
        <f t="shared" ref="L28:U28" si="17">IF(ISNUMBER(L$22),IF(L29&gt;0.05,"NO","YES"),"")</f>
        <v>NO</v>
      </c>
      <c r="M28" s="88" t="str">
        <f t="shared" si="17"/>
        <v>NO</v>
      </c>
      <c r="N28" s="103" t="str">
        <f t="shared" si="17"/>
        <v>NO</v>
      </c>
      <c r="O28" s="103" t="str">
        <f t="shared" si="17"/>
        <v>NO</v>
      </c>
      <c r="P28" s="103" t="str">
        <f t="shared" si="17"/>
        <v>NO</v>
      </c>
      <c r="Q28" s="103" t="str">
        <f t="shared" si="17"/>
        <v>NO</v>
      </c>
      <c r="R28" s="103" t="str">
        <f t="shared" si="17"/>
        <v>NO</v>
      </c>
      <c r="S28" s="88" t="str">
        <f t="shared" si="17"/>
        <v>NO</v>
      </c>
      <c r="T28" s="103" t="str">
        <f t="shared" si="17"/>
        <v>YES</v>
      </c>
      <c r="U28" s="89" t="str">
        <f t="shared" si="17"/>
        <v>NO</v>
      </c>
      <c r="V28" s="90" t="str">
        <f>IF(V29&gt;0.05,"NO","YES")</f>
        <v>NO</v>
      </c>
      <c r="W28" s="51"/>
      <c r="X28" s="156" t="s">
        <v>1</v>
      </c>
      <c r="Y28" s="86" t="s">
        <v>162</v>
      </c>
      <c r="Z28" s="87" t="str">
        <f>IF(ISNUMBER(Z$22),IF(Z29&gt;0,"NO","YES"),"")</f>
        <v>YES</v>
      </c>
      <c r="AA28" s="88" t="str">
        <f>IF(ISNUMBER(AA$22),IF(AA29&gt;0,"NO","YES"),"")</f>
        <v>YES</v>
      </c>
      <c r="AB28" s="87" t="str">
        <f t="shared" ref="AB28:AQ28" si="18">IF(ISNUMBER(AB$22),IF(AB29&gt;0,"NO","YES"),"")</f>
        <v>NO</v>
      </c>
      <c r="AC28" s="88" t="str">
        <f t="shared" si="18"/>
        <v>NO</v>
      </c>
      <c r="AD28" s="87" t="str">
        <f t="shared" si="18"/>
        <v>NO</v>
      </c>
      <c r="AE28" s="88" t="str">
        <f t="shared" si="18"/>
        <v>NO</v>
      </c>
      <c r="AF28" s="87" t="str">
        <f t="shared" si="18"/>
        <v>NO</v>
      </c>
      <c r="AG28" s="88" t="str">
        <f t="shared" si="18"/>
        <v>YES</v>
      </c>
      <c r="AH28" s="87" t="str">
        <f t="shared" si="18"/>
        <v>NO</v>
      </c>
      <c r="AI28" s="88" t="str">
        <f t="shared" si="18"/>
        <v>YES</v>
      </c>
      <c r="AJ28" s="87" t="str">
        <f t="shared" si="18"/>
        <v>NO</v>
      </c>
      <c r="AK28" s="88" t="str">
        <f t="shared" si="18"/>
        <v>YES</v>
      </c>
      <c r="AL28" s="87" t="str">
        <f t="shared" si="18"/>
        <v>YES</v>
      </c>
      <c r="AM28" s="88" t="str">
        <f t="shared" si="18"/>
        <v>YES</v>
      </c>
      <c r="AN28" s="87" t="str">
        <f t="shared" si="18"/>
        <v>NO</v>
      </c>
      <c r="AO28" s="88" t="str">
        <f t="shared" si="18"/>
        <v>YES</v>
      </c>
      <c r="AP28" s="87" t="str">
        <f t="shared" si="18"/>
        <v>YES</v>
      </c>
      <c r="AQ28" s="88" t="str">
        <f t="shared" si="18"/>
        <v>YES</v>
      </c>
      <c r="AR28" s="90" t="str">
        <f>IF(AR29&gt;0,"NO","YES")</f>
        <v>NO</v>
      </c>
    </row>
    <row r="29" spans="1:126" ht="15" customHeight="1">
      <c r="A29" s="51"/>
      <c r="B29" s="157"/>
      <c r="C29" s="104" t="s">
        <v>6</v>
      </c>
      <c r="D29" s="92">
        <f>IF(ISNUMBER('Raw Data Input'!$B$3),'1'!$J$7,"")</f>
        <v>0.12903225806451613</v>
      </c>
      <c r="E29" s="93">
        <f>IF(ISNUMBER('Raw Data Input'!$C$3),'2'!$J$7,"")</f>
        <v>9.6774193548387094E-2</v>
      </c>
      <c r="F29" s="93">
        <f>IF(ISNUMBER('Raw Data Input'!$D$3),'3'!$J$7,"")</f>
        <v>0.12903225806451613</v>
      </c>
      <c r="G29" s="93">
        <f>IF(ISNUMBER('Raw Data Input'!$E$3),'4'!$J$7,"")</f>
        <v>0.22580645161290322</v>
      </c>
      <c r="H29" s="102">
        <f>IF(ISNUMBER('Raw Data Input'!$F$3),'5'!$J$7,"")</f>
        <v>6.4516129032258063E-2</v>
      </c>
      <c r="I29" s="102">
        <f>IF(ISNUMBER('Raw Data Input'!$G$3),'6'!$J$7,"")</f>
        <v>0.16129032258064516</v>
      </c>
      <c r="J29" s="102">
        <f>IF(ISNUMBER('Raw Data Input'!$H$3),'7'!$J$7,"")</f>
        <v>0.12903225806451613</v>
      </c>
      <c r="K29" s="102">
        <f>IF(ISNUMBER('Raw Data Input'!$I$3),'8'!$J$7,"")</f>
        <v>6.4516129032258063E-2</v>
      </c>
      <c r="L29" s="102">
        <f>IF(ISNUMBER('Raw Data Input'!$J$3),'9'!$J$7,"")</f>
        <v>0.12903225806451613</v>
      </c>
      <c r="M29" s="93">
        <f>IF(ISNUMBER('Raw Data Input'!$K$3),'10'!$J$7,"")</f>
        <v>6.4516129032258063E-2</v>
      </c>
      <c r="N29" s="102">
        <f>IF(ISNUMBER('Raw Data Input'!$L$3),'11'!$J$7,"")</f>
        <v>0.32258064516129031</v>
      </c>
      <c r="O29" s="102">
        <f>IF(ISNUMBER('Raw Data Input'!$M$3),'12'!$J$7,"")</f>
        <v>9.6774193548387094E-2</v>
      </c>
      <c r="P29" s="102">
        <f>IF(ISNUMBER('Raw Data Input'!$N$3),'13'!$J$7,"")</f>
        <v>0.16129032258064516</v>
      </c>
      <c r="Q29" s="102">
        <f>IF(ISNUMBER('Raw Data Input'!$O$3),'14'!$J$7,"")</f>
        <v>0.19354838709677419</v>
      </c>
      <c r="R29" s="102">
        <f>IF(ISNUMBER('Raw Data Input'!$P$3),'15'!$J$7,"")</f>
        <v>9.6774193548387094E-2</v>
      </c>
      <c r="S29" s="93">
        <f>IF(ISNUMBER('Raw Data Input'!$Q$3),'16'!$J$7,"")</f>
        <v>9.6774193548387094E-2</v>
      </c>
      <c r="T29" s="102">
        <f>IF(ISNUMBER('Raw Data Input'!$R$3),'17'!$J$7,"")</f>
        <v>0</v>
      </c>
      <c r="U29" s="94">
        <f>IF(ISNUMBER('Raw Data Input'!$S$3),'18'!$J$7,"")</f>
        <v>6.4516129032258063E-2</v>
      </c>
      <c r="V29" s="105">
        <f>IF(ISNUMBER($V$23),'Calc All 95'!C7,"")</f>
        <v>0.12365591397849461</v>
      </c>
      <c r="W29" s="51"/>
      <c r="X29" s="157"/>
      <c r="Y29" s="91" t="s">
        <v>6</v>
      </c>
      <c r="Z29" s="92">
        <f>IF(ISNUMBER('Raw Data Input'!$B$3),'1'!$K$7,"")</f>
        <v>0</v>
      </c>
      <c r="AA29" s="93">
        <f>IF(ISNUMBER('Raw Data Input'!$C$3),'2'!$K$7,"")</f>
        <v>0</v>
      </c>
      <c r="AB29" s="93">
        <f>IF(ISNUMBER('Raw Data Input'!$D$3),'3'!$K$7,"")</f>
        <v>6.4516129032258063E-2</v>
      </c>
      <c r="AC29" s="93">
        <f>IF(ISNUMBER('Raw Data Input'!$E$3),'4'!$K$7,"")</f>
        <v>6.4516129032258063E-2</v>
      </c>
      <c r="AD29" s="102">
        <f>IF(ISNUMBER('Raw Data Input'!$F$3),'5'!$K$7,"")</f>
        <v>6.4516129032258063E-2</v>
      </c>
      <c r="AE29" s="102">
        <f>IF(ISNUMBER('Raw Data Input'!$G$3),'6'!$K$7,"")</f>
        <v>6.4516129032258063E-2</v>
      </c>
      <c r="AF29" s="102">
        <f>IF(ISNUMBER('Raw Data Input'!$H$3),'7'!$K$7,"")</f>
        <v>3.2258064516129031E-2</v>
      </c>
      <c r="AG29" s="102">
        <f>IF(ISNUMBER('Raw Data Input'!$I$3),'8'!$K$7,"")</f>
        <v>0</v>
      </c>
      <c r="AH29" s="102">
        <f>IF(ISNUMBER('Raw Data Input'!$J$3),'9'!$K$7,"")</f>
        <v>6.4516129032258063E-2</v>
      </c>
      <c r="AI29" s="93">
        <f>IF(ISNUMBER('Raw Data Input'!$K$3),'10'!$K$7,"")</f>
        <v>0</v>
      </c>
      <c r="AJ29" s="102">
        <f>IF(ISNUMBER('Raw Data Input'!$L$3),'11'!$K$7,"")</f>
        <v>3.2258064516129031E-2</v>
      </c>
      <c r="AK29" s="102">
        <f>IF(ISNUMBER('Raw Data Input'!$M$3),'12'!$K$7,"")</f>
        <v>0</v>
      </c>
      <c r="AL29" s="102">
        <f>IF(ISNUMBER('Raw Data Input'!$N$3),'13'!$K$7,"")</f>
        <v>0</v>
      </c>
      <c r="AM29" s="102">
        <f>IF(ISNUMBER('Raw Data Input'!$O$3),'14'!$K$7,"")</f>
        <v>0</v>
      </c>
      <c r="AN29" s="102">
        <f>IF(ISNUMBER('Raw Data Input'!$P$3),'15'!$K$7,"")</f>
        <v>3.2258064516129031E-2</v>
      </c>
      <c r="AO29" s="93">
        <f>IF(ISNUMBER('Raw Data Input'!$Q$3),'16'!$K$7,"")</f>
        <v>0</v>
      </c>
      <c r="AP29" s="102">
        <f>IF(ISNUMBER('Raw Data Input'!$R$3),'17'!$K$7,"")</f>
        <v>0</v>
      </c>
      <c r="AQ29" s="94">
        <f>IF(ISNUMBER('Raw Data Input'!$S$3),'18'!$K$7,"")</f>
        <v>0</v>
      </c>
      <c r="AR29" s="105">
        <f>IF(ISNUMBER($V$23),'Calc All 100'!C7,"")</f>
        <v>2.3297491039426518E-2</v>
      </c>
      <c r="AS29" s="35" t="s">
        <v>8</v>
      </c>
      <c r="AT29" s="35">
        <f>'Raw Data Input'!D3</f>
        <v>3</v>
      </c>
      <c r="BP29" s="35" t="s">
        <v>8</v>
      </c>
      <c r="BQ29" s="35">
        <f>'Raw Data Input'!H3</f>
        <v>7</v>
      </c>
      <c r="CM29" s="35" t="s">
        <v>8</v>
      </c>
      <c r="CN29" s="35">
        <f>'Raw Data Input'!L3</f>
        <v>11</v>
      </c>
      <c r="DJ29" s="35" t="s">
        <v>8</v>
      </c>
      <c r="DK29" s="35">
        <f>'Raw Data Input'!P3</f>
        <v>15</v>
      </c>
    </row>
    <row r="30" spans="1:126" ht="15" customHeight="1">
      <c r="A30" s="51"/>
      <c r="B30" s="157"/>
      <c r="C30" s="106" t="s">
        <v>81</v>
      </c>
      <c r="D30" s="97" t="str">
        <f t="shared" ref="D30" si="19">IF(ISNUMBER(D$22),IF(D31&gt;0.05,"NO","YES"),"")</f>
        <v>NO</v>
      </c>
      <c r="E30" s="98" t="str">
        <f t="shared" ref="E30" si="20">IF(ISNUMBER(E$22),IF(E31&gt;0.05,"NO","YES"),"")</f>
        <v>NO</v>
      </c>
      <c r="F30" s="98" t="str">
        <f t="shared" ref="F30" si="21">IF(ISNUMBER(F$22),IF(F31&gt;0.05,"NO","YES"),"")</f>
        <v>YES</v>
      </c>
      <c r="G30" s="98" t="str">
        <f t="shared" ref="G30" si="22">IF(ISNUMBER(G$22),IF(G31&gt;0.05,"NO","YES"),"")</f>
        <v>NO</v>
      </c>
      <c r="H30" s="99" t="str">
        <f>IF(ISNUMBER(H$22),IF(H31&gt;0.05,"NO","YES"),"")</f>
        <v>YES</v>
      </c>
      <c r="I30" s="99" t="str">
        <f t="shared" ref="I30" si="23">IF(ISNUMBER(I$22),IF(I31&gt;0.05,"NO","YES"),"")</f>
        <v>NO</v>
      </c>
      <c r="J30" s="99" t="str">
        <f t="shared" ref="J30" si="24">IF(ISNUMBER(J$22),IF(J31&gt;0.05,"NO","YES"),"")</f>
        <v>NO</v>
      </c>
      <c r="K30" s="99" t="str">
        <f t="shared" ref="K30" si="25">IF(ISNUMBER(K$22),IF(K31&gt;0.05,"NO","YES"),"")</f>
        <v>YES</v>
      </c>
      <c r="L30" s="99" t="str">
        <f t="shared" ref="L30:U30" si="26">IF(ISNUMBER(L$22),IF(L31&gt;0.05,"NO","YES"),"")</f>
        <v>NO</v>
      </c>
      <c r="M30" s="98" t="str">
        <f t="shared" si="26"/>
        <v>NO</v>
      </c>
      <c r="N30" s="99" t="str">
        <f t="shared" si="26"/>
        <v>NO</v>
      </c>
      <c r="O30" s="99" t="str">
        <f t="shared" si="26"/>
        <v>NO</v>
      </c>
      <c r="P30" s="99" t="str">
        <f t="shared" si="26"/>
        <v>NO</v>
      </c>
      <c r="Q30" s="99" t="str">
        <f t="shared" si="26"/>
        <v>YES</v>
      </c>
      <c r="R30" s="99" t="str">
        <f t="shared" si="26"/>
        <v>YES</v>
      </c>
      <c r="S30" s="98" t="str">
        <f t="shared" si="26"/>
        <v>YES</v>
      </c>
      <c r="T30" s="99" t="str">
        <f t="shared" si="26"/>
        <v>NO</v>
      </c>
      <c r="U30" s="100" t="str">
        <f t="shared" si="26"/>
        <v>NO</v>
      </c>
      <c r="V30" s="107" t="str">
        <f>IF(V31&gt;0.05,"NO","YES")</f>
        <v>NO</v>
      </c>
      <c r="W30" s="51"/>
      <c r="X30" s="157"/>
      <c r="Y30" s="96" t="s">
        <v>163</v>
      </c>
      <c r="Z30" s="97" t="str">
        <f>IF(ISNUMBER(Z$22),IF(Z31&gt;0,"NO","YES"),"")</f>
        <v>YES</v>
      </c>
      <c r="AA30" s="98" t="str">
        <f>IF(ISNUMBER(AA$22),IF(AA31&gt;0,"NO","YES"),"")</f>
        <v>YES</v>
      </c>
      <c r="AB30" s="97" t="str">
        <f t="shared" ref="AB30:AQ30" si="27">IF(ISNUMBER(AB$22),IF(AB31&gt;0,"NO","YES"),"")</f>
        <v>YES</v>
      </c>
      <c r="AC30" s="98" t="str">
        <f t="shared" si="27"/>
        <v>YES</v>
      </c>
      <c r="AD30" s="97" t="str">
        <f t="shared" si="27"/>
        <v>YES</v>
      </c>
      <c r="AE30" s="98" t="str">
        <f t="shared" si="27"/>
        <v>YES</v>
      </c>
      <c r="AF30" s="97" t="str">
        <f t="shared" si="27"/>
        <v>YES</v>
      </c>
      <c r="AG30" s="98" t="str">
        <f t="shared" si="27"/>
        <v>YES</v>
      </c>
      <c r="AH30" s="97" t="str">
        <f t="shared" si="27"/>
        <v>YES</v>
      </c>
      <c r="AI30" s="98" t="str">
        <f t="shared" si="27"/>
        <v>YES</v>
      </c>
      <c r="AJ30" s="97" t="str">
        <f t="shared" si="27"/>
        <v>YES</v>
      </c>
      <c r="AK30" s="98" t="str">
        <f t="shared" si="27"/>
        <v>YES</v>
      </c>
      <c r="AL30" s="97" t="str">
        <f t="shared" si="27"/>
        <v>YES</v>
      </c>
      <c r="AM30" s="98" t="str">
        <f t="shared" si="27"/>
        <v>YES</v>
      </c>
      <c r="AN30" s="97" t="str">
        <f t="shared" si="27"/>
        <v>YES</v>
      </c>
      <c r="AO30" s="98" t="str">
        <f t="shared" si="27"/>
        <v>YES</v>
      </c>
      <c r="AP30" s="97" t="str">
        <f t="shared" si="27"/>
        <v>YES</v>
      </c>
      <c r="AQ30" s="98" t="str">
        <f t="shared" si="27"/>
        <v>YES</v>
      </c>
      <c r="AR30" s="107" t="str">
        <f>IF(AR31&gt;0,"NO","YES")</f>
        <v>YES</v>
      </c>
      <c r="AS30" s="35" t="s">
        <v>74</v>
      </c>
      <c r="BE30" s="35" t="s">
        <v>75</v>
      </c>
      <c r="BP30" s="35" t="s">
        <v>74</v>
      </c>
      <c r="CB30" s="35" t="s">
        <v>75</v>
      </c>
      <c r="CM30" s="35" t="s">
        <v>74</v>
      </c>
      <c r="CY30" s="35" t="s">
        <v>75</v>
      </c>
      <c r="DJ30" s="35" t="s">
        <v>74</v>
      </c>
      <c r="DV30" s="35" t="s">
        <v>75</v>
      </c>
    </row>
    <row r="31" spans="1:126" ht="15" customHeight="1" thickBot="1">
      <c r="A31" s="51"/>
      <c r="B31" s="157"/>
      <c r="C31" s="104" t="s">
        <v>6</v>
      </c>
      <c r="D31" s="92">
        <f>IF(ISNUMBER('Raw Data Input'!$B$3),'1'!$L$7,"")</f>
        <v>0.17391304347826086</v>
      </c>
      <c r="E31" s="93">
        <f>IF(ISNUMBER('Raw Data Input'!$C$3),'2'!$L$7,"")</f>
        <v>0.13043478260869565</v>
      </c>
      <c r="F31" s="93">
        <f>IF(ISNUMBER('Raw Data Input'!$D$3),'3'!$L$7,"")</f>
        <v>0</v>
      </c>
      <c r="G31" s="93">
        <f>IF(ISNUMBER('Raw Data Input'!$E$3),'4'!$L$7,"")</f>
        <v>0.21739130434782608</v>
      </c>
      <c r="H31" s="102">
        <f>IF(ISNUMBER('Raw Data Input'!$F$3),'5'!$L$7,"")</f>
        <v>0</v>
      </c>
      <c r="I31" s="102">
        <f>IF(ISNUMBER('Raw Data Input'!$G$3),'6'!$L$7,"")</f>
        <v>0.13043478260869565</v>
      </c>
      <c r="J31" s="102">
        <f>IF(ISNUMBER('Raw Data Input'!$H$3),'7'!$L$7,"")</f>
        <v>0.17391304347826086</v>
      </c>
      <c r="K31" s="102">
        <f>IF(ISNUMBER('Raw Data Input'!$I$3),'8'!$L$7,"")</f>
        <v>4.3478260869565216E-2</v>
      </c>
      <c r="L31" s="102">
        <f>IF(ISNUMBER('Raw Data Input'!$J$3),'9'!$L$7,"")</f>
        <v>0.30434782608695654</v>
      </c>
      <c r="M31" s="93">
        <f>IF(ISNUMBER('Raw Data Input'!$K$3),'10'!$L$7,"")</f>
        <v>0.17391304347826086</v>
      </c>
      <c r="N31" s="102">
        <f>IF(ISNUMBER('Raw Data Input'!$L$3),'11'!$L$7,"")</f>
        <v>8.6956521739130432E-2</v>
      </c>
      <c r="O31" s="102">
        <f>IF(ISNUMBER('Raw Data Input'!$M$3),'12'!$L$7,"")</f>
        <v>0.21739130434782608</v>
      </c>
      <c r="P31" s="102">
        <f>IF(ISNUMBER('Raw Data Input'!$N$3),'13'!$L$7,"")</f>
        <v>0.2608695652173913</v>
      </c>
      <c r="Q31" s="102">
        <f>IF(ISNUMBER('Raw Data Input'!$O$3),'14'!$L$7,"")</f>
        <v>0</v>
      </c>
      <c r="R31" s="102">
        <f>IF(ISNUMBER('Raw Data Input'!$P$3),'15'!$L$7,"")</f>
        <v>4.3478260869565216E-2</v>
      </c>
      <c r="S31" s="93">
        <f>IF(ISNUMBER('Raw Data Input'!$Q$3),'16'!$L$7,"")</f>
        <v>0</v>
      </c>
      <c r="T31" s="102">
        <f>IF(ISNUMBER('Raw Data Input'!$R$3),'17'!$L$7,"")</f>
        <v>0.30434782608695654</v>
      </c>
      <c r="U31" s="94">
        <f>IF(ISNUMBER('Raw Data Input'!$S$3),'18'!$L$7,"")</f>
        <v>0.17391304347826086</v>
      </c>
      <c r="V31" s="105">
        <f>IF(ISNUMBER($V$23),'Calc All 95'!D7,"")</f>
        <v>0.13526570048309175</v>
      </c>
      <c r="W31" s="51"/>
      <c r="X31" s="157"/>
      <c r="Y31" s="91" t="s">
        <v>6</v>
      </c>
      <c r="Z31" s="92">
        <f>IF(ISNUMBER('Raw Data Input'!$B$3),'1'!$M$7,"")</f>
        <v>0</v>
      </c>
      <c r="AA31" s="93">
        <f>IF(ISNUMBER('Raw Data Input'!$C$3),'2'!$M$7,"")</f>
        <v>0</v>
      </c>
      <c r="AB31" s="93">
        <f>IF(ISNUMBER('Raw Data Input'!$D$3),'3'!$M$7,"")</f>
        <v>0</v>
      </c>
      <c r="AC31" s="93">
        <f>IF(ISNUMBER('Raw Data Input'!$E$3),'4'!$M$7,"")</f>
        <v>0</v>
      </c>
      <c r="AD31" s="102">
        <f>IF(ISNUMBER('Raw Data Input'!$F$3),'5'!$M$7,"")</f>
        <v>0</v>
      </c>
      <c r="AE31" s="102">
        <f>IF(ISNUMBER('Raw Data Input'!$G$3),'6'!$M$7,"")</f>
        <v>0</v>
      </c>
      <c r="AF31" s="102">
        <f>IF(ISNUMBER('Raw Data Input'!$H$3),'7'!$M$7,"")</f>
        <v>0</v>
      </c>
      <c r="AG31" s="102">
        <f>IF(ISNUMBER('Raw Data Input'!$I$3),'8'!$M$7,"")</f>
        <v>0</v>
      </c>
      <c r="AH31" s="102">
        <f>IF(ISNUMBER('Raw Data Input'!$J$3),'9'!$M$7,"")</f>
        <v>0</v>
      </c>
      <c r="AI31" s="93">
        <f>IF(ISNUMBER('Raw Data Input'!$K$3),'10'!$M$7,"")</f>
        <v>0</v>
      </c>
      <c r="AJ31" s="102">
        <f>IF(ISNUMBER('Raw Data Input'!$L$3),'11'!$M$7,"")</f>
        <v>0</v>
      </c>
      <c r="AK31" s="102">
        <f>IF(ISNUMBER('Raw Data Input'!$M$3),'12'!$M$7,"")</f>
        <v>0</v>
      </c>
      <c r="AL31" s="102">
        <f>IF(ISNUMBER('Raw Data Input'!$N$3),'13'!$M$7,"")</f>
        <v>0</v>
      </c>
      <c r="AM31" s="102">
        <f>IF(ISNUMBER('Raw Data Input'!$O$3),'14'!$M$7,"")</f>
        <v>0</v>
      </c>
      <c r="AN31" s="102">
        <f>IF(ISNUMBER('Raw Data Input'!$P$3),'15'!$M$7,"")</f>
        <v>0</v>
      </c>
      <c r="AO31" s="93">
        <f>IF(ISNUMBER('Raw Data Input'!$Q$3),'16'!$M$7,"")</f>
        <v>0</v>
      </c>
      <c r="AP31" s="102">
        <f>IF(ISNUMBER('Raw Data Input'!$R$3),'17'!$M$7,"")</f>
        <v>0</v>
      </c>
      <c r="AQ31" s="94">
        <f>IF(ISNUMBER('Raw Data Input'!$S$3),'18'!$M$7,"")</f>
        <v>0</v>
      </c>
      <c r="AR31" s="105">
        <f>IF(ISNUMBER($V$23),'Calc All 100'!D7,"")</f>
        <v>0</v>
      </c>
    </row>
    <row r="32" spans="1:126" ht="15" customHeight="1">
      <c r="A32" s="51"/>
      <c r="B32" s="158" t="s">
        <v>2</v>
      </c>
      <c r="C32" s="113" t="s">
        <v>80</v>
      </c>
      <c r="D32" s="114" t="str">
        <f t="shared" ref="D32" si="28">IF(ISNUMBER(D$22),IF(D33&gt;0.05,"NO","YES"),"")</f>
        <v>NO</v>
      </c>
      <c r="E32" s="115" t="str">
        <f t="shared" ref="E32" si="29">IF(ISNUMBER(E$22),IF(E33&gt;0.05,"NO","YES"),"")</f>
        <v>NO</v>
      </c>
      <c r="F32" s="115" t="str">
        <f t="shared" ref="F32" si="30">IF(ISNUMBER(F$22),IF(F33&gt;0.05,"NO","YES"),"")</f>
        <v>NO</v>
      </c>
      <c r="G32" s="115" t="str">
        <f t="shared" ref="G32" si="31">IF(ISNUMBER(G$22),IF(G33&gt;0.05,"NO","YES"),"")</f>
        <v>NO</v>
      </c>
      <c r="H32" s="116" t="str">
        <f>IF(ISNUMBER(H$22),IF(H33&gt;0.05,"NO","YES"),"")</f>
        <v>NO</v>
      </c>
      <c r="I32" s="116" t="str">
        <f t="shared" ref="I32" si="32">IF(ISNUMBER(I$22),IF(I33&gt;0.05,"NO","YES"),"")</f>
        <v>NO</v>
      </c>
      <c r="J32" s="116" t="str">
        <f t="shared" ref="J32" si="33">IF(ISNUMBER(J$22),IF(J33&gt;0.05,"NO","YES"),"")</f>
        <v>NO</v>
      </c>
      <c r="K32" s="116" t="str">
        <f t="shared" ref="K32" si="34">IF(ISNUMBER(K$22),IF(K33&gt;0.05,"NO","YES"),"")</f>
        <v>NO</v>
      </c>
      <c r="L32" s="116" t="str">
        <f t="shared" ref="L32:U32" si="35">IF(ISNUMBER(L$22),IF(L33&gt;0.05,"NO","YES"),"")</f>
        <v>NO</v>
      </c>
      <c r="M32" s="115" t="str">
        <f t="shared" si="35"/>
        <v>NO</v>
      </c>
      <c r="N32" s="116" t="str">
        <f t="shared" si="35"/>
        <v>NO</v>
      </c>
      <c r="O32" s="116" t="str">
        <f t="shared" si="35"/>
        <v>NO</v>
      </c>
      <c r="P32" s="116" t="str">
        <f t="shared" si="35"/>
        <v>NO</v>
      </c>
      <c r="Q32" s="116" t="str">
        <f t="shared" si="35"/>
        <v>NO</v>
      </c>
      <c r="R32" s="116" t="str">
        <f t="shared" si="35"/>
        <v>NO</v>
      </c>
      <c r="S32" s="115" t="str">
        <f t="shared" si="35"/>
        <v>NO</v>
      </c>
      <c r="T32" s="116" t="str">
        <f t="shared" si="35"/>
        <v>YES</v>
      </c>
      <c r="U32" s="117" t="str">
        <f t="shared" si="35"/>
        <v>NO</v>
      </c>
      <c r="V32" s="118" t="str">
        <f>IF(V33&gt;0.05,"NO","YES")</f>
        <v>NO</v>
      </c>
      <c r="W32" s="51"/>
      <c r="X32" s="158" t="s">
        <v>2</v>
      </c>
      <c r="Y32" s="113" t="s">
        <v>162</v>
      </c>
      <c r="Z32" s="114" t="str">
        <f>IF(ISNUMBER(Z$22),IF(Z33&gt;0,"NO","YES"),"")</f>
        <v>YES</v>
      </c>
      <c r="AA32" s="115" t="str">
        <f>IF(ISNUMBER(AA$22),IF(AA33&gt;0,"NO","YES"),"")</f>
        <v>YES</v>
      </c>
      <c r="AB32" s="114" t="str">
        <f t="shared" ref="AB32:AQ32" si="36">IF(ISNUMBER(AB$22),IF(AB33&gt;0,"NO","YES"),"")</f>
        <v>NO</v>
      </c>
      <c r="AC32" s="115" t="str">
        <f t="shared" si="36"/>
        <v>NO</v>
      </c>
      <c r="AD32" s="114" t="str">
        <f t="shared" si="36"/>
        <v>YES</v>
      </c>
      <c r="AE32" s="115" t="str">
        <f t="shared" si="36"/>
        <v>NO</v>
      </c>
      <c r="AF32" s="114" t="str">
        <f t="shared" si="36"/>
        <v>YES</v>
      </c>
      <c r="AG32" s="115" t="str">
        <f t="shared" si="36"/>
        <v>YES</v>
      </c>
      <c r="AH32" s="114" t="str">
        <f t="shared" si="36"/>
        <v>NO</v>
      </c>
      <c r="AI32" s="115" t="str">
        <f t="shared" si="36"/>
        <v>YES</v>
      </c>
      <c r="AJ32" s="114" t="str">
        <f t="shared" si="36"/>
        <v>YES</v>
      </c>
      <c r="AK32" s="115" t="str">
        <f t="shared" si="36"/>
        <v>YES</v>
      </c>
      <c r="AL32" s="114" t="str">
        <f t="shared" si="36"/>
        <v>YES</v>
      </c>
      <c r="AM32" s="115" t="str">
        <f t="shared" si="36"/>
        <v>YES</v>
      </c>
      <c r="AN32" s="114" t="str">
        <f t="shared" si="36"/>
        <v>NO</v>
      </c>
      <c r="AO32" s="115" t="str">
        <f t="shared" si="36"/>
        <v>YES</v>
      </c>
      <c r="AP32" s="114" t="str">
        <f t="shared" si="36"/>
        <v>YES</v>
      </c>
      <c r="AQ32" s="115" t="str">
        <f t="shared" si="36"/>
        <v>YES</v>
      </c>
      <c r="AR32" s="118" t="str">
        <f>IF(AR33&gt;0,"NO","YES")</f>
        <v>NO</v>
      </c>
    </row>
    <row r="33" spans="1:126" ht="15" customHeight="1">
      <c r="A33" s="51"/>
      <c r="B33" s="159"/>
      <c r="C33" s="119" t="s">
        <v>6</v>
      </c>
      <c r="D33" s="120">
        <f>IF(ISNUMBER('Raw Data Input'!$B$3),'1'!$N$7,"")</f>
        <v>9.6774193548387094E-2</v>
      </c>
      <c r="E33" s="121">
        <f>IF(ISNUMBER('Raw Data Input'!$C$3),'2'!$N$7,"")</f>
        <v>9.6774193548387094E-2</v>
      </c>
      <c r="F33" s="121">
        <f>IF(ISNUMBER('Raw Data Input'!$D$3),'3'!$N$7,"")</f>
        <v>0.12903225806451613</v>
      </c>
      <c r="G33" s="121">
        <f>IF(ISNUMBER('Raw Data Input'!$E$3),'4'!$N$7,"")</f>
        <v>0.16129032258064516</v>
      </c>
      <c r="H33" s="122">
        <f>IF(ISNUMBER('Raw Data Input'!$F$3),'5'!$N$7,"")</f>
        <v>6.4516129032258063E-2</v>
      </c>
      <c r="I33" s="122">
        <f>IF(ISNUMBER('Raw Data Input'!$G$3),'6'!$N$7,"")</f>
        <v>0.12903225806451613</v>
      </c>
      <c r="J33" s="122">
        <f>IF(ISNUMBER('Raw Data Input'!$H$3),'7'!$N$7,"")</f>
        <v>9.6774193548387094E-2</v>
      </c>
      <c r="K33" s="122">
        <f>IF(ISNUMBER('Raw Data Input'!$I$3),'8'!$N$7,"")</f>
        <v>6.4516129032258063E-2</v>
      </c>
      <c r="L33" s="122">
        <f>IF(ISNUMBER('Raw Data Input'!$J$3),'9'!$N$7,"")</f>
        <v>9.6774193548387094E-2</v>
      </c>
      <c r="M33" s="121">
        <f>IF(ISNUMBER('Raw Data Input'!$K$3),'10'!$N$7,"")</f>
        <v>6.4516129032258063E-2</v>
      </c>
      <c r="N33" s="122">
        <f>IF(ISNUMBER('Raw Data Input'!$L$3),'11'!$N$7,"")</f>
        <v>0.22580645161290322</v>
      </c>
      <c r="O33" s="122">
        <f>IF(ISNUMBER('Raw Data Input'!$M$3),'12'!$N$7,"")</f>
        <v>6.4516129032258063E-2</v>
      </c>
      <c r="P33" s="122">
        <f>IF(ISNUMBER('Raw Data Input'!$N$3),'13'!$N$7,"")</f>
        <v>6.4516129032258063E-2</v>
      </c>
      <c r="Q33" s="122">
        <f>IF(ISNUMBER('Raw Data Input'!$O$3),'14'!$N$7,"")</f>
        <v>0.19354838709677419</v>
      </c>
      <c r="R33" s="122">
        <f>IF(ISNUMBER('Raw Data Input'!$P$3),'15'!$N$7,"")</f>
        <v>9.6774193548387094E-2</v>
      </c>
      <c r="S33" s="121">
        <f>IF(ISNUMBER('Raw Data Input'!$Q$3),'16'!$N$7,"")</f>
        <v>6.4516129032258063E-2</v>
      </c>
      <c r="T33" s="122">
        <f>IF(ISNUMBER('Raw Data Input'!$R$3),'17'!$N$7,"")</f>
        <v>0</v>
      </c>
      <c r="U33" s="123">
        <f>IF(ISNUMBER('Raw Data Input'!$S$3),'18'!$N$7,"")</f>
        <v>6.4516129032258063E-2</v>
      </c>
      <c r="V33" s="124">
        <f>IF(ISNUMBER($V$23),'Calc All 95'!E7,"")</f>
        <v>9.8566308243727599E-2</v>
      </c>
      <c r="W33" s="51"/>
      <c r="X33" s="159"/>
      <c r="Y33" s="145" t="s">
        <v>6</v>
      </c>
      <c r="Z33" s="120">
        <f>IF(ISNUMBER('Raw Data Input'!$B$3),'1'!$O$7,"")</f>
        <v>0</v>
      </c>
      <c r="AA33" s="121">
        <f>IF(ISNUMBER('Raw Data Input'!$C$3),'2'!$O$7,"")</f>
        <v>0</v>
      </c>
      <c r="AB33" s="121">
        <f>IF(ISNUMBER('Raw Data Input'!$D$3),'3'!$O$7,"")</f>
        <v>3.2258064516129031E-2</v>
      </c>
      <c r="AC33" s="121">
        <f>IF(ISNUMBER('Raw Data Input'!$E$3),'4'!$O$7,"")</f>
        <v>6.4516129032258063E-2</v>
      </c>
      <c r="AD33" s="122">
        <f>IF(ISNUMBER('Raw Data Input'!$F$3),'5'!$O$7,"")</f>
        <v>0</v>
      </c>
      <c r="AE33" s="122">
        <f>IF(ISNUMBER('Raw Data Input'!$G$3),'6'!$O$7,"")</f>
        <v>3.2258064516129031E-2</v>
      </c>
      <c r="AF33" s="122">
        <f>IF(ISNUMBER('Raw Data Input'!$H$3),'7'!$O$7,"")</f>
        <v>0</v>
      </c>
      <c r="AG33" s="122">
        <f>IF(ISNUMBER('Raw Data Input'!$I$3),'8'!$O$7,"")</f>
        <v>0</v>
      </c>
      <c r="AH33" s="122">
        <f>IF(ISNUMBER('Raw Data Input'!$J$3),'9'!$O$7,"")</f>
        <v>6.4516129032258063E-2</v>
      </c>
      <c r="AI33" s="121">
        <f>IF(ISNUMBER('Raw Data Input'!$K$3),'10'!$O$7,"")</f>
        <v>0</v>
      </c>
      <c r="AJ33" s="122">
        <f>IF(ISNUMBER('Raw Data Input'!$L$3),'11'!$O$7,"")</f>
        <v>0</v>
      </c>
      <c r="AK33" s="122">
        <f>IF(ISNUMBER('Raw Data Input'!$M$3),'12'!$O$7,"")</f>
        <v>0</v>
      </c>
      <c r="AL33" s="122">
        <f>IF(ISNUMBER('Raw Data Input'!$N$3),'13'!$O$7,"")</f>
        <v>0</v>
      </c>
      <c r="AM33" s="122">
        <f>IF(ISNUMBER('Raw Data Input'!$O$3),'14'!$O$7,"")</f>
        <v>0</v>
      </c>
      <c r="AN33" s="122">
        <f>IF(ISNUMBER('Raw Data Input'!$P$3),'15'!$O$7,"")</f>
        <v>3.2258064516129031E-2</v>
      </c>
      <c r="AO33" s="121">
        <f>IF(ISNUMBER('Raw Data Input'!$Q$3),'16'!$O$7,"")</f>
        <v>0</v>
      </c>
      <c r="AP33" s="122">
        <f>IF(ISNUMBER('Raw Data Input'!$R$3),'17'!$O$7,"")</f>
        <v>0</v>
      </c>
      <c r="AQ33" s="123">
        <f>IF(ISNUMBER('Raw Data Input'!$S$3),'18'!$O$7,"")</f>
        <v>0</v>
      </c>
      <c r="AR33" s="124">
        <f>IF(ISNUMBER($V$23),'Calc All 100'!E7,"")</f>
        <v>1.2544802867383509E-2</v>
      </c>
    </row>
    <row r="34" spans="1:126" ht="15" customHeight="1">
      <c r="A34" s="51"/>
      <c r="B34" s="159"/>
      <c r="C34" s="125" t="s">
        <v>81</v>
      </c>
      <c r="D34" s="126" t="str">
        <f t="shared" ref="D34" si="37">IF(ISNUMBER(D$22),IF(D35&gt;0.05,"NO","YES"),"")</f>
        <v>NO</v>
      </c>
      <c r="E34" s="127" t="str">
        <f t="shared" ref="E34" si="38">IF(ISNUMBER(E$22),IF(E35&gt;0.05,"NO","YES"),"")</f>
        <v>YES</v>
      </c>
      <c r="F34" s="127" t="str">
        <f t="shared" ref="F34" si="39">IF(ISNUMBER(F$22),IF(F35&gt;0.05,"NO","YES"),"")</f>
        <v>YES</v>
      </c>
      <c r="G34" s="128" t="str">
        <f t="shared" ref="G34" si="40">IF(ISNUMBER(G$22),IF(G35&gt;0.05,"NO","YES"),"")</f>
        <v>NO</v>
      </c>
      <c r="H34" s="128" t="str">
        <f>IF(ISNUMBER(H$22),IF(H35&gt;0.05,"NO","YES"),"")</f>
        <v>YES</v>
      </c>
      <c r="I34" s="128" t="str">
        <f t="shared" ref="I34" si="41">IF(ISNUMBER(I$22),IF(I35&gt;0.05,"NO","YES"),"")</f>
        <v>NO</v>
      </c>
      <c r="J34" s="128" t="str">
        <f t="shared" ref="J34" si="42">IF(ISNUMBER(J$22),IF(J35&gt;0.05,"NO","YES"),"")</f>
        <v>YES</v>
      </c>
      <c r="K34" s="128" t="str">
        <f t="shared" ref="K34" si="43">IF(ISNUMBER(K$22),IF(K35&gt;0.05,"NO","YES"),"")</f>
        <v>YES</v>
      </c>
      <c r="L34" s="128" t="str">
        <f t="shared" ref="L34:U34" si="44">IF(ISNUMBER(L$22),IF(L35&gt;0.05,"NO","YES"),"")</f>
        <v>NO</v>
      </c>
      <c r="M34" s="128" t="str">
        <f t="shared" si="44"/>
        <v>NO</v>
      </c>
      <c r="N34" s="128" t="str">
        <f t="shared" si="44"/>
        <v>YES</v>
      </c>
      <c r="O34" s="128" t="str">
        <f t="shared" si="44"/>
        <v>NO</v>
      </c>
      <c r="P34" s="128" t="str">
        <f t="shared" si="44"/>
        <v>NO</v>
      </c>
      <c r="Q34" s="128" t="str">
        <f t="shared" si="44"/>
        <v>YES</v>
      </c>
      <c r="R34" s="128" t="str">
        <f t="shared" si="44"/>
        <v>YES</v>
      </c>
      <c r="S34" s="128" t="str">
        <f t="shared" si="44"/>
        <v>YES</v>
      </c>
      <c r="T34" s="128" t="str">
        <f t="shared" si="44"/>
        <v>NO</v>
      </c>
      <c r="U34" s="129" t="str">
        <f t="shared" si="44"/>
        <v>YES</v>
      </c>
      <c r="V34" s="130" t="str">
        <f>IF(V35&gt;0.05,"NO","YES")</f>
        <v>NO</v>
      </c>
      <c r="W34" s="51"/>
      <c r="X34" s="159"/>
      <c r="Y34" s="146" t="s">
        <v>163</v>
      </c>
      <c r="Z34" s="126" t="str">
        <f>IF(ISNUMBER(Z$22),IF(Z35&gt;0,"NO","YES"),"")</f>
        <v>YES</v>
      </c>
      <c r="AA34" s="127" t="str">
        <f>IF(ISNUMBER(AA$22),IF(AA35&gt;0,"NO","YES"),"")</f>
        <v>YES</v>
      </c>
      <c r="AB34" s="126" t="str">
        <f t="shared" ref="AB34:AQ34" si="45">IF(ISNUMBER(AB$22),IF(AB35&gt;0,"NO","YES"),"")</f>
        <v>YES</v>
      </c>
      <c r="AC34" s="127" t="str">
        <f t="shared" si="45"/>
        <v>YES</v>
      </c>
      <c r="AD34" s="126" t="str">
        <f t="shared" si="45"/>
        <v>YES</v>
      </c>
      <c r="AE34" s="127" t="str">
        <f t="shared" si="45"/>
        <v>YES</v>
      </c>
      <c r="AF34" s="126" t="str">
        <f t="shared" si="45"/>
        <v>YES</v>
      </c>
      <c r="AG34" s="127" t="str">
        <f t="shared" si="45"/>
        <v>YES</v>
      </c>
      <c r="AH34" s="126" t="str">
        <f t="shared" si="45"/>
        <v>YES</v>
      </c>
      <c r="AI34" s="127" t="str">
        <f t="shared" si="45"/>
        <v>YES</v>
      </c>
      <c r="AJ34" s="126" t="str">
        <f t="shared" si="45"/>
        <v>YES</v>
      </c>
      <c r="AK34" s="127" t="str">
        <f t="shared" si="45"/>
        <v>YES</v>
      </c>
      <c r="AL34" s="126" t="str">
        <f t="shared" si="45"/>
        <v>YES</v>
      </c>
      <c r="AM34" s="127" t="str">
        <f t="shared" si="45"/>
        <v>YES</v>
      </c>
      <c r="AN34" s="126" t="str">
        <f t="shared" si="45"/>
        <v>YES</v>
      </c>
      <c r="AO34" s="127" t="str">
        <f t="shared" si="45"/>
        <v>YES</v>
      </c>
      <c r="AP34" s="126" t="str">
        <f t="shared" si="45"/>
        <v>YES</v>
      </c>
      <c r="AQ34" s="127" t="str">
        <f t="shared" si="45"/>
        <v>YES</v>
      </c>
      <c r="AR34" s="130" t="str">
        <f>IF(AR35&gt;0,"NO","YES")</f>
        <v>YES</v>
      </c>
    </row>
    <row r="35" spans="1:126" ht="15" customHeight="1" thickBot="1">
      <c r="A35" s="51"/>
      <c r="B35" s="159"/>
      <c r="C35" s="119" t="s">
        <v>6</v>
      </c>
      <c r="D35" s="120">
        <f>IF(ISNUMBER('Raw Data Input'!$B$3),'1'!$P$7,"")</f>
        <v>8.6956521739130432E-2</v>
      </c>
      <c r="E35" s="121">
        <f>IF(ISNUMBER('Raw Data Input'!$C$3),'2'!$P$7,"")</f>
        <v>0</v>
      </c>
      <c r="F35" s="121">
        <f>IF(ISNUMBER('Raw Data Input'!$D$3),'3'!$P$7,"")</f>
        <v>0</v>
      </c>
      <c r="G35" s="122">
        <f>IF(ISNUMBER('Raw Data Input'!$E$3),'4'!$P$7,"")</f>
        <v>0.17391304347826086</v>
      </c>
      <c r="H35" s="122">
        <f>IF(ISNUMBER('Raw Data Input'!$F$3),'5'!$P$7,"")</f>
        <v>0</v>
      </c>
      <c r="I35" s="122">
        <f>IF(ISNUMBER('Raw Data Input'!$G$3),'6'!$P$7,"")</f>
        <v>8.6956521739130432E-2</v>
      </c>
      <c r="J35" s="122">
        <f>IF(ISNUMBER('Raw Data Input'!$H$3),'7'!$P$7,"")</f>
        <v>0</v>
      </c>
      <c r="K35" s="122">
        <f>IF(ISNUMBER('Raw Data Input'!$I$3),'8'!$P$7,"")</f>
        <v>0</v>
      </c>
      <c r="L35" s="122">
        <f>IF(ISNUMBER('Raw Data Input'!$J$3),'9'!$P$7,"")</f>
        <v>0.21739130434782608</v>
      </c>
      <c r="M35" s="122">
        <f>IF(ISNUMBER('Raw Data Input'!$K$3),'10'!$P$7,"")</f>
        <v>0.13043478260869565</v>
      </c>
      <c r="N35" s="122">
        <f>IF(ISNUMBER('Raw Data Input'!$L$3),'11'!$P$7,"")</f>
        <v>4.3478260869565216E-2</v>
      </c>
      <c r="O35" s="122">
        <f>IF(ISNUMBER('Raw Data Input'!$M$3),'12'!$P$7,"")</f>
        <v>8.6956521739130432E-2</v>
      </c>
      <c r="P35" s="122">
        <f>IF(ISNUMBER('Raw Data Input'!$N$3),'13'!$P$7,"")</f>
        <v>8.6956521739130432E-2</v>
      </c>
      <c r="Q35" s="122">
        <f>IF(ISNUMBER('Raw Data Input'!$O$3),'14'!$P$7,"")</f>
        <v>0</v>
      </c>
      <c r="R35" s="122">
        <f>IF(ISNUMBER('Raw Data Input'!$P$3),'15'!$P$7,"")</f>
        <v>0</v>
      </c>
      <c r="S35" s="122">
        <f>IF(ISNUMBER('Raw Data Input'!$Q$3),'16'!$P$7,"")</f>
        <v>0</v>
      </c>
      <c r="T35" s="122">
        <f>IF(ISNUMBER('Raw Data Input'!$R$3),'17'!$P$7,"")</f>
        <v>0.17391304347826086</v>
      </c>
      <c r="U35" s="123">
        <f>IF(ISNUMBER('Raw Data Input'!$S$3),'18'!$P$7,"")</f>
        <v>0</v>
      </c>
      <c r="V35" s="124">
        <f>IF(ISNUMBER($V$23),'Calc All 95'!F7,"")</f>
        <v>6.0386473429951681E-2</v>
      </c>
      <c r="W35" s="51"/>
      <c r="X35" s="159"/>
      <c r="Y35" s="145" t="s">
        <v>6</v>
      </c>
      <c r="Z35" s="120">
        <f>IF(ISNUMBER('Raw Data Input'!$B$3),'1'!$Q$7,"")</f>
        <v>0</v>
      </c>
      <c r="AA35" s="121">
        <f>IF(ISNUMBER('Raw Data Input'!$C$3),'2'!$Q$7,"")</f>
        <v>0</v>
      </c>
      <c r="AB35" s="121">
        <f>IF(ISNUMBER('Raw Data Input'!$D$3),'3'!$Q$7,"")</f>
        <v>0</v>
      </c>
      <c r="AC35" s="122">
        <f>IF(ISNUMBER('Raw Data Input'!$E$3),'4'!$Q$7,"")</f>
        <v>0</v>
      </c>
      <c r="AD35" s="122">
        <f>IF(ISNUMBER('Raw Data Input'!$F$3),'5'!$Q$7,"")</f>
        <v>0</v>
      </c>
      <c r="AE35" s="122">
        <f>IF(ISNUMBER('Raw Data Input'!$G$3),'6'!$Q$7,"")</f>
        <v>0</v>
      </c>
      <c r="AF35" s="122">
        <f>IF(ISNUMBER('Raw Data Input'!$H$3),'7'!$Q$7,"")</f>
        <v>0</v>
      </c>
      <c r="AG35" s="122">
        <f>IF(ISNUMBER('Raw Data Input'!$I$3),'8'!$Q$7,"")</f>
        <v>0</v>
      </c>
      <c r="AH35" s="122">
        <f>IF(ISNUMBER('Raw Data Input'!$J$3),'9'!$Q$7,"")</f>
        <v>0</v>
      </c>
      <c r="AI35" s="122">
        <f>IF(ISNUMBER('Raw Data Input'!$K$3),'10'!$Q$7,"")</f>
        <v>0</v>
      </c>
      <c r="AJ35" s="122">
        <f>IF(ISNUMBER('Raw Data Input'!$L$3),'11'!$Q$7,"")</f>
        <v>0</v>
      </c>
      <c r="AK35" s="122">
        <f>IF(ISNUMBER('Raw Data Input'!$M$3),'12'!$Q$7,"")</f>
        <v>0</v>
      </c>
      <c r="AL35" s="122">
        <f>IF(ISNUMBER('Raw Data Input'!$N$3),'13'!$Q$7,"")</f>
        <v>0</v>
      </c>
      <c r="AM35" s="122">
        <f>IF(ISNUMBER('Raw Data Input'!$O$3),'14'!$Q$7,"")</f>
        <v>0</v>
      </c>
      <c r="AN35" s="122">
        <f>IF(ISNUMBER('Raw Data Input'!$P$3),'15'!$Q$7,"")</f>
        <v>0</v>
      </c>
      <c r="AO35" s="122">
        <f>IF(ISNUMBER('Raw Data Input'!$Q$3),'16'!$Q$7,"")</f>
        <v>0</v>
      </c>
      <c r="AP35" s="122">
        <f>IF(ISNUMBER('Raw Data Input'!$R$3),'17'!$Q$7,"")</f>
        <v>0</v>
      </c>
      <c r="AQ35" s="123">
        <f>IF(ISNUMBER('Raw Data Input'!$S$3),'18'!$Q$7,"")</f>
        <v>0</v>
      </c>
      <c r="AR35" s="124">
        <f>IF(ISNUMBER($V$23),'Calc All 100'!F7,"")</f>
        <v>0</v>
      </c>
    </row>
    <row r="36" spans="1:126" ht="15" customHeight="1">
      <c r="A36" s="51"/>
      <c r="B36" s="156" t="s">
        <v>63</v>
      </c>
      <c r="C36" s="86" t="s">
        <v>80</v>
      </c>
      <c r="D36" s="87" t="str">
        <f t="shared" ref="D36" si="46">IF(ISNUMBER(D$22),IF(D37&gt;0.05,"NO","YES"),"")</f>
        <v>NO</v>
      </c>
      <c r="E36" s="103" t="str">
        <f t="shared" ref="E36" si="47">IF(ISNUMBER(E$22),IF(E37&gt;0.05,"NO","YES"),"")</f>
        <v>NO</v>
      </c>
      <c r="F36" s="103" t="str">
        <f t="shared" ref="F36" si="48">IF(ISNUMBER(F$22),IF(F37&gt;0.05,"NO","YES"),"")</f>
        <v>NO</v>
      </c>
      <c r="G36" s="103" t="str">
        <f t="shared" ref="G36:U36" si="49">IF(ISNUMBER(G$22),IF(G37&gt;0.05,"NO","YES"),"")</f>
        <v>NO</v>
      </c>
      <c r="H36" s="103" t="str">
        <f t="shared" si="49"/>
        <v>NO</v>
      </c>
      <c r="I36" s="103" t="str">
        <f t="shared" si="49"/>
        <v>NO</v>
      </c>
      <c r="J36" s="103" t="str">
        <f t="shared" si="49"/>
        <v>NO</v>
      </c>
      <c r="K36" s="103" t="str">
        <f t="shared" si="49"/>
        <v>NO</v>
      </c>
      <c r="L36" s="103" t="str">
        <f t="shared" si="49"/>
        <v>NO</v>
      </c>
      <c r="M36" s="103" t="str">
        <f t="shared" si="49"/>
        <v>NO</v>
      </c>
      <c r="N36" s="103" t="str">
        <f t="shared" si="49"/>
        <v>NO</v>
      </c>
      <c r="O36" s="103" t="str">
        <f t="shared" si="49"/>
        <v>NO</v>
      </c>
      <c r="P36" s="103" t="str">
        <f t="shared" si="49"/>
        <v>YES</v>
      </c>
      <c r="Q36" s="103" t="str">
        <f t="shared" si="49"/>
        <v>NO</v>
      </c>
      <c r="R36" s="103" t="str">
        <f t="shared" si="49"/>
        <v>NO</v>
      </c>
      <c r="S36" s="103" t="str">
        <f t="shared" si="49"/>
        <v>NO</v>
      </c>
      <c r="T36" s="103" t="str">
        <f t="shared" si="49"/>
        <v>YES</v>
      </c>
      <c r="U36" s="89" t="str">
        <f t="shared" si="49"/>
        <v>NO</v>
      </c>
      <c r="V36" s="90" t="str">
        <f>IF(V37&gt;0.05,"NO","YES")</f>
        <v>NO</v>
      </c>
      <c r="W36" s="51"/>
      <c r="X36" s="156" t="s">
        <v>63</v>
      </c>
      <c r="Y36" s="86" t="s">
        <v>162</v>
      </c>
      <c r="Z36" s="87" t="str">
        <f>IF(ISNUMBER(Z$22),IF(Z37&gt;0,"NO","YES"),"")</f>
        <v>YES</v>
      </c>
      <c r="AA36" s="103" t="str">
        <f>IF(ISNUMBER(AA$22),IF(AA37&gt;0,"NO","YES"),"")</f>
        <v>YES</v>
      </c>
      <c r="AB36" s="87" t="str">
        <f t="shared" ref="AB36:AQ36" si="50">IF(ISNUMBER(AB$22),IF(AB37&gt;0,"NO","YES"),"")</f>
        <v>NO</v>
      </c>
      <c r="AC36" s="103" t="str">
        <f t="shared" si="50"/>
        <v>YES</v>
      </c>
      <c r="AD36" s="87" t="str">
        <f t="shared" si="50"/>
        <v>YES</v>
      </c>
      <c r="AE36" s="103" t="str">
        <f t="shared" si="50"/>
        <v>YES</v>
      </c>
      <c r="AF36" s="87" t="str">
        <f t="shared" si="50"/>
        <v>YES</v>
      </c>
      <c r="AG36" s="103" t="str">
        <f t="shared" si="50"/>
        <v>YES</v>
      </c>
      <c r="AH36" s="87" t="str">
        <f t="shared" si="50"/>
        <v>NO</v>
      </c>
      <c r="AI36" s="103" t="str">
        <f t="shared" si="50"/>
        <v>YES</v>
      </c>
      <c r="AJ36" s="87" t="str">
        <f t="shared" si="50"/>
        <v>YES</v>
      </c>
      <c r="AK36" s="103" t="str">
        <f t="shared" si="50"/>
        <v>YES</v>
      </c>
      <c r="AL36" s="87" t="str">
        <f t="shared" si="50"/>
        <v>YES</v>
      </c>
      <c r="AM36" s="103" t="str">
        <f t="shared" si="50"/>
        <v>YES</v>
      </c>
      <c r="AN36" s="87" t="str">
        <f t="shared" si="50"/>
        <v>YES</v>
      </c>
      <c r="AO36" s="103" t="str">
        <f t="shared" si="50"/>
        <v>YES</v>
      </c>
      <c r="AP36" s="87" t="str">
        <f t="shared" si="50"/>
        <v>YES</v>
      </c>
      <c r="AQ36" s="103" t="str">
        <f t="shared" si="50"/>
        <v>YES</v>
      </c>
      <c r="AR36" s="90" t="str">
        <f>IF(AR37&gt;0,"NO","YES")</f>
        <v>NO</v>
      </c>
    </row>
    <row r="37" spans="1:126" ht="15" customHeight="1">
      <c r="A37" s="51"/>
      <c r="B37" s="157"/>
      <c r="C37" s="104" t="s">
        <v>6</v>
      </c>
      <c r="D37" s="92">
        <f>IF(ISNUMBER('Raw Data Input'!$B$3),'1'!$R$7,"")</f>
        <v>6.4516129032258063E-2</v>
      </c>
      <c r="E37" s="102">
        <f>IF(ISNUMBER('Raw Data Input'!$C$3),'2'!$R$7,"")</f>
        <v>6.4516129032258063E-2</v>
      </c>
      <c r="F37" s="102">
        <f>IF(ISNUMBER('Raw Data Input'!$D$3),'3'!$R$7,"")</f>
        <v>0.12903225806451613</v>
      </c>
      <c r="G37" s="102">
        <f>IF(ISNUMBER('Raw Data Input'!$E$3),'4'!$R$7,"")</f>
        <v>0.12903225806451613</v>
      </c>
      <c r="H37" s="102">
        <f>IF(ISNUMBER('Raw Data Input'!$F$3),'5'!$R$7,"")</f>
        <v>6.4516129032258063E-2</v>
      </c>
      <c r="I37" s="102">
        <f>IF(ISNUMBER('Raw Data Input'!$G$3),'6'!$R$7,"")</f>
        <v>9.6774193548387094E-2</v>
      </c>
      <c r="J37" s="102">
        <f>IF(ISNUMBER('Raw Data Input'!$H$3),'7'!$R$7,"")</f>
        <v>9.6774193548387094E-2</v>
      </c>
      <c r="K37" s="102">
        <f>IF(ISNUMBER('Raw Data Input'!$I$3),'8'!$R$7,"")</f>
        <v>6.4516129032258063E-2</v>
      </c>
      <c r="L37" s="102">
        <f>IF(ISNUMBER('Raw Data Input'!$J$3),'9'!$R$7,"")</f>
        <v>9.6774193548387094E-2</v>
      </c>
      <c r="M37" s="102">
        <f>IF(ISNUMBER('Raw Data Input'!$K$3),'10'!$R$7,"")</f>
        <v>6.4516129032258063E-2</v>
      </c>
      <c r="N37" s="102">
        <f>IF(ISNUMBER('Raw Data Input'!$L$3),'11'!$R$7,"")</f>
        <v>0.19354838709677419</v>
      </c>
      <c r="O37" s="102">
        <f>IF(ISNUMBER('Raw Data Input'!$M$3),'12'!$R$7,"")</f>
        <v>6.4516129032258063E-2</v>
      </c>
      <c r="P37" s="102">
        <f>IF(ISNUMBER('Raw Data Input'!$N$3),'13'!$R$7,"")</f>
        <v>0</v>
      </c>
      <c r="Q37" s="102">
        <f>IF(ISNUMBER('Raw Data Input'!$O$3),'14'!$R$7,"")</f>
        <v>0.16129032258064516</v>
      </c>
      <c r="R37" s="102">
        <f>IF(ISNUMBER('Raw Data Input'!$P$3),'15'!$R$7,"")</f>
        <v>9.6774193548387094E-2</v>
      </c>
      <c r="S37" s="102">
        <f>IF(ISNUMBER('Raw Data Input'!$Q$3),'16'!$R$7,"")</f>
        <v>6.4516129032258063E-2</v>
      </c>
      <c r="T37" s="102">
        <f>IF(ISNUMBER('Raw Data Input'!$R$3),'17'!$R$7,"")</f>
        <v>0</v>
      </c>
      <c r="U37" s="94">
        <f>IF(ISNUMBER('Raw Data Input'!$S$3),'18'!$R$7,"")</f>
        <v>6.4516129032258063E-2</v>
      </c>
      <c r="V37" s="105">
        <f>IF(ISNUMBER($V$23),'Calc All 95'!G7,"")</f>
        <v>8.422939068100356E-2</v>
      </c>
      <c r="W37" s="51"/>
      <c r="X37" s="157"/>
      <c r="Y37" s="91" t="s">
        <v>6</v>
      </c>
      <c r="Z37" s="92">
        <f>IF(ISNUMBER('Raw Data Input'!$B$3),'1'!$S$7,"")</f>
        <v>0</v>
      </c>
      <c r="AA37" s="102">
        <f>IF(ISNUMBER('Raw Data Input'!$C$3),'2'!$S$7,"")</f>
        <v>0</v>
      </c>
      <c r="AB37" s="102">
        <f>IF(ISNUMBER('Raw Data Input'!$D$3),'3'!$S$7,"")</f>
        <v>3.2258064516129031E-2</v>
      </c>
      <c r="AC37" s="102">
        <f>IF(ISNUMBER('Raw Data Input'!$E$3),'4'!$S$7,"")</f>
        <v>0</v>
      </c>
      <c r="AD37" s="102">
        <f>IF(ISNUMBER('Raw Data Input'!$F$3),'5'!$S$7,"")</f>
        <v>0</v>
      </c>
      <c r="AE37" s="102">
        <f>IF(ISNUMBER('Raw Data Input'!$G$3),'6'!$S$7,"")</f>
        <v>0</v>
      </c>
      <c r="AF37" s="102">
        <f>IF(ISNUMBER('Raw Data Input'!$H$3),'7'!$S$7,"")</f>
        <v>0</v>
      </c>
      <c r="AG37" s="102">
        <f>IF(ISNUMBER('Raw Data Input'!$I$3),'8'!$S$7,"")</f>
        <v>0</v>
      </c>
      <c r="AH37" s="102">
        <f>IF(ISNUMBER('Raw Data Input'!$J$3),'9'!$S$7,"")</f>
        <v>3.2258064516129031E-2</v>
      </c>
      <c r="AI37" s="102">
        <f>IF(ISNUMBER('Raw Data Input'!$K$3),'10'!$S$7,"")</f>
        <v>0</v>
      </c>
      <c r="AJ37" s="102">
        <f>IF(ISNUMBER('Raw Data Input'!$L$3),'11'!$S$7,"")</f>
        <v>0</v>
      </c>
      <c r="AK37" s="102">
        <f>IF(ISNUMBER('Raw Data Input'!$M$3),'12'!$S$7,"")</f>
        <v>0</v>
      </c>
      <c r="AL37" s="102">
        <f>IF(ISNUMBER('Raw Data Input'!$N$3),'13'!$S$7,"")</f>
        <v>0</v>
      </c>
      <c r="AM37" s="102">
        <f>IF(ISNUMBER('Raw Data Input'!$O$3),'14'!$S$7,"")</f>
        <v>0</v>
      </c>
      <c r="AN37" s="102">
        <f>IF(ISNUMBER('Raw Data Input'!$P$3),'15'!$S$7,"")</f>
        <v>0</v>
      </c>
      <c r="AO37" s="102">
        <f>IF(ISNUMBER('Raw Data Input'!$Q$3),'16'!$S$7,"")</f>
        <v>0</v>
      </c>
      <c r="AP37" s="102">
        <f>IF(ISNUMBER('Raw Data Input'!$R$3),'17'!$S$7,"")</f>
        <v>0</v>
      </c>
      <c r="AQ37" s="94">
        <f>IF(ISNUMBER('Raw Data Input'!$S$3),'18'!$S$7,"")</f>
        <v>0</v>
      </c>
      <c r="AR37" s="105">
        <f>IF(ISNUMBER($V$23),'Calc All 100'!G7,"")</f>
        <v>3.5842293906810023E-3</v>
      </c>
    </row>
    <row r="38" spans="1:126" ht="15" customHeight="1">
      <c r="A38" s="51"/>
      <c r="B38" s="157"/>
      <c r="C38" s="106" t="s">
        <v>81</v>
      </c>
      <c r="D38" s="97" t="str">
        <f t="shared" ref="D38" si="51">IF(ISNUMBER(D$22),IF(D39&gt;0.05,"NO","YES"),"")</f>
        <v>YES</v>
      </c>
      <c r="E38" s="99" t="str">
        <f t="shared" ref="E38" si="52">IF(ISNUMBER(E$22),IF(E39&gt;0.05,"NO","YES"),"")</f>
        <v>YES</v>
      </c>
      <c r="F38" s="99" t="str">
        <f t="shared" ref="F38" si="53">IF(ISNUMBER(F$22),IF(F39&gt;0.05,"NO","YES"),"")</f>
        <v>YES</v>
      </c>
      <c r="G38" s="99" t="str">
        <f t="shared" ref="G38" si="54">IF(ISNUMBER(G$22),IF(G39&gt;0.05,"NO","YES"),"")</f>
        <v>NO</v>
      </c>
      <c r="H38" s="99" t="str">
        <f>IF(ISNUMBER(H$22),IF(H39&gt;0.05,"NO","YES"),"")</f>
        <v>YES</v>
      </c>
      <c r="I38" s="99" t="str">
        <f t="shared" ref="I38" si="55">IF(ISNUMBER(I$22),IF(I39&gt;0.05,"NO","YES"),"")</f>
        <v>YES</v>
      </c>
      <c r="J38" s="99" t="str">
        <f t="shared" ref="J38" si="56">IF(ISNUMBER(J$22),IF(J39&gt;0.05,"NO","YES"),"")</f>
        <v>YES</v>
      </c>
      <c r="K38" s="99" t="str">
        <f t="shared" ref="K38" si="57">IF(ISNUMBER(K$22),IF(K39&gt;0.05,"NO","YES"),"")</f>
        <v>YES</v>
      </c>
      <c r="L38" s="99" t="str">
        <f t="shared" ref="L38:U38" si="58">IF(ISNUMBER(L$22),IF(L39&gt;0.05,"NO","YES"),"")</f>
        <v>YES</v>
      </c>
      <c r="M38" s="99" t="str">
        <f t="shared" si="58"/>
        <v>YES</v>
      </c>
      <c r="N38" s="99" t="str">
        <f t="shared" si="58"/>
        <v>YES</v>
      </c>
      <c r="O38" s="99" t="str">
        <f t="shared" si="58"/>
        <v>YES</v>
      </c>
      <c r="P38" s="99" t="str">
        <f t="shared" si="58"/>
        <v>YES</v>
      </c>
      <c r="Q38" s="99" t="str">
        <f t="shared" si="58"/>
        <v>YES</v>
      </c>
      <c r="R38" s="99" t="str">
        <f t="shared" si="58"/>
        <v>YES</v>
      </c>
      <c r="S38" s="99" t="str">
        <f t="shared" si="58"/>
        <v>YES</v>
      </c>
      <c r="T38" s="99" t="str">
        <f t="shared" si="58"/>
        <v>YES</v>
      </c>
      <c r="U38" s="100" t="str">
        <f t="shared" si="58"/>
        <v>YES</v>
      </c>
      <c r="V38" s="101" t="str">
        <f>IF(V39&gt;0.05,"NO","YES")</f>
        <v>YES</v>
      </c>
      <c r="W38" s="51"/>
      <c r="X38" s="157"/>
      <c r="Y38" s="96" t="s">
        <v>163</v>
      </c>
      <c r="Z38" s="97" t="str">
        <f>IF(ISNUMBER(Z$22),IF(Z39&gt;0,"NO","YES"),"")</f>
        <v>YES</v>
      </c>
      <c r="AA38" s="99" t="str">
        <f>IF(ISNUMBER(AA$22),IF(AA39&gt;0,"NO","YES"),"")</f>
        <v>YES</v>
      </c>
      <c r="AB38" s="97" t="str">
        <f t="shared" ref="AB38:AQ38" si="59">IF(ISNUMBER(AB$22),IF(AB39&gt;0,"NO","YES"),"")</f>
        <v>YES</v>
      </c>
      <c r="AC38" s="99" t="str">
        <f t="shared" si="59"/>
        <v>YES</v>
      </c>
      <c r="AD38" s="97" t="str">
        <f t="shared" si="59"/>
        <v>YES</v>
      </c>
      <c r="AE38" s="99" t="str">
        <f t="shared" si="59"/>
        <v>YES</v>
      </c>
      <c r="AF38" s="97" t="str">
        <f t="shared" si="59"/>
        <v>YES</v>
      </c>
      <c r="AG38" s="99" t="str">
        <f t="shared" si="59"/>
        <v>YES</v>
      </c>
      <c r="AH38" s="97" t="str">
        <f t="shared" si="59"/>
        <v>YES</v>
      </c>
      <c r="AI38" s="99" t="str">
        <f t="shared" si="59"/>
        <v>YES</v>
      </c>
      <c r="AJ38" s="97" t="str">
        <f t="shared" si="59"/>
        <v>YES</v>
      </c>
      <c r="AK38" s="99" t="str">
        <f t="shared" si="59"/>
        <v>YES</v>
      </c>
      <c r="AL38" s="97" t="str">
        <f t="shared" si="59"/>
        <v>YES</v>
      </c>
      <c r="AM38" s="99" t="str">
        <f t="shared" si="59"/>
        <v>YES</v>
      </c>
      <c r="AN38" s="97" t="str">
        <f t="shared" si="59"/>
        <v>YES</v>
      </c>
      <c r="AO38" s="99" t="str">
        <f t="shared" si="59"/>
        <v>YES</v>
      </c>
      <c r="AP38" s="97" t="str">
        <f t="shared" si="59"/>
        <v>YES</v>
      </c>
      <c r="AQ38" s="99" t="str">
        <f t="shared" si="59"/>
        <v>YES</v>
      </c>
      <c r="AR38" s="101" t="str">
        <f>IF(AR39&gt;0,"NO","YES")</f>
        <v>YES</v>
      </c>
    </row>
    <row r="39" spans="1:126" ht="15" customHeight="1" thickBot="1">
      <c r="A39" s="51"/>
      <c r="B39" s="160"/>
      <c r="C39" s="108" t="s">
        <v>6</v>
      </c>
      <c r="D39" s="109">
        <f>IF(ISNUMBER('Raw Data Input'!$B$3),'1'!$T$7,"")</f>
        <v>0</v>
      </c>
      <c r="E39" s="110">
        <f>IF(ISNUMBER('Raw Data Input'!$C$3),'2'!$T$7,"")</f>
        <v>0</v>
      </c>
      <c r="F39" s="110">
        <f>IF(ISNUMBER('Raw Data Input'!$D$3),'3'!$T$7,"")</f>
        <v>0</v>
      </c>
      <c r="G39" s="110">
        <f>IF(ISNUMBER('Raw Data Input'!$E$3),'4'!$T$7,"")</f>
        <v>8.6956521739130432E-2</v>
      </c>
      <c r="H39" s="110">
        <f>IF(ISNUMBER('Raw Data Input'!$F$3),'5'!$T$7,"")</f>
        <v>0</v>
      </c>
      <c r="I39" s="110">
        <f>IF(ISNUMBER('Raw Data Input'!$G$3),'6'!$T$7,"")</f>
        <v>4.3478260869565216E-2</v>
      </c>
      <c r="J39" s="110">
        <f>IF(ISNUMBER('Raw Data Input'!$H$3),'7'!$T$7,"")</f>
        <v>0</v>
      </c>
      <c r="K39" s="110">
        <f>IF(ISNUMBER('Raw Data Input'!$I$3),'8'!$T$7,"")</f>
        <v>0</v>
      </c>
      <c r="L39" s="110">
        <f>IF(ISNUMBER('Raw Data Input'!$J$3),'9'!$T$7,"")</f>
        <v>4.3478260869565216E-2</v>
      </c>
      <c r="M39" s="110">
        <f>IF(ISNUMBER('Raw Data Input'!$K$3),'10'!$T$7,"")</f>
        <v>0</v>
      </c>
      <c r="N39" s="110">
        <f>IF(ISNUMBER('Raw Data Input'!$L$3),'11'!$T$7,"")</f>
        <v>0</v>
      </c>
      <c r="O39" s="110">
        <f>IF(ISNUMBER('Raw Data Input'!$M$3),'12'!$T$7,"")</f>
        <v>0</v>
      </c>
      <c r="P39" s="110">
        <f>IF(ISNUMBER('Raw Data Input'!$N$3),'13'!$T$7,"")</f>
        <v>0</v>
      </c>
      <c r="Q39" s="110">
        <f>IF(ISNUMBER('Raw Data Input'!$O$3),'14'!$T$7,"")</f>
        <v>0</v>
      </c>
      <c r="R39" s="110">
        <f>IF(ISNUMBER('Raw Data Input'!$P$3),'15'!$T$7,"")</f>
        <v>0</v>
      </c>
      <c r="S39" s="110">
        <f>IF(ISNUMBER('Raw Data Input'!$Q$3),'16'!$T$7,"")</f>
        <v>0</v>
      </c>
      <c r="T39" s="110">
        <f>IF(ISNUMBER('Raw Data Input'!$R$3),'17'!$T$7,"")</f>
        <v>0</v>
      </c>
      <c r="U39" s="111">
        <f>IF(ISNUMBER('Raw Data Input'!$S$3),'18'!$T$7,"")</f>
        <v>0</v>
      </c>
      <c r="V39" s="112">
        <f>IF(ISNUMBER($V$23),'Calc All 95'!H7,"")</f>
        <v>9.6618357487922683E-3</v>
      </c>
      <c r="W39" s="51"/>
      <c r="X39" s="160"/>
      <c r="Y39" s="91" t="s">
        <v>6</v>
      </c>
      <c r="Z39" s="109">
        <f>IF(ISNUMBER('Raw Data Input'!$B$3),'1'!$U$7,"")</f>
        <v>0</v>
      </c>
      <c r="AA39" s="110">
        <f>IF(ISNUMBER('Raw Data Input'!$C$3),'2'!$U$7,"")</f>
        <v>0</v>
      </c>
      <c r="AB39" s="110">
        <f>IF(ISNUMBER('Raw Data Input'!$D$3),'3'!$U$7,"")</f>
        <v>0</v>
      </c>
      <c r="AC39" s="110">
        <f>IF(ISNUMBER('Raw Data Input'!$E$3),'4'!$U$7,"")</f>
        <v>0</v>
      </c>
      <c r="AD39" s="110">
        <f>IF(ISNUMBER('Raw Data Input'!$F$3),'5'!$U$7,"")</f>
        <v>0</v>
      </c>
      <c r="AE39" s="110">
        <f>IF(ISNUMBER('Raw Data Input'!$G$3),'6'!$U$7,"")</f>
        <v>0</v>
      </c>
      <c r="AF39" s="110">
        <f>IF(ISNUMBER('Raw Data Input'!$H$3),'7'!$U$7,"")</f>
        <v>0</v>
      </c>
      <c r="AG39" s="110">
        <f>IF(ISNUMBER('Raw Data Input'!$I$3),'8'!$U$7,"")</f>
        <v>0</v>
      </c>
      <c r="AH39" s="110">
        <f>IF(ISNUMBER('Raw Data Input'!$J$3),'9'!$U$7,"")</f>
        <v>0</v>
      </c>
      <c r="AI39" s="110">
        <f>IF(ISNUMBER('Raw Data Input'!$K$3),'10'!$U$7,"")</f>
        <v>0</v>
      </c>
      <c r="AJ39" s="110">
        <f>IF(ISNUMBER('Raw Data Input'!$L$3),'11'!$U$7,"")</f>
        <v>0</v>
      </c>
      <c r="AK39" s="110">
        <f>IF(ISNUMBER('Raw Data Input'!$M$3),'12'!$U$7,"")</f>
        <v>0</v>
      </c>
      <c r="AL39" s="110">
        <f>IF(ISNUMBER('Raw Data Input'!$N$3),'13'!$U$7,"")</f>
        <v>0</v>
      </c>
      <c r="AM39" s="110">
        <f>IF(ISNUMBER('Raw Data Input'!$O$3),'14'!$U$7,"")</f>
        <v>0</v>
      </c>
      <c r="AN39" s="110">
        <f>IF(ISNUMBER('Raw Data Input'!$P$3),'15'!$U$7,"")</f>
        <v>0</v>
      </c>
      <c r="AO39" s="110">
        <f>IF(ISNUMBER('Raw Data Input'!$Q$3),'16'!$U$7,"")</f>
        <v>0</v>
      </c>
      <c r="AP39" s="110">
        <f>IF(ISNUMBER('Raw Data Input'!$R$3),'17'!$U$7,"")</f>
        <v>0</v>
      </c>
      <c r="AQ39" s="111">
        <f>IF(ISNUMBER('Raw Data Input'!$S$3),'18'!$U$7,"")</f>
        <v>0</v>
      </c>
      <c r="AR39" s="112">
        <f>IF(ISNUMBER($V$23),'Calc All 100'!H7,"")</f>
        <v>0</v>
      </c>
    </row>
    <row r="40" spans="1:126" ht="15" customHeight="1">
      <c r="A40" s="50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50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</row>
    <row r="41" spans="1:126" ht="15" customHeight="1">
      <c r="A41" s="48" t="s">
        <v>53</v>
      </c>
      <c r="B41" s="38" t="s">
        <v>54</v>
      </c>
      <c r="C41" s="152" t="s">
        <v>82</v>
      </c>
      <c r="D41" s="152"/>
      <c r="E41" s="152"/>
      <c r="F41" s="152"/>
      <c r="G41" s="152"/>
      <c r="H41" s="161" t="str">
        <f>IF(AND(V24="YES",V26="YES"),B24,IF(AND(V28="YES",V30="YES"),B28,IF(AND(V32="YES",V34="YES"),B32,IF(AND(V36="YES",V38="YES"),B36,"-"))))</f>
        <v>-</v>
      </c>
      <c r="I41" s="161"/>
      <c r="J41" s="151" t="s">
        <v>55</v>
      </c>
      <c r="K41" s="152"/>
      <c r="L41" s="152"/>
      <c r="M41" s="152"/>
      <c r="N41" s="39"/>
      <c r="O41" s="39"/>
      <c r="P41" s="39"/>
      <c r="Q41" s="39"/>
      <c r="R41" s="39"/>
      <c r="S41" s="39"/>
      <c r="T41" s="39"/>
      <c r="U41" s="39"/>
      <c r="V41" s="39"/>
      <c r="W41" s="48" t="s">
        <v>53</v>
      </c>
      <c r="X41" s="38" t="s">
        <v>54</v>
      </c>
      <c r="Y41" s="152" t="s">
        <v>82</v>
      </c>
      <c r="Z41" s="152"/>
      <c r="AA41" s="152"/>
      <c r="AB41" s="152"/>
      <c r="AC41" s="152"/>
      <c r="AD41" s="161" t="str">
        <f>IF(AND(AR24="YES",AR26="YES"),X24,IF(AND(AR28="YES",AR30="YES"),X28,IF(AND(AR32="YES",AR34="YES"),X32,IF(AND(AR36="YES",AR38="YES"),X36,"-"))))</f>
        <v>-</v>
      </c>
      <c r="AE41" s="161"/>
      <c r="AF41" s="151" t="s">
        <v>55</v>
      </c>
      <c r="AG41" s="152"/>
      <c r="AH41" s="152"/>
      <c r="AI41" s="152"/>
      <c r="AJ41" s="39"/>
      <c r="AK41" s="39"/>
      <c r="AL41" s="39"/>
      <c r="AM41" s="39"/>
      <c r="AN41" s="39"/>
      <c r="AO41" s="39"/>
      <c r="AP41" s="39"/>
      <c r="AQ41" s="39"/>
      <c r="AR41" s="39"/>
    </row>
    <row r="42" spans="1:126" ht="15" customHeight="1">
      <c r="A42" s="48"/>
      <c r="B42" s="38"/>
      <c r="C42" s="46"/>
      <c r="D42" s="47"/>
      <c r="E42" s="38"/>
      <c r="G42" s="33"/>
      <c r="H42" s="38"/>
      <c r="I42" s="46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48"/>
      <c r="X42" s="38"/>
      <c r="Y42" s="46"/>
      <c r="Z42" s="47"/>
      <c r="AA42" s="38"/>
      <c r="AC42" s="33"/>
      <c r="AD42" s="38"/>
      <c r="AE42" s="46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</row>
    <row r="43" spans="1:126" ht="15" customHeight="1">
      <c r="N43" s="45"/>
      <c r="O43" s="45"/>
      <c r="P43" s="45"/>
      <c r="Q43" s="45"/>
      <c r="AJ43" s="45"/>
      <c r="AK43" s="45"/>
      <c r="AL43" s="45"/>
      <c r="AM43" s="45"/>
      <c r="AS43" s="35" t="s">
        <v>8</v>
      </c>
      <c r="AT43" s="35">
        <f>'Raw Data Input'!E3</f>
        <v>4</v>
      </c>
      <c r="BP43" s="35" t="s">
        <v>8</v>
      </c>
      <c r="BQ43" s="35">
        <f>'Raw Data Input'!I3</f>
        <v>8</v>
      </c>
      <c r="CM43" s="35" t="s">
        <v>8</v>
      </c>
      <c r="CN43" s="35">
        <f>'Raw Data Input'!M3</f>
        <v>12</v>
      </c>
      <c r="DJ43" s="35" t="s">
        <v>8</v>
      </c>
      <c r="DK43" s="35">
        <f>'Raw Data Input'!Q3</f>
        <v>16</v>
      </c>
    </row>
    <row r="44" spans="1:126" ht="15" customHeight="1">
      <c r="N44" s="45"/>
      <c r="O44" s="45"/>
      <c r="P44" s="45"/>
      <c r="Q44" s="45"/>
      <c r="AJ44" s="45"/>
      <c r="AK44" s="45"/>
      <c r="AL44" s="45"/>
      <c r="AM44" s="45"/>
      <c r="AS44" s="35" t="s">
        <v>74</v>
      </c>
      <c r="BE44" s="35" t="s">
        <v>75</v>
      </c>
      <c r="BP44" s="35" t="s">
        <v>74</v>
      </c>
      <c r="CB44" s="35" t="s">
        <v>75</v>
      </c>
      <c r="CM44" s="35" t="s">
        <v>74</v>
      </c>
      <c r="CY44" s="35" t="s">
        <v>75</v>
      </c>
      <c r="DJ44" s="35" t="s">
        <v>74</v>
      </c>
      <c r="DV44" s="35" t="s">
        <v>75</v>
      </c>
    </row>
    <row r="45" spans="1:126" ht="15" customHeight="1">
      <c r="N45" s="45"/>
      <c r="O45" s="45"/>
      <c r="P45" s="45"/>
      <c r="Q45" s="45"/>
      <c r="AJ45" s="45"/>
      <c r="AK45" s="45"/>
      <c r="AL45" s="45"/>
      <c r="AM45" s="45"/>
    </row>
    <row r="46" spans="1:126" ht="19.2">
      <c r="B46" s="44"/>
      <c r="C46" s="153"/>
      <c r="D46" s="153"/>
      <c r="N46" s="154" t="str">
        <f>Instructions!B20</f>
        <v>TAEHYUN LEE (ALLEN FACE KOREA)</v>
      </c>
      <c r="O46" s="154"/>
      <c r="P46" s="154"/>
      <c r="Q46" s="154"/>
      <c r="X46" s="44"/>
      <c r="Y46" s="153"/>
      <c r="Z46" s="153"/>
      <c r="AJ46" s="154" t="str">
        <f>N46</f>
        <v>TAEHYUN LEE (ALLEN FACE KOREA)</v>
      </c>
      <c r="AK46" s="154"/>
      <c r="AL46" s="154"/>
      <c r="AM46" s="154"/>
    </row>
    <row r="51" spans="5:27" ht="19.2">
      <c r="E51" s="40"/>
      <c r="AA51" s="40"/>
    </row>
  </sheetData>
  <sheetProtection selectLockedCells="1" selectUnlockedCells="1"/>
  <mergeCells count="109"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67" max="1048575" man="1"/>
    <brk id="90" max="1048575" man="1"/>
    <brk id="113" max="1048575" man="1"/>
    <brk id="136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9765625" defaultRowHeight="10.8"/>
  <cols>
    <col min="1" max="1" width="4.8984375" style="49" customWidth="1"/>
    <col min="2" max="2" width="15.09765625" style="35" customWidth="1"/>
    <col min="3" max="3" width="14.3984375" style="35" customWidth="1"/>
    <col min="4" max="21" width="9.3984375" style="35" customWidth="1"/>
    <col min="22" max="22" width="13.3984375" style="35" customWidth="1"/>
    <col min="23" max="16384" width="9.09765625" style="35"/>
  </cols>
  <sheetData>
    <row r="1" spans="1:127" ht="15" customHeight="1">
      <c r="A1" s="201" t="s">
        <v>73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35" t="s">
        <v>8</v>
      </c>
      <c r="X1" s="35">
        <f>'Raw Data Input'!B3</f>
        <v>1</v>
      </c>
      <c r="AT1" s="35" t="s">
        <v>8</v>
      </c>
      <c r="AU1" s="35">
        <f>'Raw Data Input'!F3</f>
        <v>5</v>
      </c>
      <c r="BQ1" s="35" t="s">
        <v>8</v>
      </c>
      <c r="BR1" s="35">
        <f>'Raw Data Input'!J3</f>
        <v>9</v>
      </c>
      <c r="CN1" s="35" t="s">
        <v>8</v>
      </c>
      <c r="CO1" s="35">
        <f>'Raw Data Input'!N3</f>
        <v>13</v>
      </c>
      <c r="DK1" s="35" t="s">
        <v>8</v>
      </c>
      <c r="DL1" s="35">
        <f>'Raw Data Input'!R3</f>
        <v>17</v>
      </c>
    </row>
    <row r="2" spans="1:127" ht="15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35" t="s">
        <v>74</v>
      </c>
      <c r="AI2" s="35" t="s">
        <v>75</v>
      </c>
      <c r="AT2" s="35" t="s">
        <v>74</v>
      </c>
      <c r="BF2" s="35" t="s">
        <v>75</v>
      </c>
      <c r="BQ2" s="35" t="s">
        <v>74</v>
      </c>
      <c r="CC2" s="35" t="s">
        <v>75</v>
      </c>
      <c r="CN2" s="35" t="s">
        <v>74</v>
      </c>
      <c r="CZ2" s="35" t="s">
        <v>75</v>
      </c>
      <c r="DK2" s="35" t="s">
        <v>74</v>
      </c>
      <c r="DW2" s="35" t="s">
        <v>75</v>
      </c>
    </row>
    <row r="3" spans="1:127" ht="15" customHeight="1">
      <c r="A3" s="134"/>
      <c r="B3" s="134"/>
      <c r="C3" s="134"/>
      <c r="D3" s="134"/>
      <c r="E3" s="134"/>
      <c r="F3" s="134"/>
      <c r="G3" s="202" t="s">
        <v>62</v>
      </c>
      <c r="H3" s="203"/>
      <c r="I3" s="203"/>
      <c r="J3" s="203"/>
      <c r="K3" s="203"/>
      <c r="L3" s="203"/>
      <c r="M3" s="203"/>
      <c r="N3" s="203"/>
      <c r="O3" s="203"/>
      <c r="P3" s="134"/>
      <c r="Q3" s="134"/>
      <c r="R3" s="134"/>
      <c r="S3" s="134"/>
      <c r="T3" s="134"/>
      <c r="U3" s="134"/>
      <c r="V3" s="134"/>
    </row>
    <row r="4" spans="1:127" ht="15" customHeight="1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</row>
    <row r="5" spans="1:127" ht="15" customHeight="1">
      <c r="A5" s="48" t="s">
        <v>47</v>
      </c>
      <c r="B5" s="190" t="s">
        <v>37</v>
      </c>
      <c r="C5" s="190"/>
      <c r="D5" s="40"/>
      <c r="E5" s="192" t="str">
        <f>Instructions!B8</f>
        <v>여주 어코신 물류센터</v>
      </c>
      <c r="F5" s="192"/>
      <c r="G5" s="192"/>
      <c r="H5" s="192"/>
      <c r="I5" s="192"/>
      <c r="J5" s="192"/>
      <c r="K5" s="133" t="s">
        <v>48</v>
      </c>
      <c r="L5" s="199" t="s">
        <v>39</v>
      </c>
      <c r="M5" s="199"/>
      <c r="N5" s="199"/>
      <c r="O5" s="200" t="str">
        <f>Instructions!B12</f>
        <v>지하2층 #6</v>
      </c>
      <c r="P5" s="200"/>
      <c r="Q5" s="200"/>
      <c r="R5" s="200"/>
      <c r="S5" s="200"/>
      <c r="T5" s="200"/>
      <c r="U5" s="200"/>
      <c r="V5" s="200"/>
    </row>
    <row r="6" spans="1:127" ht="15" customHeight="1">
      <c r="A6" s="48"/>
      <c r="B6" s="190" t="s">
        <v>38</v>
      </c>
      <c r="C6" s="190"/>
      <c r="D6" s="40"/>
      <c r="E6" s="192" t="str">
        <f>Instructions!B9</f>
        <v>경기도 여주시 삼교동 460-8</v>
      </c>
      <c r="F6" s="192"/>
      <c r="G6" s="192"/>
      <c r="H6" s="192"/>
      <c r="I6" s="192"/>
      <c r="J6" s="192"/>
      <c r="K6" s="60"/>
      <c r="L6" s="199" t="s">
        <v>40</v>
      </c>
      <c r="M6" s="199"/>
      <c r="N6" s="199"/>
      <c r="O6" s="200">
        <f>Instructions!B13</f>
        <v>0</v>
      </c>
      <c r="P6" s="200"/>
      <c r="Q6" s="200"/>
      <c r="R6" s="200"/>
      <c r="S6" s="200"/>
      <c r="T6" s="200"/>
      <c r="U6" s="200"/>
      <c r="V6" s="200"/>
    </row>
    <row r="7" spans="1:127" ht="15" customHeight="1">
      <c r="A7" s="48"/>
      <c r="B7" s="131"/>
      <c r="C7" s="66"/>
      <c r="D7" s="40"/>
      <c r="E7" s="132" t="str">
        <f>Instructions!B19</f>
        <v>여주시</v>
      </c>
      <c r="F7" s="132"/>
      <c r="G7" s="132"/>
      <c r="H7" s="132"/>
      <c r="I7" s="132"/>
      <c r="J7" s="132"/>
      <c r="K7" s="60"/>
      <c r="L7" s="199" t="s">
        <v>41</v>
      </c>
      <c r="M7" s="199"/>
      <c r="N7" s="199"/>
      <c r="O7" s="200">
        <f>Instructions!B14</f>
        <v>45076</v>
      </c>
      <c r="P7" s="200"/>
      <c r="Q7" s="200"/>
      <c r="R7" s="200"/>
      <c r="S7" s="200"/>
      <c r="T7" s="200"/>
      <c r="U7" s="200"/>
      <c r="V7" s="200"/>
    </row>
    <row r="8" spans="1:127" ht="15" customHeight="1">
      <c r="A8" s="48" t="s">
        <v>51</v>
      </c>
      <c r="B8" s="190" t="s">
        <v>36</v>
      </c>
      <c r="C8" s="190"/>
      <c r="D8" s="39"/>
      <c r="E8" s="192" t="str">
        <f>Instructions!B10</f>
        <v>에프앤씨건설㈜</v>
      </c>
      <c r="F8" s="192"/>
      <c r="G8" s="192"/>
      <c r="H8" s="192"/>
      <c r="I8" s="192"/>
      <c r="J8" s="192"/>
      <c r="K8" s="61"/>
      <c r="L8" s="199" t="s">
        <v>42</v>
      </c>
      <c r="M8" s="199"/>
      <c r="N8" s="199"/>
      <c r="O8" s="192" t="str">
        <f>Instructions!B15</f>
        <v>D-Meter® Manufactured by Allen Face&amp;Company, Serial Number: 448</v>
      </c>
      <c r="P8" s="192"/>
      <c r="Q8" s="192"/>
      <c r="R8" s="192"/>
      <c r="S8" s="192"/>
      <c r="T8" s="192"/>
      <c r="U8" s="192"/>
      <c r="V8" s="192"/>
    </row>
    <row r="9" spans="1:127" ht="15" customHeight="1">
      <c r="B9" s="67"/>
      <c r="C9" s="67"/>
      <c r="E9" s="64"/>
      <c r="F9" s="132"/>
      <c r="G9" s="132"/>
      <c r="H9" s="132"/>
      <c r="I9" s="132"/>
      <c r="J9" s="132"/>
      <c r="K9" s="61"/>
      <c r="L9" s="199" t="s">
        <v>43</v>
      </c>
      <c r="M9" s="199"/>
      <c r="N9" s="199"/>
      <c r="O9" s="192" t="str">
        <f>Instructions!B16</f>
        <v>TAEHYUN LEE (ALLEN FACE KOREA)</v>
      </c>
      <c r="P9" s="192"/>
      <c r="Q9" s="192"/>
      <c r="R9" s="192"/>
      <c r="S9" s="192"/>
      <c r="T9" s="192"/>
      <c r="U9" s="192"/>
      <c r="V9" s="192"/>
    </row>
    <row r="10" spans="1:127" ht="15" customHeight="1" thickBot="1">
      <c r="A10" s="48" t="s">
        <v>52</v>
      </c>
      <c r="B10" s="190" t="s">
        <v>46</v>
      </c>
      <c r="C10" s="190"/>
      <c r="D10" s="39"/>
      <c r="E10" s="191" t="str">
        <f>Instructions!B11</f>
        <v>ALLEN FACE KOREA</v>
      </c>
      <c r="F10" s="191"/>
      <c r="G10" s="191"/>
      <c r="H10" s="191"/>
      <c r="I10" s="191"/>
      <c r="J10" s="191"/>
      <c r="K10" s="61"/>
      <c r="L10" s="199" t="s">
        <v>44</v>
      </c>
      <c r="M10" s="199"/>
      <c r="N10" s="199"/>
      <c r="O10" s="68">
        <f>Instructions!B17</f>
        <v>1210</v>
      </c>
      <c r="P10" s="62" t="s">
        <v>139</v>
      </c>
      <c r="Q10" s="192" t="s">
        <v>56</v>
      </c>
      <c r="R10" s="192"/>
      <c r="S10" s="192"/>
      <c r="T10" s="192"/>
      <c r="U10" s="192"/>
      <c r="V10" s="192"/>
    </row>
    <row r="11" spans="1:127" ht="15" customHeight="1">
      <c r="A11" s="48" t="s">
        <v>49</v>
      </c>
      <c r="B11" s="190" t="s">
        <v>58</v>
      </c>
      <c r="C11" s="190"/>
      <c r="D11" s="45"/>
      <c r="E11" s="193" t="s">
        <v>138</v>
      </c>
      <c r="F11" s="194"/>
      <c r="G11" s="194"/>
      <c r="H11" s="194"/>
      <c r="I11" s="194"/>
      <c r="J11" s="195"/>
      <c r="L11" s="38"/>
    </row>
    <row r="12" spans="1:127" ht="15" customHeight="1">
      <c r="A12" s="50"/>
      <c r="B12" s="42"/>
      <c r="D12" s="45"/>
      <c r="E12" s="196"/>
      <c r="F12" s="197"/>
      <c r="G12" s="197"/>
      <c r="H12" s="197"/>
      <c r="I12" s="197"/>
      <c r="J12" s="198"/>
      <c r="L12" s="43"/>
    </row>
    <row r="13" spans="1:127" ht="15" customHeight="1">
      <c r="A13" s="50"/>
      <c r="B13" s="42"/>
      <c r="D13" s="45"/>
      <c r="E13" s="183" t="s">
        <v>18</v>
      </c>
      <c r="F13" s="184"/>
      <c r="G13" s="184" t="s">
        <v>65</v>
      </c>
      <c r="H13" s="184"/>
      <c r="I13" s="188" t="s">
        <v>66</v>
      </c>
      <c r="J13" s="189"/>
      <c r="M13" s="37"/>
      <c r="N13" s="38"/>
      <c r="O13" s="39"/>
      <c r="P13" s="40"/>
      <c r="Q13" s="41"/>
    </row>
    <row r="14" spans="1:127" ht="15" customHeight="1">
      <c r="A14" s="50"/>
      <c r="B14" s="42"/>
      <c r="D14" s="45"/>
      <c r="E14" s="183"/>
      <c r="F14" s="184"/>
      <c r="G14" s="184" t="s">
        <v>146</v>
      </c>
      <c r="H14" s="184"/>
      <c r="I14" s="188" t="s">
        <v>146</v>
      </c>
      <c r="J14" s="189"/>
      <c r="M14" s="37"/>
      <c r="N14" s="38"/>
      <c r="O14" s="39"/>
      <c r="P14" s="40"/>
      <c r="Q14" s="41"/>
    </row>
    <row r="15" spans="1:127" ht="15" customHeight="1">
      <c r="A15" s="50"/>
      <c r="B15" s="42"/>
      <c r="D15" s="45"/>
      <c r="E15" s="183" t="s">
        <v>0</v>
      </c>
      <c r="F15" s="184"/>
      <c r="G15" s="185">
        <v>4</v>
      </c>
      <c r="H15" s="185"/>
      <c r="I15" s="186">
        <v>15</v>
      </c>
      <c r="J15" s="187"/>
      <c r="M15" s="37"/>
      <c r="N15" s="38"/>
      <c r="O15" s="39"/>
      <c r="P15" s="40"/>
      <c r="Q15" s="41"/>
      <c r="W15" s="35" t="s">
        <v>8</v>
      </c>
      <c r="X15" s="35">
        <f>'Raw Data Input'!C3</f>
        <v>2</v>
      </c>
      <c r="AT15" s="35" t="s">
        <v>8</v>
      </c>
      <c r="AU15" s="35">
        <f>'Raw Data Input'!G3</f>
        <v>6</v>
      </c>
      <c r="BQ15" s="35" t="s">
        <v>8</v>
      </c>
      <c r="BR15" s="35">
        <f>'Raw Data Input'!K3</f>
        <v>10</v>
      </c>
      <c r="CN15" s="35" t="s">
        <v>8</v>
      </c>
      <c r="CO15" s="35">
        <f>'Raw Data Input'!O3</f>
        <v>14</v>
      </c>
      <c r="DK15" s="35" t="s">
        <v>8</v>
      </c>
      <c r="DL15" s="35">
        <f>'Raw Data Input'!S3</f>
        <v>18</v>
      </c>
    </row>
    <row r="16" spans="1:127" ht="15" customHeight="1">
      <c r="A16" s="50"/>
      <c r="B16" s="42"/>
      <c r="D16" s="45"/>
      <c r="E16" s="183" t="s">
        <v>1</v>
      </c>
      <c r="F16" s="184"/>
      <c r="G16" s="185">
        <v>4.5</v>
      </c>
      <c r="H16" s="185"/>
      <c r="I16" s="186">
        <v>15</v>
      </c>
      <c r="J16" s="187"/>
      <c r="W16" s="35" t="s">
        <v>74</v>
      </c>
      <c r="AI16" s="35" t="s">
        <v>75</v>
      </c>
      <c r="AT16" s="35" t="s">
        <v>74</v>
      </c>
      <c r="BF16" s="35" t="s">
        <v>75</v>
      </c>
      <c r="BQ16" s="35" t="s">
        <v>74</v>
      </c>
      <c r="CC16" s="35" t="s">
        <v>75</v>
      </c>
      <c r="CN16" s="35" t="s">
        <v>74</v>
      </c>
      <c r="CZ16" s="35" t="s">
        <v>75</v>
      </c>
      <c r="DK16" s="35" t="s">
        <v>74</v>
      </c>
      <c r="DW16" s="35" t="s">
        <v>75</v>
      </c>
    </row>
    <row r="17" spans="1:104" ht="15" customHeight="1">
      <c r="A17" s="50"/>
      <c r="B17" s="42"/>
      <c r="D17" s="45"/>
      <c r="E17" s="183" t="s">
        <v>2</v>
      </c>
      <c r="F17" s="184"/>
      <c r="G17" s="185">
        <v>5.5</v>
      </c>
      <c r="H17" s="185"/>
      <c r="I17" s="186">
        <v>15</v>
      </c>
      <c r="J17" s="187"/>
    </row>
    <row r="18" spans="1:104" ht="15" customHeight="1" thickBot="1">
      <c r="A18" s="50"/>
      <c r="B18" s="42"/>
      <c r="D18" s="45"/>
      <c r="E18" s="204" t="s">
        <v>63</v>
      </c>
      <c r="F18" s="205"/>
      <c r="G18" s="206">
        <v>7.5</v>
      </c>
      <c r="H18" s="206"/>
      <c r="I18" s="207">
        <v>15</v>
      </c>
      <c r="J18" s="208"/>
    </row>
    <row r="19" spans="1:104" ht="15" customHeight="1" thickBot="1">
      <c r="A19" s="48" t="s">
        <v>50</v>
      </c>
      <c r="B19" s="162" t="s">
        <v>45</v>
      </c>
      <c r="C19" s="162"/>
    </row>
    <row r="20" spans="1:104" ht="15" customHeight="1">
      <c r="B20" s="163" t="s">
        <v>20</v>
      </c>
      <c r="C20" s="164"/>
      <c r="D20" s="164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5"/>
    </row>
    <row r="21" spans="1:104" ht="15.75" customHeight="1" thickBot="1">
      <c r="B21" s="166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8"/>
    </row>
    <row r="22" spans="1:104" ht="15" customHeight="1">
      <c r="B22" s="169" t="s">
        <v>8</v>
      </c>
      <c r="C22" s="170"/>
      <c r="D22" s="76">
        <f>IF(ISNUMBER('Raw Data Input'!B3),'Raw Data Input'!B3,"")</f>
        <v>1</v>
      </c>
      <c r="E22" s="77">
        <f>IF(ISNUMBER('Raw Data Input'!C3),'Raw Data Input'!C3,"")</f>
        <v>2</v>
      </c>
      <c r="F22" s="77">
        <f>IF(ISNUMBER('Raw Data Input'!D3),'Raw Data Input'!D3,"")</f>
        <v>3</v>
      </c>
      <c r="G22" s="77">
        <f>IF(ISNUMBER('Raw Data Input'!E3),'Raw Data Input'!E3,"")</f>
        <v>4</v>
      </c>
      <c r="H22" s="78">
        <f>IF(ISNUMBER('Raw Data Input'!F3),'Raw Data Input'!F3,"")</f>
        <v>5</v>
      </c>
      <c r="I22" s="78">
        <f>IF(ISNUMBER('Raw Data Input'!G3),'Raw Data Input'!G3,"")</f>
        <v>6</v>
      </c>
      <c r="J22" s="78">
        <f>IF(ISNUMBER('Raw Data Input'!H3),'Raw Data Input'!H3,"")</f>
        <v>7</v>
      </c>
      <c r="K22" s="78">
        <f>IF(ISNUMBER('Raw Data Input'!I3),'Raw Data Input'!I3,"")</f>
        <v>8</v>
      </c>
      <c r="L22" s="78">
        <f>IF(ISNUMBER('Raw Data Input'!J3),'Raw Data Input'!J3,"")</f>
        <v>9</v>
      </c>
      <c r="M22" s="78">
        <f>IF(ISNUMBER('Raw Data Input'!K3),'Raw Data Input'!K3,"")</f>
        <v>10</v>
      </c>
      <c r="N22" s="78">
        <f>IF(ISNUMBER('Raw Data Input'!L3),'Raw Data Input'!L3,"")</f>
        <v>11</v>
      </c>
      <c r="O22" s="78">
        <f>IF(ISNUMBER('Raw Data Input'!M3),'Raw Data Input'!M3,"")</f>
        <v>12</v>
      </c>
      <c r="P22" s="78">
        <f>IF(ISNUMBER('Raw Data Input'!N3),'Raw Data Input'!N3,"")</f>
        <v>13</v>
      </c>
      <c r="Q22" s="78">
        <f>IF(ISNUMBER('Raw Data Input'!O3),'Raw Data Input'!O3,"")</f>
        <v>14</v>
      </c>
      <c r="R22" s="78">
        <f>IF(ISNUMBER('Raw Data Input'!P3),'Raw Data Input'!P3,"")</f>
        <v>15</v>
      </c>
      <c r="S22" s="78">
        <f>IF(ISNUMBER('Raw Data Input'!Q3),'Raw Data Input'!Q3,"")</f>
        <v>16</v>
      </c>
      <c r="T22" s="78">
        <f>IF(ISNUMBER('Raw Data Input'!R3),'Raw Data Input'!R3,"")</f>
        <v>17</v>
      </c>
      <c r="U22" s="79">
        <f>IF(ISNUMBER('Raw Data Input'!S3),'Raw Data Input'!S3,"")</f>
        <v>18</v>
      </c>
      <c r="V22" s="80" t="s">
        <v>21</v>
      </c>
    </row>
    <row r="23" spans="1:104" ht="15" customHeight="1" thickBot="1">
      <c r="B23" s="171" t="s">
        <v>19</v>
      </c>
      <c r="C23" s="172"/>
      <c r="D23" s="81">
        <f>IF(ISNUMBER(D22),'Raw Data Input'!B5,"")</f>
        <v>9.9</v>
      </c>
      <c r="E23" s="82">
        <f>IF(ISNUMBER(E22),'Raw Data Input'!C5,"")</f>
        <v>9.9</v>
      </c>
      <c r="F23" s="82">
        <f>IF(ISNUMBER(F22),'Raw Data Input'!D5,"")</f>
        <v>9.9</v>
      </c>
      <c r="G23" s="82">
        <f>IF(ISNUMBER(G22),'Raw Data Input'!E5,"")</f>
        <v>9.9</v>
      </c>
      <c r="H23" s="83">
        <f>IF(ISNUMBER(H22),'Raw Data Input'!F5,"")</f>
        <v>9.9</v>
      </c>
      <c r="I23" s="83">
        <f>IF(ISNUMBER(I22),'Raw Data Input'!G5,"")</f>
        <v>9.9</v>
      </c>
      <c r="J23" s="83">
        <f>IF(ISNUMBER(J22),'Raw Data Input'!H5,"")</f>
        <v>9.9</v>
      </c>
      <c r="K23" s="83">
        <f>IF(ISNUMBER(K22),'Raw Data Input'!I5,"")</f>
        <v>9.9</v>
      </c>
      <c r="L23" s="83">
        <f>IF(ISNUMBER(L22),'Raw Data Input'!J5,"")</f>
        <v>9.9</v>
      </c>
      <c r="M23" s="83">
        <f>IF(ISNUMBER(M22),'Raw Data Input'!K5,"")</f>
        <v>9.9</v>
      </c>
      <c r="N23" s="83">
        <f>IF(ISNUMBER(N22),'Raw Data Input'!L5,"")</f>
        <v>9.9</v>
      </c>
      <c r="O23" s="83">
        <f>IF(ISNUMBER(O22),'Raw Data Input'!M5,"")</f>
        <v>9.9</v>
      </c>
      <c r="P23" s="83">
        <f>IF(ISNUMBER(P22),'Raw Data Input'!N5,"")</f>
        <v>9.9</v>
      </c>
      <c r="Q23" s="83">
        <f>IF(ISNUMBER(Q22),'Raw Data Input'!O5,"")</f>
        <v>9.9</v>
      </c>
      <c r="R23" s="83">
        <f>IF(ISNUMBER(R22),'Raw Data Input'!P5,"")</f>
        <v>9.9</v>
      </c>
      <c r="S23" s="83">
        <f>IF(ISNUMBER(S22),'Raw Data Input'!Q5,"")</f>
        <v>9.9</v>
      </c>
      <c r="T23" s="83">
        <f>IF(ISNUMBER(T22),'Raw Data Input'!R5,"")</f>
        <v>9.9</v>
      </c>
      <c r="U23" s="84">
        <f>IF(ISNUMBER(U22),'Raw Data Input'!S5,"")</f>
        <v>9.9</v>
      </c>
      <c r="V23" s="85">
        <f>SUM(D23:U23)</f>
        <v>178.20000000000005</v>
      </c>
    </row>
    <row r="24" spans="1:104" ht="15" customHeight="1">
      <c r="A24" s="51"/>
      <c r="B24" s="156" t="s">
        <v>0</v>
      </c>
      <c r="C24" s="86" t="s">
        <v>80</v>
      </c>
      <c r="D24" s="87" t="str">
        <f>IF(ISNUMBER(D$22),IF(D25&gt;0,"NO","YES"),"")</f>
        <v>YES</v>
      </c>
      <c r="E24" s="88" t="str">
        <f>IF(ISNUMBER(E$22),IF(E25&gt;0,"NO","YES"),"")</f>
        <v>YES</v>
      </c>
      <c r="F24" s="88" t="str">
        <f>IF(ISNUMBER(F$22),IF(F25&gt;0,"NO","YES"),"")</f>
        <v>NO</v>
      </c>
      <c r="G24" s="87" t="str">
        <f t="shared" ref="G24:U24" si="0">IF(ISNUMBER(G$22),IF(G25&gt;0,"NO","YES"),"")</f>
        <v>NO</v>
      </c>
      <c r="H24" s="88" t="str">
        <f t="shared" si="0"/>
        <v>NO</v>
      </c>
      <c r="I24" s="88" t="str">
        <f t="shared" si="0"/>
        <v>NO</v>
      </c>
      <c r="J24" s="87" t="str">
        <f t="shared" si="0"/>
        <v>NO</v>
      </c>
      <c r="K24" s="88" t="str">
        <f t="shared" si="0"/>
        <v>NO</v>
      </c>
      <c r="L24" s="88" t="str">
        <f t="shared" si="0"/>
        <v>NO</v>
      </c>
      <c r="M24" s="87" t="str">
        <f t="shared" si="0"/>
        <v>YES</v>
      </c>
      <c r="N24" s="88" t="str">
        <f t="shared" si="0"/>
        <v>NO</v>
      </c>
      <c r="O24" s="88" t="str">
        <f t="shared" si="0"/>
        <v>NO</v>
      </c>
      <c r="P24" s="87" t="str">
        <f t="shared" si="0"/>
        <v>YES</v>
      </c>
      <c r="Q24" s="88" t="str">
        <f t="shared" si="0"/>
        <v>YES</v>
      </c>
      <c r="R24" s="88" t="str">
        <f t="shared" si="0"/>
        <v>NO</v>
      </c>
      <c r="S24" s="87" t="str">
        <f t="shared" si="0"/>
        <v>NO</v>
      </c>
      <c r="T24" s="88" t="str">
        <f t="shared" si="0"/>
        <v>YES</v>
      </c>
      <c r="U24" s="88" t="str">
        <f t="shared" si="0"/>
        <v>YES</v>
      </c>
      <c r="V24" s="90" t="str">
        <f>IF(V25&gt;0,"NO","YES")</f>
        <v>NO</v>
      </c>
    </row>
    <row r="25" spans="1:104" ht="15" customHeight="1">
      <c r="A25" s="51"/>
      <c r="B25" s="157"/>
      <c r="C25" s="91" t="s">
        <v>6</v>
      </c>
      <c r="D25" s="92">
        <f>IF(ISNUMBER('Raw Data Input'!$B$3),'1'!$G$7,"")</f>
        <v>0</v>
      </c>
      <c r="E25" s="93">
        <f>IF(ISNUMBER('Raw Data Input'!$C$3),'2'!$G$7,"")</f>
        <v>0</v>
      </c>
      <c r="F25" s="93">
        <f>IF(ISNUMBER('Raw Data Input'!$D$3),'3'!$G$7,"")</f>
        <v>6.4516129032258063E-2</v>
      </c>
      <c r="G25" s="93">
        <f>IF(ISNUMBER('Raw Data Input'!$E$3),'4'!$G$7,"")</f>
        <v>9.6774193548387094E-2</v>
      </c>
      <c r="H25" s="93">
        <f>IF(ISNUMBER('Raw Data Input'!$F$3),'5'!$G$7,"")</f>
        <v>6.4516129032258063E-2</v>
      </c>
      <c r="I25" s="93">
        <f>IF(ISNUMBER('Raw Data Input'!$G$3),'6'!$G$7,"")</f>
        <v>6.4516129032258063E-2</v>
      </c>
      <c r="J25" s="93">
        <f>IF(ISNUMBER('Raw Data Input'!$H$3),'7'!$G$7,"")</f>
        <v>3.2258064516129031E-2</v>
      </c>
      <c r="K25" s="93">
        <f>IF(ISNUMBER('Raw Data Input'!$I$3),'8'!$G$7,"")</f>
        <v>3.2258064516129031E-2</v>
      </c>
      <c r="L25" s="93">
        <f>IF(ISNUMBER('Raw Data Input'!$J$3),'9'!$G$7,"")</f>
        <v>6.4516129032258063E-2</v>
      </c>
      <c r="M25" s="93">
        <f>IF(ISNUMBER('Raw Data Input'!$K$3),'10'!$G$7,"")</f>
        <v>0</v>
      </c>
      <c r="N25" s="93">
        <f>IF(ISNUMBER('Raw Data Input'!$L$3),'11'!$G$7,"")</f>
        <v>3.2258064516129031E-2</v>
      </c>
      <c r="O25" s="93">
        <f>IF(ISNUMBER('Raw Data Input'!$M$3),'12'!$G$7,"")</f>
        <v>3.2258064516129031E-2</v>
      </c>
      <c r="P25" s="93">
        <f>IF(ISNUMBER('Raw Data Input'!$N$3),'13'!$G$7,"")</f>
        <v>0</v>
      </c>
      <c r="Q25" s="93">
        <f>IF(ISNUMBER('Raw Data Input'!$O$3),'14'!$G$7,"")</f>
        <v>0</v>
      </c>
      <c r="R25" s="93">
        <f>IF(ISNUMBER('Raw Data Input'!$P$3),'15'!$G$7,"")</f>
        <v>6.4516129032258063E-2</v>
      </c>
      <c r="S25" s="93">
        <f>IF(ISNUMBER('Raw Data Input'!$Q$3),'16'!$G$7,"")</f>
        <v>3.2258064516129031E-2</v>
      </c>
      <c r="T25" s="93">
        <f>IF(ISNUMBER('Raw Data Input'!$R$3),'17'!$G$7,"")</f>
        <v>0</v>
      </c>
      <c r="U25" s="94">
        <f>IF(ISNUMBER('Raw Data Input'!$S$3),'18'!$G$7,"")</f>
        <v>0</v>
      </c>
      <c r="V25" s="95">
        <f>IF(ISNUMBER($V$23),'Calc All 100'!A7,"")</f>
        <v>3.2258064516129024E-2</v>
      </c>
    </row>
    <row r="26" spans="1:104" ht="15" customHeight="1">
      <c r="A26" s="51"/>
      <c r="B26" s="157"/>
      <c r="C26" s="96" t="s">
        <v>81</v>
      </c>
      <c r="D26" s="97" t="str">
        <f>IF(ISNUMBER(D$22),IF(D27&gt;0,"NO","YES"),"")</f>
        <v>YES</v>
      </c>
      <c r="E26" s="98" t="str">
        <f>IF(ISNUMBER(E$22),IF(E27&gt;0,"NO","YES"),"")</f>
        <v>YES</v>
      </c>
      <c r="F26" s="97" t="str">
        <f t="shared" ref="F26:U26" si="1">IF(ISNUMBER(F$22),IF(F27&gt;0,"NO","YES"),"")</f>
        <v>YES</v>
      </c>
      <c r="G26" s="98" t="str">
        <f t="shared" si="1"/>
        <v>YES</v>
      </c>
      <c r="H26" s="97" t="str">
        <f t="shared" si="1"/>
        <v>YES</v>
      </c>
      <c r="I26" s="98" t="str">
        <f t="shared" si="1"/>
        <v>YES</v>
      </c>
      <c r="J26" s="97" t="str">
        <f t="shared" si="1"/>
        <v>YES</v>
      </c>
      <c r="K26" s="98" t="str">
        <f t="shared" si="1"/>
        <v>YES</v>
      </c>
      <c r="L26" s="97" t="str">
        <f t="shared" si="1"/>
        <v>YES</v>
      </c>
      <c r="M26" s="98" t="str">
        <f t="shared" si="1"/>
        <v>YES</v>
      </c>
      <c r="N26" s="97" t="str">
        <f t="shared" si="1"/>
        <v>YES</v>
      </c>
      <c r="O26" s="98" t="str">
        <f t="shared" si="1"/>
        <v>YES</v>
      </c>
      <c r="P26" s="97" t="str">
        <f t="shared" si="1"/>
        <v>YES</v>
      </c>
      <c r="Q26" s="98" t="str">
        <f t="shared" si="1"/>
        <v>YES</v>
      </c>
      <c r="R26" s="97" t="str">
        <f t="shared" si="1"/>
        <v>YES</v>
      </c>
      <c r="S26" s="98" t="str">
        <f t="shared" si="1"/>
        <v>YES</v>
      </c>
      <c r="T26" s="97" t="str">
        <f t="shared" si="1"/>
        <v>YES</v>
      </c>
      <c r="U26" s="98" t="str">
        <f t="shared" si="1"/>
        <v>YES</v>
      </c>
      <c r="V26" s="101" t="str">
        <f>IF(V27&gt;0,"NO","YES")</f>
        <v>YES</v>
      </c>
    </row>
    <row r="27" spans="1:104" ht="15" customHeight="1" thickBot="1">
      <c r="A27" s="51"/>
      <c r="B27" s="157"/>
      <c r="C27" s="91" t="s">
        <v>6</v>
      </c>
      <c r="D27" s="92">
        <f>IF(ISNUMBER('Raw Data Input'!$B$3),'1'!$I$7,"")</f>
        <v>0</v>
      </c>
      <c r="E27" s="93">
        <f>IF(ISNUMBER('Raw Data Input'!$C$3),'2'!$I$7,"")</f>
        <v>0</v>
      </c>
      <c r="F27" s="93">
        <f>IF(ISNUMBER('Raw Data Input'!$D$3),'3'!$I$7,"")</f>
        <v>0</v>
      </c>
      <c r="G27" s="93">
        <f>IF(ISNUMBER('Raw Data Input'!$E$3),'4'!$I$7,"")</f>
        <v>0</v>
      </c>
      <c r="H27" s="102">
        <f>IF(ISNUMBER('Raw Data Input'!$F$3),'5'!$I$7,"")</f>
        <v>0</v>
      </c>
      <c r="I27" s="102">
        <f>IF(ISNUMBER('Raw Data Input'!$G$3),'6'!$I$7,"")</f>
        <v>0</v>
      </c>
      <c r="J27" s="102">
        <f>IF(ISNUMBER('Raw Data Input'!$H$3),'7'!$I$7,"")</f>
        <v>0</v>
      </c>
      <c r="K27" s="102">
        <f>IF(ISNUMBER('Raw Data Input'!$I$3),'8'!$I$7,"")</f>
        <v>0</v>
      </c>
      <c r="L27" s="102">
        <f>IF(ISNUMBER('Raw Data Input'!$J$3),'9'!$I$7,"")</f>
        <v>0</v>
      </c>
      <c r="M27" s="93">
        <f>IF(ISNUMBER('Raw Data Input'!$K$3),'10'!$I$7,"")</f>
        <v>0</v>
      </c>
      <c r="N27" s="102">
        <f>IF(ISNUMBER('Raw Data Input'!$L$3),'11'!$I$7,"")</f>
        <v>0</v>
      </c>
      <c r="O27" s="102">
        <f>IF(ISNUMBER('Raw Data Input'!$M$3),'12'!$I$7,"")</f>
        <v>0</v>
      </c>
      <c r="P27" s="102">
        <f>IF(ISNUMBER('Raw Data Input'!$N$3),'13'!$I$7,"")</f>
        <v>0</v>
      </c>
      <c r="Q27" s="102">
        <f>IF(ISNUMBER('Raw Data Input'!$O$3),'14'!$I$7,"")</f>
        <v>0</v>
      </c>
      <c r="R27" s="102">
        <f>IF(ISNUMBER('Raw Data Input'!$P$3),'15'!$I$7,"")</f>
        <v>0</v>
      </c>
      <c r="S27" s="93">
        <f>IF(ISNUMBER('Raw Data Input'!$Q$3),'16'!$I$7,"")</f>
        <v>0</v>
      </c>
      <c r="T27" s="102">
        <f>IF(ISNUMBER('Raw Data Input'!$R$3),'17'!$I$7,"")</f>
        <v>0</v>
      </c>
      <c r="U27" s="94">
        <f>IF(ISNUMBER('Raw Data Input'!$S$3),'18'!$I$7,"")</f>
        <v>0</v>
      </c>
      <c r="V27" s="95">
        <f>IF(ISNUMBER($V$23),'Calc All 100'!B7,"")</f>
        <v>0</v>
      </c>
    </row>
    <row r="28" spans="1:104" ht="15" customHeight="1">
      <c r="A28" s="51"/>
      <c r="B28" s="156" t="s">
        <v>1</v>
      </c>
      <c r="C28" s="86" t="s">
        <v>80</v>
      </c>
      <c r="D28" s="87" t="str">
        <f>IF(ISNUMBER(D$22),IF(D29&gt;0,"NO","YES"),"")</f>
        <v>YES</v>
      </c>
      <c r="E28" s="88" t="str">
        <f>IF(ISNUMBER(E$22),IF(E29&gt;0,"NO","YES"),"")</f>
        <v>YES</v>
      </c>
      <c r="F28" s="87" t="str">
        <f t="shared" ref="F28:U28" si="2">IF(ISNUMBER(F$22),IF(F29&gt;0,"NO","YES"),"")</f>
        <v>NO</v>
      </c>
      <c r="G28" s="88" t="str">
        <f t="shared" si="2"/>
        <v>NO</v>
      </c>
      <c r="H28" s="87" t="str">
        <f t="shared" si="2"/>
        <v>NO</v>
      </c>
      <c r="I28" s="88" t="str">
        <f t="shared" si="2"/>
        <v>NO</v>
      </c>
      <c r="J28" s="87" t="str">
        <f t="shared" si="2"/>
        <v>NO</v>
      </c>
      <c r="K28" s="88" t="str">
        <f t="shared" si="2"/>
        <v>YES</v>
      </c>
      <c r="L28" s="87" t="str">
        <f t="shared" si="2"/>
        <v>NO</v>
      </c>
      <c r="M28" s="88" t="str">
        <f t="shared" si="2"/>
        <v>YES</v>
      </c>
      <c r="N28" s="87" t="str">
        <f t="shared" si="2"/>
        <v>NO</v>
      </c>
      <c r="O28" s="88" t="str">
        <f t="shared" si="2"/>
        <v>YES</v>
      </c>
      <c r="P28" s="87" t="str">
        <f t="shared" si="2"/>
        <v>YES</v>
      </c>
      <c r="Q28" s="88" t="str">
        <f t="shared" si="2"/>
        <v>YES</v>
      </c>
      <c r="R28" s="87" t="str">
        <f t="shared" si="2"/>
        <v>NO</v>
      </c>
      <c r="S28" s="88" t="str">
        <f t="shared" si="2"/>
        <v>YES</v>
      </c>
      <c r="T28" s="87" t="str">
        <f t="shared" si="2"/>
        <v>YES</v>
      </c>
      <c r="U28" s="88" t="str">
        <f t="shared" si="2"/>
        <v>YES</v>
      </c>
      <c r="V28" s="90" t="str">
        <f>IF(V29&gt;0,"NO","YES")</f>
        <v>NO</v>
      </c>
    </row>
    <row r="29" spans="1:104" ht="15" customHeight="1">
      <c r="A29" s="51"/>
      <c r="B29" s="157"/>
      <c r="C29" s="104" t="s">
        <v>6</v>
      </c>
      <c r="D29" s="92">
        <f>IF(ISNUMBER('Raw Data Input'!$B$3),'1'!$K$7,"")</f>
        <v>0</v>
      </c>
      <c r="E29" s="93">
        <f>IF(ISNUMBER('Raw Data Input'!$C$3),'2'!$K$7,"")</f>
        <v>0</v>
      </c>
      <c r="F29" s="93">
        <f>IF(ISNUMBER('Raw Data Input'!$D$3),'3'!$K$7,"")</f>
        <v>6.4516129032258063E-2</v>
      </c>
      <c r="G29" s="93">
        <f>IF(ISNUMBER('Raw Data Input'!$E$3),'4'!$K$7,"")</f>
        <v>6.4516129032258063E-2</v>
      </c>
      <c r="H29" s="102">
        <f>IF(ISNUMBER('Raw Data Input'!$F$3),'5'!$K$7,"")</f>
        <v>6.4516129032258063E-2</v>
      </c>
      <c r="I29" s="102">
        <f>IF(ISNUMBER('Raw Data Input'!$G$3),'6'!$K$7,"")</f>
        <v>6.4516129032258063E-2</v>
      </c>
      <c r="J29" s="102">
        <f>IF(ISNUMBER('Raw Data Input'!$H$3),'7'!$K$7,"")</f>
        <v>3.2258064516129031E-2</v>
      </c>
      <c r="K29" s="102">
        <f>IF(ISNUMBER('Raw Data Input'!$I$3),'8'!$K$7,"")</f>
        <v>0</v>
      </c>
      <c r="L29" s="102">
        <f>IF(ISNUMBER('Raw Data Input'!$J$3),'9'!$K$7,"")</f>
        <v>6.4516129032258063E-2</v>
      </c>
      <c r="M29" s="93">
        <f>IF(ISNUMBER('Raw Data Input'!$K$3),'10'!$K$7,"")</f>
        <v>0</v>
      </c>
      <c r="N29" s="102">
        <f>IF(ISNUMBER('Raw Data Input'!$L$3),'11'!$K$7,"")</f>
        <v>3.2258064516129031E-2</v>
      </c>
      <c r="O29" s="102">
        <f>IF(ISNUMBER('Raw Data Input'!$M$3),'12'!$K$7,"")</f>
        <v>0</v>
      </c>
      <c r="P29" s="102">
        <f>IF(ISNUMBER('Raw Data Input'!$N$3),'13'!$K$7,"")</f>
        <v>0</v>
      </c>
      <c r="Q29" s="102">
        <f>IF(ISNUMBER('Raw Data Input'!$O$3),'14'!$K$7,"")</f>
        <v>0</v>
      </c>
      <c r="R29" s="102">
        <f>IF(ISNUMBER('Raw Data Input'!$P$3),'15'!$K$7,"")</f>
        <v>3.2258064516129031E-2</v>
      </c>
      <c r="S29" s="93">
        <f>IF(ISNUMBER('Raw Data Input'!$Q$3),'16'!$K$7,"")</f>
        <v>0</v>
      </c>
      <c r="T29" s="102">
        <f>IF(ISNUMBER('Raw Data Input'!$R$3),'17'!$K$7,"")</f>
        <v>0</v>
      </c>
      <c r="U29" s="94">
        <f>IF(ISNUMBER('Raw Data Input'!$S$3),'18'!$K$7,"")</f>
        <v>0</v>
      </c>
      <c r="V29" s="105">
        <f>IF(ISNUMBER($V$23),'Calc All 100'!C7,"")</f>
        <v>2.3297491039426518E-2</v>
      </c>
      <c r="W29" s="35" t="s">
        <v>8</v>
      </c>
      <c r="X29" s="35">
        <f>'Raw Data Input'!D3</f>
        <v>3</v>
      </c>
      <c r="AT29" s="35" t="s">
        <v>8</v>
      </c>
      <c r="AU29" s="35">
        <f>'Raw Data Input'!H3</f>
        <v>7</v>
      </c>
      <c r="BQ29" s="35" t="s">
        <v>8</v>
      </c>
      <c r="BR29" s="35">
        <f>'Raw Data Input'!L3</f>
        <v>11</v>
      </c>
      <c r="CN29" s="35" t="s">
        <v>8</v>
      </c>
      <c r="CO29" s="35">
        <f>'Raw Data Input'!P3</f>
        <v>15</v>
      </c>
    </row>
    <row r="30" spans="1:104" ht="15" customHeight="1">
      <c r="A30" s="51"/>
      <c r="B30" s="157"/>
      <c r="C30" s="106" t="s">
        <v>81</v>
      </c>
      <c r="D30" s="97" t="str">
        <f>IF(ISNUMBER(D$22),IF(D31&gt;0,"NO","YES"),"")</f>
        <v>YES</v>
      </c>
      <c r="E30" s="98" t="str">
        <f>IF(ISNUMBER(E$22),IF(E31&gt;0,"NO","YES"),"")</f>
        <v>YES</v>
      </c>
      <c r="F30" s="97" t="str">
        <f t="shared" ref="F30:U30" si="3">IF(ISNUMBER(F$22),IF(F31&gt;0,"NO","YES"),"")</f>
        <v>YES</v>
      </c>
      <c r="G30" s="98" t="str">
        <f t="shared" si="3"/>
        <v>YES</v>
      </c>
      <c r="H30" s="97" t="str">
        <f t="shared" si="3"/>
        <v>YES</v>
      </c>
      <c r="I30" s="98" t="str">
        <f t="shared" si="3"/>
        <v>YES</v>
      </c>
      <c r="J30" s="97" t="str">
        <f t="shared" si="3"/>
        <v>YES</v>
      </c>
      <c r="K30" s="98" t="str">
        <f t="shared" si="3"/>
        <v>YES</v>
      </c>
      <c r="L30" s="97" t="str">
        <f t="shared" si="3"/>
        <v>YES</v>
      </c>
      <c r="M30" s="98" t="str">
        <f t="shared" si="3"/>
        <v>YES</v>
      </c>
      <c r="N30" s="97" t="str">
        <f t="shared" si="3"/>
        <v>YES</v>
      </c>
      <c r="O30" s="98" t="str">
        <f t="shared" si="3"/>
        <v>YES</v>
      </c>
      <c r="P30" s="97" t="str">
        <f t="shared" si="3"/>
        <v>YES</v>
      </c>
      <c r="Q30" s="98" t="str">
        <f t="shared" si="3"/>
        <v>YES</v>
      </c>
      <c r="R30" s="97" t="str">
        <f t="shared" si="3"/>
        <v>YES</v>
      </c>
      <c r="S30" s="98" t="str">
        <f t="shared" si="3"/>
        <v>YES</v>
      </c>
      <c r="T30" s="97" t="str">
        <f t="shared" si="3"/>
        <v>YES</v>
      </c>
      <c r="U30" s="98" t="str">
        <f t="shared" si="3"/>
        <v>YES</v>
      </c>
      <c r="V30" s="107" t="str">
        <f>IF(V31&gt;0,"NO","YES")</f>
        <v>YES</v>
      </c>
      <c r="W30" s="35" t="s">
        <v>74</v>
      </c>
      <c r="AI30" s="35" t="s">
        <v>75</v>
      </c>
      <c r="AT30" s="35" t="s">
        <v>74</v>
      </c>
      <c r="BF30" s="35" t="s">
        <v>75</v>
      </c>
      <c r="BQ30" s="35" t="s">
        <v>74</v>
      </c>
      <c r="CC30" s="35" t="s">
        <v>75</v>
      </c>
      <c r="CN30" s="35" t="s">
        <v>74</v>
      </c>
      <c r="CZ30" s="35" t="s">
        <v>75</v>
      </c>
    </row>
    <row r="31" spans="1:104" ht="15" customHeight="1" thickBot="1">
      <c r="A31" s="51"/>
      <c r="B31" s="157"/>
      <c r="C31" s="104" t="s">
        <v>6</v>
      </c>
      <c r="D31" s="92">
        <f>IF(ISNUMBER('Raw Data Input'!$B$3),'1'!$M$7,"")</f>
        <v>0</v>
      </c>
      <c r="E31" s="93">
        <f>IF(ISNUMBER('Raw Data Input'!$C$3),'2'!$M$7,"")</f>
        <v>0</v>
      </c>
      <c r="F31" s="93">
        <f>IF(ISNUMBER('Raw Data Input'!$D$3),'3'!$M$7,"")</f>
        <v>0</v>
      </c>
      <c r="G31" s="93">
        <f>IF(ISNUMBER('Raw Data Input'!$E$3),'4'!$M$7,"")</f>
        <v>0</v>
      </c>
      <c r="H31" s="102">
        <f>IF(ISNUMBER('Raw Data Input'!$F$3),'5'!$M$7,"")</f>
        <v>0</v>
      </c>
      <c r="I31" s="102">
        <f>IF(ISNUMBER('Raw Data Input'!$G$3),'6'!$M$7,"")</f>
        <v>0</v>
      </c>
      <c r="J31" s="102">
        <f>IF(ISNUMBER('Raw Data Input'!$H$3),'7'!$M$7,"")</f>
        <v>0</v>
      </c>
      <c r="K31" s="102">
        <f>IF(ISNUMBER('Raw Data Input'!$I$3),'8'!$M$7,"")</f>
        <v>0</v>
      </c>
      <c r="L31" s="102">
        <f>IF(ISNUMBER('Raw Data Input'!$J$3),'9'!$M$7,"")</f>
        <v>0</v>
      </c>
      <c r="M31" s="93">
        <f>IF(ISNUMBER('Raw Data Input'!$K$3),'10'!$M$7,"")</f>
        <v>0</v>
      </c>
      <c r="N31" s="102">
        <f>IF(ISNUMBER('Raw Data Input'!$L$3),'11'!$M$7,"")</f>
        <v>0</v>
      </c>
      <c r="O31" s="102">
        <f>IF(ISNUMBER('Raw Data Input'!$M$3),'12'!$M$7,"")</f>
        <v>0</v>
      </c>
      <c r="P31" s="102">
        <f>IF(ISNUMBER('Raw Data Input'!$N$3),'13'!$M$7,"")</f>
        <v>0</v>
      </c>
      <c r="Q31" s="102">
        <f>IF(ISNUMBER('Raw Data Input'!$O$3),'14'!$M$7,"")</f>
        <v>0</v>
      </c>
      <c r="R31" s="102">
        <f>IF(ISNUMBER('Raw Data Input'!$P$3),'15'!$M$7,"")</f>
        <v>0</v>
      </c>
      <c r="S31" s="93">
        <f>IF(ISNUMBER('Raw Data Input'!$Q$3),'16'!$M$7,"")</f>
        <v>0</v>
      </c>
      <c r="T31" s="102">
        <f>IF(ISNUMBER('Raw Data Input'!$R$3),'17'!$M$7,"")</f>
        <v>0</v>
      </c>
      <c r="U31" s="94">
        <f>IF(ISNUMBER('Raw Data Input'!$S$3),'18'!$M$7,"")</f>
        <v>0</v>
      </c>
      <c r="V31" s="105">
        <f>IF(ISNUMBER($V$23),'Calc All 100'!D7,"")</f>
        <v>0</v>
      </c>
    </row>
    <row r="32" spans="1:104" ht="15" customHeight="1">
      <c r="A32" s="51"/>
      <c r="B32" s="158" t="s">
        <v>2</v>
      </c>
      <c r="C32" s="113" t="s">
        <v>80</v>
      </c>
      <c r="D32" s="114" t="str">
        <f>IF(ISNUMBER(D$22),IF(D33&gt;0,"NO","YES"),"")</f>
        <v>YES</v>
      </c>
      <c r="E32" s="115" t="str">
        <f>IF(ISNUMBER(E$22),IF(E33&gt;0,"NO","YES"),"")</f>
        <v>YES</v>
      </c>
      <c r="F32" s="114" t="str">
        <f t="shared" ref="F32:U32" si="4">IF(ISNUMBER(F$22),IF(F33&gt;0,"NO","YES"),"")</f>
        <v>NO</v>
      </c>
      <c r="G32" s="115" t="str">
        <f t="shared" si="4"/>
        <v>NO</v>
      </c>
      <c r="H32" s="114" t="str">
        <f t="shared" si="4"/>
        <v>YES</v>
      </c>
      <c r="I32" s="115" t="str">
        <f t="shared" si="4"/>
        <v>NO</v>
      </c>
      <c r="J32" s="114" t="str">
        <f t="shared" si="4"/>
        <v>YES</v>
      </c>
      <c r="K32" s="115" t="str">
        <f t="shared" si="4"/>
        <v>YES</v>
      </c>
      <c r="L32" s="114" t="str">
        <f t="shared" si="4"/>
        <v>NO</v>
      </c>
      <c r="M32" s="115" t="str">
        <f t="shared" si="4"/>
        <v>YES</v>
      </c>
      <c r="N32" s="114" t="str">
        <f t="shared" si="4"/>
        <v>YES</v>
      </c>
      <c r="O32" s="115" t="str">
        <f t="shared" si="4"/>
        <v>YES</v>
      </c>
      <c r="P32" s="114" t="str">
        <f t="shared" si="4"/>
        <v>YES</v>
      </c>
      <c r="Q32" s="115" t="str">
        <f t="shared" si="4"/>
        <v>YES</v>
      </c>
      <c r="R32" s="114" t="str">
        <f t="shared" si="4"/>
        <v>NO</v>
      </c>
      <c r="S32" s="115" t="str">
        <f t="shared" si="4"/>
        <v>YES</v>
      </c>
      <c r="T32" s="114" t="str">
        <f t="shared" si="4"/>
        <v>YES</v>
      </c>
      <c r="U32" s="115" t="str">
        <f t="shared" si="4"/>
        <v>YES</v>
      </c>
      <c r="V32" s="118" t="str">
        <f>IF(V33&gt;0,"NO","YES")</f>
        <v>NO</v>
      </c>
    </row>
    <row r="33" spans="1:104" ht="15" customHeight="1">
      <c r="A33" s="51"/>
      <c r="B33" s="159"/>
      <c r="C33" s="119" t="s">
        <v>6</v>
      </c>
      <c r="D33" s="120">
        <f>IF(ISNUMBER('Raw Data Input'!$B$3),'1'!$O$7,"")</f>
        <v>0</v>
      </c>
      <c r="E33" s="121">
        <f>IF(ISNUMBER('Raw Data Input'!$C$3),'2'!$O$7,"")</f>
        <v>0</v>
      </c>
      <c r="F33" s="121">
        <f>IF(ISNUMBER('Raw Data Input'!$D$3),'3'!$O$7,"")</f>
        <v>3.2258064516129031E-2</v>
      </c>
      <c r="G33" s="121">
        <f>IF(ISNUMBER('Raw Data Input'!$E$3),'4'!$O$7,"")</f>
        <v>6.4516129032258063E-2</v>
      </c>
      <c r="H33" s="122">
        <f>IF(ISNUMBER('Raw Data Input'!$F$3),'5'!$O$7,"")</f>
        <v>0</v>
      </c>
      <c r="I33" s="122">
        <f>IF(ISNUMBER('Raw Data Input'!$G$3),'6'!$O$7,"")</f>
        <v>3.2258064516129031E-2</v>
      </c>
      <c r="J33" s="122">
        <f>IF(ISNUMBER('Raw Data Input'!$H$3),'7'!$O$7,"")</f>
        <v>0</v>
      </c>
      <c r="K33" s="122">
        <f>IF(ISNUMBER('Raw Data Input'!$I$3),'8'!$O$7,"")</f>
        <v>0</v>
      </c>
      <c r="L33" s="122">
        <f>IF(ISNUMBER('Raw Data Input'!$J$3),'9'!$O$7,"")</f>
        <v>6.4516129032258063E-2</v>
      </c>
      <c r="M33" s="121">
        <f>IF(ISNUMBER('Raw Data Input'!$K$3),'10'!$O$7,"")</f>
        <v>0</v>
      </c>
      <c r="N33" s="122">
        <f>IF(ISNUMBER('Raw Data Input'!$L$3),'11'!$O$7,"")</f>
        <v>0</v>
      </c>
      <c r="O33" s="122">
        <f>IF(ISNUMBER('Raw Data Input'!$M$3),'12'!$O$7,"")</f>
        <v>0</v>
      </c>
      <c r="P33" s="122">
        <f>IF(ISNUMBER('Raw Data Input'!$N$3),'13'!$O$7,"")</f>
        <v>0</v>
      </c>
      <c r="Q33" s="122">
        <f>IF(ISNUMBER('Raw Data Input'!$O$3),'14'!$O$7,"")</f>
        <v>0</v>
      </c>
      <c r="R33" s="122">
        <f>IF(ISNUMBER('Raw Data Input'!$P$3),'15'!$O$7,"")</f>
        <v>3.2258064516129031E-2</v>
      </c>
      <c r="S33" s="121">
        <f>IF(ISNUMBER('Raw Data Input'!$Q$3),'16'!$O$7,"")</f>
        <v>0</v>
      </c>
      <c r="T33" s="122">
        <f>IF(ISNUMBER('Raw Data Input'!$R$3),'17'!$O$7,"")</f>
        <v>0</v>
      </c>
      <c r="U33" s="123">
        <f>IF(ISNUMBER('Raw Data Input'!$S$3),'18'!$O$7,"")</f>
        <v>0</v>
      </c>
      <c r="V33" s="124">
        <f>IF(ISNUMBER($V$23),'Calc All 100'!E7,"")</f>
        <v>1.2544802867383509E-2</v>
      </c>
    </row>
    <row r="34" spans="1:104" ht="15" customHeight="1">
      <c r="A34" s="51"/>
      <c r="B34" s="159"/>
      <c r="C34" s="125" t="s">
        <v>81</v>
      </c>
      <c r="D34" s="126" t="str">
        <f>IF(ISNUMBER(D$22),IF(D35&gt;0,"NO","YES"),"")</f>
        <v>YES</v>
      </c>
      <c r="E34" s="127" t="str">
        <f>IF(ISNUMBER(E$22),IF(E35&gt;0,"NO","YES"),"")</f>
        <v>YES</v>
      </c>
      <c r="F34" s="126" t="str">
        <f t="shared" ref="F34:U34" si="5">IF(ISNUMBER(F$22),IF(F35&gt;0,"NO","YES"),"")</f>
        <v>YES</v>
      </c>
      <c r="G34" s="127" t="str">
        <f t="shared" si="5"/>
        <v>YES</v>
      </c>
      <c r="H34" s="126" t="str">
        <f t="shared" si="5"/>
        <v>YES</v>
      </c>
      <c r="I34" s="127" t="str">
        <f t="shared" si="5"/>
        <v>YES</v>
      </c>
      <c r="J34" s="126" t="str">
        <f t="shared" si="5"/>
        <v>YES</v>
      </c>
      <c r="K34" s="127" t="str">
        <f t="shared" si="5"/>
        <v>YES</v>
      </c>
      <c r="L34" s="126" t="str">
        <f t="shared" si="5"/>
        <v>YES</v>
      </c>
      <c r="M34" s="127" t="str">
        <f t="shared" si="5"/>
        <v>YES</v>
      </c>
      <c r="N34" s="126" t="str">
        <f t="shared" si="5"/>
        <v>YES</v>
      </c>
      <c r="O34" s="127" t="str">
        <f t="shared" si="5"/>
        <v>YES</v>
      </c>
      <c r="P34" s="126" t="str">
        <f t="shared" si="5"/>
        <v>YES</v>
      </c>
      <c r="Q34" s="127" t="str">
        <f t="shared" si="5"/>
        <v>YES</v>
      </c>
      <c r="R34" s="126" t="str">
        <f t="shared" si="5"/>
        <v>YES</v>
      </c>
      <c r="S34" s="127" t="str">
        <f t="shared" si="5"/>
        <v>YES</v>
      </c>
      <c r="T34" s="126" t="str">
        <f t="shared" si="5"/>
        <v>YES</v>
      </c>
      <c r="U34" s="127" t="str">
        <f t="shared" si="5"/>
        <v>YES</v>
      </c>
      <c r="V34" s="130" t="str">
        <f>IF(V35&gt;0,"NO","YES")</f>
        <v>YES</v>
      </c>
    </row>
    <row r="35" spans="1:104" ht="15" customHeight="1" thickBot="1">
      <c r="A35" s="51"/>
      <c r="B35" s="159"/>
      <c r="C35" s="119" t="s">
        <v>6</v>
      </c>
      <c r="D35" s="120">
        <f>IF(ISNUMBER('Raw Data Input'!$B$3),'1'!$Q$7,"")</f>
        <v>0</v>
      </c>
      <c r="E35" s="121">
        <f>IF(ISNUMBER('Raw Data Input'!$C$3),'2'!$Q$7,"")</f>
        <v>0</v>
      </c>
      <c r="F35" s="121">
        <f>IF(ISNUMBER('Raw Data Input'!$D$3),'3'!$Q$7,"")</f>
        <v>0</v>
      </c>
      <c r="G35" s="122">
        <f>IF(ISNUMBER('Raw Data Input'!$E$3),'4'!$Q$7,"")</f>
        <v>0</v>
      </c>
      <c r="H35" s="122">
        <f>IF(ISNUMBER('Raw Data Input'!$F$3),'5'!$Q$7,"")</f>
        <v>0</v>
      </c>
      <c r="I35" s="122">
        <f>IF(ISNUMBER('Raw Data Input'!$G$3),'6'!$Q$7,"")</f>
        <v>0</v>
      </c>
      <c r="J35" s="122">
        <f>IF(ISNUMBER('Raw Data Input'!$H$3),'7'!$Q$7,"")</f>
        <v>0</v>
      </c>
      <c r="K35" s="122">
        <f>IF(ISNUMBER('Raw Data Input'!$I$3),'8'!$Q$7,"")</f>
        <v>0</v>
      </c>
      <c r="L35" s="122">
        <f>IF(ISNUMBER('Raw Data Input'!$J$3),'9'!$Q$7,"")</f>
        <v>0</v>
      </c>
      <c r="M35" s="122">
        <f>IF(ISNUMBER('Raw Data Input'!$K$3),'10'!$Q$7,"")</f>
        <v>0</v>
      </c>
      <c r="N35" s="122">
        <f>IF(ISNUMBER('Raw Data Input'!$L$3),'11'!$Q$7,"")</f>
        <v>0</v>
      </c>
      <c r="O35" s="122">
        <f>IF(ISNUMBER('Raw Data Input'!$M$3),'12'!$Q$7,"")</f>
        <v>0</v>
      </c>
      <c r="P35" s="122">
        <f>IF(ISNUMBER('Raw Data Input'!$N$3),'13'!$Q$7,"")</f>
        <v>0</v>
      </c>
      <c r="Q35" s="122">
        <f>IF(ISNUMBER('Raw Data Input'!$O$3),'14'!$Q$7,"")</f>
        <v>0</v>
      </c>
      <c r="R35" s="122">
        <f>IF(ISNUMBER('Raw Data Input'!$P$3),'15'!$Q$7,"")</f>
        <v>0</v>
      </c>
      <c r="S35" s="122">
        <f>IF(ISNUMBER('Raw Data Input'!$Q$3),'16'!$Q$7,"")</f>
        <v>0</v>
      </c>
      <c r="T35" s="122">
        <f>IF(ISNUMBER('Raw Data Input'!$R$3),'17'!$Q$7,"")</f>
        <v>0</v>
      </c>
      <c r="U35" s="123">
        <f>IF(ISNUMBER('Raw Data Input'!$S$3),'18'!$Q$7,"")</f>
        <v>0</v>
      </c>
      <c r="V35" s="124">
        <f>IF(ISNUMBER($V$23),'Calc All 100'!F7,"")</f>
        <v>0</v>
      </c>
    </row>
    <row r="36" spans="1:104" ht="15" customHeight="1">
      <c r="A36" s="51"/>
      <c r="B36" s="156" t="s">
        <v>63</v>
      </c>
      <c r="C36" s="86" t="s">
        <v>80</v>
      </c>
      <c r="D36" s="87" t="str">
        <f>IF(ISNUMBER(D$22),IF(D37&gt;0,"NO","YES"),"")</f>
        <v>YES</v>
      </c>
      <c r="E36" s="103" t="str">
        <f>IF(ISNUMBER(E$22),IF(E37&gt;0,"NO","YES"),"")</f>
        <v>YES</v>
      </c>
      <c r="F36" s="87" t="str">
        <f t="shared" ref="F36:U36" si="6">IF(ISNUMBER(F$22),IF(F37&gt;0,"NO","YES"),"")</f>
        <v>NO</v>
      </c>
      <c r="G36" s="103" t="str">
        <f t="shared" si="6"/>
        <v>YES</v>
      </c>
      <c r="H36" s="87" t="str">
        <f t="shared" si="6"/>
        <v>YES</v>
      </c>
      <c r="I36" s="103" t="str">
        <f t="shared" si="6"/>
        <v>YES</v>
      </c>
      <c r="J36" s="87" t="str">
        <f t="shared" si="6"/>
        <v>YES</v>
      </c>
      <c r="K36" s="103" t="str">
        <f t="shared" si="6"/>
        <v>YES</v>
      </c>
      <c r="L36" s="87" t="str">
        <f t="shared" si="6"/>
        <v>NO</v>
      </c>
      <c r="M36" s="103" t="str">
        <f t="shared" si="6"/>
        <v>YES</v>
      </c>
      <c r="N36" s="87" t="str">
        <f t="shared" si="6"/>
        <v>YES</v>
      </c>
      <c r="O36" s="103" t="str">
        <f t="shared" si="6"/>
        <v>YES</v>
      </c>
      <c r="P36" s="87" t="str">
        <f t="shared" si="6"/>
        <v>YES</v>
      </c>
      <c r="Q36" s="103" t="str">
        <f t="shared" si="6"/>
        <v>YES</v>
      </c>
      <c r="R36" s="87" t="str">
        <f t="shared" si="6"/>
        <v>YES</v>
      </c>
      <c r="S36" s="103" t="str">
        <f t="shared" si="6"/>
        <v>YES</v>
      </c>
      <c r="T36" s="87" t="str">
        <f t="shared" si="6"/>
        <v>YES</v>
      </c>
      <c r="U36" s="103" t="str">
        <f t="shared" si="6"/>
        <v>YES</v>
      </c>
      <c r="V36" s="90" t="str">
        <f>IF(V37&gt;0,"NO","YES")</f>
        <v>NO</v>
      </c>
    </row>
    <row r="37" spans="1:104" ht="15" customHeight="1">
      <c r="A37" s="51"/>
      <c r="B37" s="157"/>
      <c r="C37" s="104" t="s">
        <v>6</v>
      </c>
      <c r="D37" s="92">
        <f>IF(ISNUMBER('Raw Data Input'!$B$3),'1'!$S$7,"")</f>
        <v>0</v>
      </c>
      <c r="E37" s="102">
        <f>IF(ISNUMBER('Raw Data Input'!$C$3),'2'!$S$7,"")</f>
        <v>0</v>
      </c>
      <c r="F37" s="102">
        <f>IF(ISNUMBER('Raw Data Input'!$D$3),'3'!$S$7,"")</f>
        <v>3.2258064516129031E-2</v>
      </c>
      <c r="G37" s="102">
        <f>IF(ISNUMBER('Raw Data Input'!$E$3),'4'!$S$7,"")</f>
        <v>0</v>
      </c>
      <c r="H37" s="102">
        <f>IF(ISNUMBER('Raw Data Input'!$F$3),'5'!$S$7,"")</f>
        <v>0</v>
      </c>
      <c r="I37" s="102">
        <f>IF(ISNUMBER('Raw Data Input'!$G$3),'6'!$S$7,"")</f>
        <v>0</v>
      </c>
      <c r="J37" s="102">
        <f>IF(ISNUMBER('Raw Data Input'!$H$3),'7'!$S$7,"")</f>
        <v>0</v>
      </c>
      <c r="K37" s="102">
        <f>IF(ISNUMBER('Raw Data Input'!$I$3),'8'!$S$7,"")</f>
        <v>0</v>
      </c>
      <c r="L37" s="102">
        <f>IF(ISNUMBER('Raw Data Input'!$J$3),'9'!$S$7,"")</f>
        <v>3.2258064516129031E-2</v>
      </c>
      <c r="M37" s="102">
        <f>IF(ISNUMBER('Raw Data Input'!$K$3),'10'!$S$7,"")</f>
        <v>0</v>
      </c>
      <c r="N37" s="102">
        <f>IF(ISNUMBER('Raw Data Input'!$L$3),'11'!$S$7,"")</f>
        <v>0</v>
      </c>
      <c r="O37" s="102">
        <f>IF(ISNUMBER('Raw Data Input'!$M$3),'12'!$S$7,"")</f>
        <v>0</v>
      </c>
      <c r="P37" s="102">
        <f>IF(ISNUMBER('Raw Data Input'!$N$3),'13'!$S$7,"")</f>
        <v>0</v>
      </c>
      <c r="Q37" s="102">
        <f>IF(ISNUMBER('Raw Data Input'!$O$3),'14'!$S$7,"")</f>
        <v>0</v>
      </c>
      <c r="R37" s="102">
        <f>IF(ISNUMBER('Raw Data Input'!$P$3),'15'!$S$7,"")</f>
        <v>0</v>
      </c>
      <c r="S37" s="102">
        <f>IF(ISNUMBER('Raw Data Input'!$Q$3),'16'!$S$7,"")</f>
        <v>0</v>
      </c>
      <c r="T37" s="102">
        <f>IF(ISNUMBER('Raw Data Input'!$R$3),'17'!$S$7,"")</f>
        <v>0</v>
      </c>
      <c r="U37" s="94">
        <f>IF(ISNUMBER('Raw Data Input'!$S$3),'18'!$S$7,"")</f>
        <v>0</v>
      </c>
      <c r="V37" s="105">
        <f>IF(ISNUMBER($V$23),'Calc All 100'!G7,"")</f>
        <v>3.5842293906810023E-3</v>
      </c>
    </row>
    <row r="38" spans="1:104" ht="15" customHeight="1">
      <c r="A38" s="51"/>
      <c r="B38" s="157"/>
      <c r="C38" s="106" t="s">
        <v>81</v>
      </c>
      <c r="D38" s="97" t="str">
        <f>IF(ISNUMBER(D$22),IF(D39&gt;0,"NO","YES"),"")</f>
        <v>YES</v>
      </c>
      <c r="E38" s="99" t="str">
        <f>IF(ISNUMBER(E$22),IF(E39&gt;0,"NO","YES"),"")</f>
        <v>YES</v>
      </c>
      <c r="F38" s="97" t="str">
        <f t="shared" ref="F38:U38" si="7">IF(ISNUMBER(F$22),IF(F39&gt;0,"NO","YES"),"")</f>
        <v>YES</v>
      </c>
      <c r="G38" s="99" t="str">
        <f t="shared" si="7"/>
        <v>YES</v>
      </c>
      <c r="H38" s="97" t="str">
        <f t="shared" si="7"/>
        <v>YES</v>
      </c>
      <c r="I38" s="99" t="str">
        <f t="shared" si="7"/>
        <v>YES</v>
      </c>
      <c r="J38" s="97" t="str">
        <f t="shared" si="7"/>
        <v>YES</v>
      </c>
      <c r="K38" s="99" t="str">
        <f t="shared" si="7"/>
        <v>YES</v>
      </c>
      <c r="L38" s="97" t="str">
        <f t="shared" si="7"/>
        <v>YES</v>
      </c>
      <c r="M38" s="99" t="str">
        <f t="shared" si="7"/>
        <v>YES</v>
      </c>
      <c r="N38" s="97" t="str">
        <f t="shared" si="7"/>
        <v>YES</v>
      </c>
      <c r="O38" s="99" t="str">
        <f t="shared" si="7"/>
        <v>YES</v>
      </c>
      <c r="P38" s="97" t="str">
        <f t="shared" si="7"/>
        <v>YES</v>
      </c>
      <c r="Q38" s="99" t="str">
        <f t="shared" si="7"/>
        <v>YES</v>
      </c>
      <c r="R38" s="97" t="str">
        <f t="shared" si="7"/>
        <v>YES</v>
      </c>
      <c r="S38" s="99" t="str">
        <f t="shared" si="7"/>
        <v>YES</v>
      </c>
      <c r="T38" s="97" t="str">
        <f t="shared" si="7"/>
        <v>YES</v>
      </c>
      <c r="U38" s="99" t="str">
        <f t="shared" si="7"/>
        <v>YES</v>
      </c>
      <c r="V38" s="101" t="str">
        <f>IF(V39&gt;0,"NO","YES")</f>
        <v>YES</v>
      </c>
    </row>
    <row r="39" spans="1:104" ht="15" customHeight="1" thickBot="1">
      <c r="A39" s="51"/>
      <c r="B39" s="160"/>
      <c r="C39" s="108" t="s">
        <v>6</v>
      </c>
      <c r="D39" s="109">
        <f>IF(ISNUMBER('Raw Data Input'!$B$3),'1'!$U$7,"")</f>
        <v>0</v>
      </c>
      <c r="E39" s="110">
        <f>IF(ISNUMBER('Raw Data Input'!$C$3),'2'!$U$7,"")</f>
        <v>0</v>
      </c>
      <c r="F39" s="110">
        <f>IF(ISNUMBER('Raw Data Input'!$D$3),'3'!$U$7,"")</f>
        <v>0</v>
      </c>
      <c r="G39" s="110">
        <f>IF(ISNUMBER('Raw Data Input'!$E$3),'4'!$U$7,"")</f>
        <v>0</v>
      </c>
      <c r="H39" s="110">
        <f>IF(ISNUMBER('Raw Data Input'!$F$3),'5'!$U$7,"")</f>
        <v>0</v>
      </c>
      <c r="I39" s="110">
        <f>IF(ISNUMBER('Raw Data Input'!$G$3),'6'!$U$7,"")</f>
        <v>0</v>
      </c>
      <c r="J39" s="110">
        <f>IF(ISNUMBER('Raw Data Input'!$H$3),'7'!$U$7,"")</f>
        <v>0</v>
      </c>
      <c r="K39" s="110">
        <f>IF(ISNUMBER('Raw Data Input'!$I$3),'8'!$U$7,"")</f>
        <v>0</v>
      </c>
      <c r="L39" s="110">
        <f>IF(ISNUMBER('Raw Data Input'!$J$3),'9'!$U$7,"")</f>
        <v>0</v>
      </c>
      <c r="M39" s="110">
        <f>IF(ISNUMBER('Raw Data Input'!$K$3),'10'!$U$7,"")</f>
        <v>0</v>
      </c>
      <c r="N39" s="110">
        <f>IF(ISNUMBER('Raw Data Input'!$L$3),'11'!$U$7,"")</f>
        <v>0</v>
      </c>
      <c r="O39" s="110">
        <f>IF(ISNUMBER('Raw Data Input'!$M$3),'12'!$U$7,"")</f>
        <v>0</v>
      </c>
      <c r="P39" s="110">
        <f>IF(ISNUMBER('Raw Data Input'!$N$3),'13'!$U$7,"")</f>
        <v>0</v>
      </c>
      <c r="Q39" s="110">
        <f>IF(ISNUMBER('Raw Data Input'!$O$3),'14'!$U$7,"")</f>
        <v>0</v>
      </c>
      <c r="R39" s="110">
        <f>IF(ISNUMBER('Raw Data Input'!$P$3),'15'!$U$7,"")</f>
        <v>0</v>
      </c>
      <c r="S39" s="110">
        <f>IF(ISNUMBER('Raw Data Input'!$Q$3),'16'!$U$7,"")</f>
        <v>0</v>
      </c>
      <c r="T39" s="110">
        <f>IF(ISNUMBER('Raw Data Input'!$R$3),'17'!$U$7,"")</f>
        <v>0</v>
      </c>
      <c r="U39" s="111">
        <f>IF(ISNUMBER('Raw Data Input'!$S$3),'18'!$U$7,"")</f>
        <v>0</v>
      </c>
      <c r="V39" s="112">
        <f>IF(ISNUMBER($V$23),'Calc All 100'!H7,"")</f>
        <v>0</v>
      </c>
    </row>
    <row r="40" spans="1:104" ht="15" customHeight="1">
      <c r="A40" s="50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</row>
    <row r="41" spans="1:104" ht="15" customHeight="1">
      <c r="A41" s="48" t="s">
        <v>53</v>
      </c>
      <c r="B41" s="38" t="s">
        <v>54</v>
      </c>
      <c r="C41" s="152" t="s">
        <v>82</v>
      </c>
      <c r="D41" s="152"/>
      <c r="E41" s="152"/>
      <c r="F41" s="152"/>
      <c r="G41" s="152"/>
      <c r="H41" s="161" t="str">
        <f>IF(AND(V24="YES",V26="YES"),B24,IF(AND(V28="YES",V30="YES"),B28,IF(AND(V32="YES",V34="YES"),B32,IF(AND(V36="YES",V38="YES"),B36,"-"))))</f>
        <v>-</v>
      </c>
      <c r="I41" s="161"/>
      <c r="J41" s="151" t="s">
        <v>55</v>
      </c>
      <c r="K41" s="152"/>
      <c r="L41" s="152"/>
      <c r="M41" s="152"/>
      <c r="N41" s="39"/>
      <c r="O41" s="39"/>
      <c r="P41" s="39"/>
      <c r="Q41" s="39"/>
      <c r="R41" s="39"/>
      <c r="S41" s="39"/>
      <c r="T41" s="39"/>
      <c r="U41" s="39"/>
      <c r="V41" s="39"/>
    </row>
    <row r="42" spans="1:104" ht="15" customHeight="1">
      <c r="A42" s="48"/>
      <c r="B42" s="38"/>
      <c r="C42" s="46"/>
      <c r="D42" s="47"/>
      <c r="E42" s="38"/>
      <c r="G42" s="33"/>
      <c r="H42" s="38"/>
      <c r="I42" s="46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</row>
    <row r="43" spans="1:104" ht="15" customHeight="1">
      <c r="N43" s="45"/>
      <c r="O43" s="45"/>
      <c r="P43" s="45"/>
      <c r="Q43" s="45"/>
      <c r="W43" s="35" t="s">
        <v>8</v>
      </c>
      <c r="X43" s="35">
        <f>'Raw Data Input'!E3</f>
        <v>4</v>
      </c>
      <c r="AT43" s="35" t="s">
        <v>8</v>
      </c>
      <c r="AU43" s="35">
        <f>'Raw Data Input'!I3</f>
        <v>8</v>
      </c>
      <c r="BQ43" s="35" t="s">
        <v>8</v>
      </c>
      <c r="BR43" s="35">
        <f>'Raw Data Input'!M3</f>
        <v>12</v>
      </c>
      <c r="CN43" s="35" t="s">
        <v>8</v>
      </c>
      <c r="CO43" s="35">
        <f>'Raw Data Input'!Q3</f>
        <v>16</v>
      </c>
    </row>
    <row r="44" spans="1:104" ht="15" customHeight="1">
      <c r="N44" s="45"/>
      <c r="O44" s="45"/>
      <c r="P44" s="45"/>
      <c r="Q44" s="45"/>
      <c r="W44" s="35" t="s">
        <v>74</v>
      </c>
      <c r="AI44" s="35" t="s">
        <v>75</v>
      </c>
      <c r="AT44" s="35" t="s">
        <v>74</v>
      </c>
      <c r="BF44" s="35" t="s">
        <v>75</v>
      </c>
      <c r="BQ44" s="35" t="s">
        <v>74</v>
      </c>
      <c r="CC44" s="35" t="s">
        <v>75</v>
      </c>
      <c r="CN44" s="35" t="s">
        <v>74</v>
      </c>
      <c r="CZ44" s="35" t="s">
        <v>75</v>
      </c>
    </row>
    <row r="45" spans="1:104" ht="15" customHeight="1">
      <c r="N45" s="45"/>
      <c r="O45" s="45"/>
      <c r="P45" s="45"/>
      <c r="Q45" s="45"/>
    </row>
    <row r="46" spans="1:104" ht="19.2">
      <c r="B46" s="44"/>
      <c r="C46" s="153"/>
      <c r="D46" s="153"/>
      <c r="N46" s="154" t="str">
        <f>Instructions!B20</f>
        <v>TAEHYUN LEE (ALLEN FACE KOREA)</v>
      </c>
      <c r="O46" s="154"/>
      <c r="P46" s="154"/>
      <c r="Q46" s="154"/>
    </row>
    <row r="51" spans="5:5" ht="19.2">
      <c r="E51" s="40"/>
    </row>
  </sheetData>
  <sheetProtection selectLockedCells="1" selectUnlockedCells="1"/>
  <mergeCells count="54"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B6:C6"/>
    <mergeCell ref="E6:J6"/>
    <mergeCell ref="L6:N6"/>
    <mergeCell ref="O6:V6"/>
    <mergeCell ref="L7:N7"/>
    <mergeCell ref="O7:V7"/>
    <mergeCell ref="A1:V2"/>
    <mergeCell ref="G3:O3"/>
    <mergeCell ref="B5:C5"/>
    <mergeCell ref="E5:J5"/>
    <mergeCell ref="L5:N5"/>
    <mergeCell ref="O5:V5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"/>
  <sheetViews>
    <sheetView workbookViewId="0">
      <selection activeCell="H7" sqref="H7"/>
    </sheetView>
  </sheetViews>
  <sheetFormatPr defaultRowHeight="17.399999999999999"/>
  <cols>
    <col min="1" max="1" width="9.59765625" style="72" bestFit="1" customWidth="1"/>
    <col min="2" max="2" width="10.09765625" style="72" bestFit="1" customWidth="1"/>
    <col min="3" max="3" width="9.59765625" style="72" bestFit="1" customWidth="1"/>
    <col min="4" max="4" width="10.09765625" style="72" bestFit="1" customWidth="1"/>
    <col min="5" max="5" width="9.59765625" style="72" bestFit="1" customWidth="1"/>
    <col min="6" max="6" width="10.09765625" style="72" bestFit="1" customWidth="1"/>
    <col min="7" max="7" width="9.59765625" style="72" bestFit="1" customWidth="1"/>
    <col min="8" max="8" width="10.09765625" style="72" bestFit="1" customWidth="1"/>
  </cols>
  <sheetData>
    <row r="2" spans="1:8">
      <c r="A2"/>
      <c r="B2"/>
      <c r="C2" s="72" t="s">
        <v>144</v>
      </c>
    </row>
    <row r="3" spans="1:8">
      <c r="A3" s="210" t="s">
        <v>59</v>
      </c>
      <c r="B3" s="210"/>
      <c r="C3" s="49">
        <f>'1'!C3+'2'!C3+'3'!C3+'4'!C3+'5'!C3+'6'!C3+'7'!C3+'8'!C3+'9'!C3+'10'!C3+'11'!C3+'12'!C3+'13'!C3+'14'!C3+'15'!C3+'16'!C3+'17'!C3+'18'!C3</f>
        <v>178.20000000000005</v>
      </c>
    </row>
    <row r="4" spans="1:8">
      <c r="A4" s="211" t="s">
        <v>145</v>
      </c>
      <c r="B4" s="211"/>
      <c r="C4" s="211"/>
      <c r="D4" s="211"/>
      <c r="E4" s="211"/>
      <c r="F4" s="211"/>
      <c r="G4" s="211"/>
      <c r="H4" s="211"/>
    </row>
    <row r="5" spans="1:8">
      <c r="A5" s="209" t="s">
        <v>140</v>
      </c>
      <c r="B5" s="209"/>
      <c r="C5" s="209" t="s">
        <v>141</v>
      </c>
      <c r="D5" s="209"/>
      <c r="E5" s="209" t="s">
        <v>142</v>
      </c>
      <c r="F5" s="209"/>
      <c r="G5" s="209" t="s">
        <v>143</v>
      </c>
      <c r="H5" s="209"/>
    </row>
    <row r="6" spans="1:8">
      <c r="A6" s="73" t="s">
        <v>10</v>
      </c>
      <c r="B6" s="73" t="s">
        <v>11</v>
      </c>
      <c r="C6" s="73" t="s">
        <v>10</v>
      </c>
      <c r="D6" s="73" t="s">
        <v>11</v>
      </c>
      <c r="E6" s="73" t="s">
        <v>10</v>
      </c>
      <c r="F6" s="73" t="s">
        <v>11</v>
      </c>
      <c r="G6" s="73" t="s">
        <v>10</v>
      </c>
      <c r="H6" s="73" t="s">
        <v>11</v>
      </c>
    </row>
    <row r="7" spans="1:8">
      <c r="A7" s="74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0.15053763440860213</v>
      </c>
      <c r="B7" s="74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0.32367149758454106</v>
      </c>
      <c r="C7" s="74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0.12365591397849461</v>
      </c>
      <c r="D7" s="74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0.13526570048309175</v>
      </c>
      <c r="E7" s="74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9.8566308243727599E-2</v>
      </c>
      <c r="F7" s="74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6.0386473429951681E-2</v>
      </c>
      <c r="G7" s="74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8.422939068100356E-2</v>
      </c>
      <c r="H7" s="74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9.6618357487922683E-3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"/>
  <sheetViews>
    <sheetView workbookViewId="0">
      <selection activeCell="H36" sqref="H36"/>
    </sheetView>
  </sheetViews>
  <sheetFormatPr defaultRowHeight="17.399999999999999"/>
  <cols>
    <col min="1" max="1" width="9.59765625" style="72" bestFit="1" customWidth="1"/>
    <col min="2" max="2" width="10.09765625" style="72" bestFit="1" customWidth="1"/>
    <col min="3" max="3" width="9.59765625" style="72" bestFit="1" customWidth="1"/>
    <col min="4" max="4" width="10.09765625" style="72" bestFit="1" customWidth="1"/>
    <col min="5" max="5" width="9.59765625" style="72" bestFit="1" customWidth="1"/>
    <col min="6" max="6" width="10.09765625" style="72" bestFit="1" customWidth="1"/>
    <col min="7" max="7" width="9.59765625" style="72" bestFit="1" customWidth="1"/>
    <col min="8" max="8" width="10.09765625" style="72" bestFit="1" customWidth="1"/>
  </cols>
  <sheetData>
    <row r="2" spans="1:8">
      <c r="A2"/>
      <c r="B2"/>
      <c r="C2" s="72" t="s">
        <v>144</v>
      </c>
    </row>
    <row r="3" spans="1:8">
      <c r="A3" s="210" t="s">
        <v>59</v>
      </c>
      <c r="B3" s="210"/>
      <c r="C3" s="49">
        <f>'1'!C3+'2'!C3+'3'!C3+'4'!C3+'5'!C3+'6'!C3+'7'!C3+'8'!C3+'9'!C3+'10'!C3+'11'!C3+'12'!C3+'13'!C3+'14'!C3+'15'!C3+'16'!C3+'17'!C3+'18'!C3</f>
        <v>178.20000000000005</v>
      </c>
    </row>
    <row r="4" spans="1:8">
      <c r="A4" s="211" t="s">
        <v>145</v>
      </c>
      <c r="B4" s="211"/>
      <c r="C4" s="211"/>
      <c r="D4" s="211"/>
      <c r="E4" s="211"/>
      <c r="F4" s="211"/>
      <c r="G4" s="211"/>
      <c r="H4" s="211"/>
    </row>
    <row r="5" spans="1:8">
      <c r="A5" s="209" t="s">
        <v>140</v>
      </c>
      <c r="B5" s="209"/>
      <c r="C5" s="209" t="s">
        <v>141</v>
      </c>
      <c r="D5" s="209"/>
      <c r="E5" s="209" t="s">
        <v>142</v>
      </c>
      <c r="F5" s="209"/>
      <c r="G5" s="209" t="s">
        <v>143</v>
      </c>
      <c r="H5" s="209"/>
    </row>
    <row r="6" spans="1:8">
      <c r="A6" s="73" t="s">
        <v>150</v>
      </c>
      <c r="B6" s="73" t="s">
        <v>151</v>
      </c>
      <c r="C6" s="73" t="s">
        <v>150</v>
      </c>
      <c r="D6" s="73" t="s">
        <v>151</v>
      </c>
      <c r="E6" s="73" t="s">
        <v>150</v>
      </c>
      <c r="F6" s="73" t="s">
        <v>151</v>
      </c>
      <c r="G6" s="73" t="s">
        <v>150</v>
      </c>
      <c r="H6" s="73" t="s">
        <v>151</v>
      </c>
    </row>
    <row r="7" spans="1:8">
      <c r="A7" s="74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3.2258064516129024E-2</v>
      </c>
      <c r="B7" s="74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74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2.3297491039426518E-2</v>
      </c>
      <c r="D7" s="74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74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1.2544802867383509E-2</v>
      </c>
      <c r="F7" s="74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74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3.5842293906810023E-3</v>
      </c>
      <c r="H7" s="74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C24" sqref="C24"/>
    </sheetView>
  </sheetViews>
  <sheetFormatPr defaultRowHeight="17.399999999999999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2"/>
  <sheetViews>
    <sheetView workbookViewId="0">
      <selection activeCell="F4" sqref="F4"/>
    </sheetView>
  </sheetViews>
  <sheetFormatPr defaultRowHeight="17.399999999999999"/>
  <sheetData>
    <row r="1" spans="2:6">
      <c r="B1" t="s">
        <v>79</v>
      </c>
    </row>
    <row r="2" spans="2:6">
      <c r="B2" t="s">
        <v>152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A18" sqref="A1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Input'!B3),'Raw Data Input'!B3,'Raw Data Input'!B3)</f>
        <v>1</v>
      </c>
      <c r="L2" s="1" t="s">
        <v>149</v>
      </c>
    </row>
    <row r="3" spans="1:21">
      <c r="A3" s="32" t="s">
        <v>7</v>
      </c>
      <c r="B3" s="2"/>
      <c r="C3" s="2">
        <f>IF(ISNUMBER('Raw Data Input'!B5),'Raw Data Input'!B5,'Raw Data Input'!B5)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19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17" t="s">
        <v>147</v>
      </c>
      <c r="H6" s="9" t="s">
        <v>70</v>
      </c>
      <c r="I6" s="9" t="s">
        <v>148</v>
      </c>
      <c r="J6" s="17" t="s">
        <v>68</v>
      </c>
      <c r="K6" s="17" t="s">
        <v>147</v>
      </c>
      <c r="L6" s="9" t="s">
        <v>70</v>
      </c>
      <c r="M6" s="9" t="s">
        <v>148</v>
      </c>
      <c r="N6" s="17" t="s">
        <v>68</v>
      </c>
      <c r="O6" s="17" t="s">
        <v>147</v>
      </c>
      <c r="P6" s="9" t="s">
        <v>70</v>
      </c>
      <c r="Q6" s="9" t="s">
        <v>148</v>
      </c>
      <c r="R6" s="17" t="s">
        <v>68</v>
      </c>
      <c r="S6" s="17" t="s">
        <v>147</v>
      </c>
      <c r="T6" s="9" t="s">
        <v>70</v>
      </c>
      <c r="U6" s="9" t="s">
        <v>148</v>
      </c>
    </row>
    <row r="7" spans="1:21">
      <c r="A7" s="6"/>
      <c r="B7" s="21"/>
      <c r="C7" s="22"/>
      <c r="D7" s="22"/>
      <c r="E7" s="24" t="s">
        <v>17</v>
      </c>
      <c r="F7" s="25">
        <f>F249/D249</f>
        <v>0.16129032258064516</v>
      </c>
      <c r="G7" s="25">
        <f>G249/D249</f>
        <v>0</v>
      </c>
      <c r="H7" s="27">
        <f>H249/E249</f>
        <v>0.56521739130434778</v>
      </c>
      <c r="I7" s="27">
        <f>I249/E249</f>
        <v>0</v>
      </c>
      <c r="J7" s="29">
        <f>J249/D249</f>
        <v>0.12903225806451613</v>
      </c>
      <c r="K7" s="29">
        <f>K249/D249</f>
        <v>0</v>
      </c>
      <c r="L7" s="26">
        <f>L249/E249</f>
        <v>0.17391304347826086</v>
      </c>
      <c r="M7" s="26">
        <f>M249/E249</f>
        <v>0</v>
      </c>
      <c r="N7" s="25">
        <f>N249/D249</f>
        <v>9.6774193548387094E-2</v>
      </c>
      <c r="O7" s="25">
        <f>O249/D249</f>
        <v>0</v>
      </c>
      <c r="P7" s="26">
        <f>P249/E249</f>
        <v>8.6956521739130432E-2</v>
      </c>
      <c r="Q7" s="26">
        <f>Q249/E249</f>
        <v>0</v>
      </c>
      <c r="R7" s="25">
        <f>R249/D249</f>
        <v>6.4516129032258063E-2</v>
      </c>
      <c r="S7" s="25">
        <f>S249/D249</f>
        <v>0</v>
      </c>
      <c r="T7" s="26">
        <f>T249/E249</f>
        <v>0</v>
      </c>
      <c r="U7" s="26">
        <f>U249/E249</f>
        <v>0</v>
      </c>
    </row>
    <row r="8" spans="1:21">
      <c r="A8" s="7">
        <v>0</v>
      </c>
      <c r="B8" s="12">
        <f>'Raw Data Input'!B21/100</f>
        <v>1.96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Input'!B22/100</f>
        <v>1.8</v>
      </c>
      <c r="C9" s="10">
        <f>B9-B8</f>
        <v>-0.15999999999999992</v>
      </c>
      <c r="D9" s="11">
        <f>C9</f>
        <v>-0.15999999999999992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Input'!B23/100</f>
        <v>0.91</v>
      </c>
      <c r="C10" s="10">
        <f>B10-B9</f>
        <v>-0.89</v>
      </c>
      <c r="D10" s="10">
        <f>C10-C9</f>
        <v>-0.73000000000000009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7">
        <v>0.9</v>
      </c>
      <c r="B11" s="12">
        <f>'Raw Data Input'!B24/100</f>
        <v>0.76</v>
      </c>
      <c r="C11" s="10">
        <f t="shared" ref="C11:D73" si="0">B11-B10</f>
        <v>-0.15000000000000002</v>
      </c>
      <c r="D11" s="10">
        <f t="shared" si="0"/>
        <v>0.74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8">
        <v>1.2</v>
      </c>
      <c r="B12" s="12">
        <f>'Raw Data Input'!B25/100</f>
        <v>2.87</v>
      </c>
      <c r="C12" s="10">
        <f t="shared" si="0"/>
        <v>2.1100000000000003</v>
      </c>
      <c r="D12" s="10">
        <f>C12-C11</f>
        <v>2.2600000000000002</v>
      </c>
      <c r="E12" s="13"/>
      <c r="F12" s="14">
        <f>IF(OR(D12&gt;'95% Report'!$G$15,D12&lt;-'95% Report'!$G$15),D12,"")</f>
        <v>2.2600000000000002</v>
      </c>
      <c r="G12" s="14" t="str">
        <f>IF(OR(D12&gt;'100% Report'!$G$15,D12&lt;-'100% Report'!$G$15),D12,"")</f>
        <v/>
      </c>
      <c r="H12" s="9"/>
      <c r="I12" s="15"/>
      <c r="J12" s="14">
        <f>IF(OR(D12&gt;'95% Report'!$G$16,D12&lt;-'95% Report'!$G$16),D12,"")</f>
        <v>2.2600000000000002</v>
      </c>
      <c r="K12" s="14" t="str">
        <f>IF(OR(D12&gt;'100% Report'!$G$16,D12&lt;-'100% Report'!$G$16),D12,"")</f>
        <v/>
      </c>
      <c r="L12" s="9"/>
      <c r="M12" s="15"/>
      <c r="N12" s="14">
        <f>IF(OR(D12&gt;'95% Report'!$G$17,D12&lt;-'95% Report'!$G$17),D12,"")</f>
        <v>2.2600000000000002</v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Input'!B26/100</f>
        <v>2.84</v>
      </c>
      <c r="C13" s="10">
        <f t="shared" si="0"/>
        <v>-3.0000000000000249E-2</v>
      </c>
      <c r="D13" s="10">
        <f t="shared" si="0"/>
        <v>-2.1400000000000006</v>
      </c>
      <c r="E13" s="13"/>
      <c r="F13" s="14">
        <f>IF(OR(D13&gt;'95% Report'!$G$15,D13&lt;-'95% Report'!$G$15),D13,"")</f>
        <v>-2.1400000000000006</v>
      </c>
      <c r="G13" s="14" t="str">
        <f>IF(OR(D13&gt;'100% Report'!$G$15,D13&lt;-'100% Report'!$G$15),D13,"")</f>
        <v/>
      </c>
      <c r="H13" s="9"/>
      <c r="I13" s="15"/>
      <c r="J13" s="14">
        <f>IF(OR(D13&gt;'95% Report'!$G$16,D13&lt;-'95% Report'!$G$16),D13,"")</f>
        <v>-2.1400000000000006</v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7">
        <v>1.8</v>
      </c>
      <c r="B14" s="12">
        <f>'Raw Data Input'!B27/100</f>
        <v>2.54</v>
      </c>
      <c r="C14" s="10">
        <f t="shared" si="0"/>
        <v>-0.29999999999999982</v>
      </c>
      <c r="D14" s="10">
        <f t="shared" si="0"/>
        <v>-0.26999999999999957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Input'!B28/100</f>
        <v>2.54</v>
      </c>
      <c r="C15" s="10">
        <f t="shared" si="0"/>
        <v>0</v>
      </c>
      <c r="D15" s="10">
        <f t="shared" si="0"/>
        <v>0.29999999999999982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8">
        <v>2.4</v>
      </c>
      <c r="B16" s="12">
        <f>'Raw Data Input'!B29/100</f>
        <v>2.34</v>
      </c>
      <c r="C16" s="10">
        <f t="shared" si="0"/>
        <v>-0.20000000000000018</v>
      </c>
      <c r="D16" s="10">
        <f t="shared" si="0"/>
        <v>-0.20000000000000018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7">
        <v>2.7</v>
      </c>
      <c r="B17" s="12">
        <f>'Raw Data Input'!B30/100</f>
        <v>1.4</v>
      </c>
      <c r="C17" s="10">
        <f t="shared" si="0"/>
        <v>-0.94</v>
      </c>
      <c r="D17" s="10">
        <f t="shared" si="0"/>
        <v>-0.73999999999999977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Input'!B31/100</f>
        <v>0.66</v>
      </c>
      <c r="C18" s="10">
        <f t="shared" si="0"/>
        <v>-0.73999999999999988</v>
      </c>
      <c r="D18" s="10">
        <f t="shared" si="0"/>
        <v>0.20000000000000007</v>
      </c>
      <c r="E18" s="13">
        <f>B18-B8</f>
        <v>-1.2999999999999998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Input'!B32/100</f>
        <v>0.25</v>
      </c>
      <c r="C19" s="10">
        <f t="shared" si="0"/>
        <v>-0.41000000000000003</v>
      </c>
      <c r="D19" s="10">
        <f t="shared" si="0"/>
        <v>0.32999999999999985</v>
      </c>
      <c r="E19" s="13">
        <f t="shared" ref="E19:E82" si="1">B19-B9</f>
        <v>-1.55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Input'!B33/100</f>
        <v>-0.08</v>
      </c>
      <c r="C20" s="10">
        <f t="shared" si="0"/>
        <v>-0.33</v>
      </c>
      <c r="D20" s="10">
        <f t="shared" si="0"/>
        <v>8.0000000000000016E-2</v>
      </c>
      <c r="E20" s="13">
        <f t="shared" si="1"/>
        <v>-0.99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Input'!B34/100</f>
        <v>-1.1200000000000001</v>
      </c>
      <c r="C21" s="10">
        <f t="shared" si="0"/>
        <v>-1.04</v>
      </c>
      <c r="D21" s="10">
        <f t="shared" si="0"/>
        <v>-0.71</v>
      </c>
      <c r="E21" s="13">
        <f t="shared" si="1"/>
        <v>-1.8800000000000001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Input'!B35/100</f>
        <v>-1.65</v>
      </c>
      <c r="C22" s="10">
        <f t="shared" si="0"/>
        <v>-0.5299999999999998</v>
      </c>
      <c r="D22" s="10">
        <f t="shared" si="0"/>
        <v>0.51000000000000023</v>
      </c>
      <c r="E22" s="13">
        <f t="shared" si="1"/>
        <v>-4.5199999999999996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>
        <f>IF(OR(E22&gt;'95% Report'!$I$15,E22&lt;-'95% Report'!$I$15),E22,"")</f>
        <v>-4.5199999999999996</v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7">
        <v>4.5</v>
      </c>
      <c r="B23" s="12">
        <f>'Raw Data Input'!B36/100</f>
        <v>-2.82</v>
      </c>
      <c r="C23" s="10">
        <f t="shared" si="0"/>
        <v>-1.17</v>
      </c>
      <c r="D23" s="10">
        <f t="shared" si="0"/>
        <v>-0.64000000000000012</v>
      </c>
      <c r="E23" s="13">
        <f t="shared" si="1"/>
        <v>-5.66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>
        <f>IF(OR(E23&gt;'95% Report'!$I$15,E23&lt;-'95% Report'!$I$15),E23,"")</f>
        <v>-5.66</v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8">
        <v>4.8</v>
      </c>
      <c r="B24" s="12">
        <f>'Raw Data Input'!B37/100</f>
        <v>-2.95</v>
      </c>
      <c r="C24" s="10">
        <f t="shared" si="0"/>
        <v>-0.13000000000000034</v>
      </c>
      <c r="D24" s="10">
        <f t="shared" si="0"/>
        <v>1.0399999999999996</v>
      </c>
      <c r="E24" s="13">
        <f t="shared" si="1"/>
        <v>-5.49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>
        <f>IF(OR(E24&gt;'95% Report'!$I$15,E24&lt;-'95% Report'!$I$15),E24,"")</f>
        <v>-5.49</v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Input'!B38/100</f>
        <v>-1.17</v>
      </c>
      <c r="C25" s="10">
        <f t="shared" si="0"/>
        <v>1.7800000000000002</v>
      </c>
      <c r="D25" s="10">
        <f t="shared" si="0"/>
        <v>1.9100000000000006</v>
      </c>
      <c r="E25" s="13">
        <f t="shared" si="1"/>
        <v>-3.71</v>
      </c>
      <c r="F25" s="14">
        <f>IF(OR(D25&gt;'95% Report'!$G$15,D25&lt;-'95% Report'!$G$15),D25,"")</f>
        <v>1.9100000000000006</v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7">
        <v>5.4</v>
      </c>
      <c r="B26" s="12">
        <f>'Raw Data Input'!B39/100</f>
        <v>0.76</v>
      </c>
      <c r="C26" s="10">
        <f t="shared" si="0"/>
        <v>1.93</v>
      </c>
      <c r="D26" s="10">
        <f t="shared" si="0"/>
        <v>0.14999999999999969</v>
      </c>
      <c r="E26" s="13">
        <f t="shared" si="1"/>
        <v>-1.5799999999999998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Input'!B40/100</f>
        <v>2.21</v>
      </c>
      <c r="C27" s="10">
        <f t="shared" si="0"/>
        <v>1.45</v>
      </c>
      <c r="D27" s="10">
        <f t="shared" si="0"/>
        <v>-0.48</v>
      </c>
      <c r="E27" s="13">
        <f t="shared" si="1"/>
        <v>0.81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8">
        <v>6</v>
      </c>
      <c r="B28" s="12">
        <f>'Raw Data Input'!B41/100</f>
        <v>3.07</v>
      </c>
      <c r="C28" s="10">
        <f t="shared" si="0"/>
        <v>0.85999999999999988</v>
      </c>
      <c r="D28" s="10">
        <f t="shared" si="0"/>
        <v>-0.59000000000000008</v>
      </c>
      <c r="E28" s="13">
        <f t="shared" si="1"/>
        <v>2.4099999999999997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7">
        <v>6.3</v>
      </c>
      <c r="B29" s="12">
        <f>'Raw Data Input'!B42/100</f>
        <v>3.15</v>
      </c>
      <c r="C29" s="10">
        <f t="shared" si="0"/>
        <v>8.0000000000000071E-2</v>
      </c>
      <c r="D29" s="10">
        <f t="shared" si="0"/>
        <v>-0.7799999999999998</v>
      </c>
      <c r="E29" s="13">
        <f t="shared" si="1"/>
        <v>2.9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Input'!B43/100</f>
        <v>2.2599999999999998</v>
      </c>
      <c r="C30" s="10">
        <f t="shared" si="0"/>
        <v>-0.89000000000000012</v>
      </c>
      <c r="D30" s="10">
        <f t="shared" si="0"/>
        <v>-0.9700000000000002</v>
      </c>
      <c r="E30" s="13">
        <f t="shared" si="1"/>
        <v>2.34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Input'!B44/100</f>
        <v>2.11</v>
      </c>
      <c r="C31" s="10">
        <f t="shared" si="0"/>
        <v>-0.14999999999999991</v>
      </c>
      <c r="D31" s="10">
        <f t="shared" si="0"/>
        <v>0.74000000000000021</v>
      </c>
      <c r="E31" s="13">
        <f t="shared" si="1"/>
        <v>3.23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Input'!B45/100</f>
        <v>1.85</v>
      </c>
      <c r="C32" s="10">
        <f t="shared" si="0"/>
        <v>-0.25999999999999979</v>
      </c>
      <c r="D32" s="10">
        <f t="shared" si="0"/>
        <v>-0.10999999999999988</v>
      </c>
      <c r="E32" s="13">
        <f t="shared" si="1"/>
        <v>3.5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Input'!B46/100</f>
        <v>2.36</v>
      </c>
      <c r="C33" s="10">
        <f t="shared" si="0"/>
        <v>0.50999999999999979</v>
      </c>
      <c r="D33" s="10">
        <f t="shared" si="0"/>
        <v>0.76999999999999957</v>
      </c>
      <c r="E33" s="13">
        <f t="shared" si="1"/>
        <v>5.18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>
        <f>IF(OR(E33&gt;'95% Report'!$I$15,E33&lt;-'95% Report'!$I$15),E33,"")</f>
        <v>5.18</v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Input'!B47/100</f>
        <v>1.32</v>
      </c>
      <c r="C34" s="10">
        <f t="shared" si="0"/>
        <v>-1.0399999999999998</v>
      </c>
      <c r="D34" s="10">
        <f t="shared" si="0"/>
        <v>-1.5499999999999996</v>
      </c>
      <c r="E34" s="13">
        <f t="shared" si="1"/>
        <v>4.2700000000000005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7">
        <v>8.1</v>
      </c>
      <c r="B35" s="12">
        <f>'Raw Data Input'!B48/100</f>
        <v>-1.27</v>
      </c>
      <c r="C35" s="10">
        <f t="shared" si="0"/>
        <v>-2.59</v>
      </c>
      <c r="D35" s="10">
        <f t="shared" si="0"/>
        <v>-1.55</v>
      </c>
      <c r="E35" s="13">
        <f t="shared" si="1"/>
        <v>-0.10000000000000009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8">
        <v>8.4</v>
      </c>
      <c r="B36" s="12">
        <f>'Raw Data Input'!B49/100</f>
        <v>-3.61</v>
      </c>
      <c r="C36" s="10">
        <f t="shared" si="0"/>
        <v>-2.34</v>
      </c>
      <c r="D36" s="10">
        <f t="shared" si="0"/>
        <v>0.25</v>
      </c>
      <c r="E36" s="13">
        <f t="shared" si="1"/>
        <v>-4.37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Input'!B50/100</f>
        <v>-5.08</v>
      </c>
      <c r="C37" s="10">
        <f t="shared" si="0"/>
        <v>-1.4700000000000002</v>
      </c>
      <c r="D37" s="10">
        <f t="shared" si="0"/>
        <v>0.86999999999999966</v>
      </c>
      <c r="E37" s="13">
        <f t="shared" si="1"/>
        <v>-7.29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>
        <f>IF(OR(E37&gt;'95% Report'!$I$15,E37&lt;-'95% Report'!$I$15),E37,"")</f>
        <v>-7.29</v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>
        <f>IF(OR(E37&gt;'95% Report'!$I$16,E37&lt;-'95% Report'!$I$16),E37,"")</f>
        <v>-7.29</v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7">
        <v>9</v>
      </c>
      <c r="B38" s="12">
        <f>'Raw Data Input'!B51/100</f>
        <v>-5.79</v>
      </c>
      <c r="C38" s="10">
        <f t="shared" si="0"/>
        <v>-0.71</v>
      </c>
      <c r="D38" s="10">
        <f t="shared" si="0"/>
        <v>0.76000000000000023</v>
      </c>
      <c r="E38" s="13">
        <f t="shared" si="1"/>
        <v>-8.86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>
        <f>IF(OR(E38&gt;'95% Report'!$I$15,E38&lt;-'95% Report'!$I$15),E38,"")</f>
        <v>-8.86</v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>
        <f>IF(OR(E38&gt;'95% Report'!$I$16,E38&lt;-'95% Report'!$I$16),E38,"")</f>
        <v>-8.86</v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>
        <f>IF(OR(E38&gt;'95% Report'!$I$17,E38&lt;-'95% Report'!$I$17),E38,"")</f>
        <v>-8.86</v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Input'!B52/100</f>
        <v>-5.61</v>
      </c>
      <c r="C39" s="10">
        <f t="shared" si="0"/>
        <v>0.17999999999999972</v>
      </c>
      <c r="D39" s="10">
        <f t="shared" si="0"/>
        <v>0.88999999999999968</v>
      </c>
      <c r="E39" s="13">
        <f t="shared" si="1"/>
        <v>-8.76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>
        <f>IF(OR(E39&gt;'95% Report'!$I$15,E39&lt;-'95% Report'!$I$15),E39,"")</f>
        <v>-8.76</v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>
        <f>IF(OR(E39&gt;'95% Report'!$I$16,E39&lt;-'95% Report'!$I$16),E39,"")</f>
        <v>-8.76</v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>
        <f>IF(OR(E39&gt;'95% Report'!$I$17,E39&lt;-'95% Report'!$I$17),E39,"")</f>
        <v>-8.76</v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8">
        <v>9.6</v>
      </c>
      <c r="B40" s="12">
        <f>'Raw Data Input'!B53/100</f>
        <v>-5.1100000000000003</v>
      </c>
      <c r="C40" s="10">
        <f t="shared" si="0"/>
        <v>0.5</v>
      </c>
      <c r="D40" s="10">
        <f t="shared" si="0"/>
        <v>0.32000000000000028</v>
      </c>
      <c r="E40" s="13">
        <f t="shared" si="1"/>
        <v>-7.37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>
        <f>IF(OR(E40&gt;'95% Report'!$I$15,E40&lt;-'95% Report'!$I$15),E40,"")</f>
        <v>-7.37</v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>
        <f>IF(OR(E40&gt;'95% Report'!$I$16,E40&lt;-'95% Report'!$I$16),E40,"")</f>
        <v>-7.37</v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7">
        <v>9.9</v>
      </c>
      <c r="B41" s="12">
        <f>'Raw Data Input'!B54/100</f>
        <v>-3.84</v>
      </c>
      <c r="C41" s="10">
        <f t="shared" si="0"/>
        <v>1.2700000000000005</v>
      </c>
      <c r="D41" s="10">
        <f t="shared" si="0"/>
        <v>0.77000000000000046</v>
      </c>
      <c r="E41" s="13">
        <f t="shared" si="1"/>
        <v>-5.9499999999999993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-5.9499999999999993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Input'!B55/100</f>
        <v>0</v>
      </c>
      <c r="C42" s="10">
        <f t="shared" si="0"/>
        <v>3.84</v>
      </c>
      <c r="D42" s="10">
        <f t="shared" si="0"/>
        <v>2.5699999999999994</v>
      </c>
      <c r="E42" s="13">
        <f t="shared" si="1"/>
        <v>-1.85</v>
      </c>
      <c r="F42" s="14">
        <f>IF(OR(D42&gt;'95% Report'!$G$15,D42&lt;-'95% Report'!$G$15),D42,"")</f>
        <v>2.5699999999999994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2.5699999999999994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2.5699999999999994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2.5699999999999994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Input'!B56/100</f>
        <v>0</v>
      </c>
      <c r="C43" s="10">
        <f t="shared" si="0"/>
        <v>0</v>
      </c>
      <c r="D43" s="10">
        <f t="shared" si="0"/>
        <v>-3.84</v>
      </c>
      <c r="E43" s="13">
        <f t="shared" si="1"/>
        <v>-2.36</v>
      </c>
      <c r="F43" s="14">
        <f>IF(OR(D43&gt;'95% Report'!$G$15,D43&lt;-'95% Report'!$G$15),D43,"")</f>
        <v>-3.84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-3.84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-3.84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-3.84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Input'!B57/100</f>
        <v>0</v>
      </c>
      <c r="C44" s="10">
        <f t="shared" si="0"/>
        <v>0</v>
      </c>
      <c r="D44" s="10">
        <f t="shared" si="0"/>
        <v>0</v>
      </c>
      <c r="E44" s="13">
        <f t="shared" si="1"/>
        <v>-1.32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Input'!B58/100</f>
        <v>0</v>
      </c>
      <c r="C45" s="10">
        <f t="shared" si="0"/>
        <v>0</v>
      </c>
      <c r="D45" s="10">
        <f t="shared" si="0"/>
        <v>0</v>
      </c>
      <c r="E45" s="13">
        <f t="shared" si="1"/>
        <v>1.27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Input'!B59/100</f>
        <v>0</v>
      </c>
      <c r="C46" s="10">
        <f t="shared" si="0"/>
        <v>0</v>
      </c>
      <c r="D46" s="10">
        <f t="shared" si="0"/>
        <v>0</v>
      </c>
      <c r="E46" s="13">
        <f t="shared" si="1"/>
        <v>3.61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7">
        <v>11.7</v>
      </c>
      <c r="B47" s="12">
        <f>'Raw Data Input'!B60/100</f>
        <v>0</v>
      </c>
      <c r="C47" s="10">
        <f t="shared" si="0"/>
        <v>0</v>
      </c>
      <c r="D47" s="10">
        <f t="shared" si="0"/>
        <v>0</v>
      </c>
      <c r="E47" s="13">
        <f t="shared" si="1"/>
        <v>5.08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>
        <f>IF(OR(E47&gt;'95% Report'!$I$15,E47&lt;-'95% Report'!$I$15),E47,"")</f>
        <v>5.08</v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8">
        <v>12</v>
      </c>
      <c r="B48" s="12">
        <f>'Raw Data Input'!B61/100</f>
        <v>0</v>
      </c>
      <c r="C48" s="10">
        <f t="shared" si="0"/>
        <v>0</v>
      </c>
      <c r="D48" s="10">
        <f t="shared" si="0"/>
        <v>0</v>
      </c>
      <c r="E48" s="13">
        <f t="shared" si="1"/>
        <v>5.79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>
        <f>IF(OR(E48&gt;'95% Report'!$I$15,E48&lt;-'95% Report'!$I$15),E48,"")</f>
        <v>5.79</v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Input'!B62/100</f>
        <v>0</v>
      </c>
      <c r="C49" s="10">
        <f t="shared" si="0"/>
        <v>0</v>
      </c>
      <c r="D49" s="10">
        <f t="shared" si="0"/>
        <v>0</v>
      </c>
      <c r="E49" s="13">
        <f t="shared" si="1"/>
        <v>5.61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>
        <f>IF(OR(E49&gt;'95% Report'!$I$15,E49&lt;-'95% Report'!$I$15),E49,"")</f>
        <v>5.61</v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7">
        <v>12.6</v>
      </c>
      <c r="B50" s="12">
        <f>'Raw Data Input'!B63/100</f>
        <v>0</v>
      </c>
      <c r="C50" s="10">
        <f t="shared" si="0"/>
        <v>0</v>
      </c>
      <c r="D50" s="10">
        <f t="shared" si="0"/>
        <v>0</v>
      </c>
      <c r="E50" s="13">
        <f t="shared" si="1"/>
        <v>5.1100000000000003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>
        <f>IF(OR(E50&gt;'95% Report'!$I$15,E50&lt;-'95% Report'!$I$15),E50,"")</f>
        <v>5.1100000000000003</v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Input'!B64/100</f>
        <v>0</v>
      </c>
      <c r="C51" s="10">
        <f t="shared" si="0"/>
        <v>0</v>
      </c>
      <c r="D51" s="10">
        <f t="shared" si="0"/>
        <v>0</v>
      </c>
      <c r="E51" s="13">
        <f t="shared" si="1"/>
        <v>3.84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8">
        <v>13.2</v>
      </c>
      <c r="B52" s="12">
        <f>'Raw Data Input'!B65/100</f>
        <v>0</v>
      </c>
      <c r="C52" s="10">
        <f t="shared" si="0"/>
        <v>0</v>
      </c>
      <c r="D52" s="10">
        <f t="shared" si="0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7">
        <v>13.5</v>
      </c>
      <c r="B53" s="12">
        <f>'Raw Data Input'!B66/100</f>
        <v>0</v>
      </c>
      <c r="C53" s="10">
        <f t="shared" si="0"/>
        <v>0</v>
      </c>
      <c r="D53" s="10">
        <f t="shared" si="0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Input'!B67/100</f>
        <v>0</v>
      </c>
      <c r="C54" s="10">
        <f t="shared" si="0"/>
        <v>0</v>
      </c>
      <c r="D54" s="10">
        <f t="shared" si="0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Input'!B68/100</f>
        <v>0</v>
      </c>
      <c r="C55" s="10">
        <f t="shared" si="0"/>
        <v>0</v>
      </c>
      <c r="D55" s="10">
        <f t="shared" si="0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Input'!B69/100</f>
        <v>0</v>
      </c>
      <c r="C56" s="10">
        <f t="shared" si="0"/>
        <v>0</v>
      </c>
      <c r="D56" s="10">
        <f t="shared" si="0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Input'!B70/100</f>
        <v>0</v>
      </c>
      <c r="C57" s="10">
        <f t="shared" si="0"/>
        <v>0</v>
      </c>
      <c r="D57" s="10">
        <f t="shared" si="0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Input'!B71/100</f>
        <v>0</v>
      </c>
      <c r="C58" s="10">
        <f t="shared" si="0"/>
        <v>0</v>
      </c>
      <c r="D58" s="10">
        <f t="shared" si="0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7">
        <v>15.3</v>
      </c>
      <c r="B59" s="12">
        <f>'Raw Data Input'!B72/100</f>
        <v>0</v>
      </c>
      <c r="C59" s="10">
        <f t="shared" si="0"/>
        <v>0</v>
      </c>
      <c r="D59" s="10">
        <f t="shared" si="0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8">
        <v>15.6</v>
      </c>
      <c r="B60" s="12">
        <f>'Raw Data Input'!B73/100</f>
        <v>0</v>
      </c>
      <c r="C60" s="10">
        <f t="shared" si="0"/>
        <v>0</v>
      </c>
      <c r="D60" s="10">
        <f t="shared" si="0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Input'!B74/100</f>
        <v>0</v>
      </c>
      <c r="C61" s="10">
        <f t="shared" si="0"/>
        <v>0</v>
      </c>
      <c r="D61" s="10">
        <f t="shared" si="0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7">
        <v>16.2</v>
      </c>
      <c r="B62" s="12">
        <f>'Raw Data Input'!B75/100</f>
        <v>0</v>
      </c>
      <c r="C62" s="10">
        <f t="shared" si="0"/>
        <v>0</v>
      </c>
      <c r="D62" s="10">
        <f t="shared" si="0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Input'!B76/100</f>
        <v>0</v>
      </c>
      <c r="C63" s="10">
        <f t="shared" si="0"/>
        <v>0</v>
      </c>
      <c r="D63" s="10">
        <f t="shared" si="0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8">
        <v>16.8</v>
      </c>
      <c r="B64" s="12">
        <f>'Raw Data Input'!B77/100</f>
        <v>0</v>
      </c>
      <c r="C64" s="10">
        <f t="shared" si="0"/>
        <v>0</v>
      </c>
      <c r="D64" s="10">
        <f t="shared" si="0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7">
        <v>17.100000000000001</v>
      </c>
      <c r="B65" s="12">
        <f>'Raw Data Input'!B78/100</f>
        <v>0</v>
      </c>
      <c r="C65" s="10">
        <f t="shared" si="0"/>
        <v>0</v>
      </c>
      <c r="D65" s="10">
        <f t="shared" si="0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Input'!B79/100</f>
        <v>0</v>
      </c>
      <c r="C66" s="10">
        <f t="shared" si="0"/>
        <v>0</v>
      </c>
      <c r="D66" s="10">
        <f t="shared" si="0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Input'!B80/100</f>
        <v>0</v>
      </c>
      <c r="C67" s="10">
        <f t="shared" si="0"/>
        <v>0</v>
      </c>
      <c r="D67" s="10">
        <f t="shared" si="0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Input'!B81/100</f>
        <v>0</v>
      </c>
      <c r="C68" s="10">
        <f t="shared" si="0"/>
        <v>0</v>
      </c>
      <c r="D68" s="10">
        <f t="shared" si="0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Input'!B82/100</f>
        <v>0</v>
      </c>
      <c r="C69" s="10">
        <f t="shared" si="0"/>
        <v>0</v>
      </c>
      <c r="D69" s="10">
        <f t="shared" si="0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Input'!B83/100</f>
        <v>0</v>
      </c>
      <c r="C70" s="10">
        <f t="shared" si="0"/>
        <v>0</v>
      </c>
      <c r="D70" s="10">
        <f t="shared" si="0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7">
        <v>18.899999999999999</v>
      </c>
      <c r="B71" s="12">
        <f>'Raw Data Input'!B84/100</f>
        <v>0</v>
      </c>
      <c r="C71" s="10">
        <f t="shared" si="0"/>
        <v>0</v>
      </c>
      <c r="D71" s="10">
        <f t="shared" si="0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8">
        <v>19.2</v>
      </c>
      <c r="B72" s="12">
        <f>'Raw Data Input'!B85/100</f>
        <v>0</v>
      </c>
      <c r="C72" s="10">
        <f t="shared" si="0"/>
        <v>0</v>
      </c>
      <c r="D72" s="10">
        <f t="shared" si="0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Input'!B86/100</f>
        <v>0</v>
      </c>
      <c r="C73" s="10">
        <f t="shared" si="0"/>
        <v>0</v>
      </c>
      <c r="D73" s="10">
        <f t="shared" si="0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7">
        <v>19.8</v>
      </c>
      <c r="B74" s="12">
        <f>'Raw Data Input'!B87/100</f>
        <v>0</v>
      </c>
      <c r="C74" s="10">
        <f t="shared" ref="C74:D137" si="2">B74-B73</f>
        <v>0</v>
      </c>
      <c r="D74" s="10">
        <f t="shared" si="2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Input'!B88/100</f>
        <v>0</v>
      </c>
      <c r="C75" s="10">
        <f t="shared" si="2"/>
        <v>0</v>
      </c>
      <c r="D75" s="10">
        <f t="shared" si="2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8">
        <v>20.399999999999999</v>
      </c>
      <c r="B76" s="12">
        <f>'Raw Data Input'!B89/100</f>
        <v>0</v>
      </c>
      <c r="C76" s="10">
        <f t="shared" si="2"/>
        <v>0</v>
      </c>
      <c r="D76" s="10">
        <f t="shared" si="2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7">
        <v>20.7</v>
      </c>
      <c r="B77" s="12">
        <f>'Raw Data Input'!B90/100</f>
        <v>0</v>
      </c>
      <c r="C77" s="10">
        <f t="shared" si="2"/>
        <v>0</v>
      </c>
      <c r="D77" s="10">
        <f t="shared" si="2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Input'!B91/100</f>
        <v>0</v>
      </c>
      <c r="C78" s="10">
        <f t="shared" si="2"/>
        <v>0</v>
      </c>
      <c r="D78" s="10">
        <f t="shared" si="2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Input'!B92/100</f>
        <v>0</v>
      </c>
      <c r="C79" s="10">
        <f t="shared" si="2"/>
        <v>0</v>
      </c>
      <c r="D79" s="10">
        <f t="shared" si="2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Input'!B93/100</f>
        <v>0</v>
      </c>
      <c r="C80" s="10">
        <f t="shared" si="2"/>
        <v>0</v>
      </c>
      <c r="D80" s="10">
        <f t="shared" si="2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Input'!B94/100</f>
        <v>0</v>
      </c>
      <c r="C81" s="10">
        <f t="shared" si="2"/>
        <v>0</v>
      </c>
      <c r="D81" s="10">
        <f t="shared" si="2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Input'!B95/100</f>
        <v>0</v>
      </c>
      <c r="C82" s="10">
        <f t="shared" si="2"/>
        <v>0</v>
      </c>
      <c r="D82" s="10">
        <f t="shared" si="2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7">
        <v>22.5</v>
      </c>
      <c r="B83" s="12">
        <f>'Raw Data Input'!B96/100</f>
        <v>0</v>
      </c>
      <c r="C83" s="10">
        <f t="shared" si="2"/>
        <v>0</v>
      </c>
      <c r="D83" s="10">
        <f t="shared" si="2"/>
        <v>0</v>
      </c>
      <c r="E83" s="13">
        <f t="shared" ref="E83:E146" si="3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8">
        <v>22.8</v>
      </c>
      <c r="B84" s="12">
        <f>'Raw Data Input'!B97/100</f>
        <v>0</v>
      </c>
      <c r="C84" s="10">
        <f t="shared" si="2"/>
        <v>0</v>
      </c>
      <c r="D84" s="10">
        <f t="shared" si="2"/>
        <v>0</v>
      </c>
      <c r="E84" s="13">
        <f t="shared" si="3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Input'!B98/100</f>
        <v>0</v>
      </c>
      <c r="C85" s="10">
        <f t="shared" si="2"/>
        <v>0</v>
      </c>
      <c r="D85" s="10">
        <f t="shared" si="2"/>
        <v>0</v>
      </c>
      <c r="E85" s="13">
        <f t="shared" si="3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7">
        <v>23.4</v>
      </c>
      <c r="B86" s="12">
        <f>'Raw Data Input'!B99/100</f>
        <v>0</v>
      </c>
      <c r="C86" s="10">
        <f t="shared" si="2"/>
        <v>0</v>
      </c>
      <c r="D86" s="10">
        <f t="shared" si="2"/>
        <v>0</v>
      </c>
      <c r="E86" s="13">
        <f t="shared" si="3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Input'!B100/100</f>
        <v>0</v>
      </c>
      <c r="C87" s="10">
        <f t="shared" si="2"/>
        <v>0</v>
      </c>
      <c r="D87" s="10">
        <f t="shared" si="2"/>
        <v>0</v>
      </c>
      <c r="E87" s="13">
        <f t="shared" si="3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8">
        <v>24</v>
      </c>
      <c r="B88" s="12">
        <f>'Raw Data Input'!B101/100</f>
        <v>0</v>
      </c>
      <c r="C88" s="10">
        <f t="shared" si="2"/>
        <v>0</v>
      </c>
      <c r="D88" s="10">
        <f t="shared" si="2"/>
        <v>0</v>
      </c>
      <c r="E88" s="13">
        <f t="shared" si="3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7">
        <v>24.3</v>
      </c>
      <c r="B89" s="12">
        <f>'Raw Data Input'!B102/100</f>
        <v>0</v>
      </c>
      <c r="C89" s="10">
        <f t="shared" si="2"/>
        <v>0</v>
      </c>
      <c r="D89" s="10">
        <f t="shared" si="2"/>
        <v>0</v>
      </c>
      <c r="E89" s="13">
        <f t="shared" si="3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Input'!B103/100</f>
        <v>0</v>
      </c>
      <c r="C90" s="10">
        <f t="shared" si="2"/>
        <v>0</v>
      </c>
      <c r="D90" s="10">
        <f t="shared" si="2"/>
        <v>0</v>
      </c>
      <c r="E90" s="13">
        <f t="shared" si="3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Input'!B104/100</f>
        <v>0</v>
      </c>
      <c r="C91" s="10">
        <f t="shared" si="2"/>
        <v>0</v>
      </c>
      <c r="D91" s="10">
        <f t="shared" si="2"/>
        <v>0</v>
      </c>
      <c r="E91" s="13">
        <f t="shared" si="3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Input'!B105/100</f>
        <v>0</v>
      </c>
      <c r="C92" s="10">
        <f t="shared" si="2"/>
        <v>0</v>
      </c>
      <c r="D92" s="10">
        <f t="shared" si="2"/>
        <v>0</v>
      </c>
      <c r="E92" s="13">
        <f t="shared" si="3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Input'!B106/100</f>
        <v>0</v>
      </c>
      <c r="C93" s="10">
        <f t="shared" si="2"/>
        <v>0</v>
      </c>
      <c r="D93" s="10">
        <f t="shared" si="2"/>
        <v>0</v>
      </c>
      <c r="E93" s="13">
        <f t="shared" si="3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Input'!B107/100</f>
        <v>0</v>
      </c>
      <c r="C94" s="10">
        <f t="shared" si="2"/>
        <v>0</v>
      </c>
      <c r="D94" s="10">
        <f t="shared" si="2"/>
        <v>0</v>
      </c>
      <c r="E94" s="13">
        <f t="shared" si="3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7">
        <v>26.1</v>
      </c>
      <c r="B95" s="12">
        <f>'Raw Data Input'!B108/100</f>
        <v>0</v>
      </c>
      <c r="C95" s="10">
        <f t="shared" si="2"/>
        <v>0</v>
      </c>
      <c r="D95" s="10">
        <f t="shared" si="2"/>
        <v>0</v>
      </c>
      <c r="E95" s="13">
        <f t="shared" si="3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8">
        <v>26.4</v>
      </c>
      <c r="B96" s="12">
        <f>'Raw Data Input'!B109/100</f>
        <v>0</v>
      </c>
      <c r="C96" s="10">
        <f t="shared" si="2"/>
        <v>0</v>
      </c>
      <c r="D96" s="10">
        <f t="shared" si="2"/>
        <v>0</v>
      </c>
      <c r="E96" s="13">
        <f t="shared" si="3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Input'!B110/100</f>
        <v>0</v>
      </c>
      <c r="C97" s="10">
        <f t="shared" si="2"/>
        <v>0</v>
      </c>
      <c r="D97" s="10">
        <f t="shared" si="2"/>
        <v>0</v>
      </c>
      <c r="E97" s="13">
        <f t="shared" si="3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7">
        <v>27</v>
      </c>
      <c r="B98" s="12">
        <f>'Raw Data Input'!B111/100</f>
        <v>0</v>
      </c>
      <c r="C98" s="10">
        <f t="shared" si="2"/>
        <v>0</v>
      </c>
      <c r="D98" s="10">
        <f t="shared" si="2"/>
        <v>0</v>
      </c>
      <c r="E98" s="13">
        <f t="shared" si="3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Input'!B112/100</f>
        <v>0</v>
      </c>
      <c r="C99" s="10">
        <f t="shared" si="2"/>
        <v>0</v>
      </c>
      <c r="D99" s="10">
        <f t="shared" si="2"/>
        <v>0</v>
      </c>
      <c r="E99" s="13">
        <f t="shared" si="3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8">
        <v>27.6</v>
      </c>
      <c r="B100" s="12">
        <f>'Raw Data Input'!B113/100</f>
        <v>0</v>
      </c>
      <c r="C100" s="10">
        <f t="shared" si="2"/>
        <v>0</v>
      </c>
      <c r="D100" s="10">
        <f t="shared" si="2"/>
        <v>0</v>
      </c>
      <c r="E100" s="13">
        <f t="shared" si="3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7">
        <v>27.9</v>
      </c>
      <c r="B101" s="12">
        <f>'Raw Data Input'!B114/100</f>
        <v>0</v>
      </c>
      <c r="C101" s="10">
        <f t="shared" si="2"/>
        <v>0</v>
      </c>
      <c r="D101" s="10">
        <f t="shared" si="2"/>
        <v>0</v>
      </c>
      <c r="E101" s="13">
        <f t="shared" si="3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Input'!B115/100</f>
        <v>0</v>
      </c>
      <c r="C102" s="10">
        <f t="shared" si="2"/>
        <v>0</v>
      </c>
      <c r="D102" s="10">
        <f t="shared" si="2"/>
        <v>0</v>
      </c>
      <c r="E102" s="13">
        <f t="shared" si="3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Input'!B116/100</f>
        <v>0</v>
      </c>
      <c r="C103" s="10">
        <f t="shared" si="2"/>
        <v>0</v>
      </c>
      <c r="D103" s="10">
        <f t="shared" si="2"/>
        <v>0</v>
      </c>
      <c r="E103" s="13">
        <f t="shared" si="3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Input'!B117/100</f>
        <v>0</v>
      </c>
      <c r="C104" s="10">
        <f t="shared" si="2"/>
        <v>0</v>
      </c>
      <c r="D104" s="10">
        <f t="shared" si="2"/>
        <v>0</v>
      </c>
      <c r="E104" s="13">
        <f t="shared" si="3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Input'!B118/100</f>
        <v>0</v>
      </c>
      <c r="C105" s="10">
        <f t="shared" si="2"/>
        <v>0</v>
      </c>
      <c r="D105" s="10">
        <f t="shared" si="2"/>
        <v>0</v>
      </c>
      <c r="E105" s="13">
        <f t="shared" si="3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Input'!B119/100</f>
        <v>0</v>
      </c>
      <c r="C106" s="10">
        <f t="shared" si="2"/>
        <v>0</v>
      </c>
      <c r="D106" s="10">
        <f t="shared" si="2"/>
        <v>0</v>
      </c>
      <c r="E106" s="13">
        <f t="shared" si="3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7">
        <v>29.7</v>
      </c>
      <c r="B107" s="12">
        <f>'Raw Data Input'!B120/100</f>
        <v>0</v>
      </c>
      <c r="C107" s="10">
        <f t="shared" si="2"/>
        <v>0</v>
      </c>
      <c r="D107" s="10">
        <f t="shared" si="2"/>
        <v>0</v>
      </c>
      <c r="E107" s="13">
        <f t="shared" si="3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8">
        <v>30</v>
      </c>
      <c r="B108" s="12">
        <f>'Raw Data Input'!B121/100</f>
        <v>0</v>
      </c>
      <c r="C108" s="10">
        <f t="shared" si="2"/>
        <v>0</v>
      </c>
      <c r="D108" s="10">
        <f t="shared" si="2"/>
        <v>0</v>
      </c>
      <c r="E108" s="13">
        <f t="shared" si="3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Input'!B122/100</f>
        <v>0</v>
      </c>
      <c r="C109" s="10">
        <f t="shared" si="2"/>
        <v>0</v>
      </c>
      <c r="D109" s="10">
        <f t="shared" si="2"/>
        <v>0</v>
      </c>
      <c r="E109" s="13">
        <f t="shared" si="3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7">
        <v>30.6</v>
      </c>
      <c r="B110" s="12">
        <f>'Raw Data Input'!B123/100</f>
        <v>0</v>
      </c>
      <c r="C110" s="10">
        <f t="shared" si="2"/>
        <v>0</v>
      </c>
      <c r="D110" s="10">
        <f t="shared" si="2"/>
        <v>0</v>
      </c>
      <c r="E110" s="13">
        <f t="shared" si="3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Input'!B124/100</f>
        <v>0</v>
      </c>
      <c r="C111" s="10">
        <f t="shared" si="2"/>
        <v>0</v>
      </c>
      <c r="D111" s="10">
        <f t="shared" si="2"/>
        <v>0</v>
      </c>
      <c r="E111" s="13">
        <f t="shared" si="3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8">
        <v>31.2</v>
      </c>
      <c r="B112" s="12">
        <f>'Raw Data Input'!B125/100</f>
        <v>0</v>
      </c>
      <c r="C112" s="10">
        <f t="shared" si="2"/>
        <v>0</v>
      </c>
      <c r="D112" s="10">
        <f t="shared" si="2"/>
        <v>0</v>
      </c>
      <c r="E112" s="13">
        <f t="shared" si="3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7">
        <v>31.5</v>
      </c>
      <c r="B113" s="12">
        <f>'Raw Data Input'!B126/100</f>
        <v>0</v>
      </c>
      <c r="C113" s="10">
        <f t="shared" si="2"/>
        <v>0</v>
      </c>
      <c r="D113" s="10">
        <f t="shared" si="2"/>
        <v>0</v>
      </c>
      <c r="E113" s="13">
        <f t="shared" si="3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Input'!B127/100</f>
        <v>0</v>
      </c>
      <c r="C114" s="10">
        <f t="shared" si="2"/>
        <v>0</v>
      </c>
      <c r="D114" s="10">
        <f t="shared" si="2"/>
        <v>0</v>
      </c>
      <c r="E114" s="13">
        <f t="shared" si="3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Input'!B128/100</f>
        <v>0</v>
      </c>
      <c r="C115" s="10">
        <f t="shared" si="2"/>
        <v>0</v>
      </c>
      <c r="D115" s="10">
        <f t="shared" si="2"/>
        <v>0</v>
      </c>
      <c r="E115" s="13">
        <f t="shared" si="3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Input'!B129/100</f>
        <v>0</v>
      </c>
      <c r="C116" s="10">
        <f t="shared" si="2"/>
        <v>0</v>
      </c>
      <c r="D116" s="10">
        <f t="shared" si="2"/>
        <v>0</v>
      </c>
      <c r="E116" s="13">
        <f t="shared" si="3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Input'!B130/100</f>
        <v>0</v>
      </c>
      <c r="C117" s="10">
        <f t="shared" si="2"/>
        <v>0</v>
      </c>
      <c r="D117" s="10">
        <f t="shared" si="2"/>
        <v>0</v>
      </c>
      <c r="E117" s="13">
        <f t="shared" si="3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Input'!B131/100</f>
        <v>0</v>
      </c>
      <c r="C118" s="10">
        <f t="shared" si="2"/>
        <v>0</v>
      </c>
      <c r="D118" s="10">
        <f t="shared" si="2"/>
        <v>0</v>
      </c>
      <c r="E118" s="13">
        <f t="shared" si="3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7">
        <v>33.299999999999997</v>
      </c>
      <c r="B119" s="12">
        <f>'Raw Data Input'!B132/100</f>
        <v>0</v>
      </c>
      <c r="C119" s="10">
        <f t="shared" si="2"/>
        <v>0</v>
      </c>
      <c r="D119" s="10">
        <f t="shared" si="2"/>
        <v>0</v>
      </c>
      <c r="E119" s="13">
        <f t="shared" si="3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8">
        <v>33.6</v>
      </c>
      <c r="B120" s="12">
        <f>'Raw Data Input'!B133/100</f>
        <v>0</v>
      </c>
      <c r="C120" s="10">
        <f t="shared" si="2"/>
        <v>0</v>
      </c>
      <c r="D120" s="10">
        <f t="shared" si="2"/>
        <v>0</v>
      </c>
      <c r="E120" s="13">
        <f t="shared" si="3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Input'!B134/100</f>
        <v>0</v>
      </c>
      <c r="C121" s="10">
        <f t="shared" si="2"/>
        <v>0</v>
      </c>
      <c r="D121" s="10">
        <f t="shared" si="2"/>
        <v>0</v>
      </c>
      <c r="E121" s="13">
        <f t="shared" si="3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7">
        <v>34.200000000000003</v>
      </c>
      <c r="B122" s="12">
        <f>'Raw Data Input'!B135/100</f>
        <v>0</v>
      </c>
      <c r="C122" s="10">
        <f t="shared" si="2"/>
        <v>0</v>
      </c>
      <c r="D122" s="10">
        <f t="shared" si="2"/>
        <v>0</v>
      </c>
      <c r="E122" s="13">
        <f t="shared" si="3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Input'!B136/100</f>
        <v>0</v>
      </c>
      <c r="C123" s="10">
        <f t="shared" si="2"/>
        <v>0</v>
      </c>
      <c r="D123" s="10">
        <f t="shared" si="2"/>
        <v>0</v>
      </c>
      <c r="E123" s="13">
        <f t="shared" si="3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8">
        <v>34.799999999999997</v>
      </c>
      <c r="B124" s="12">
        <f>'Raw Data Input'!B137/100</f>
        <v>0</v>
      </c>
      <c r="C124" s="10">
        <f t="shared" si="2"/>
        <v>0</v>
      </c>
      <c r="D124" s="10">
        <f t="shared" si="2"/>
        <v>0</v>
      </c>
      <c r="E124" s="13">
        <f t="shared" si="3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7">
        <v>35.1</v>
      </c>
      <c r="B125" s="12">
        <f>'Raw Data Input'!B138/100</f>
        <v>0</v>
      </c>
      <c r="C125" s="10">
        <f t="shared" si="2"/>
        <v>0</v>
      </c>
      <c r="D125" s="10">
        <f t="shared" si="2"/>
        <v>0</v>
      </c>
      <c r="E125" s="13">
        <f t="shared" si="3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Input'!B139/100</f>
        <v>0</v>
      </c>
      <c r="C126" s="10">
        <f t="shared" si="2"/>
        <v>0</v>
      </c>
      <c r="D126" s="10">
        <f t="shared" si="2"/>
        <v>0</v>
      </c>
      <c r="E126" s="13">
        <f t="shared" si="3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Input'!B140/100</f>
        <v>0</v>
      </c>
      <c r="C127" s="10">
        <f t="shared" si="2"/>
        <v>0</v>
      </c>
      <c r="D127" s="10">
        <f t="shared" si="2"/>
        <v>0</v>
      </c>
      <c r="E127" s="13">
        <f t="shared" si="3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Input'!B141/100</f>
        <v>0</v>
      </c>
      <c r="C128" s="10">
        <f t="shared" si="2"/>
        <v>0</v>
      </c>
      <c r="D128" s="10">
        <f t="shared" si="2"/>
        <v>0</v>
      </c>
      <c r="E128" s="13">
        <f t="shared" si="3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Input'!B142/100</f>
        <v>0</v>
      </c>
      <c r="C129" s="10">
        <f t="shared" si="2"/>
        <v>0</v>
      </c>
      <c r="D129" s="10">
        <f t="shared" si="2"/>
        <v>0</v>
      </c>
      <c r="E129" s="13">
        <f t="shared" si="3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Input'!B143/100</f>
        <v>0</v>
      </c>
      <c r="C130" s="10">
        <f t="shared" si="2"/>
        <v>0</v>
      </c>
      <c r="D130" s="10">
        <f t="shared" si="2"/>
        <v>0</v>
      </c>
      <c r="E130" s="13">
        <f t="shared" si="3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7">
        <v>36.9</v>
      </c>
      <c r="B131" s="12">
        <f>'Raw Data Input'!B144/100</f>
        <v>0</v>
      </c>
      <c r="C131" s="10">
        <f t="shared" si="2"/>
        <v>0</v>
      </c>
      <c r="D131" s="10">
        <f t="shared" si="2"/>
        <v>0</v>
      </c>
      <c r="E131" s="13">
        <f t="shared" si="3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8">
        <v>37.200000000000003</v>
      </c>
      <c r="B132" s="12">
        <f>'Raw Data Input'!B145/100</f>
        <v>0</v>
      </c>
      <c r="C132" s="10">
        <f t="shared" si="2"/>
        <v>0</v>
      </c>
      <c r="D132" s="10">
        <f t="shared" si="2"/>
        <v>0</v>
      </c>
      <c r="E132" s="13">
        <f t="shared" si="3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Input'!B146/100</f>
        <v>0</v>
      </c>
      <c r="C133" s="10">
        <f t="shared" si="2"/>
        <v>0</v>
      </c>
      <c r="D133" s="10">
        <f t="shared" si="2"/>
        <v>0</v>
      </c>
      <c r="E133" s="13">
        <f t="shared" si="3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7">
        <v>37.799999999999997</v>
      </c>
      <c r="B134" s="12">
        <f>'Raw Data Input'!B147/100</f>
        <v>0</v>
      </c>
      <c r="C134" s="10">
        <f t="shared" si="2"/>
        <v>0</v>
      </c>
      <c r="D134" s="10">
        <f t="shared" si="2"/>
        <v>0</v>
      </c>
      <c r="E134" s="13">
        <f t="shared" si="3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Input'!B148/100</f>
        <v>0</v>
      </c>
      <c r="C135" s="10">
        <f t="shared" si="2"/>
        <v>0</v>
      </c>
      <c r="D135" s="10">
        <f t="shared" si="2"/>
        <v>0</v>
      </c>
      <c r="E135" s="13">
        <f t="shared" si="3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8">
        <v>38.4</v>
      </c>
      <c r="B136" s="12">
        <f>'Raw Data Input'!B149/100</f>
        <v>0</v>
      </c>
      <c r="C136" s="10">
        <f t="shared" si="2"/>
        <v>0</v>
      </c>
      <c r="D136" s="10">
        <f t="shared" si="2"/>
        <v>0</v>
      </c>
      <c r="E136" s="13">
        <f t="shared" si="3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7">
        <v>38.700000000000003</v>
      </c>
      <c r="B137" s="12">
        <f>'Raw Data Input'!B150/100</f>
        <v>0</v>
      </c>
      <c r="C137" s="10">
        <f t="shared" si="2"/>
        <v>0</v>
      </c>
      <c r="D137" s="10">
        <f t="shared" si="2"/>
        <v>0</v>
      </c>
      <c r="E137" s="13">
        <f t="shared" si="3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Input'!B151/100</f>
        <v>0</v>
      </c>
      <c r="C138" s="10">
        <f t="shared" ref="C138:D201" si="4">B138-B137</f>
        <v>0</v>
      </c>
      <c r="D138" s="10">
        <f t="shared" si="4"/>
        <v>0</v>
      </c>
      <c r="E138" s="13">
        <f t="shared" si="3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Input'!B152/100</f>
        <v>0</v>
      </c>
      <c r="C139" s="10">
        <f t="shared" si="4"/>
        <v>0</v>
      </c>
      <c r="D139" s="10">
        <f t="shared" si="4"/>
        <v>0</v>
      </c>
      <c r="E139" s="13">
        <f t="shared" si="3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Input'!B153/100</f>
        <v>0</v>
      </c>
      <c r="C140" s="10">
        <f t="shared" si="4"/>
        <v>0</v>
      </c>
      <c r="D140" s="10">
        <f t="shared" si="4"/>
        <v>0</v>
      </c>
      <c r="E140" s="13">
        <f t="shared" si="3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Input'!B154/100</f>
        <v>0</v>
      </c>
      <c r="C141" s="10">
        <f t="shared" si="4"/>
        <v>0</v>
      </c>
      <c r="D141" s="10">
        <f t="shared" si="4"/>
        <v>0</v>
      </c>
      <c r="E141" s="13">
        <f t="shared" si="3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Input'!B155/100</f>
        <v>0</v>
      </c>
      <c r="C142" s="10">
        <f t="shared" si="4"/>
        <v>0</v>
      </c>
      <c r="D142" s="10">
        <f t="shared" si="4"/>
        <v>0</v>
      </c>
      <c r="E142" s="13">
        <f t="shared" si="3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7">
        <v>40.5</v>
      </c>
      <c r="B143" s="12">
        <f>'Raw Data Input'!B156/100</f>
        <v>0</v>
      </c>
      <c r="C143" s="10">
        <f t="shared" si="4"/>
        <v>0</v>
      </c>
      <c r="D143" s="10">
        <f t="shared" si="4"/>
        <v>0</v>
      </c>
      <c r="E143" s="13">
        <f t="shared" si="3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8">
        <v>40.799999999999997</v>
      </c>
      <c r="B144" s="12">
        <f>'Raw Data Input'!B157/100</f>
        <v>0</v>
      </c>
      <c r="C144" s="10">
        <f t="shared" si="4"/>
        <v>0</v>
      </c>
      <c r="D144" s="10">
        <f t="shared" si="4"/>
        <v>0</v>
      </c>
      <c r="E144" s="13">
        <f t="shared" si="3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Input'!B158/100</f>
        <v>0</v>
      </c>
      <c r="C145" s="10">
        <f t="shared" si="4"/>
        <v>0</v>
      </c>
      <c r="D145" s="10">
        <f t="shared" si="4"/>
        <v>0</v>
      </c>
      <c r="E145" s="13">
        <f t="shared" si="3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7">
        <v>41.4</v>
      </c>
      <c r="B146" s="12">
        <f>'Raw Data Input'!B159/100</f>
        <v>0</v>
      </c>
      <c r="C146" s="10">
        <f t="shared" si="4"/>
        <v>0</v>
      </c>
      <c r="D146" s="10">
        <f t="shared" si="4"/>
        <v>0</v>
      </c>
      <c r="E146" s="13">
        <f t="shared" si="3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Input'!B160/100</f>
        <v>0</v>
      </c>
      <c r="C147" s="10">
        <f t="shared" si="4"/>
        <v>0</v>
      </c>
      <c r="D147" s="10">
        <f t="shared" si="4"/>
        <v>0</v>
      </c>
      <c r="E147" s="13">
        <f t="shared" ref="E147:E210" si="5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8">
        <v>42</v>
      </c>
      <c r="B148" s="12">
        <f>'Raw Data Input'!B161/100</f>
        <v>0</v>
      </c>
      <c r="C148" s="10">
        <f t="shared" si="4"/>
        <v>0</v>
      </c>
      <c r="D148" s="10">
        <f t="shared" si="4"/>
        <v>0</v>
      </c>
      <c r="E148" s="13">
        <f t="shared" si="5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7">
        <v>42.3</v>
      </c>
      <c r="B149" s="12">
        <f>'Raw Data Input'!B162/100</f>
        <v>0</v>
      </c>
      <c r="C149" s="10">
        <f t="shared" si="4"/>
        <v>0</v>
      </c>
      <c r="D149" s="10">
        <f t="shared" si="4"/>
        <v>0</v>
      </c>
      <c r="E149" s="13">
        <f t="shared" si="5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Input'!B163/100</f>
        <v>0</v>
      </c>
      <c r="C150" s="10">
        <f t="shared" si="4"/>
        <v>0</v>
      </c>
      <c r="D150" s="10">
        <f t="shared" si="4"/>
        <v>0</v>
      </c>
      <c r="E150" s="13">
        <f t="shared" si="5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Input'!B164/100</f>
        <v>0</v>
      </c>
      <c r="C151" s="10">
        <f t="shared" si="4"/>
        <v>0</v>
      </c>
      <c r="D151" s="10">
        <f t="shared" si="4"/>
        <v>0</v>
      </c>
      <c r="E151" s="13">
        <f t="shared" si="5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Input'!B165/100</f>
        <v>0</v>
      </c>
      <c r="C152" s="10">
        <f t="shared" si="4"/>
        <v>0</v>
      </c>
      <c r="D152" s="10">
        <f t="shared" si="4"/>
        <v>0</v>
      </c>
      <c r="E152" s="13">
        <f t="shared" si="5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Input'!B166/100</f>
        <v>0</v>
      </c>
      <c r="C153" s="10">
        <f t="shared" si="4"/>
        <v>0</v>
      </c>
      <c r="D153" s="10">
        <f t="shared" si="4"/>
        <v>0</v>
      </c>
      <c r="E153" s="13">
        <f t="shared" si="5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Input'!B167/100</f>
        <v>0</v>
      </c>
      <c r="C154" s="10">
        <f t="shared" si="4"/>
        <v>0</v>
      </c>
      <c r="D154" s="10">
        <f t="shared" si="4"/>
        <v>0</v>
      </c>
      <c r="E154" s="13">
        <f t="shared" si="5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7">
        <v>44.1</v>
      </c>
      <c r="B155" s="12">
        <f>'Raw Data Input'!B168/100</f>
        <v>0</v>
      </c>
      <c r="C155" s="10">
        <f t="shared" si="4"/>
        <v>0</v>
      </c>
      <c r="D155" s="10">
        <f t="shared" si="4"/>
        <v>0</v>
      </c>
      <c r="E155" s="13">
        <f t="shared" si="5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8">
        <v>44.4</v>
      </c>
      <c r="B156" s="12">
        <f>'Raw Data Input'!B169/100</f>
        <v>0</v>
      </c>
      <c r="C156" s="10">
        <f t="shared" si="4"/>
        <v>0</v>
      </c>
      <c r="D156" s="10">
        <f t="shared" si="4"/>
        <v>0</v>
      </c>
      <c r="E156" s="13">
        <f t="shared" si="5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Input'!B170/100</f>
        <v>0</v>
      </c>
      <c r="C157" s="10">
        <f t="shared" si="4"/>
        <v>0</v>
      </c>
      <c r="D157" s="10">
        <f t="shared" si="4"/>
        <v>0</v>
      </c>
      <c r="E157" s="13">
        <f t="shared" si="5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7">
        <v>45</v>
      </c>
      <c r="B158" s="12">
        <f>'Raw Data Input'!B171/100</f>
        <v>0</v>
      </c>
      <c r="C158" s="10">
        <f t="shared" si="4"/>
        <v>0</v>
      </c>
      <c r="D158" s="10">
        <f t="shared" si="4"/>
        <v>0</v>
      </c>
      <c r="E158" s="13">
        <f t="shared" si="5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Input'!B172/100</f>
        <v>0</v>
      </c>
      <c r="C159" s="10">
        <f t="shared" si="4"/>
        <v>0</v>
      </c>
      <c r="D159" s="10">
        <f t="shared" si="4"/>
        <v>0</v>
      </c>
      <c r="E159" s="13">
        <f t="shared" si="5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8">
        <v>45.6</v>
      </c>
      <c r="B160" s="12">
        <f>'Raw Data Input'!B173/100</f>
        <v>0</v>
      </c>
      <c r="C160" s="10">
        <f t="shared" si="4"/>
        <v>0</v>
      </c>
      <c r="D160" s="10">
        <f t="shared" si="4"/>
        <v>0</v>
      </c>
      <c r="E160" s="13">
        <f t="shared" si="5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7">
        <v>45.9</v>
      </c>
      <c r="B161" s="12">
        <f>'Raw Data Input'!B174/100</f>
        <v>0</v>
      </c>
      <c r="C161" s="10">
        <f t="shared" si="4"/>
        <v>0</v>
      </c>
      <c r="D161" s="10">
        <f t="shared" si="4"/>
        <v>0</v>
      </c>
      <c r="E161" s="13">
        <f t="shared" si="5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Input'!B175/100</f>
        <v>0</v>
      </c>
      <c r="C162" s="10">
        <f t="shared" si="4"/>
        <v>0</v>
      </c>
      <c r="D162" s="10">
        <f t="shared" si="4"/>
        <v>0</v>
      </c>
      <c r="E162" s="13">
        <f t="shared" si="5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Input'!B176/100</f>
        <v>0</v>
      </c>
      <c r="C163" s="10">
        <f t="shared" si="4"/>
        <v>0</v>
      </c>
      <c r="D163" s="10">
        <f t="shared" si="4"/>
        <v>0</v>
      </c>
      <c r="E163" s="13">
        <f t="shared" si="5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Input'!B177/100</f>
        <v>0</v>
      </c>
      <c r="C164" s="10">
        <f t="shared" si="4"/>
        <v>0</v>
      </c>
      <c r="D164" s="10">
        <f t="shared" si="4"/>
        <v>0</v>
      </c>
      <c r="E164" s="13">
        <f t="shared" si="5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Input'!B178/100</f>
        <v>0</v>
      </c>
      <c r="C165" s="10">
        <f t="shared" si="4"/>
        <v>0</v>
      </c>
      <c r="D165" s="10">
        <f t="shared" si="4"/>
        <v>0</v>
      </c>
      <c r="E165" s="13">
        <f t="shared" si="5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Input'!B179/100</f>
        <v>0</v>
      </c>
      <c r="C166" s="10">
        <f t="shared" si="4"/>
        <v>0</v>
      </c>
      <c r="D166" s="10">
        <f t="shared" si="4"/>
        <v>0</v>
      </c>
      <c r="E166" s="13">
        <f t="shared" si="5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7">
        <v>47.7</v>
      </c>
      <c r="B167" s="12">
        <f>'Raw Data Input'!B180/100</f>
        <v>0</v>
      </c>
      <c r="C167" s="10">
        <f t="shared" si="4"/>
        <v>0</v>
      </c>
      <c r="D167" s="10">
        <f t="shared" si="4"/>
        <v>0</v>
      </c>
      <c r="E167" s="13">
        <f t="shared" si="5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8">
        <v>48</v>
      </c>
      <c r="B168" s="12">
        <f>'Raw Data Input'!B181/100</f>
        <v>0</v>
      </c>
      <c r="C168" s="10">
        <f t="shared" si="4"/>
        <v>0</v>
      </c>
      <c r="D168" s="10">
        <f t="shared" si="4"/>
        <v>0</v>
      </c>
      <c r="E168" s="13">
        <f t="shared" si="5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Input'!B182/100</f>
        <v>0</v>
      </c>
      <c r="C169" s="10">
        <f t="shared" si="4"/>
        <v>0</v>
      </c>
      <c r="D169" s="10">
        <f t="shared" si="4"/>
        <v>0</v>
      </c>
      <c r="E169" s="13">
        <f t="shared" si="5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7">
        <v>48.6</v>
      </c>
      <c r="B170" s="12">
        <f>'Raw Data Input'!B183/100</f>
        <v>0</v>
      </c>
      <c r="C170" s="10">
        <f t="shared" si="4"/>
        <v>0</v>
      </c>
      <c r="D170" s="10">
        <f t="shared" si="4"/>
        <v>0</v>
      </c>
      <c r="E170" s="13">
        <f t="shared" si="5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Input'!B184/100</f>
        <v>0</v>
      </c>
      <c r="C171" s="10">
        <f t="shared" si="4"/>
        <v>0</v>
      </c>
      <c r="D171" s="10">
        <f t="shared" si="4"/>
        <v>0</v>
      </c>
      <c r="E171" s="13">
        <f t="shared" si="5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8">
        <v>49.2</v>
      </c>
      <c r="B172" s="12">
        <f>'Raw Data Input'!B185/100</f>
        <v>0</v>
      </c>
      <c r="C172" s="10">
        <f t="shared" si="4"/>
        <v>0</v>
      </c>
      <c r="D172" s="10">
        <f t="shared" si="4"/>
        <v>0</v>
      </c>
      <c r="E172" s="13">
        <f t="shared" si="5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7">
        <v>49.5</v>
      </c>
      <c r="B173" s="12">
        <f>'Raw Data Input'!B186/100</f>
        <v>0</v>
      </c>
      <c r="C173" s="10">
        <f t="shared" si="4"/>
        <v>0</v>
      </c>
      <c r="D173" s="10">
        <f t="shared" si="4"/>
        <v>0</v>
      </c>
      <c r="E173" s="13">
        <f t="shared" si="5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Input'!B187/100</f>
        <v>0</v>
      </c>
      <c r="C174" s="10">
        <f t="shared" si="4"/>
        <v>0</v>
      </c>
      <c r="D174" s="10">
        <f t="shared" si="4"/>
        <v>0</v>
      </c>
      <c r="E174" s="13">
        <f t="shared" si="5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Input'!B188/100</f>
        <v>0</v>
      </c>
      <c r="C175" s="10">
        <f t="shared" si="4"/>
        <v>0</v>
      </c>
      <c r="D175" s="10">
        <f t="shared" si="4"/>
        <v>0</v>
      </c>
      <c r="E175" s="13">
        <f t="shared" si="5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Input'!B189/100</f>
        <v>0</v>
      </c>
      <c r="C176" s="10">
        <f t="shared" si="4"/>
        <v>0</v>
      </c>
      <c r="D176" s="10">
        <f t="shared" si="4"/>
        <v>0</v>
      </c>
      <c r="E176" s="13">
        <f t="shared" si="5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Input'!B190/100</f>
        <v>0</v>
      </c>
      <c r="C177" s="10">
        <f t="shared" si="4"/>
        <v>0</v>
      </c>
      <c r="D177" s="10">
        <f t="shared" si="4"/>
        <v>0</v>
      </c>
      <c r="E177" s="13">
        <f t="shared" si="5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Input'!B191/100</f>
        <v>0</v>
      </c>
      <c r="C178" s="10">
        <f t="shared" si="4"/>
        <v>0</v>
      </c>
      <c r="D178" s="10">
        <f t="shared" si="4"/>
        <v>0</v>
      </c>
      <c r="E178" s="13">
        <f t="shared" si="5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7">
        <v>51.3</v>
      </c>
      <c r="B179" s="12">
        <f>'Raw Data Input'!B192/100</f>
        <v>0</v>
      </c>
      <c r="C179" s="10">
        <f t="shared" si="4"/>
        <v>0</v>
      </c>
      <c r="D179" s="10">
        <f t="shared" si="4"/>
        <v>0</v>
      </c>
      <c r="E179" s="13">
        <f t="shared" si="5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8">
        <v>51.6</v>
      </c>
      <c r="B180" s="12">
        <f>'Raw Data Input'!B193/100</f>
        <v>0</v>
      </c>
      <c r="C180" s="10">
        <f t="shared" si="4"/>
        <v>0</v>
      </c>
      <c r="D180" s="10">
        <f t="shared" si="4"/>
        <v>0</v>
      </c>
      <c r="E180" s="13">
        <f t="shared" si="5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Input'!B194/100</f>
        <v>0</v>
      </c>
      <c r="C181" s="10">
        <f t="shared" si="4"/>
        <v>0</v>
      </c>
      <c r="D181" s="10">
        <f t="shared" si="4"/>
        <v>0</v>
      </c>
      <c r="E181" s="13">
        <f t="shared" si="5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7">
        <v>52.2</v>
      </c>
      <c r="B182" s="12">
        <f>'Raw Data Input'!B195/100</f>
        <v>0</v>
      </c>
      <c r="C182" s="10">
        <f t="shared" si="4"/>
        <v>0</v>
      </c>
      <c r="D182" s="10">
        <f t="shared" si="4"/>
        <v>0</v>
      </c>
      <c r="E182" s="13">
        <f t="shared" si="5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Input'!B196/100</f>
        <v>0</v>
      </c>
      <c r="C183" s="10">
        <f t="shared" si="4"/>
        <v>0</v>
      </c>
      <c r="D183" s="10">
        <f t="shared" si="4"/>
        <v>0</v>
      </c>
      <c r="E183" s="13">
        <f t="shared" si="5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8">
        <v>52.8</v>
      </c>
      <c r="B184" s="12">
        <f>'Raw Data Input'!B197/100</f>
        <v>0</v>
      </c>
      <c r="C184" s="10">
        <f t="shared" si="4"/>
        <v>0</v>
      </c>
      <c r="D184" s="10">
        <f t="shared" si="4"/>
        <v>0</v>
      </c>
      <c r="E184" s="13">
        <f t="shared" si="5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7">
        <v>53.1</v>
      </c>
      <c r="B185" s="12">
        <f>'Raw Data Input'!B198/100</f>
        <v>0</v>
      </c>
      <c r="C185" s="10">
        <f t="shared" si="4"/>
        <v>0</v>
      </c>
      <c r="D185" s="10">
        <f t="shared" si="4"/>
        <v>0</v>
      </c>
      <c r="E185" s="13">
        <f t="shared" si="5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Input'!B199/100</f>
        <v>0</v>
      </c>
      <c r="C186" s="10">
        <f t="shared" si="4"/>
        <v>0</v>
      </c>
      <c r="D186" s="10">
        <f t="shared" si="4"/>
        <v>0</v>
      </c>
      <c r="E186" s="13">
        <f t="shared" si="5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Input'!B200/100</f>
        <v>0</v>
      </c>
      <c r="C187" s="10">
        <f t="shared" si="4"/>
        <v>0</v>
      </c>
      <c r="D187" s="10">
        <f t="shared" si="4"/>
        <v>0</v>
      </c>
      <c r="E187" s="13">
        <f t="shared" si="5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Input'!B201/100</f>
        <v>0</v>
      </c>
      <c r="C188" s="10">
        <f t="shared" si="4"/>
        <v>0</v>
      </c>
      <c r="D188" s="10">
        <f t="shared" si="4"/>
        <v>0</v>
      </c>
      <c r="E188" s="13">
        <f t="shared" si="5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Input'!B202/100</f>
        <v>0</v>
      </c>
      <c r="C189" s="10">
        <f t="shared" si="4"/>
        <v>0</v>
      </c>
      <c r="D189" s="10">
        <f t="shared" si="4"/>
        <v>0</v>
      </c>
      <c r="E189" s="13">
        <f t="shared" si="5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Input'!B203/100</f>
        <v>0</v>
      </c>
      <c r="C190" s="10">
        <f t="shared" si="4"/>
        <v>0</v>
      </c>
      <c r="D190" s="10">
        <f t="shared" si="4"/>
        <v>0</v>
      </c>
      <c r="E190" s="13">
        <f t="shared" si="5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7">
        <v>54.9</v>
      </c>
      <c r="B191" s="12">
        <f>'Raw Data Input'!B204/100</f>
        <v>0</v>
      </c>
      <c r="C191" s="10">
        <f t="shared" si="4"/>
        <v>0</v>
      </c>
      <c r="D191" s="10">
        <f t="shared" si="4"/>
        <v>0</v>
      </c>
      <c r="E191" s="13">
        <f t="shared" si="5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8">
        <v>55.2</v>
      </c>
      <c r="B192" s="12">
        <f>'Raw Data Input'!B205/100</f>
        <v>0</v>
      </c>
      <c r="C192" s="10">
        <f t="shared" si="4"/>
        <v>0</v>
      </c>
      <c r="D192" s="10">
        <f t="shared" si="4"/>
        <v>0</v>
      </c>
      <c r="E192" s="13">
        <f t="shared" si="5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Input'!B206/100</f>
        <v>0</v>
      </c>
      <c r="C193" s="10">
        <f t="shared" si="4"/>
        <v>0</v>
      </c>
      <c r="D193" s="10">
        <f t="shared" si="4"/>
        <v>0</v>
      </c>
      <c r="E193" s="13">
        <f t="shared" si="5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7">
        <v>55.8</v>
      </c>
      <c r="B194" s="12">
        <f>'Raw Data Input'!B207/100</f>
        <v>0</v>
      </c>
      <c r="C194" s="10">
        <f t="shared" si="4"/>
        <v>0</v>
      </c>
      <c r="D194" s="10">
        <f t="shared" si="4"/>
        <v>0</v>
      </c>
      <c r="E194" s="13">
        <f t="shared" si="5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Input'!B208/100</f>
        <v>0</v>
      </c>
      <c r="C195" s="10">
        <f t="shared" si="4"/>
        <v>0</v>
      </c>
      <c r="D195" s="10">
        <f t="shared" si="4"/>
        <v>0</v>
      </c>
      <c r="E195" s="13">
        <f t="shared" si="5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8">
        <v>56.4</v>
      </c>
      <c r="B196" s="12">
        <f>'Raw Data Input'!B209/100</f>
        <v>0</v>
      </c>
      <c r="C196" s="10">
        <f t="shared" si="4"/>
        <v>0</v>
      </c>
      <c r="D196" s="10">
        <f t="shared" si="4"/>
        <v>0</v>
      </c>
      <c r="E196" s="13">
        <f t="shared" si="5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7">
        <v>56.7</v>
      </c>
      <c r="B197" s="12">
        <f>'Raw Data Input'!B210/100</f>
        <v>0</v>
      </c>
      <c r="C197" s="10">
        <f t="shared" si="4"/>
        <v>0</v>
      </c>
      <c r="D197" s="10">
        <f t="shared" si="4"/>
        <v>0</v>
      </c>
      <c r="E197" s="13">
        <f t="shared" si="5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Input'!B211/100</f>
        <v>0</v>
      </c>
      <c r="C198" s="10">
        <f t="shared" si="4"/>
        <v>0</v>
      </c>
      <c r="D198" s="10">
        <f t="shared" si="4"/>
        <v>0</v>
      </c>
      <c r="E198" s="13">
        <f t="shared" si="5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Input'!B212/100</f>
        <v>0</v>
      </c>
      <c r="C199" s="10">
        <f t="shared" si="4"/>
        <v>0</v>
      </c>
      <c r="D199" s="10">
        <f t="shared" si="4"/>
        <v>0</v>
      </c>
      <c r="E199" s="13">
        <f t="shared" si="5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Input'!B213/100</f>
        <v>0</v>
      </c>
      <c r="C200" s="10">
        <f t="shared" si="4"/>
        <v>0</v>
      </c>
      <c r="D200" s="10">
        <f t="shared" si="4"/>
        <v>0</v>
      </c>
      <c r="E200" s="13">
        <f t="shared" si="5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Input'!B214/100</f>
        <v>0</v>
      </c>
      <c r="C201" s="10">
        <f t="shared" si="4"/>
        <v>0</v>
      </c>
      <c r="D201" s="10">
        <f t="shared" si="4"/>
        <v>0</v>
      </c>
      <c r="E201" s="13">
        <f t="shared" si="5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Input'!B215/100</f>
        <v>0</v>
      </c>
      <c r="C202" s="10">
        <f t="shared" ref="C202:D248" si="6">B202-B201</f>
        <v>0</v>
      </c>
      <c r="D202" s="10">
        <f t="shared" si="6"/>
        <v>0</v>
      </c>
      <c r="E202" s="13">
        <f t="shared" si="5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7">
        <v>58.5</v>
      </c>
      <c r="B203" s="12">
        <f>'Raw Data Input'!B216/100</f>
        <v>0</v>
      </c>
      <c r="C203" s="10">
        <f t="shared" si="6"/>
        <v>0</v>
      </c>
      <c r="D203" s="10">
        <f t="shared" si="6"/>
        <v>0</v>
      </c>
      <c r="E203" s="13">
        <f t="shared" si="5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8">
        <v>58.8</v>
      </c>
      <c r="B204" s="12">
        <f>'Raw Data Input'!B217/100</f>
        <v>0</v>
      </c>
      <c r="C204" s="10">
        <f t="shared" si="6"/>
        <v>0</v>
      </c>
      <c r="D204" s="10">
        <f t="shared" si="6"/>
        <v>0</v>
      </c>
      <c r="E204" s="13">
        <f t="shared" si="5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Input'!B218/100</f>
        <v>0</v>
      </c>
      <c r="C205" s="10">
        <f t="shared" si="6"/>
        <v>0</v>
      </c>
      <c r="D205" s="10">
        <f t="shared" si="6"/>
        <v>0</v>
      </c>
      <c r="E205" s="13">
        <f t="shared" si="5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7">
        <v>59.4</v>
      </c>
      <c r="B206" s="12">
        <f>'Raw Data Input'!B219/100</f>
        <v>0</v>
      </c>
      <c r="C206" s="10">
        <f t="shared" si="6"/>
        <v>0</v>
      </c>
      <c r="D206" s="10">
        <f t="shared" si="6"/>
        <v>0</v>
      </c>
      <c r="E206" s="13">
        <f t="shared" si="5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Input'!B220/100</f>
        <v>0</v>
      </c>
      <c r="C207" s="10">
        <f t="shared" si="6"/>
        <v>0</v>
      </c>
      <c r="D207" s="10">
        <f t="shared" si="6"/>
        <v>0</v>
      </c>
      <c r="E207" s="13">
        <f t="shared" si="5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8">
        <v>60</v>
      </c>
      <c r="B208" s="12">
        <f>'Raw Data Input'!B221/100</f>
        <v>0</v>
      </c>
      <c r="C208" s="10">
        <f t="shared" si="6"/>
        <v>0</v>
      </c>
      <c r="D208" s="10">
        <f t="shared" si="6"/>
        <v>0</v>
      </c>
      <c r="E208" s="13">
        <f t="shared" si="5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7">
        <v>60.3</v>
      </c>
      <c r="B209" s="12">
        <f>'Raw Data Input'!B222/100</f>
        <v>0</v>
      </c>
      <c r="C209" s="10">
        <f t="shared" si="6"/>
        <v>0</v>
      </c>
      <c r="D209" s="10">
        <f t="shared" si="6"/>
        <v>0</v>
      </c>
      <c r="E209" s="13">
        <f t="shared" si="5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Input'!B223/100</f>
        <v>0</v>
      </c>
      <c r="C210" s="10">
        <f t="shared" si="6"/>
        <v>0</v>
      </c>
      <c r="D210" s="10">
        <f t="shared" si="6"/>
        <v>0</v>
      </c>
      <c r="E210" s="13">
        <f t="shared" si="5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Input'!B224/100</f>
        <v>0</v>
      </c>
      <c r="C211" s="10">
        <f t="shared" si="6"/>
        <v>0</v>
      </c>
      <c r="D211" s="10">
        <f t="shared" si="6"/>
        <v>0</v>
      </c>
      <c r="E211" s="13">
        <f t="shared" ref="E211:E248" si="7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Input'!B225/100</f>
        <v>0</v>
      </c>
      <c r="C212" s="10">
        <f t="shared" si="6"/>
        <v>0</v>
      </c>
      <c r="D212" s="10">
        <f t="shared" si="6"/>
        <v>0</v>
      </c>
      <c r="E212" s="13">
        <f t="shared" si="7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Input'!B226/100</f>
        <v>0</v>
      </c>
      <c r="C213" s="10">
        <f t="shared" si="6"/>
        <v>0</v>
      </c>
      <c r="D213" s="10">
        <f t="shared" si="6"/>
        <v>0</v>
      </c>
      <c r="E213" s="13">
        <f t="shared" si="7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Input'!B227/100</f>
        <v>0</v>
      </c>
      <c r="C214" s="10">
        <f t="shared" si="6"/>
        <v>0</v>
      </c>
      <c r="D214" s="10">
        <f t="shared" si="6"/>
        <v>0</v>
      </c>
      <c r="E214" s="13">
        <f t="shared" si="7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7">
        <v>62.1</v>
      </c>
      <c r="B215" s="12">
        <f>'Raw Data Input'!B228/100</f>
        <v>0</v>
      </c>
      <c r="C215" s="10">
        <f t="shared" si="6"/>
        <v>0</v>
      </c>
      <c r="D215" s="10">
        <f t="shared" si="6"/>
        <v>0</v>
      </c>
      <c r="E215" s="13">
        <f t="shared" si="7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8">
        <v>62.4</v>
      </c>
      <c r="B216" s="12">
        <f>'Raw Data Input'!B229/100</f>
        <v>0</v>
      </c>
      <c r="C216" s="10">
        <f t="shared" si="6"/>
        <v>0</v>
      </c>
      <c r="D216" s="10">
        <f t="shared" si="6"/>
        <v>0</v>
      </c>
      <c r="E216" s="13">
        <f t="shared" si="7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Input'!B230/100</f>
        <v>0</v>
      </c>
      <c r="C217" s="10">
        <f t="shared" si="6"/>
        <v>0</v>
      </c>
      <c r="D217" s="10">
        <f t="shared" si="6"/>
        <v>0</v>
      </c>
      <c r="E217" s="13">
        <f t="shared" si="7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7">
        <v>63</v>
      </c>
      <c r="B218" s="12">
        <f>'Raw Data Input'!B231/100</f>
        <v>0</v>
      </c>
      <c r="C218" s="10">
        <f t="shared" si="6"/>
        <v>0</v>
      </c>
      <c r="D218" s="10">
        <f t="shared" si="6"/>
        <v>0</v>
      </c>
      <c r="E218" s="13">
        <f t="shared" si="7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Input'!B232/100</f>
        <v>0</v>
      </c>
      <c r="C219" s="10">
        <f t="shared" si="6"/>
        <v>0</v>
      </c>
      <c r="D219" s="10">
        <f t="shared" si="6"/>
        <v>0</v>
      </c>
      <c r="E219" s="13">
        <f t="shared" si="7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8">
        <v>63.6</v>
      </c>
      <c r="B220" s="12">
        <f>'Raw Data Input'!B233/100</f>
        <v>0</v>
      </c>
      <c r="C220" s="10">
        <f t="shared" si="6"/>
        <v>0</v>
      </c>
      <c r="D220" s="10">
        <f t="shared" si="6"/>
        <v>0</v>
      </c>
      <c r="E220" s="13">
        <f t="shared" si="7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7">
        <v>63.9</v>
      </c>
      <c r="B221" s="12">
        <f>'Raw Data Input'!B234/100</f>
        <v>0</v>
      </c>
      <c r="C221" s="10">
        <f t="shared" si="6"/>
        <v>0</v>
      </c>
      <c r="D221" s="10">
        <f t="shared" si="6"/>
        <v>0</v>
      </c>
      <c r="E221" s="13">
        <f t="shared" si="7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Input'!B235/100</f>
        <v>0</v>
      </c>
      <c r="C222" s="10">
        <f t="shared" si="6"/>
        <v>0</v>
      </c>
      <c r="D222" s="10">
        <f t="shared" si="6"/>
        <v>0</v>
      </c>
      <c r="E222" s="13">
        <f t="shared" si="7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Input'!B236/100</f>
        <v>0</v>
      </c>
      <c r="C223" s="10">
        <f t="shared" si="6"/>
        <v>0</v>
      </c>
      <c r="D223" s="10">
        <f t="shared" si="6"/>
        <v>0</v>
      </c>
      <c r="E223" s="13">
        <f t="shared" si="7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Input'!B237/100</f>
        <v>0</v>
      </c>
      <c r="C224" s="10">
        <f t="shared" si="6"/>
        <v>0</v>
      </c>
      <c r="D224" s="10">
        <f t="shared" si="6"/>
        <v>0</v>
      </c>
      <c r="E224" s="13">
        <f t="shared" si="7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Input'!B238/100</f>
        <v>0</v>
      </c>
      <c r="C225" s="10">
        <f t="shared" si="6"/>
        <v>0</v>
      </c>
      <c r="D225" s="10">
        <f t="shared" si="6"/>
        <v>0</v>
      </c>
      <c r="E225" s="13">
        <f t="shared" si="7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Input'!B239/100</f>
        <v>0</v>
      </c>
      <c r="C226" s="10">
        <f t="shared" si="6"/>
        <v>0</v>
      </c>
      <c r="D226" s="10">
        <f t="shared" si="6"/>
        <v>0</v>
      </c>
      <c r="E226" s="13">
        <f t="shared" si="7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7">
        <v>65.7</v>
      </c>
      <c r="B227" s="12">
        <f>'Raw Data Input'!B240/100</f>
        <v>0</v>
      </c>
      <c r="C227" s="10">
        <f t="shared" si="6"/>
        <v>0</v>
      </c>
      <c r="D227" s="10">
        <f t="shared" si="6"/>
        <v>0</v>
      </c>
      <c r="E227" s="13">
        <f t="shared" si="7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8">
        <v>66</v>
      </c>
      <c r="B228" s="12">
        <f>'Raw Data Input'!B241/100</f>
        <v>0</v>
      </c>
      <c r="C228" s="10">
        <f t="shared" si="6"/>
        <v>0</v>
      </c>
      <c r="D228" s="10">
        <f t="shared" si="6"/>
        <v>0</v>
      </c>
      <c r="E228" s="13">
        <f t="shared" si="7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Input'!B242/100</f>
        <v>0</v>
      </c>
      <c r="C229" s="10">
        <f t="shared" si="6"/>
        <v>0</v>
      </c>
      <c r="D229" s="10">
        <f t="shared" si="6"/>
        <v>0</v>
      </c>
      <c r="E229" s="13">
        <f t="shared" si="7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7">
        <v>66.599999999999994</v>
      </c>
      <c r="B230" s="12">
        <f>'Raw Data Input'!B243/100</f>
        <v>0</v>
      </c>
      <c r="C230" s="10">
        <f t="shared" si="6"/>
        <v>0</v>
      </c>
      <c r="D230" s="10">
        <f t="shared" si="6"/>
        <v>0</v>
      </c>
      <c r="E230" s="13">
        <f t="shared" si="7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Input'!B244/100</f>
        <v>0</v>
      </c>
      <c r="C231" s="10">
        <f t="shared" si="6"/>
        <v>0</v>
      </c>
      <c r="D231" s="10">
        <f t="shared" si="6"/>
        <v>0</v>
      </c>
      <c r="E231" s="13">
        <f t="shared" si="7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8">
        <v>67.2</v>
      </c>
      <c r="B232" s="12">
        <f>'Raw Data Input'!B245/100</f>
        <v>0</v>
      </c>
      <c r="C232" s="10">
        <f t="shared" si="6"/>
        <v>0</v>
      </c>
      <c r="D232" s="10">
        <f t="shared" si="6"/>
        <v>0</v>
      </c>
      <c r="E232" s="13">
        <f t="shared" si="7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7">
        <v>67.5</v>
      </c>
      <c r="B233" s="12">
        <f>'Raw Data Input'!B246/100</f>
        <v>0</v>
      </c>
      <c r="C233" s="10">
        <f t="shared" si="6"/>
        <v>0</v>
      </c>
      <c r="D233" s="10">
        <f t="shared" si="6"/>
        <v>0</v>
      </c>
      <c r="E233" s="13">
        <f t="shared" si="7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Input'!B247/100</f>
        <v>0</v>
      </c>
      <c r="C234" s="10">
        <f t="shared" si="6"/>
        <v>0</v>
      </c>
      <c r="D234" s="10">
        <f t="shared" si="6"/>
        <v>0</v>
      </c>
      <c r="E234" s="13">
        <f t="shared" si="7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Input'!B248/100</f>
        <v>0</v>
      </c>
      <c r="C235" s="10">
        <f t="shared" si="6"/>
        <v>0</v>
      </c>
      <c r="D235" s="10">
        <f t="shared" si="6"/>
        <v>0</v>
      </c>
      <c r="E235" s="13">
        <f t="shared" si="7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Input'!B249/100</f>
        <v>0</v>
      </c>
      <c r="C236" s="10">
        <f t="shared" si="6"/>
        <v>0</v>
      </c>
      <c r="D236" s="10">
        <f t="shared" si="6"/>
        <v>0</v>
      </c>
      <c r="E236" s="13">
        <f t="shared" si="7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Input'!B250/100</f>
        <v>0</v>
      </c>
      <c r="C237" s="10">
        <f t="shared" si="6"/>
        <v>0</v>
      </c>
      <c r="D237" s="10">
        <f t="shared" si="6"/>
        <v>0</v>
      </c>
      <c r="E237" s="13">
        <f t="shared" si="7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Input'!B251/100</f>
        <v>0</v>
      </c>
      <c r="C238" s="10">
        <f t="shared" si="6"/>
        <v>0</v>
      </c>
      <c r="D238" s="10">
        <f t="shared" si="6"/>
        <v>0</v>
      </c>
      <c r="E238" s="13">
        <f t="shared" si="7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7">
        <v>69.3</v>
      </c>
      <c r="B239" s="12">
        <f>'Raw Data Input'!B252/100</f>
        <v>0</v>
      </c>
      <c r="C239" s="10">
        <f t="shared" si="6"/>
        <v>0</v>
      </c>
      <c r="D239" s="10">
        <f t="shared" si="6"/>
        <v>0</v>
      </c>
      <c r="E239" s="13">
        <f t="shared" si="7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8">
        <v>69.599999999999994</v>
      </c>
      <c r="B240" s="12">
        <f>'Raw Data Input'!B253/100</f>
        <v>0</v>
      </c>
      <c r="C240" s="10">
        <f t="shared" si="6"/>
        <v>0</v>
      </c>
      <c r="D240" s="10">
        <f t="shared" si="6"/>
        <v>0</v>
      </c>
      <c r="E240" s="13">
        <f t="shared" si="7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Input'!B254/100</f>
        <v>0</v>
      </c>
      <c r="C241" s="10">
        <f t="shared" si="6"/>
        <v>0</v>
      </c>
      <c r="D241" s="10">
        <f t="shared" si="6"/>
        <v>0</v>
      </c>
      <c r="E241" s="13">
        <f t="shared" si="7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7">
        <v>70.2</v>
      </c>
      <c r="B242" s="12">
        <f>'Raw Data Input'!B255/100</f>
        <v>0</v>
      </c>
      <c r="C242" s="10">
        <f t="shared" si="6"/>
        <v>0</v>
      </c>
      <c r="D242" s="10">
        <f t="shared" si="6"/>
        <v>0</v>
      </c>
      <c r="E242" s="13">
        <f t="shared" si="7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Input'!B256/100</f>
        <v>0</v>
      </c>
      <c r="C243" s="10">
        <f t="shared" si="6"/>
        <v>0</v>
      </c>
      <c r="D243" s="10">
        <f t="shared" si="6"/>
        <v>0</v>
      </c>
      <c r="E243" s="13">
        <f t="shared" si="7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8">
        <v>70.8</v>
      </c>
      <c r="B244" s="12">
        <f>'Raw Data Input'!B257/100</f>
        <v>0</v>
      </c>
      <c r="C244" s="10">
        <f t="shared" si="6"/>
        <v>0</v>
      </c>
      <c r="D244" s="10">
        <f t="shared" si="6"/>
        <v>0</v>
      </c>
      <c r="E244" s="13">
        <f t="shared" si="7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7">
        <v>71.099999999999994</v>
      </c>
      <c r="B245" s="12">
        <f>'Raw Data Input'!B258/100</f>
        <v>0</v>
      </c>
      <c r="C245" s="10">
        <f t="shared" si="6"/>
        <v>0</v>
      </c>
      <c r="D245" s="10">
        <f t="shared" si="6"/>
        <v>0</v>
      </c>
      <c r="E245" s="13">
        <f t="shared" si="7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Input'!B259/100</f>
        <v>0</v>
      </c>
      <c r="C246" s="10">
        <f t="shared" si="6"/>
        <v>0</v>
      </c>
      <c r="D246" s="10">
        <f t="shared" si="6"/>
        <v>0</v>
      </c>
      <c r="E246" s="13">
        <f t="shared" si="7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Input'!B260/100</f>
        <v>0</v>
      </c>
      <c r="C247" s="10">
        <f t="shared" si="6"/>
        <v>0</v>
      </c>
      <c r="D247" s="10">
        <f t="shared" si="6"/>
        <v>0</v>
      </c>
      <c r="E247" s="13">
        <f t="shared" si="7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Input'!B261/100</f>
        <v>0</v>
      </c>
      <c r="C248" s="10">
        <f t="shared" si="6"/>
        <v>0</v>
      </c>
      <c r="D248" s="10">
        <f t="shared" si="6"/>
        <v>0</v>
      </c>
      <c r="E248" s="13">
        <f t="shared" si="7"/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5</v>
      </c>
      <c r="G249" s="17">
        <f t="shared" ref="G249:U249" si="8">COUNT(G8:G248)</f>
        <v>0</v>
      </c>
      <c r="H249" s="17">
        <f t="shared" si="8"/>
        <v>13</v>
      </c>
      <c r="I249" s="17">
        <f t="shared" si="8"/>
        <v>0</v>
      </c>
      <c r="J249" s="17">
        <f t="shared" si="8"/>
        <v>4</v>
      </c>
      <c r="K249" s="17">
        <f t="shared" si="8"/>
        <v>0</v>
      </c>
      <c r="L249" s="17">
        <f t="shared" si="8"/>
        <v>4</v>
      </c>
      <c r="M249" s="17">
        <f t="shared" si="8"/>
        <v>0</v>
      </c>
      <c r="N249" s="17">
        <f t="shared" si="8"/>
        <v>3</v>
      </c>
      <c r="O249" s="17">
        <f t="shared" si="8"/>
        <v>0</v>
      </c>
      <c r="P249" s="17">
        <f t="shared" si="8"/>
        <v>2</v>
      </c>
      <c r="Q249" s="17">
        <f t="shared" si="8"/>
        <v>0</v>
      </c>
      <c r="R249" s="17">
        <f t="shared" si="8"/>
        <v>2</v>
      </c>
      <c r="S249" s="17">
        <f t="shared" si="8"/>
        <v>0</v>
      </c>
      <c r="T249" s="17">
        <f t="shared" si="8"/>
        <v>0</v>
      </c>
      <c r="U249" s="17">
        <f t="shared" si="8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Input'!C3),'Raw Data Input'!C3,'Raw Data Input'!C3)</f>
        <v>2</v>
      </c>
    </row>
    <row r="3" spans="1:21">
      <c r="A3" s="32" t="s">
        <v>7</v>
      </c>
      <c r="B3" s="2"/>
      <c r="C3" s="2">
        <f>IF(ISNUMBER('Raw Data Input'!C5),'Raw Data Input'!C5,'Raw Data Input'!C5)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0.22580645161290322</v>
      </c>
      <c r="G7" s="26">
        <f>G249/D249</f>
        <v>0</v>
      </c>
      <c r="H7" s="27">
        <f>H249/E249</f>
        <v>0.2608695652173913</v>
      </c>
      <c r="I7" s="28">
        <f>I249/E249</f>
        <v>0</v>
      </c>
      <c r="J7" s="29">
        <f>J249/D249</f>
        <v>9.6774193548387094E-2</v>
      </c>
      <c r="K7" s="27">
        <f>K249/D249</f>
        <v>0</v>
      </c>
      <c r="L7" s="26">
        <f>L249/E249</f>
        <v>0.13043478260869565</v>
      </c>
      <c r="M7" s="28">
        <f>M249/E249</f>
        <v>0</v>
      </c>
      <c r="N7" s="25">
        <f>N249/D249</f>
        <v>9.6774193548387094E-2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Input'!C21/100</f>
        <v>2.74</v>
      </c>
      <c r="C8" s="10"/>
      <c r="D8" s="11"/>
      <c r="E8" s="1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Input'!C22/100</f>
        <v>2.4900000000000002</v>
      </c>
      <c r="C9" s="10">
        <f>B9-B8</f>
        <v>-0.25</v>
      </c>
      <c r="D9" s="10">
        <f>C9</f>
        <v>-0.25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Input'!C23/100</f>
        <v>2.84</v>
      </c>
      <c r="C10" s="10">
        <f t="shared" ref="C10:D24" si="0">B10-B9</f>
        <v>0.34999999999999964</v>
      </c>
      <c r="D10" s="10">
        <f>C10-C9</f>
        <v>0.59999999999999964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Input'!C24/100</f>
        <v>2.34</v>
      </c>
      <c r="C11" s="10">
        <f t="shared" si="0"/>
        <v>-0.5</v>
      </c>
      <c r="D11" s="10">
        <f t="shared" si="0"/>
        <v>-0.84999999999999964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Input'!C25/100</f>
        <v>1.3</v>
      </c>
      <c r="C12" s="10">
        <f t="shared" si="0"/>
        <v>-1.0399999999999998</v>
      </c>
      <c r="D12" s="10">
        <f t="shared" si="0"/>
        <v>-0.53999999999999981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Input'!C26/100</f>
        <v>-0.03</v>
      </c>
      <c r="C13" s="10">
        <f t="shared" si="0"/>
        <v>-1.33</v>
      </c>
      <c r="D13" s="10">
        <f t="shared" si="0"/>
        <v>-0.29000000000000026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Input'!C27/100</f>
        <v>-1.07</v>
      </c>
      <c r="C14" s="10">
        <f t="shared" si="0"/>
        <v>-1.04</v>
      </c>
      <c r="D14" s="10">
        <f t="shared" si="0"/>
        <v>0.29000000000000004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Input'!C28/100</f>
        <v>-0.86</v>
      </c>
      <c r="C15" s="10">
        <f t="shared" si="0"/>
        <v>0.21000000000000008</v>
      </c>
      <c r="D15" s="10">
        <f t="shared" si="0"/>
        <v>1.25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Input'!C29/100</f>
        <v>-0.33</v>
      </c>
      <c r="C16" s="10">
        <f t="shared" si="0"/>
        <v>0.53</v>
      </c>
      <c r="D16" s="10">
        <f t="shared" si="0"/>
        <v>0.31999999999999995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Input'!C30/100</f>
        <v>0.38</v>
      </c>
      <c r="C17" s="10">
        <f t="shared" si="0"/>
        <v>0.71</v>
      </c>
      <c r="D17" s="10">
        <f t="shared" si="0"/>
        <v>0.17999999999999994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Input'!C31/100</f>
        <v>1.1399999999999999</v>
      </c>
      <c r="C18" s="10">
        <f t="shared" si="0"/>
        <v>0.7599999999999999</v>
      </c>
      <c r="D18" s="10">
        <f t="shared" si="0"/>
        <v>4.9999999999999933E-2</v>
      </c>
      <c r="E18" s="13">
        <f>B18-B8</f>
        <v>-1.6000000000000003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Input'!C32/100</f>
        <v>1.63</v>
      </c>
      <c r="C19" s="10">
        <f t="shared" si="0"/>
        <v>0.49</v>
      </c>
      <c r="D19" s="10">
        <f t="shared" si="0"/>
        <v>-0.26999999999999991</v>
      </c>
      <c r="E19" s="13">
        <f t="shared" ref="E19:E81" si="1">B19-B9</f>
        <v>-0.86000000000000032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Input'!C33/100</f>
        <v>0.71</v>
      </c>
      <c r="C20" s="10">
        <f t="shared" si="0"/>
        <v>-0.91999999999999993</v>
      </c>
      <c r="D20" s="10">
        <f t="shared" si="0"/>
        <v>-1.41</v>
      </c>
      <c r="E20" s="13">
        <f t="shared" si="1"/>
        <v>-2.13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Input'!C34/100</f>
        <v>-0.1</v>
      </c>
      <c r="C21" s="10">
        <f t="shared" si="0"/>
        <v>-0.80999999999999994</v>
      </c>
      <c r="D21" s="10">
        <f t="shared" si="0"/>
        <v>0.10999999999999999</v>
      </c>
      <c r="E21" s="13">
        <f t="shared" si="1"/>
        <v>-2.44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Input'!C35/100</f>
        <v>-1.47</v>
      </c>
      <c r="C22" s="10">
        <f t="shared" si="0"/>
        <v>-1.3699999999999999</v>
      </c>
      <c r="D22" s="10">
        <f t="shared" si="0"/>
        <v>-0.55999999999999994</v>
      </c>
      <c r="E22" s="13">
        <f t="shared" si="1"/>
        <v>-2.77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Input'!C36/100</f>
        <v>-2.36</v>
      </c>
      <c r="C23" s="10">
        <f t="shared" si="0"/>
        <v>-0.8899999999999999</v>
      </c>
      <c r="D23" s="10">
        <f t="shared" si="0"/>
        <v>0.48</v>
      </c>
      <c r="E23" s="13">
        <f t="shared" si="1"/>
        <v>-2.33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Input'!C37/100</f>
        <v>-1.27</v>
      </c>
      <c r="C24" s="10">
        <f t="shared" si="0"/>
        <v>1.0899999999999999</v>
      </c>
      <c r="D24" s="10">
        <f t="shared" si="0"/>
        <v>1.9799999999999998</v>
      </c>
      <c r="E24" s="13">
        <f t="shared" si="1"/>
        <v>-0.19999999999999996</v>
      </c>
      <c r="F24" s="14">
        <f>IF(OR(D24&gt;'95% Report'!$G$15,D24&lt;-'95% Report'!$G$15),D24,"")</f>
        <v>1.9799999999999998</v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Input'!C38/100</f>
        <v>0.74</v>
      </c>
      <c r="C25" s="10">
        <f t="shared" ref="C25:D40" si="2">B25-B24</f>
        <v>2.0099999999999998</v>
      </c>
      <c r="D25" s="10">
        <f t="shared" si="2"/>
        <v>0.91999999999999993</v>
      </c>
      <c r="E25" s="13">
        <f t="shared" si="1"/>
        <v>1.6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Input'!C39/100</f>
        <v>1.9</v>
      </c>
      <c r="C26" s="10">
        <f t="shared" si="2"/>
        <v>1.1599999999999999</v>
      </c>
      <c r="D26" s="10">
        <f t="shared" si="2"/>
        <v>-0.84999999999999987</v>
      </c>
      <c r="E26" s="13">
        <f t="shared" si="1"/>
        <v>2.23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Input'!C40/100</f>
        <v>0.84</v>
      </c>
      <c r="C27" s="10">
        <f t="shared" si="2"/>
        <v>-1.06</v>
      </c>
      <c r="D27" s="10">
        <f t="shared" si="2"/>
        <v>-2.2199999999999998</v>
      </c>
      <c r="E27" s="13">
        <f t="shared" si="1"/>
        <v>0.45999999999999996</v>
      </c>
      <c r="F27" s="14">
        <f>IF(OR(D27&gt;'95% Report'!$G$15,D27&lt;-'95% Report'!$G$15),D27,"")</f>
        <v>-2.2199999999999998</v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>
        <f>IF(OR(D27&gt;'95% Report'!$G$16,D27&lt;-'95% Report'!$G$16),D27,"")</f>
        <v>-2.2199999999999998</v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>
        <f>IF(OR(D27&gt;'95% Report'!$G$17,D27&lt;-'95% Report'!$G$17),D27,"")</f>
        <v>-2.2199999999999998</v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Input'!C41/100</f>
        <v>-2.13</v>
      </c>
      <c r="C28" s="10">
        <f t="shared" si="2"/>
        <v>-2.9699999999999998</v>
      </c>
      <c r="D28" s="10">
        <f t="shared" si="2"/>
        <v>-1.9099999999999997</v>
      </c>
      <c r="E28" s="13">
        <f t="shared" si="1"/>
        <v>-3.2699999999999996</v>
      </c>
      <c r="F28" s="14">
        <f>IF(OR(D28&gt;'95% Report'!$G$15,D28&lt;-'95% Report'!$G$15),D28,"")</f>
        <v>-1.9099999999999997</v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Input'!C42/100</f>
        <v>-4.5</v>
      </c>
      <c r="C29" s="10">
        <f t="shared" si="2"/>
        <v>-2.37</v>
      </c>
      <c r="D29" s="10">
        <f t="shared" si="2"/>
        <v>0.59999999999999964</v>
      </c>
      <c r="E29" s="13">
        <f t="shared" si="1"/>
        <v>-6.13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-6.13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Input'!C43/100</f>
        <v>-4.95</v>
      </c>
      <c r="C30" s="10">
        <f t="shared" si="2"/>
        <v>-0.45000000000000018</v>
      </c>
      <c r="D30" s="10">
        <f t="shared" si="2"/>
        <v>1.92</v>
      </c>
      <c r="E30" s="13">
        <f t="shared" si="1"/>
        <v>-5.66</v>
      </c>
      <c r="F30" s="14">
        <f>IF(OR(D30&gt;'95% Report'!$G$15,D30&lt;-'95% Report'!$G$15),D30,"")</f>
        <v>1.92</v>
      </c>
      <c r="G30" s="14" t="str">
        <f>IF(OR(D30&gt;'100% Report'!$G$15,D30&lt;-'100% Report'!$G$15),D30,"")</f>
        <v/>
      </c>
      <c r="H30" s="10">
        <f>IF(OR(E30&gt;'95% Report'!$I$15,E30&lt;-'95% Report'!$I$15),E30,"")</f>
        <v>-5.66</v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Input'!C44/100</f>
        <v>-4.6500000000000004</v>
      </c>
      <c r="C31" s="10">
        <f t="shared" si="2"/>
        <v>0.29999999999999982</v>
      </c>
      <c r="D31" s="10">
        <f t="shared" si="2"/>
        <v>0.75</v>
      </c>
      <c r="E31" s="13">
        <f t="shared" si="1"/>
        <v>-4.5500000000000007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>
        <f>IF(OR(E31&gt;'95% Report'!$I$15,E31&lt;-'95% Report'!$I$15),E31,"")</f>
        <v>-4.5500000000000007</v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Input'!C45/100</f>
        <v>-3.53</v>
      </c>
      <c r="C32" s="10">
        <f t="shared" si="2"/>
        <v>1.1200000000000006</v>
      </c>
      <c r="D32" s="10">
        <f t="shared" si="2"/>
        <v>0.82000000000000073</v>
      </c>
      <c r="E32" s="13">
        <f t="shared" si="1"/>
        <v>-2.0599999999999996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Input'!C46/100</f>
        <v>-2.31</v>
      </c>
      <c r="C33" s="10">
        <f t="shared" si="2"/>
        <v>1.2199999999999998</v>
      </c>
      <c r="D33" s="10">
        <f t="shared" si="2"/>
        <v>9.9999999999999201E-2</v>
      </c>
      <c r="E33" s="13">
        <f t="shared" si="1"/>
        <v>4.9999999999999822E-2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Input'!C47/100</f>
        <v>-1.8</v>
      </c>
      <c r="C34" s="10">
        <f t="shared" si="2"/>
        <v>0.51</v>
      </c>
      <c r="D34" s="10">
        <f t="shared" si="2"/>
        <v>-0.70999999999999974</v>
      </c>
      <c r="E34" s="13">
        <f t="shared" si="1"/>
        <v>-0.53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Input'!C48/100</f>
        <v>-1.3</v>
      </c>
      <c r="C35" s="10">
        <f t="shared" si="2"/>
        <v>0.5</v>
      </c>
      <c r="D35" s="10">
        <f t="shared" si="2"/>
        <v>-1.0000000000000009E-2</v>
      </c>
      <c r="E35" s="13">
        <f t="shared" si="1"/>
        <v>-2.04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Input'!C49/100</f>
        <v>1.02</v>
      </c>
      <c r="C36" s="10">
        <f t="shared" si="2"/>
        <v>2.3200000000000003</v>
      </c>
      <c r="D36" s="10">
        <f t="shared" si="2"/>
        <v>1.8200000000000003</v>
      </c>
      <c r="E36" s="13">
        <f t="shared" si="1"/>
        <v>-0.87999999999999989</v>
      </c>
      <c r="F36" s="14">
        <f>IF(OR(D36&gt;'95% Report'!$G$15,D36&lt;-'95% Report'!$G$15),D36,"")</f>
        <v>1.8200000000000003</v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Input'!C50/100</f>
        <v>1.55</v>
      </c>
      <c r="C37" s="10">
        <f t="shared" si="2"/>
        <v>0.53</v>
      </c>
      <c r="D37" s="10">
        <f t="shared" si="2"/>
        <v>-1.7900000000000003</v>
      </c>
      <c r="E37" s="13">
        <f t="shared" si="1"/>
        <v>0.71000000000000008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Input'!C51/100</f>
        <v>2.21</v>
      </c>
      <c r="C38" s="10">
        <f t="shared" si="2"/>
        <v>0.65999999999999992</v>
      </c>
      <c r="D38" s="10">
        <f t="shared" si="2"/>
        <v>0.12999999999999989</v>
      </c>
      <c r="E38" s="13">
        <f t="shared" si="1"/>
        <v>4.34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Input'!C52/100</f>
        <v>3.12</v>
      </c>
      <c r="C39" s="10">
        <f t="shared" si="2"/>
        <v>0.91000000000000014</v>
      </c>
      <c r="D39" s="10">
        <f t="shared" si="2"/>
        <v>0.25000000000000022</v>
      </c>
      <c r="E39" s="13">
        <f t="shared" si="1"/>
        <v>7.62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>
        <f>IF(OR(E39&gt;'95% Report'!$I$15,E39&lt;-'95% Report'!$I$15),E39,"")</f>
        <v>7.62</v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>
        <f>IF(OR(E39&gt;'95% Report'!$I$16,E39&lt;-'95% Report'!$I$16),E39,"")</f>
        <v>7.62</v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Input'!C53/100</f>
        <v>2.64</v>
      </c>
      <c r="C40" s="10">
        <f t="shared" si="2"/>
        <v>-0.48</v>
      </c>
      <c r="D40" s="10">
        <f t="shared" si="2"/>
        <v>-1.3900000000000001</v>
      </c>
      <c r="E40" s="13">
        <f t="shared" si="1"/>
        <v>7.59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>
        <f>IF(OR(E40&gt;'95% Report'!$I$15,E40&lt;-'95% Report'!$I$15),E40,"")</f>
        <v>7.59</v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>
        <f>IF(OR(E40&gt;'95% Report'!$I$16,E40&lt;-'95% Report'!$I$16),E40,"")</f>
        <v>7.59</v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Input'!C54/100</f>
        <v>3.07</v>
      </c>
      <c r="C41" s="10">
        <f t="shared" ref="C41:D56" si="3">B41-B40</f>
        <v>0.42999999999999972</v>
      </c>
      <c r="D41" s="10">
        <f t="shared" si="3"/>
        <v>0.9099999999999997</v>
      </c>
      <c r="E41" s="13">
        <f t="shared" si="1"/>
        <v>7.7200000000000006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7.7200000000000006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>
        <f>IF(OR(E41&gt;'95% Report'!$I$16,E41&lt;-'95% Report'!$I$16),E41,"")</f>
        <v>7.7200000000000006</v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Input'!C55/100</f>
        <v>0</v>
      </c>
      <c r="C42" s="10">
        <f t="shared" si="3"/>
        <v>-3.07</v>
      </c>
      <c r="D42" s="10">
        <f t="shared" si="3"/>
        <v>-3.4999999999999996</v>
      </c>
      <c r="E42" s="13">
        <f t="shared" si="1"/>
        <v>3.53</v>
      </c>
      <c r="F42" s="14">
        <f>IF(OR(D42&gt;'95% Report'!$G$15,D42&lt;-'95% Report'!$G$15),D42,"")</f>
        <v>-3.4999999999999996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-3.4999999999999996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-3.4999999999999996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-3.4999999999999996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Input'!C56/100</f>
        <v>0</v>
      </c>
      <c r="C43" s="10">
        <f t="shared" si="3"/>
        <v>0</v>
      </c>
      <c r="D43" s="10">
        <f t="shared" si="3"/>
        <v>3.07</v>
      </c>
      <c r="E43" s="13">
        <f t="shared" si="1"/>
        <v>2.31</v>
      </c>
      <c r="F43" s="14">
        <f>IF(OR(D43&gt;'95% Report'!$G$15,D43&lt;-'95% Report'!$G$15),D43,"")</f>
        <v>3.07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3.07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3.07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3.07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Input'!C57/100</f>
        <v>0</v>
      </c>
      <c r="C44" s="10">
        <f t="shared" si="3"/>
        <v>0</v>
      </c>
      <c r="D44" s="10">
        <f t="shared" si="3"/>
        <v>0</v>
      </c>
      <c r="E44" s="13">
        <f t="shared" si="1"/>
        <v>1.8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Input'!C58/100</f>
        <v>0</v>
      </c>
      <c r="C45" s="10">
        <f t="shared" si="3"/>
        <v>0</v>
      </c>
      <c r="D45" s="10">
        <f t="shared" si="3"/>
        <v>0</v>
      </c>
      <c r="E45" s="13">
        <f t="shared" si="1"/>
        <v>1.3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Input'!C59/100</f>
        <v>0</v>
      </c>
      <c r="C46" s="10">
        <f t="shared" si="3"/>
        <v>0</v>
      </c>
      <c r="D46" s="10">
        <f t="shared" si="3"/>
        <v>0</v>
      </c>
      <c r="E46" s="13">
        <f t="shared" si="1"/>
        <v>-1.02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Input'!C60/100</f>
        <v>0</v>
      </c>
      <c r="C47" s="10">
        <f t="shared" si="3"/>
        <v>0</v>
      </c>
      <c r="D47" s="10">
        <f t="shared" si="3"/>
        <v>0</v>
      </c>
      <c r="E47" s="13">
        <f t="shared" si="1"/>
        <v>-1.55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Input'!C61/100</f>
        <v>0</v>
      </c>
      <c r="C48" s="10">
        <f t="shared" si="3"/>
        <v>0</v>
      </c>
      <c r="D48" s="10">
        <f t="shared" si="3"/>
        <v>0</v>
      </c>
      <c r="E48" s="13">
        <f t="shared" si="1"/>
        <v>-2.21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Input'!C62/100</f>
        <v>0</v>
      </c>
      <c r="C49" s="10">
        <f t="shared" si="3"/>
        <v>0</v>
      </c>
      <c r="D49" s="10">
        <f t="shared" si="3"/>
        <v>0</v>
      </c>
      <c r="E49" s="13">
        <f t="shared" si="1"/>
        <v>-3.12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Input'!C63/100</f>
        <v>0</v>
      </c>
      <c r="C50" s="10">
        <f t="shared" si="3"/>
        <v>0</v>
      </c>
      <c r="D50" s="10">
        <f t="shared" si="3"/>
        <v>0</v>
      </c>
      <c r="E50" s="13">
        <f t="shared" si="1"/>
        <v>-2.64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Input'!C64/100</f>
        <v>0</v>
      </c>
      <c r="C51" s="10">
        <f t="shared" si="3"/>
        <v>0</v>
      </c>
      <c r="D51" s="10">
        <f t="shared" si="3"/>
        <v>0</v>
      </c>
      <c r="E51" s="13">
        <f t="shared" si="1"/>
        <v>-3.07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Input'!C65/100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Input'!C66/100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Input'!C67/100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Input'!C68/100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Input'!C69/100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Input'!C70/100</f>
        <v>0</v>
      </c>
      <c r="C57" s="10">
        <f t="shared" ref="C57:D72" si="4">B57-B56</f>
        <v>0</v>
      </c>
      <c r="D57" s="10">
        <f t="shared" si="4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Input'!C71/100</f>
        <v>0</v>
      </c>
      <c r="C58" s="10">
        <f t="shared" si="4"/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Input'!C72/100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Input'!C73/100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Input'!C74/100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Input'!C75/100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Input'!C76/100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Input'!C77/100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Input'!C78/100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Input'!C79/100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Input'!C80/100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Input'!C81/100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Input'!C82/100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Input'!C83/100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Input'!C84/100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Input'!C85/100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Input'!C86/100</f>
        <v>0</v>
      </c>
      <c r="C73" s="10">
        <f t="shared" ref="C73:D88" si="5">B73-B72</f>
        <v>0</v>
      </c>
      <c r="D73" s="10">
        <f t="shared" si="5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Input'!C87/100</f>
        <v>0</v>
      </c>
      <c r="C74" s="10">
        <f t="shared" si="5"/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Input'!C88/100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Input'!C89/100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Input'!C90/100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Input'!C91/100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Input'!C92/100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Input'!C93/100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Input'!C94/100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Input'!C95/100</f>
        <v>0</v>
      </c>
      <c r="C82" s="10">
        <f t="shared" si="5"/>
        <v>0</v>
      </c>
      <c r="D82" s="10">
        <f t="shared" si="5"/>
        <v>0</v>
      </c>
      <c r="E82" s="13">
        <f t="shared" ref="E82:E145" si="6">B82-B72</f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Input'!C96/100</f>
        <v>0</v>
      </c>
      <c r="C83" s="10">
        <f t="shared" si="5"/>
        <v>0</v>
      </c>
      <c r="D83" s="10">
        <f t="shared" si="5"/>
        <v>0</v>
      </c>
      <c r="E83" s="13">
        <f t="shared" si="6"/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Input'!C97/100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Input'!C98/100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Input'!C99/100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Input'!C100/100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Input'!C101/100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Input'!C102/100</f>
        <v>0</v>
      </c>
      <c r="C89" s="10">
        <f t="shared" ref="C89:D104" si="7">B89-B88</f>
        <v>0</v>
      </c>
      <c r="D89" s="10">
        <f t="shared" si="7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Input'!C103/100</f>
        <v>0</v>
      </c>
      <c r="C90" s="10">
        <f t="shared" si="7"/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Input'!C104/100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Input'!C105/100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Input'!C106/100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Input'!C107/100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Input'!C108/100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Input'!C109/100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Input'!C110/100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Input'!C111/100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Input'!C112/100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Input'!C113/100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Input'!C114/100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Input'!C115/100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Input'!C116/100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Input'!C117/100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Input'!C118/100</f>
        <v>0</v>
      </c>
      <c r="C105" s="10">
        <f t="shared" ref="C105:D120" si="8">B105-B104</f>
        <v>0</v>
      </c>
      <c r="D105" s="10">
        <f t="shared" si="8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Input'!C119/100</f>
        <v>0</v>
      </c>
      <c r="C106" s="10">
        <f t="shared" si="8"/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Input'!C120/100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Input'!C121/100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Input'!C122/100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Input'!C123/100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Input'!C124/100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Input'!C125/100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Input'!C126/100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Input'!C127/100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Input'!C128/100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Input'!C129/100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Input'!C130/100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Input'!C131/100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Input'!C132/100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Input'!C133/100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Input'!C134/100</f>
        <v>0</v>
      </c>
      <c r="C121" s="10">
        <f t="shared" ref="C121:D136" si="9">B121-B120</f>
        <v>0</v>
      </c>
      <c r="D121" s="10">
        <f t="shared" si="9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Input'!C135/100</f>
        <v>0</v>
      </c>
      <c r="C122" s="10">
        <f t="shared" si="9"/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Input'!C136/100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Input'!C137/100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Input'!C138/100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Input'!C139/100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Input'!C140/100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Input'!C141/100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Input'!C142/100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Input'!C143/100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Input'!C144/100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Input'!C145/100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Input'!C146/100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Input'!C147/100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Input'!C148/100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Input'!C149/100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Input'!C150/100</f>
        <v>0</v>
      </c>
      <c r="C137" s="10">
        <f t="shared" ref="C137:D152" si="10">B137-B136</f>
        <v>0</v>
      </c>
      <c r="D137" s="10">
        <f t="shared" si="10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Input'!C151/100</f>
        <v>0</v>
      </c>
      <c r="C138" s="10">
        <f t="shared" si="10"/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Input'!C152/100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Input'!C153/100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Input'!C154/100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Input'!C155/100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Input'!C156/100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Input'!C157/100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Input'!C158/100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Input'!C159/100</f>
        <v>0</v>
      </c>
      <c r="C146" s="10">
        <f t="shared" si="10"/>
        <v>0</v>
      </c>
      <c r="D146" s="10">
        <f t="shared" si="10"/>
        <v>0</v>
      </c>
      <c r="E146" s="13">
        <f t="shared" ref="E146:E209" si="11">B146-B136</f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Input'!C160/100</f>
        <v>0</v>
      </c>
      <c r="C147" s="10">
        <f t="shared" si="10"/>
        <v>0</v>
      </c>
      <c r="D147" s="10">
        <f t="shared" si="10"/>
        <v>0</v>
      </c>
      <c r="E147" s="13">
        <f t="shared" si="11"/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Input'!C161/100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Input'!C162/100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Input'!C163/100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Input'!C164/100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Input'!C165/100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Input'!C166/100</f>
        <v>0</v>
      </c>
      <c r="C153" s="10">
        <f t="shared" ref="C153:D168" si="12">B153-B152</f>
        <v>0</v>
      </c>
      <c r="D153" s="10">
        <f t="shared" si="12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Input'!C167/100</f>
        <v>0</v>
      </c>
      <c r="C154" s="10">
        <f t="shared" si="12"/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Input'!C168/100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Input'!C169/100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Input'!C170/100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Input'!C171/100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Input'!C172/100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Input'!C173/100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Input'!C174/100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Input'!C175/100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Input'!C176/100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Input'!C177/100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Input'!C178/100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Input'!C179/100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Input'!C180/100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Input'!C181/100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Input'!C182/100</f>
        <v>0</v>
      </c>
      <c r="C169" s="10">
        <f t="shared" ref="C169:D184" si="13">B169-B168</f>
        <v>0</v>
      </c>
      <c r="D169" s="10">
        <f t="shared" si="13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Input'!C183/100</f>
        <v>0</v>
      </c>
      <c r="C170" s="10">
        <f t="shared" si="13"/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Input'!C184/100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Input'!C185/100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Input'!C186/100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Input'!C187/100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Input'!C188/100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Input'!C189/100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Input'!C190/100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Input'!C191/100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Input'!C192/100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Input'!C193/100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Input'!C194/100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Input'!C195/100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Input'!C196/100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Input'!C197/100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Input'!C198/100</f>
        <v>0</v>
      </c>
      <c r="C185" s="10">
        <f t="shared" ref="C185:D200" si="14">B185-B184</f>
        <v>0</v>
      </c>
      <c r="D185" s="10">
        <f t="shared" si="14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Input'!C199/100</f>
        <v>0</v>
      </c>
      <c r="C186" s="10">
        <f t="shared" si="14"/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Input'!C200/100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Input'!C201/100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Input'!C202/100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Input'!C203/100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Input'!C204/100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Input'!C205/100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Input'!C206/100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Input'!C207/100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Input'!C208/100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Input'!C209/100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Input'!C210/100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Input'!C211/100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Input'!C212/100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Input'!C213/100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Input'!C214/100</f>
        <v>0</v>
      </c>
      <c r="C201" s="10">
        <f t="shared" ref="C201:D216" si="15">B201-B200</f>
        <v>0</v>
      </c>
      <c r="D201" s="10">
        <f t="shared" si="15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Input'!C215/100</f>
        <v>0</v>
      </c>
      <c r="C202" s="10">
        <f t="shared" si="15"/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Input'!C216/100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Input'!C217/100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Input'!C218/100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Input'!C219/100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Input'!C220/100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Input'!C221/100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Input'!C222/100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Input'!C223/100</f>
        <v>0</v>
      </c>
      <c r="C210" s="10">
        <f t="shared" si="15"/>
        <v>0</v>
      </c>
      <c r="D210" s="10">
        <f t="shared" si="15"/>
        <v>0</v>
      </c>
      <c r="E210" s="13">
        <f t="shared" ref="E210:E247" si="16">B210-B200</f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Input'!C224/100</f>
        <v>0</v>
      </c>
      <c r="C211" s="10">
        <f t="shared" si="15"/>
        <v>0</v>
      </c>
      <c r="D211" s="10">
        <f t="shared" si="15"/>
        <v>0</v>
      </c>
      <c r="E211" s="13">
        <f t="shared" si="16"/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Input'!C225/100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Input'!C226/100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Input'!C227/100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Input'!C228/100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Input'!C229/100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Input'!C230/100</f>
        <v>0</v>
      </c>
      <c r="C217" s="10">
        <f t="shared" ref="C217:D232" si="17">B217-B216</f>
        <v>0</v>
      </c>
      <c r="D217" s="10">
        <f t="shared" si="17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Input'!C231/100</f>
        <v>0</v>
      </c>
      <c r="C218" s="10">
        <f t="shared" si="17"/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Input'!C232/100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Input'!C233/100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Input'!C234/100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Input'!C235/100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Input'!C236/100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Input'!C237/100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Input'!C238/100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Input'!C239/100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Input'!C240/100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Input'!C241/100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Input'!C242/100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Input'!C243/100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Input'!C244/100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Input'!C245/100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Input'!C246/100</f>
        <v>0</v>
      </c>
      <c r="C233" s="10">
        <f t="shared" ref="C233:D247" si="18">B233-B232</f>
        <v>0</v>
      </c>
      <c r="D233" s="10">
        <f t="shared" si="18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Input'!C247/100</f>
        <v>0</v>
      </c>
      <c r="C234" s="10">
        <f t="shared" si="18"/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Input'!C248/100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Input'!C249/100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Input'!C250/100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Input'!C251/100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Input'!C252/100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Input'!C253/100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Input'!C254/100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Input'!C255/100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Input'!C256/100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Input'!C257/100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Input'!C258/100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Input'!C259/100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Input'!C260/100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Input'!C261/100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7</v>
      </c>
      <c r="G249" s="17">
        <f t="shared" ref="G249:U249" si="22">COUNT(G8:G248)</f>
        <v>0</v>
      </c>
      <c r="H249" s="17">
        <f t="shared" si="22"/>
        <v>6</v>
      </c>
      <c r="I249" s="17">
        <f t="shared" si="22"/>
        <v>0</v>
      </c>
      <c r="J249" s="17">
        <f t="shared" si="22"/>
        <v>3</v>
      </c>
      <c r="K249" s="17">
        <f t="shared" si="22"/>
        <v>0</v>
      </c>
      <c r="L249" s="17">
        <f t="shared" si="22"/>
        <v>3</v>
      </c>
      <c r="M249" s="17">
        <f t="shared" si="22"/>
        <v>0</v>
      </c>
      <c r="N249" s="17">
        <f t="shared" si="22"/>
        <v>3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Input'!D3),'Raw Data Input'!D3,'Raw Data Input'!D3)</f>
        <v>3</v>
      </c>
    </row>
    <row r="3" spans="1:21">
      <c r="A3" s="32" t="s">
        <v>7</v>
      </c>
      <c r="B3" s="2"/>
      <c r="C3" s="2">
        <f>IF(ISNUMBER('Raw Data Input'!D5),'Raw Data Input'!D5,'Raw Data Input'!D5)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0.16129032258064516</v>
      </c>
      <c r="G7" s="26">
        <f>G249/D249</f>
        <v>6.4516129032258063E-2</v>
      </c>
      <c r="H7" s="27">
        <f>H249/E249</f>
        <v>0.21739130434782608</v>
      </c>
      <c r="I7" s="28">
        <f>I249/E249</f>
        <v>0</v>
      </c>
      <c r="J7" s="29">
        <f>J249/D249</f>
        <v>0.12903225806451613</v>
      </c>
      <c r="K7" s="27">
        <f>K249/D249</f>
        <v>6.4516129032258063E-2</v>
      </c>
      <c r="L7" s="26">
        <f>L249/E249</f>
        <v>0</v>
      </c>
      <c r="M7" s="28">
        <f>M249/E249</f>
        <v>0</v>
      </c>
      <c r="N7" s="25">
        <f>N249/D249</f>
        <v>0.12903225806451613</v>
      </c>
      <c r="O7" s="26">
        <f>O249/D249</f>
        <v>3.2258064516129031E-2</v>
      </c>
      <c r="P7" s="26">
        <f>P249/E249</f>
        <v>0</v>
      </c>
      <c r="Q7" s="28">
        <f>Q249/E249</f>
        <v>0</v>
      </c>
      <c r="R7" s="25">
        <f>R249/D249</f>
        <v>0.12903225806451613</v>
      </c>
      <c r="S7" s="26">
        <f>S249/D249</f>
        <v>3.2258064516129031E-2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Input'!D21/100</f>
        <v>-0.23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Input'!D22/100</f>
        <v>0.94</v>
      </c>
      <c r="C9" s="10">
        <f>B9-B8</f>
        <v>1.17</v>
      </c>
      <c r="D9" s="10">
        <f>C9</f>
        <v>1.17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Input'!D23/100</f>
        <v>2.64</v>
      </c>
      <c r="C10" s="10">
        <f t="shared" ref="C10:D25" si="0">B10-B9</f>
        <v>1.7000000000000002</v>
      </c>
      <c r="D10" s="10">
        <f>C10-C9</f>
        <v>0.53000000000000025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7">
        <v>0.9</v>
      </c>
      <c r="B11" s="12">
        <f>'Raw Data Input'!D24/100</f>
        <v>2.87</v>
      </c>
      <c r="C11" s="10">
        <f t="shared" si="0"/>
        <v>0.22999999999999998</v>
      </c>
      <c r="D11" s="10">
        <f t="shared" si="0"/>
        <v>-1.4700000000000002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8">
        <v>1.2</v>
      </c>
      <c r="B12" s="12">
        <f>'Raw Data Input'!D25/100</f>
        <v>2.67</v>
      </c>
      <c r="C12" s="10">
        <f t="shared" si="0"/>
        <v>-0.20000000000000018</v>
      </c>
      <c r="D12" s="10">
        <f t="shared" si="0"/>
        <v>-0.43000000000000016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Input'!D26/100</f>
        <v>3.1</v>
      </c>
      <c r="C13" s="10">
        <f t="shared" si="0"/>
        <v>0.43000000000000016</v>
      </c>
      <c r="D13" s="10">
        <f t="shared" si="0"/>
        <v>0.63000000000000034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7">
        <v>1.8</v>
      </c>
      <c r="B14" s="12">
        <f>'Raw Data Input'!D27/100</f>
        <v>4.1900000000000004</v>
      </c>
      <c r="C14" s="10">
        <f t="shared" si="0"/>
        <v>1.0900000000000003</v>
      </c>
      <c r="D14" s="10">
        <f t="shared" si="0"/>
        <v>0.66000000000000014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Input'!D28/100</f>
        <v>3.68</v>
      </c>
      <c r="C15" s="10">
        <f t="shared" si="0"/>
        <v>-0.51000000000000023</v>
      </c>
      <c r="D15" s="10">
        <f t="shared" si="0"/>
        <v>-1.6000000000000005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8">
        <v>2.4</v>
      </c>
      <c r="B16" s="12">
        <f>'Raw Data Input'!D29/100</f>
        <v>3.4</v>
      </c>
      <c r="C16" s="10">
        <f t="shared" si="0"/>
        <v>-0.28000000000000025</v>
      </c>
      <c r="D16" s="10">
        <f t="shared" si="0"/>
        <v>0.22999999999999998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7">
        <v>2.7</v>
      </c>
      <c r="B17" s="12">
        <f>'Raw Data Input'!D30/100</f>
        <v>1.57</v>
      </c>
      <c r="C17" s="10">
        <f t="shared" si="0"/>
        <v>-1.8299999999999998</v>
      </c>
      <c r="D17" s="10">
        <f t="shared" si="0"/>
        <v>-1.5499999999999996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Input'!D31/100</f>
        <v>-0.23</v>
      </c>
      <c r="C18" s="10">
        <f t="shared" si="0"/>
        <v>-1.8</v>
      </c>
      <c r="D18" s="10">
        <f t="shared" si="0"/>
        <v>2.9999999999999805E-2</v>
      </c>
      <c r="E18" s="13">
        <f>B18-B8</f>
        <v>0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Input'!D32/100</f>
        <v>-0.36</v>
      </c>
      <c r="C19" s="10">
        <f t="shared" si="0"/>
        <v>-0.12999999999999998</v>
      </c>
      <c r="D19" s="10">
        <f t="shared" si="0"/>
        <v>1.6700000000000002</v>
      </c>
      <c r="E19" s="13">
        <f t="shared" ref="E19:E82" si="1">B19-B9</f>
        <v>-1.2999999999999998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Input'!D33/100</f>
        <v>0.57999999999999996</v>
      </c>
      <c r="C20" s="10">
        <f t="shared" si="0"/>
        <v>0.94</v>
      </c>
      <c r="D20" s="10">
        <f t="shared" si="0"/>
        <v>1.0699999999999998</v>
      </c>
      <c r="E20" s="13">
        <f t="shared" si="1"/>
        <v>-2.06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Input'!D34/100</f>
        <v>1.57</v>
      </c>
      <c r="C21" s="10">
        <f t="shared" si="0"/>
        <v>0.9900000000000001</v>
      </c>
      <c r="D21" s="10">
        <f t="shared" si="0"/>
        <v>5.0000000000000155E-2</v>
      </c>
      <c r="E21" s="13">
        <f t="shared" si="1"/>
        <v>-1.3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Input'!D35/100</f>
        <v>1.98</v>
      </c>
      <c r="C22" s="10">
        <f t="shared" si="0"/>
        <v>0.40999999999999992</v>
      </c>
      <c r="D22" s="10">
        <f t="shared" si="0"/>
        <v>-0.58000000000000018</v>
      </c>
      <c r="E22" s="13">
        <f t="shared" si="1"/>
        <v>-0.69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7">
        <v>4.5</v>
      </c>
      <c r="B23" s="12">
        <f>'Raw Data Input'!D36/100</f>
        <v>0.84</v>
      </c>
      <c r="C23" s="10">
        <f t="shared" si="0"/>
        <v>-1.1400000000000001</v>
      </c>
      <c r="D23" s="10">
        <f t="shared" si="0"/>
        <v>-1.55</v>
      </c>
      <c r="E23" s="13">
        <f t="shared" si="1"/>
        <v>-2.2600000000000002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8">
        <v>4.8</v>
      </c>
      <c r="B24" s="12">
        <f>'Raw Data Input'!D37/100</f>
        <v>-1.17</v>
      </c>
      <c r="C24" s="10">
        <f t="shared" si="0"/>
        <v>-2.0099999999999998</v>
      </c>
      <c r="D24" s="10">
        <f t="shared" si="0"/>
        <v>-0.86999999999999966</v>
      </c>
      <c r="E24" s="13">
        <f t="shared" si="1"/>
        <v>-5.36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>
        <f>IF(OR(E24&gt;'95% Report'!$I$15,E24&lt;-'95% Report'!$I$15),E24,"")</f>
        <v>-5.36</v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Input'!D38/100</f>
        <v>-2.29</v>
      </c>
      <c r="C25" s="10">
        <f t="shared" si="0"/>
        <v>-1.1200000000000001</v>
      </c>
      <c r="D25" s="10">
        <f t="shared" si="0"/>
        <v>0.88999999999999968</v>
      </c>
      <c r="E25" s="13">
        <f t="shared" si="1"/>
        <v>-5.9700000000000006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-5.9700000000000006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7">
        <v>5.4</v>
      </c>
      <c r="B26" s="12">
        <f>'Raw Data Input'!D39/100</f>
        <v>-3</v>
      </c>
      <c r="C26" s="10">
        <f t="shared" ref="C26:D41" si="2">B26-B25</f>
        <v>-0.71</v>
      </c>
      <c r="D26" s="10">
        <f t="shared" si="2"/>
        <v>0.41000000000000014</v>
      </c>
      <c r="E26" s="13">
        <f t="shared" si="1"/>
        <v>-6.4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>
        <f>IF(OR(E26&gt;'95% Report'!$I$15,E26&lt;-'95% Report'!$I$15),E26,"")</f>
        <v>-6.4</v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Input'!D40/100</f>
        <v>-1.93</v>
      </c>
      <c r="C27" s="10">
        <f t="shared" si="2"/>
        <v>1.07</v>
      </c>
      <c r="D27" s="10">
        <f t="shared" si="2"/>
        <v>1.78</v>
      </c>
      <c r="E27" s="13">
        <f t="shared" si="1"/>
        <v>-3.5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8">
        <v>6</v>
      </c>
      <c r="B28" s="12">
        <f>'Raw Data Input'!D41/100</f>
        <v>-2.06</v>
      </c>
      <c r="C28" s="10">
        <f t="shared" si="2"/>
        <v>-0.13000000000000012</v>
      </c>
      <c r="D28" s="10">
        <f t="shared" si="2"/>
        <v>-1.2000000000000002</v>
      </c>
      <c r="E28" s="13">
        <f t="shared" si="1"/>
        <v>-1.83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7">
        <v>6.3</v>
      </c>
      <c r="B29" s="12">
        <f>'Raw Data Input'!D42/100</f>
        <v>-2.87</v>
      </c>
      <c r="C29" s="10">
        <f t="shared" si="2"/>
        <v>-0.81</v>
      </c>
      <c r="D29" s="10">
        <f t="shared" si="2"/>
        <v>-0.67999999999999994</v>
      </c>
      <c r="E29" s="13">
        <f t="shared" si="1"/>
        <v>-2.5100000000000002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Input'!D43/100</f>
        <v>-1.85</v>
      </c>
      <c r="C30" s="10">
        <f t="shared" si="2"/>
        <v>1.02</v>
      </c>
      <c r="D30" s="10">
        <f t="shared" si="2"/>
        <v>1.83</v>
      </c>
      <c r="E30" s="13">
        <f t="shared" si="1"/>
        <v>-2.4300000000000002</v>
      </c>
      <c r="F30" s="14">
        <f>IF(OR(D30&gt;'95% Report'!$G$15,D30&lt;-'95% Report'!$G$15),D30,"")</f>
        <v>1.83</v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Input'!D44/100</f>
        <v>-0.79</v>
      </c>
      <c r="C31" s="10">
        <f t="shared" si="2"/>
        <v>1.06</v>
      </c>
      <c r="D31" s="10">
        <f t="shared" si="2"/>
        <v>4.0000000000000036E-2</v>
      </c>
      <c r="E31" s="13">
        <f t="shared" si="1"/>
        <v>-2.3600000000000003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Input'!D45/100</f>
        <v>-1.17</v>
      </c>
      <c r="C32" s="10">
        <f t="shared" si="2"/>
        <v>-0.37999999999999989</v>
      </c>
      <c r="D32" s="10">
        <f t="shared" si="2"/>
        <v>-1.44</v>
      </c>
      <c r="E32" s="13">
        <f t="shared" si="1"/>
        <v>-3.15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Input'!D46/100</f>
        <v>-1.85</v>
      </c>
      <c r="C33" s="10">
        <f t="shared" si="2"/>
        <v>-0.68000000000000016</v>
      </c>
      <c r="D33" s="10">
        <f t="shared" si="2"/>
        <v>-0.30000000000000027</v>
      </c>
      <c r="E33" s="13">
        <f t="shared" si="1"/>
        <v>-2.69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Input'!D47/100</f>
        <v>-1.17</v>
      </c>
      <c r="C34" s="10">
        <f t="shared" si="2"/>
        <v>0.68000000000000016</v>
      </c>
      <c r="D34" s="10">
        <f t="shared" si="2"/>
        <v>1.3600000000000003</v>
      </c>
      <c r="E34" s="13">
        <f t="shared" si="1"/>
        <v>0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7">
        <v>8.1</v>
      </c>
      <c r="B35" s="12">
        <f>'Raw Data Input'!D48/100</f>
        <v>0.28000000000000003</v>
      </c>
      <c r="C35" s="10">
        <f t="shared" si="2"/>
        <v>1.45</v>
      </c>
      <c r="D35" s="10">
        <f t="shared" si="2"/>
        <v>0.7699999999999998</v>
      </c>
      <c r="E35" s="13">
        <f t="shared" si="1"/>
        <v>2.5700000000000003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8">
        <v>8.4</v>
      </c>
      <c r="B36" s="12">
        <f>'Raw Data Input'!D49/100</f>
        <v>1.27</v>
      </c>
      <c r="C36" s="10">
        <f t="shared" si="2"/>
        <v>0.99</v>
      </c>
      <c r="D36" s="10">
        <f t="shared" si="2"/>
        <v>-0.45999999999999996</v>
      </c>
      <c r="E36" s="13">
        <f t="shared" si="1"/>
        <v>4.2699999999999996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Input'!D50/100</f>
        <v>-0.46</v>
      </c>
      <c r="C37" s="10">
        <f t="shared" si="2"/>
        <v>-1.73</v>
      </c>
      <c r="D37" s="10">
        <f t="shared" si="2"/>
        <v>-2.7199999999999998</v>
      </c>
      <c r="E37" s="13">
        <f t="shared" si="1"/>
        <v>1.47</v>
      </c>
      <c r="F37" s="14">
        <f>IF(OR(D37&gt;'95% Report'!$G$15,D37&lt;-'95% Report'!$G$15),D37,"")</f>
        <v>-2.7199999999999998</v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>
        <f>IF(OR(D37&gt;'95% Report'!$G$16,D37&lt;-'95% Report'!$G$16),D37,"")</f>
        <v>-2.7199999999999998</v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>
        <f>IF(OR(D37&gt;'95% Report'!$G$17,D37&lt;-'95% Report'!$G$17),D37,"")</f>
        <v>-2.7199999999999998</v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>
        <f>IF(OR(D37&gt;'95% Report'!$G$18,D37&lt;-'95% Report'!$G$18),D37,"")</f>
        <v>-2.7199999999999998</v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7">
        <v>9</v>
      </c>
      <c r="B38" s="12">
        <f>'Raw Data Input'!D51/100</f>
        <v>-1.45</v>
      </c>
      <c r="C38" s="10">
        <f t="shared" si="2"/>
        <v>-0.99</v>
      </c>
      <c r="D38" s="10">
        <f t="shared" si="2"/>
        <v>0.74</v>
      </c>
      <c r="E38" s="13">
        <f t="shared" si="1"/>
        <v>0.6100000000000001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Input'!D52/100</f>
        <v>-0.74</v>
      </c>
      <c r="C39" s="10">
        <f t="shared" si="2"/>
        <v>0.71</v>
      </c>
      <c r="D39" s="10">
        <f t="shared" si="2"/>
        <v>1.7</v>
      </c>
      <c r="E39" s="13">
        <f t="shared" si="1"/>
        <v>2.13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8">
        <v>9.6</v>
      </c>
      <c r="B40" s="12">
        <f>'Raw Data Input'!D53/100</f>
        <v>-2.64</v>
      </c>
      <c r="C40" s="10">
        <f t="shared" si="2"/>
        <v>-1.9000000000000001</v>
      </c>
      <c r="D40" s="10">
        <f t="shared" si="2"/>
        <v>-2.6100000000000003</v>
      </c>
      <c r="E40" s="13">
        <f t="shared" si="1"/>
        <v>-0.79</v>
      </c>
      <c r="F40" s="14">
        <f>IF(OR(D40&gt;'95% Report'!$G$15,D40&lt;-'95% Report'!$G$15),D40,"")</f>
        <v>-2.6100000000000003</v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>
        <f>IF(OR(D40&gt;'95% Report'!$G$16,D40&lt;-'95% Report'!$G$16),D40,"")</f>
        <v>-2.6100000000000003</v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>
        <f>IF(OR(D40&gt;'95% Report'!$G$17,D40&lt;-'95% Report'!$G$17),D40,"")</f>
        <v>-2.6100000000000003</v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>
        <f>IF(OR(D40&gt;'95% Report'!$G$18,D40&lt;-'95% Report'!$G$18),D40,"")</f>
        <v>-2.6100000000000003</v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7">
        <v>9.9</v>
      </c>
      <c r="B41" s="12">
        <f>'Raw Data Input'!D54/100</f>
        <v>-5.41</v>
      </c>
      <c r="C41" s="10">
        <f t="shared" si="2"/>
        <v>-2.77</v>
      </c>
      <c r="D41" s="10">
        <f t="shared" si="2"/>
        <v>-0.86999999999999988</v>
      </c>
      <c r="E41" s="13">
        <f t="shared" si="1"/>
        <v>-4.62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-4.62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Input'!D55/100</f>
        <v>0</v>
      </c>
      <c r="C42" s="10">
        <f t="shared" ref="C42:D57" si="3">B42-B41</f>
        <v>5.41</v>
      </c>
      <c r="D42" s="10">
        <f t="shared" si="3"/>
        <v>8.18</v>
      </c>
      <c r="E42" s="13">
        <f t="shared" si="1"/>
        <v>1.17</v>
      </c>
      <c r="F42" s="14">
        <f>IF(OR(D42&gt;'95% Report'!$G$15,D42&lt;-'95% Report'!$G$15),D42,"")</f>
        <v>8.18</v>
      </c>
      <c r="G42" s="14">
        <f>IF(OR(D42&gt;'100% Report'!$G$15,D42&lt;-'100% Report'!$G$15),D42,"")</f>
        <v>8.18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8.18</v>
      </c>
      <c r="K42" s="14">
        <f>IF(OR(D42&gt;'100% Report'!$G$16,D42&lt;-'100% Report'!$G$16),D42,"")</f>
        <v>8.18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8.18</v>
      </c>
      <c r="O42" s="14">
        <f>IF(OR(D42&gt;'100% Report'!$G$17,D42&lt;-'100% Report'!$G$17),D42,"")</f>
        <v>8.18</v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8.18</v>
      </c>
      <c r="S42" s="14">
        <f>IF(OR(D42&gt;'100% Report'!$G$18,D42&lt;-'100% Report'!$G$18),D42,"")</f>
        <v>8.18</v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Input'!D56/100</f>
        <v>0</v>
      </c>
      <c r="C43" s="10">
        <f t="shared" si="3"/>
        <v>0</v>
      </c>
      <c r="D43" s="10">
        <f t="shared" si="3"/>
        <v>-5.41</v>
      </c>
      <c r="E43" s="13">
        <f t="shared" si="1"/>
        <v>1.85</v>
      </c>
      <c r="F43" s="14">
        <f>IF(OR(D43&gt;'95% Report'!$G$15,D43&lt;-'95% Report'!$G$15),D43,"")</f>
        <v>-5.41</v>
      </c>
      <c r="G43" s="14">
        <f>IF(OR(D43&gt;'100% Report'!$G$15,D43&lt;-'100% Report'!$G$15),D43,"")</f>
        <v>-5.41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-5.41</v>
      </c>
      <c r="K43" s="14">
        <f>IF(OR(D43&gt;'100% Report'!$G$16,D43&lt;-'100% Report'!$G$16),D43,"")</f>
        <v>-5.41</v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-5.41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-5.41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Input'!D57/100</f>
        <v>0</v>
      </c>
      <c r="C44" s="10">
        <f t="shared" si="3"/>
        <v>0</v>
      </c>
      <c r="D44" s="10">
        <f t="shared" si="3"/>
        <v>0</v>
      </c>
      <c r="E44" s="13">
        <f t="shared" si="1"/>
        <v>1.17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Input'!D58/100</f>
        <v>0</v>
      </c>
      <c r="C45" s="10">
        <f t="shared" si="3"/>
        <v>0</v>
      </c>
      <c r="D45" s="10">
        <f t="shared" si="3"/>
        <v>0</v>
      </c>
      <c r="E45" s="13">
        <f t="shared" si="1"/>
        <v>-0.28000000000000003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Input'!D59/100</f>
        <v>0</v>
      </c>
      <c r="C46" s="10">
        <f t="shared" si="3"/>
        <v>0</v>
      </c>
      <c r="D46" s="10">
        <f t="shared" si="3"/>
        <v>0</v>
      </c>
      <c r="E46" s="13">
        <f t="shared" si="1"/>
        <v>-1.27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7">
        <v>11.7</v>
      </c>
      <c r="B47" s="12">
        <f>'Raw Data Input'!D60/100</f>
        <v>0</v>
      </c>
      <c r="C47" s="10">
        <f t="shared" si="3"/>
        <v>0</v>
      </c>
      <c r="D47" s="10">
        <f t="shared" si="3"/>
        <v>0</v>
      </c>
      <c r="E47" s="13">
        <f t="shared" si="1"/>
        <v>0.46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8">
        <v>12</v>
      </c>
      <c r="B48" s="12">
        <f>'Raw Data Input'!D61/100</f>
        <v>0</v>
      </c>
      <c r="C48" s="10">
        <f t="shared" si="3"/>
        <v>0</v>
      </c>
      <c r="D48" s="10">
        <f t="shared" si="3"/>
        <v>0</v>
      </c>
      <c r="E48" s="13">
        <f t="shared" si="1"/>
        <v>1.45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Input'!D62/100</f>
        <v>0</v>
      </c>
      <c r="C49" s="10">
        <f t="shared" si="3"/>
        <v>0</v>
      </c>
      <c r="D49" s="10">
        <f t="shared" si="3"/>
        <v>0</v>
      </c>
      <c r="E49" s="13">
        <f t="shared" si="1"/>
        <v>0.74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7">
        <v>12.6</v>
      </c>
      <c r="B50" s="12">
        <f>'Raw Data Input'!D63/100</f>
        <v>0</v>
      </c>
      <c r="C50" s="10">
        <f t="shared" si="3"/>
        <v>0</v>
      </c>
      <c r="D50" s="10">
        <f t="shared" si="3"/>
        <v>0</v>
      </c>
      <c r="E50" s="13">
        <f t="shared" si="1"/>
        <v>2.64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Input'!D64/100</f>
        <v>0</v>
      </c>
      <c r="C51" s="10">
        <f t="shared" si="3"/>
        <v>0</v>
      </c>
      <c r="D51" s="10">
        <f t="shared" si="3"/>
        <v>0</v>
      </c>
      <c r="E51" s="13">
        <f t="shared" si="1"/>
        <v>5.41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>
        <f>IF(OR(E51&gt;'95% Report'!$I$15,E51&lt;-'95% Report'!$I$15),E51,"")</f>
        <v>5.41</v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8">
        <v>13.2</v>
      </c>
      <c r="B52" s="12">
        <f>'Raw Data Input'!D65/100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7">
        <v>13.5</v>
      </c>
      <c r="B53" s="12">
        <f>'Raw Data Input'!D66/100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Input'!D67/100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Input'!D68/100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Input'!D69/100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Input'!D70/100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Input'!D71/100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7">
        <v>15.3</v>
      </c>
      <c r="B59" s="12">
        <f>'Raw Data Input'!D72/100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8">
        <v>15.6</v>
      </c>
      <c r="B60" s="12">
        <f>'Raw Data Input'!D73/100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Input'!D74/100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7">
        <v>16.2</v>
      </c>
      <c r="B62" s="12">
        <f>'Raw Data Input'!D75/100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Input'!D76/100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8">
        <v>16.8</v>
      </c>
      <c r="B64" s="12">
        <f>'Raw Data Input'!D77/100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7">
        <v>17.100000000000001</v>
      </c>
      <c r="B65" s="12">
        <f>'Raw Data Input'!D78/100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Input'!D79/100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Input'!D80/100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Input'!D81/100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Input'!D82/100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Input'!D83/100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7">
        <v>18.899999999999999</v>
      </c>
      <c r="B71" s="12">
        <f>'Raw Data Input'!D84/100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8">
        <v>19.2</v>
      </c>
      <c r="B72" s="12">
        <f>'Raw Data Input'!D85/100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Input'!D86/100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7">
        <v>19.8</v>
      </c>
      <c r="B74" s="12">
        <f>'Raw Data Input'!D87/100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Input'!D88/100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8">
        <v>20.399999999999999</v>
      </c>
      <c r="B76" s="12">
        <f>'Raw Data Input'!D89/100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7">
        <v>20.7</v>
      </c>
      <c r="B77" s="12">
        <f>'Raw Data Input'!D90/100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Input'!D91/100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Input'!D92/100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Input'!D93/100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Input'!D94/100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Input'!D95/100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7">
        <v>22.5</v>
      </c>
      <c r="B83" s="12">
        <f>'Raw Data Input'!D96/100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8">
        <v>22.8</v>
      </c>
      <c r="B84" s="12">
        <f>'Raw Data Input'!D97/100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Input'!D98/100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7">
        <v>23.4</v>
      </c>
      <c r="B86" s="12">
        <f>'Raw Data Input'!D99/100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Input'!D100/100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8">
        <v>24</v>
      </c>
      <c r="B88" s="12">
        <f>'Raw Data Input'!D101/100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7">
        <v>24.3</v>
      </c>
      <c r="B89" s="12">
        <f>'Raw Data Input'!D102/100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Input'!D103/100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Input'!D104/100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Input'!D105/100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Input'!D106/100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Input'!D107/100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7">
        <v>26.1</v>
      </c>
      <c r="B95" s="12">
        <f>'Raw Data Input'!D108/100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8">
        <v>26.4</v>
      </c>
      <c r="B96" s="12">
        <f>'Raw Data Input'!D109/100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Input'!D110/100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7">
        <v>27</v>
      </c>
      <c r="B98" s="12">
        <f>'Raw Data Input'!D111/100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Input'!D112/100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8">
        <v>27.6</v>
      </c>
      <c r="B100" s="12">
        <f>'Raw Data Input'!D113/100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7">
        <v>27.9</v>
      </c>
      <c r="B101" s="12">
        <f>'Raw Data Input'!D114/100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Input'!D115/100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Input'!D116/100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Input'!D117/100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Input'!D118/100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Input'!D119/100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7">
        <v>29.7</v>
      </c>
      <c r="B107" s="12">
        <f>'Raw Data Input'!D120/100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8">
        <v>30</v>
      </c>
      <c r="B108" s="12">
        <f>'Raw Data Input'!D121/100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Input'!D122/100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7">
        <v>30.6</v>
      </c>
      <c r="B110" s="12">
        <f>'Raw Data Input'!D123/100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Input'!D124/100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8">
        <v>31.2</v>
      </c>
      <c r="B112" s="12">
        <f>'Raw Data Input'!D125/100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7">
        <v>31.5</v>
      </c>
      <c r="B113" s="12">
        <f>'Raw Data Input'!D126/100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Input'!D127/100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Input'!D128/100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Input'!D129/100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Input'!D130/100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Input'!D131/100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7">
        <v>33.299999999999997</v>
      </c>
      <c r="B119" s="12">
        <f>'Raw Data Input'!D132/100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8">
        <v>33.6</v>
      </c>
      <c r="B120" s="12">
        <f>'Raw Data Input'!D133/100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Input'!D134/100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7">
        <v>34.200000000000003</v>
      </c>
      <c r="B122" s="12">
        <f>'Raw Data Input'!D135/100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Input'!D136/100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8">
        <v>34.799999999999997</v>
      </c>
      <c r="B124" s="12">
        <f>'Raw Data Input'!D137/100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7">
        <v>35.1</v>
      </c>
      <c r="B125" s="12">
        <f>'Raw Data Input'!D138/100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Input'!D139/100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Input'!D140/100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Input'!D141/100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Input'!D142/100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Input'!D143/100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7">
        <v>36.9</v>
      </c>
      <c r="B131" s="12">
        <f>'Raw Data Input'!D144/100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8">
        <v>37.200000000000003</v>
      </c>
      <c r="B132" s="12">
        <f>'Raw Data Input'!D145/100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Input'!D146/100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7">
        <v>37.799999999999997</v>
      </c>
      <c r="B134" s="12">
        <f>'Raw Data Input'!D147/100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Input'!D148/100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8">
        <v>38.4</v>
      </c>
      <c r="B136" s="12">
        <f>'Raw Data Input'!D149/100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7">
        <v>38.700000000000003</v>
      </c>
      <c r="B137" s="12">
        <f>'Raw Data Input'!D150/100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Input'!D151/100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Input'!D152/100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Input'!D153/100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Input'!D154/100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Input'!D155/100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7">
        <v>40.5</v>
      </c>
      <c r="B143" s="12">
        <f>'Raw Data Input'!D156/100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8">
        <v>40.799999999999997</v>
      </c>
      <c r="B144" s="12">
        <f>'Raw Data Input'!D157/100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Input'!D158/100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7">
        <v>41.4</v>
      </c>
      <c r="B146" s="12">
        <f>'Raw Data Input'!D159/100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Input'!D160/100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8">
        <v>42</v>
      </c>
      <c r="B148" s="12">
        <f>'Raw Data Input'!D161/100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7">
        <v>42.3</v>
      </c>
      <c r="B149" s="12">
        <f>'Raw Data Input'!D162/100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Input'!D163/100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Input'!D164/100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Input'!D165/100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Input'!D166/100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Input'!D167/100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7">
        <v>44.1</v>
      </c>
      <c r="B155" s="12">
        <f>'Raw Data Input'!D168/100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8">
        <v>44.4</v>
      </c>
      <c r="B156" s="12">
        <f>'Raw Data Input'!D169/100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Input'!D170/100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7">
        <v>45</v>
      </c>
      <c r="B158" s="12">
        <f>'Raw Data Input'!D171/100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Input'!D172/100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8">
        <v>45.6</v>
      </c>
      <c r="B160" s="12">
        <f>'Raw Data Input'!D173/100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7">
        <v>45.9</v>
      </c>
      <c r="B161" s="12">
        <f>'Raw Data Input'!D174/100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Input'!D175/100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Input'!D176/100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Input'!D177/100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Input'!D178/100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Input'!D179/100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7">
        <v>47.7</v>
      </c>
      <c r="B167" s="12">
        <f>'Raw Data Input'!D180/100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8">
        <v>48</v>
      </c>
      <c r="B168" s="12">
        <f>'Raw Data Input'!D181/100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Input'!D182/100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7">
        <v>48.6</v>
      </c>
      <c r="B170" s="12">
        <f>'Raw Data Input'!D183/100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Input'!D184/100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8">
        <v>49.2</v>
      </c>
      <c r="B172" s="12">
        <f>'Raw Data Input'!D185/100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7">
        <v>49.5</v>
      </c>
      <c r="B173" s="12">
        <f>'Raw Data Input'!D186/100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Input'!D187/100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Input'!D188/100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Input'!D189/100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Input'!D190/100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Input'!D191/100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7">
        <v>51.3</v>
      </c>
      <c r="B179" s="12">
        <f>'Raw Data Input'!D192/100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8">
        <v>51.6</v>
      </c>
      <c r="B180" s="12">
        <f>'Raw Data Input'!D193/100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Input'!D194/100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7">
        <v>52.2</v>
      </c>
      <c r="B182" s="12">
        <f>'Raw Data Input'!D195/100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Input'!D196/100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8">
        <v>52.8</v>
      </c>
      <c r="B184" s="12">
        <f>'Raw Data Input'!D197/100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7">
        <v>53.1</v>
      </c>
      <c r="B185" s="12">
        <f>'Raw Data Input'!D198/100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Input'!D199/100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Input'!D200/100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Input'!D201/100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Input'!D202/100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Input'!D203/100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7">
        <v>54.9</v>
      </c>
      <c r="B191" s="12">
        <f>'Raw Data Input'!D204/100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8">
        <v>55.2</v>
      </c>
      <c r="B192" s="12">
        <f>'Raw Data Input'!D205/100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Input'!D206/100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7">
        <v>55.8</v>
      </c>
      <c r="B194" s="12">
        <f>'Raw Data Input'!D207/100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Input'!D208/100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8">
        <v>56.4</v>
      </c>
      <c r="B196" s="12">
        <f>'Raw Data Input'!D209/100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7">
        <v>56.7</v>
      </c>
      <c r="B197" s="12">
        <f>'Raw Data Input'!D210/100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Input'!D211/100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Input'!D212/100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Input'!D213/100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Input'!D214/100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Input'!D215/100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7">
        <v>58.5</v>
      </c>
      <c r="B203" s="12">
        <f>'Raw Data Input'!D216/100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8">
        <v>58.8</v>
      </c>
      <c r="B204" s="12">
        <f>'Raw Data Input'!D217/100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Input'!D218/100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7">
        <v>59.4</v>
      </c>
      <c r="B206" s="12">
        <f>'Raw Data Input'!D219/100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Input'!D220/100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8">
        <v>60</v>
      </c>
      <c r="B208" s="12">
        <f>'Raw Data Input'!D221/100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7">
        <v>60.3</v>
      </c>
      <c r="B209" s="12">
        <f>'Raw Data Input'!D222/100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Input'!D223/100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Input'!D224/100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Input'!D225/100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Input'!D226/100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Input'!D227/100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7">
        <v>62.1</v>
      </c>
      <c r="B215" s="12">
        <f>'Raw Data Input'!D228/100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8">
        <v>62.4</v>
      </c>
      <c r="B216" s="12">
        <f>'Raw Data Input'!D229/100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Input'!D230/100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7">
        <v>63</v>
      </c>
      <c r="B218" s="12">
        <f>'Raw Data Input'!D231/100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Input'!D232/100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8">
        <v>63.6</v>
      </c>
      <c r="B220" s="12">
        <f>'Raw Data Input'!D233/100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7">
        <v>63.9</v>
      </c>
      <c r="B221" s="12">
        <f>'Raw Data Input'!D234/100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Input'!D235/100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Input'!D236/100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Input'!D237/100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Input'!D238/100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Input'!D239/100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7">
        <v>65.7</v>
      </c>
      <c r="B227" s="12">
        <f>'Raw Data Input'!D240/100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8">
        <v>66</v>
      </c>
      <c r="B228" s="12">
        <f>'Raw Data Input'!D241/100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Input'!D242/100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7">
        <v>66.599999999999994</v>
      </c>
      <c r="B230" s="12">
        <f>'Raw Data Input'!D243/100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Input'!D244/100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8">
        <v>67.2</v>
      </c>
      <c r="B232" s="12">
        <f>'Raw Data Input'!D245/100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7">
        <v>67.5</v>
      </c>
      <c r="B233" s="12">
        <f>'Raw Data Input'!D246/100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Input'!D247/100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Input'!D248/100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Input'!D249/100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Input'!D250/100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Input'!D251/100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7">
        <v>69.3</v>
      </c>
      <c r="B239" s="12">
        <f>'Raw Data Input'!D252/100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8">
        <v>69.599999999999994</v>
      </c>
      <c r="B240" s="12">
        <f>'Raw Data Input'!D253/100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Input'!D254/100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7">
        <v>70.2</v>
      </c>
      <c r="B242" s="12">
        <f>'Raw Data Input'!D255/100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Input'!D256/100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8">
        <v>70.8</v>
      </c>
      <c r="B244" s="12">
        <f>'Raw Data Input'!D257/100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7">
        <v>71.099999999999994</v>
      </c>
      <c r="B245" s="12">
        <f>'Raw Data Input'!D258/100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Input'!D259/100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Input'!D260/100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Input'!D261/100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5</v>
      </c>
      <c r="G249" s="17">
        <f t="shared" ref="G249:U249" si="22">COUNT(G8:G248)</f>
        <v>2</v>
      </c>
      <c r="H249" s="17">
        <f t="shared" si="22"/>
        <v>5</v>
      </c>
      <c r="I249" s="17">
        <f t="shared" si="22"/>
        <v>0</v>
      </c>
      <c r="J249" s="17">
        <f t="shared" si="22"/>
        <v>4</v>
      </c>
      <c r="K249" s="17">
        <f t="shared" si="22"/>
        <v>2</v>
      </c>
      <c r="L249" s="17">
        <f t="shared" si="22"/>
        <v>0</v>
      </c>
      <c r="M249" s="17">
        <f t="shared" si="22"/>
        <v>0</v>
      </c>
      <c r="N249" s="17">
        <f t="shared" si="22"/>
        <v>4</v>
      </c>
      <c r="O249" s="17">
        <f t="shared" si="22"/>
        <v>1</v>
      </c>
      <c r="P249" s="17">
        <f t="shared" si="22"/>
        <v>0</v>
      </c>
      <c r="Q249" s="17">
        <f t="shared" si="22"/>
        <v>0</v>
      </c>
      <c r="R249" s="17">
        <f t="shared" si="22"/>
        <v>4</v>
      </c>
      <c r="S249" s="17">
        <f t="shared" si="22"/>
        <v>1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Input'!E3),'Raw Data Input'!E3,'Raw Data Input'!E3)</f>
        <v>4</v>
      </c>
    </row>
    <row r="3" spans="1:21">
      <c r="A3" s="32" t="s">
        <v>7</v>
      </c>
      <c r="B3" s="2"/>
      <c r="C3" s="2">
        <f>IF(ISNUMBER('Raw Data Input'!E5),'Raw Data Input'!E5,'Raw Data Input'!E5)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0.25806451612903225</v>
      </c>
      <c r="G7" s="26">
        <f>G249/D249</f>
        <v>9.6774193548387094E-2</v>
      </c>
      <c r="H7" s="27">
        <f>H249/E249</f>
        <v>0.56521739130434778</v>
      </c>
      <c r="I7" s="28">
        <f>I249/E249</f>
        <v>0</v>
      </c>
      <c r="J7" s="29">
        <f>J249/D249</f>
        <v>0.22580645161290322</v>
      </c>
      <c r="K7" s="27">
        <f>K249/D249</f>
        <v>6.4516129032258063E-2</v>
      </c>
      <c r="L7" s="26">
        <f>L249/E249</f>
        <v>0.21739130434782608</v>
      </c>
      <c r="M7" s="28">
        <f>M249/E249</f>
        <v>0</v>
      </c>
      <c r="N7" s="25">
        <f>N249/D249</f>
        <v>0.16129032258064516</v>
      </c>
      <c r="O7" s="26">
        <f>O249/D249</f>
        <v>6.4516129032258063E-2</v>
      </c>
      <c r="P7" s="26">
        <f>P249/E249</f>
        <v>0.17391304347826086</v>
      </c>
      <c r="Q7" s="28">
        <f>Q249/E249</f>
        <v>0</v>
      </c>
      <c r="R7" s="25">
        <f>R249/D249</f>
        <v>0.12903225806451613</v>
      </c>
      <c r="S7" s="26">
        <f>S249/D249</f>
        <v>0</v>
      </c>
      <c r="T7" s="26">
        <f>T249/E249</f>
        <v>8.6956521739130432E-2</v>
      </c>
      <c r="U7" s="28">
        <f>U249/E249</f>
        <v>0</v>
      </c>
    </row>
    <row r="8" spans="1:21">
      <c r="A8" s="7">
        <v>0</v>
      </c>
      <c r="B8" s="12">
        <f>'Raw Data Input'!E21/100</f>
        <v>-2.92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Input'!E22/100</f>
        <v>-0.3</v>
      </c>
      <c r="C9" s="10">
        <f>B9-B8</f>
        <v>2.62</v>
      </c>
      <c r="D9" s="10">
        <f>C9</f>
        <v>2.62</v>
      </c>
      <c r="E9" s="13"/>
      <c r="F9" s="14">
        <f>IF(OR(D9&gt;'95% Report'!$G$15,D9&lt;-'95% Report'!$G$15),D9,"")</f>
        <v>2.62</v>
      </c>
      <c r="G9" s="14" t="str">
        <f>IF(OR(D9&gt;'100% Report'!$G$15,D9&lt;-'100% Report'!$G$15),D9,"")</f>
        <v/>
      </c>
      <c r="H9" s="9"/>
      <c r="I9" s="15"/>
      <c r="J9" s="14">
        <f>IF(OR(D9&gt;'95% Report'!$G$16,D9&lt;-'95% Report'!$G$16),D9,"")</f>
        <v>2.62</v>
      </c>
      <c r="K9" s="14" t="str">
        <f>IF(OR(D9&gt;'100% Report'!$G$16,D9&lt;-'100% Report'!$G$16),D9,"")</f>
        <v/>
      </c>
      <c r="L9" s="9"/>
      <c r="M9" s="15"/>
      <c r="N9" s="14">
        <f>IF(OR(D9&gt;'95% Report'!$G$17,D9&lt;-'95% Report'!$G$17),D9,"")</f>
        <v>2.62</v>
      </c>
      <c r="O9" s="14" t="str">
        <f>IF(OR(D9&gt;'100% Report'!$G$17,D9&lt;-'100% Report'!$G$17),D9,"")</f>
        <v/>
      </c>
      <c r="P9" s="9"/>
      <c r="Q9" s="15"/>
      <c r="R9" s="14">
        <f>IF(OR(D9&gt;'95% Report'!$G$18,D9&lt;-'95% Report'!$G$18),D9,"")</f>
        <v>2.62</v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Input'!E23/100</f>
        <v>0.41</v>
      </c>
      <c r="C10" s="10">
        <f t="shared" ref="C10:D25" si="0">B10-B9</f>
        <v>0.71</v>
      </c>
      <c r="D10" s="10">
        <f>C10-C9</f>
        <v>-1.9100000000000001</v>
      </c>
      <c r="E10" s="13"/>
      <c r="F10" s="14">
        <f>IF(OR(D10&gt;'95% Report'!$G$15,D10&lt;-'95% Report'!$G$15),D10,"")</f>
        <v>-1.9100000000000001</v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Input'!E24/100</f>
        <v>-0.94</v>
      </c>
      <c r="C11" s="10">
        <f t="shared" si="0"/>
        <v>-1.3499999999999999</v>
      </c>
      <c r="D11" s="10">
        <f t="shared" si="0"/>
        <v>-2.0599999999999996</v>
      </c>
      <c r="E11" s="13"/>
      <c r="F11" s="14">
        <f>IF(OR(D11&gt;'95% Report'!$G$15,D11&lt;-'95% Report'!$G$15),D11,"")</f>
        <v>-2.0599999999999996</v>
      </c>
      <c r="G11" s="14" t="str">
        <f>IF(OR(D11&gt;'100% Report'!$G$15,D11&lt;-'100% Report'!$G$15),D11,"")</f>
        <v/>
      </c>
      <c r="H11" s="9"/>
      <c r="I11" s="15"/>
      <c r="J11" s="14">
        <f>IF(OR(D11&gt;'95% Report'!$G$16,D11&lt;-'95% Report'!$G$16),D11,"")</f>
        <v>-2.0599999999999996</v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Input'!E25/100</f>
        <v>-0.91</v>
      </c>
      <c r="C12" s="10">
        <f t="shared" si="0"/>
        <v>2.9999999999999916E-2</v>
      </c>
      <c r="D12" s="10">
        <f t="shared" si="0"/>
        <v>1.38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Input'!E26/100</f>
        <v>-0.43</v>
      </c>
      <c r="C13" s="10">
        <f t="shared" si="0"/>
        <v>0.48000000000000004</v>
      </c>
      <c r="D13" s="10">
        <f t="shared" si="0"/>
        <v>0.45000000000000012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Input'!E27/100</f>
        <v>-1.17</v>
      </c>
      <c r="C14" s="10">
        <f t="shared" si="0"/>
        <v>-0.74</v>
      </c>
      <c r="D14" s="10">
        <f t="shared" si="0"/>
        <v>-1.22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Input'!E28/100</f>
        <v>-1.22</v>
      </c>
      <c r="C15" s="10">
        <f t="shared" si="0"/>
        <v>-5.0000000000000044E-2</v>
      </c>
      <c r="D15" s="10">
        <f t="shared" si="0"/>
        <v>0.69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Input'!E29/100</f>
        <v>0.89</v>
      </c>
      <c r="C16" s="10">
        <f t="shared" si="0"/>
        <v>2.11</v>
      </c>
      <c r="D16" s="10">
        <f t="shared" si="0"/>
        <v>2.16</v>
      </c>
      <c r="E16" s="13"/>
      <c r="F16" s="14">
        <f>IF(OR(D16&gt;'95% Report'!$G$15,D16&lt;-'95% Report'!$G$15),D16,"")</f>
        <v>2.16</v>
      </c>
      <c r="G16" s="14" t="str">
        <f>IF(OR(D16&gt;'100% Report'!$G$15,D16&lt;-'100% Report'!$G$15),D16,"")</f>
        <v/>
      </c>
      <c r="H16" s="9"/>
      <c r="I16" s="15"/>
      <c r="J16" s="14">
        <f>IF(OR(D16&gt;'95% Report'!$G$16,D16&lt;-'95% Report'!$G$16),D16,"")</f>
        <v>2.16</v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Input'!E30/100</f>
        <v>4.67</v>
      </c>
      <c r="C17" s="10">
        <f t="shared" si="0"/>
        <v>3.78</v>
      </c>
      <c r="D17" s="10">
        <f t="shared" si="0"/>
        <v>1.67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Input'!E31/100</f>
        <v>7.04</v>
      </c>
      <c r="C18" s="10">
        <f t="shared" si="0"/>
        <v>2.37</v>
      </c>
      <c r="D18" s="10">
        <f t="shared" si="0"/>
        <v>-1.4099999999999997</v>
      </c>
      <c r="E18" s="13">
        <f>B18-B8</f>
        <v>9.9600000000000009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>
        <f>IF(OR(E18&gt;'95% Report'!$I$15,E18&lt;-'95% Report'!$I$15),E18,"")</f>
        <v>9.9600000000000009</v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>
        <f>IF(OR(E18&gt;'95% Report'!$I$16,E18&lt;-'95% Report'!$I$16),E18,"")</f>
        <v>9.9600000000000009</v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>
        <f>IF(OR(E18&gt;'95% Report'!$I$17,E18&lt;-'95% Report'!$I$17),E18,"")</f>
        <v>9.9600000000000009</v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Input'!E32/100</f>
        <v>5.31</v>
      </c>
      <c r="C19" s="10">
        <f t="shared" si="0"/>
        <v>-1.7300000000000004</v>
      </c>
      <c r="D19" s="10">
        <f t="shared" si="0"/>
        <v>-4.1000000000000005</v>
      </c>
      <c r="E19" s="13">
        <f t="shared" ref="E19:E82" si="1">B19-B9</f>
        <v>5.6099999999999994</v>
      </c>
      <c r="F19" s="14">
        <f>IF(OR(D19&gt;'95% Report'!$G$15,D19&lt;-'95% Report'!$G$15),D19,"")</f>
        <v>-4.1000000000000005</v>
      </c>
      <c r="G19" s="14">
        <f>IF(OR(D19&gt;'100% Report'!$G$15,D19&lt;-'100% Report'!$G$15),D19,"")</f>
        <v>-4.1000000000000005</v>
      </c>
      <c r="H19" s="10">
        <f>IF(OR(E19&gt;'95% Report'!$I$15,E19&lt;-'95% Report'!$I$15),E19,"")</f>
        <v>5.6099999999999994</v>
      </c>
      <c r="I19" s="10" t="str">
        <f>IF(OR(E19&gt;'100% Report'!$I$15,E19&lt;-'100% Report'!$I$15),E19,"")</f>
        <v/>
      </c>
      <c r="J19" s="14">
        <f>IF(OR(D19&gt;'95% Report'!$G$16,D19&lt;-'95% Report'!$G$16),D19,"")</f>
        <v>-4.1000000000000005</v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>
        <f>IF(OR(D19&gt;'95% Report'!$G$17,D19&lt;-'95% Report'!$G$17),D19,"")</f>
        <v>-4.1000000000000005</v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>
        <f>IF(OR(D19&gt;'95% Report'!$G$18,D19&lt;-'95% Report'!$G$18),D19,"")</f>
        <v>-4.1000000000000005</v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Input'!E33/100</f>
        <v>3.78</v>
      </c>
      <c r="C20" s="10">
        <f t="shared" si="0"/>
        <v>-1.5299999999999998</v>
      </c>
      <c r="D20" s="10">
        <f t="shared" si="0"/>
        <v>0.20000000000000062</v>
      </c>
      <c r="E20" s="13">
        <f t="shared" si="1"/>
        <v>3.3699999999999997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Input'!E34/100</f>
        <v>2.2599999999999998</v>
      </c>
      <c r="C21" s="10">
        <f t="shared" si="0"/>
        <v>-1.52</v>
      </c>
      <c r="D21" s="10">
        <f t="shared" si="0"/>
        <v>9.9999999999997868E-3</v>
      </c>
      <c r="E21" s="13">
        <f t="shared" si="1"/>
        <v>3.1999999999999997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Input'!E35/100</f>
        <v>0.48</v>
      </c>
      <c r="C22" s="10">
        <f t="shared" si="0"/>
        <v>-1.7799999999999998</v>
      </c>
      <c r="D22" s="10">
        <f t="shared" si="0"/>
        <v>-0.25999999999999979</v>
      </c>
      <c r="E22" s="13">
        <f t="shared" si="1"/>
        <v>1.3900000000000001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Input'!E36/100</f>
        <v>-1.19</v>
      </c>
      <c r="C23" s="10">
        <f t="shared" si="0"/>
        <v>-1.67</v>
      </c>
      <c r="D23" s="10">
        <f t="shared" si="0"/>
        <v>0.10999999999999988</v>
      </c>
      <c r="E23" s="13">
        <f t="shared" si="1"/>
        <v>-0.76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Input'!E37/100</f>
        <v>-2.62</v>
      </c>
      <c r="C24" s="10">
        <f t="shared" si="0"/>
        <v>-1.4300000000000002</v>
      </c>
      <c r="D24" s="10">
        <f t="shared" si="0"/>
        <v>0.23999999999999977</v>
      </c>
      <c r="E24" s="13">
        <f t="shared" si="1"/>
        <v>-1.4500000000000002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Input'!E38/100</f>
        <v>-3.73</v>
      </c>
      <c r="C25" s="10">
        <f t="shared" si="0"/>
        <v>-1.1099999999999999</v>
      </c>
      <c r="D25" s="10">
        <f t="shared" si="0"/>
        <v>0.32000000000000028</v>
      </c>
      <c r="E25" s="13">
        <f t="shared" si="1"/>
        <v>-2.5099999999999998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Input'!E39/100</f>
        <v>-3.45</v>
      </c>
      <c r="C26" s="10">
        <f t="shared" ref="C26:D41" si="2">B26-B25</f>
        <v>0.2799999999999998</v>
      </c>
      <c r="D26" s="10">
        <f t="shared" si="2"/>
        <v>1.3899999999999997</v>
      </c>
      <c r="E26" s="13">
        <f t="shared" si="1"/>
        <v>-4.34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Input'!E40/100</f>
        <v>-1.83</v>
      </c>
      <c r="C27" s="10">
        <f t="shared" si="2"/>
        <v>1.62</v>
      </c>
      <c r="D27" s="10">
        <f t="shared" si="2"/>
        <v>1.3400000000000003</v>
      </c>
      <c r="E27" s="13">
        <f t="shared" si="1"/>
        <v>-6.5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>
        <f>IF(OR(E27&gt;'95% Report'!$I$15,E27&lt;-'95% Report'!$I$15),E27,"")</f>
        <v>-6.5</v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Input'!E41/100</f>
        <v>0.18</v>
      </c>
      <c r="C28" s="10">
        <f t="shared" si="2"/>
        <v>2.0100000000000002</v>
      </c>
      <c r="D28" s="10">
        <f t="shared" si="2"/>
        <v>0.39000000000000012</v>
      </c>
      <c r="E28" s="13">
        <f t="shared" si="1"/>
        <v>-6.86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>
        <f>IF(OR(E28&gt;'95% Report'!$I$15,E28&lt;-'95% Report'!$I$15),E28,"")</f>
        <v>-6.86</v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>
        <f>IF(OR(E28&gt;'95% Report'!$I$16,E28&lt;-'95% Report'!$I$16),E28,"")</f>
        <v>-6.86</v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Input'!E42/100</f>
        <v>3</v>
      </c>
      <c r="C29" s="10">
        <f t="shared" si="2"/>
        <v>2.82</v>
      </c>
      <c r="D29" s="10">
        <f t="shared" si="2"/>
        <v>0.80999999999999961</v>
      </c>
      <c r="E29" s="13">
        <f t="shared" si="1"/>
        <v>-2.3099999999999996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Input'!E43/100</f>
        <v>4.93</v>
      </c>
      <c r="C30" s="10">
        <f t="shared" si="2"/>
        <v>1.9299999999999997</v>
      </c>
      <c r="D30" s="10">
        <f t="shared" si="2"/>
        <v>-0.89000000000000012</v>
      </c>
      <c r="E30" s="13">
        <f t="shared" si="1"/>
        <v>1.1499999999999999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Input'!E44/100</f>
        <v>4.5</v>
      </c>
      <c r="C31" s="10">
        <f t="shared" si="2"/>
        <v>-0.42999999999999972</v>
      </c>
      <c r="D31" s="10">
        <f t="shared" si="2"/>
        <v>-2.3599999999999994</v>
      </c>
      <c r="E31" s="13">
        <f t="shared" si="1"/>
        <v>2.2400000000000002</v>
      </c>
      <c r="F31" s="14">
        <f>IF(OR(D31&gt;'95% Report'!$G$15,D31&lt;-'95% Report'!$G$15),D31,"")</f>
        <v>-2.3599999999999994</v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>
        <f>IF(OR(D31&gt;'95% Report'!$G$16,D31&lt;-'95% Report'!$G$16),D31,"")</f>
        <v>-2.3599999999999994</v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>
        <f>IF(OR(D31&gt;'95% Report'!$G$17,D31&lt;-'95% Report'!$G$17),D31,"")</f>
        <v>-2.3599999999999994</v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Input'!E45/100</f>
        <v>4.1399999999999997</v>
      </c>
      <c r="C32" s="10">
        <f t="shared" si="2"/>
        <v>-0.36000000000000032</v>
      </c>
      <c r="D32" s="10">
        <f t="shared" si="2"/>
        <v>6.9999999999999396E-2</v>
      </c>
      <c r="E32" s="13">
        <f t="shared" si="1"/>
        <v>3.6599999999999997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Input'!E46/100</f>
        <v>3.4</v>
      </c>
      <c r="C33" s="10">
        <f t="shared" si="2"/>
        <v>-0.73999999999999977</v>
      </c>
      <c r="D33" s="10">
        <f t="shared" si="2"/>
        <v>-0.37999999999999945</v>
      </c>
      <c r="E33" s="13">
        <f t="shared" si="1"/>
        <v>4.59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>
        <f>IF(OR(E33&gt;'95% Report'!$I$15,E33&lt;-'95% Report'!$I$15),E33,"")</f>
        <v>4.59</v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Input'!E47/100</f>
        <v>1.93</v>
      </c>
      <c r="C34" s="10">
        <f t="shared" si="2"/>
        <v>-1.47</v>
      </c>
      <c r="D34" s="10">
        <f t="shared" si="2"/>
        <v>-0.7300000000000002</v>
      </c>
      <c r="E34" s="13">
        <f t="shared" si="1"/>
        <v>4.55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>
        <f>IF(OR(E34&gt;'95% Report'!$I$15,E34&lt;-'95% Report'!$I$15),E34,"")</f>
        <v>4.55</v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Input'!E48/100</f>
        <v>0.56000000000000005</v>
      </c>
      <c r="C35" s="10">
        <f t="shared" si="2"/>
        <v>-1.3699999999999999</v>
      </c>
      <c r="D35" s="10">
        <f t="shared" si="2"/>
        <v>0.10000000000000009</v>
      </c>
      <c r="E35" s="13">
        <f t="shared" si="1"/>
        <v>4.29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Input'!E49/100</f>
        <v>-1.55</v>
      </c>
      <c r="C36" s="10">
        <f t="shared" si="2"/>
        <v>-2.1100000000000003</v>
      </c>
      <c r="D36" s="10">
        <f t="shared" si="2"/>
        <v>-0.74000000000000044</v>
      </c>
      <c r="E36" s="13">
        <f t="shared" si="1"/>
        <v>1.9000000000000001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Input'!E50/100</f>
        <v>-3</v>
      </c>
      <c r="C37" s="10">
        <f t="shared" si="2"/>
        <v>-1.45</v>
      </c>
      <c r="D37" s="10">
        <f t="shared" si="2"/>
        <v>0.66000000000000036</v>
      </c>
      <c r="E37" s="13">
        <f t="shared" si="1"/>
        <v>-1.17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Input'!E51/100</f>
        <v>-4.4400000000000004</v>
      </c>
      <c r="C38" s="10">
        <f t="shared" si="2"/>
        <v>-1.4400000000000004</v>
      </c>
      <c r="D38" s="10">
        <f t="shared" si="2"/>
        <v>9.9999999999995648E-3</v>
      </c>
      <c r="E38" s="13">
        <f t="shared" si="1"/>
        <v>-4.62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>
        <f>IF(OR(E38&gt;'95% Report'!$I$15,E38&lt;-'95% Report'!$I$15),E38,"")</f>
        <v>-4.62</v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Input'!E52/100</f>
        <v>-5.51</v>
      </c>
      <c r="C39" s="10">
        <f t="shared" si="2"/>
        <v>-1.0699999999999994</v>
      </c>
      <c r="D39" s="10">
        <f t="shared" si="2"/>
        <v>0.37000000000000099</v>
      </c>
      <c r="E39" s="13">
        <f t="shared" si="1"/>
        <v>-8.51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>
        <f>IF(OR(E39&gt;'95% Report'!$I$15,E39&lt;-'95% Report'!$I$15),E39,"")</f>
        <v>-8.51</v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>
        <f>IF(OR(E39&gt;'95% Report'!$I$16,E39&lt;-'95% Report'!$I$16),E39,"")</f>
        <v>-8.51</v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>
        <f>IF(OR(E39&gt;'95% Report'!$I$17,E39&lt;-'95% Report'!$I$17),E39,"")</f>
        <v>-8.51</v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Input'!E53/100</f>
        <v>-6.15</v>
      </c>
      <c r="C40" s="10">
        <f t="shared" si="2"/>
        <v>-0.64000000000000057</v>
      </c>
      <c r="D40" s="10">
        <f t="shared" si="2"/>
        <v>0.42999999999999883</v>
      </c>
      <c r="E40" s="13">
        <f t="shared" si="1"/>
        <v>-11.08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>
        <f>IF(OR(E40&gt;'95% Report'!$I$15,E40&lt;-'95% Report'!$I$15),E40,"")</f>
        <v>-11.08</v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>
        <f>IF(OR(E40&gt;'95% Report'!$I$16,E40&lt;-'95% Report'!$I$16),E40,"")</f>
        <v>-11.08</v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>
        <f>IF(OR(E40&gt;'95% Report'!$I$17,E40&lt;-'95% Report'!$I$17),E40,"")</f>
        <v>-11.08</v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>
        <f>IF(OR(E40&gt;'95% Report'!$I$18,E40&lt;-'95% Report'!$I$18),E40,"")</f>
        <v>-11.08</v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Input'!E54/100</f>
        <v>-6.12</v>
      </c>
      <c r="C41" s="10">
        <f t="shared" si="2"/>
        <v>3.0000000000000249E-2</v>
      </c>
      <c r="D41" s="10">
        <f t="shared" si="2"/>
        <v>0.67000000000000082</v>
      </c>
      <c r="E41" s="13">
        <f t="shared" si="1"/>
        <v>-10.620000000000001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-10.620000000000001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>
        <f>IF(OR(E41&gt;'95% Report'!$I$16,E41&lt;-'95% Report'!$I$16),E41,"")</f>
        <v>-10.620000000000001</v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>
        <f>IF(OR(E41&gt;'95% Report'!$I$17,E41&lt;-'95% Report'!$I$17),E41,"")</f>
        <v>-10.620000000000001</v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>
        <f>IF(OR(E41&gt;'95% Report'!$I$18,E41&lt;-'95% Report'!$I$18),E41,"")</f>
        <v>-10.620000000000001</v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Input'!E55/100</f>
        <v>0</v>
      </c>
      <c r="C42" s="10">
        <f t="shared" ref="C42:D57" si="3">B42-B41</f>
        <v>6.12</v>
      </c>
      <c r="D42" s="10">
        <f t="shared" si="3"/>
        <v>6.09</v>
      </c>
      <c r="E42" s="13">
        <f t="shared" si="1"/>
        <v>-4.1399999999999997</v>
      </c>
      <c r="F42" s="14">
        <f>IF(OR(D42&gt;'95% Report'!$G$15,D42&lt;-'95% Report'!$G$15),D42,"")</f>
        <v>6.09</v>
      </c>
      <c r="G42" s="14">
        <f>IF(OR(D42&gt;'100% Report'!$G$15,D42&lt;-'100% Report'!$G$15),D42,"")</f>
        <v>6.09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6.09</v>
      </c>
      <c r="K42" s="14">
        <f>IF(OR(D42&gt;'100% Report'!$G$16,D42&lt;-'100% Report'!$G$16),D42,"")</f>
        <v>6.09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6.09</v>
      </c>
      <c r="O42" s="14">
        <f>IF(OR(D42&gt;'100% Report'!$G$17,D42&lt;-'100% Report'!$G$17),D42,"")</f>
        <v>6.09</v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6.09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Input'!E56/100</f>
        <v>0</v>
      </c>
      <c r="C43" s="10">
        <f t="shared" si="3"/>
        <v>0</v>
      </c>
      <c r="D43" s="10">
        <f t="shared" si="3"/>
        <v>-6.12</v>
      </c>
      <c r="E43" s="13">
        <f t="shared" si="1"/>
        <v>-3.4</v>
      </c>
      <c r="F43" s="14">
        <f>IF(OR(D43&gt;'95% Report'!$G$15,D43&lt;-'95% Report'!$G$15),D43,"")</f>
        <v>-6.12</v>
      </c>
      <c r="G43" s="14">
        <f>IF(OR(D43&gt;'100% Report'!$G$15,D43&lt;-'100% Report'!$G$15),D43,"")</f>
        <v>-6.12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-6.12</v>
      </c>
      <c r="K43" s="14">
        <f>IF(OR(D43&gt;'100% Report'!$G$16,D43&lt;-'100% Report'!$G$16),D43,"")</f>
        <v>-6.12</v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-6.12</v>
      </c>
      <c r="O43" s="14">
        <f>IF(OR(D43&gt;'100% Report'!$G$17,D43&lt;-'100% Report'!$G$17),D43,"")</f>
        <v>-6.12</v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-6.12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Input'!E57/100</f>
        <v>0</v>
      </c>
      <c r="C44" s="10">
        <f t="shared" si="3"/>
        <v>0</v>
      </c>
      <c r="D44" s="10">
        <f t="shared" si="3"/>
        <v>0</v>
      </c>
      <c r="E44" s="13">
        <f t="shared" si="1"/>
        <v>-1.93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Input'!E58/100</f>
        <v>0</v>
      </c>
      <c r="C45" s="10">
        <f t="shared" si="3"/>
        <v>0</v>
      </c>
      <c r="D45" s="10">
        <f t="shared" si="3"/>
        <v>0</v>
      </c>
      <c r="E45" s="13">
        <f t="shared" si="1"/>
        <v>-0.56000000000000005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Input'!E59/100</f>
        <v>0</v>
      </c>
      <c r="C46" s="10">
        <f t="shared" si="3"/>
        <v>0</v>
      </c>
      <c r="D46" s="10">
        <f t="shared" si="3"/>
        <v>0</v>
      </c>
      <c r="E46" s="13">
        <f t="shared" si="1"/>
        <v>1.55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Input'!E60/100</f>
        <v>0</v>
      </c>
      <c r="C47" s="10">
        <f t="shared" si="3"/>
        <v>0</v>
      </c>
      <c r="D47" s="10">
        <f t="shared" si="3"/>
        <v>0</v>
      </c>
      <c r="E47" s="13">
        <f t="shared" si="1"/>
        <v>3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Input'!E61/100</f>
        <v>0</v>
      </c>
      <c r="C48" s="10">
        <f t="shared" si="3"/>
        <v>0</v>
      </c>
      <c r="D48" s="10">
        <f t="shared" si="3"/>
        <v>0</v>
      </c>
      <c r="E48" s="13">
        <f t="shared" si="1"/>
        <v>4.4400000000000004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Input'!E62/100</f>
        <v>0</v>
      </c>
      <c r="C49" s="10">
        <f t="shared" si="3"/>
        <v>0</v>
      </c>
      <c r="D49" s="10">
        <f t="shared" si="3"/>
        <v>0</v>
      </c>
      <c r="E49" s="13">
        <f t="shared" si="1"/>
        <v>5.51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>
        <f>IF(OR(E49&gt;'95% Report'!$I$15,E49&lt;-'95% Report'!$I$15),E49,"")</f>
        <v>5.51</v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Input'!E63/100</f>
        <v>0</v>
      </c>
      <c r="C50" s="10">
        <f t="shared" si="3"/>
        <v>0</v>
      </c>
      <c r="D50" s="10">
        <f t="shared" si="3"/>
        <v>0</v>
      </c>
      <c r="E50" s="13">
        <f t="shared" si="1"/>
        <v>6.15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>
        <f>IF(OR(E50&gt;'95% Report'!$I$15,E50&lt;-'95% Report'!$I$15),E50,"")</f>
        <v>6.15</v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Input'!E64/100</f>
        <v>0</v>
      </c>
      <c r="C51" s="10">
        <f t="shared" si="3"/>
        <v>0</v>
      </c>
      <c r="D51" s="10">
        <f t="shared" si="3"/>
        <v>0</v>
      </c>
      <c r="E51" s="13">
        <f t="shared" si="1"/>
        <v>6.12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>
        <f>IF(OR(E51&gt;'95% Report'!$I$15,E51&lt;-'95% Report'!$I$15),E51,"")</f>
        <v>6.12</v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Input'!E65/100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Input'!E66/100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Input'!E67/100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Input'!E68/100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Input'!E69/100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Input'!E70/100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Input'!E71/100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Input'!E72/100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Input'!E73/100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Input'!E74/100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Input'!E75/100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Input'!E76/100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Input'!E77/100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Input'!E78/100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Input'!E79/100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Input'!E80/100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Input'!E81/100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Input'!E82/100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Input'!E83/100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Input'!E84/100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Input'!E85/100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Input'!E86/100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Input'!E87/100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Input'!E88/100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Input'!E89/100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Input'!E90/100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Input'!E91/100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Input'!E92/100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Input'!E93/100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Input'!E94/100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Input'!E95/100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Input'!E96/100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Input'!E97/100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Input'!E98/100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Input'!E99/100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Input'!E100/100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Input'!E101/100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Input'!E102/100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Input'!E103/100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Input'!E104/100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Input'!E105/100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Input'!E106/100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Input'!E107/100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Input'!E108/100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Input'!E109/100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Input'!E110/100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Input'!E111/100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Input'!E112/100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Input'!E113/100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Input'!E114/100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Input'!E115/100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Input'!E116/100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Input'!E117/100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Input'!E118/100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Input'!E119/100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Input'!E120/100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Input'!E121/100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Input'!E122/100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Input'!E123/100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Input'!E124/100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Input'!E125/100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Input'!E126/100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Input'!E127/100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Input'!E128/100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Input'!E129/100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Input'!E130/100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Input'!E131/100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Input'!E132/100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Input'!E133/100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Input'!E134/100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Input'!E135/100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Input'!E136/100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Input'!E137/100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Input'!E138/100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Input'!E139/100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Input'!E140/100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Input'!E141/100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Input'!E142/100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Input'!E143/100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Input'!E144/100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Input'!E145/100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Input'!E146/100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Input'!E147/100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Input'!E148/100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Input'!E149/100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Input'!E150/100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Input'!E151/100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Input'!E152/100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Input'!E153/100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Input'!E154/100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Input'!E155/100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Input'!E156/100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Input'!E157/100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Input'!E158/100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Input'!E159/100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Input'!E160/100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Input'!E161/100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Input'!E162/100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Input'!E163/100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Input'!E164/100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Input'!E165/100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Input'!E166/100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Input'!E167/100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Input'!E168/100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Input'!E169/100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Input'!E170/100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Input'!E171/100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Input'!E172/100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Input'!E173/100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Input'!E174/100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Input'!E175/100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Input'!E176/100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Input'!E177/100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Input'!E178/100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Input'!E179/100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Input'!E180/100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Input'!E181/100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Input'!E182/100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Input'!E183/100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Input'!E184/100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Input'!E185/100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Input'!E186/100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Input'!E187/100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Input'!E188/100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Input'!E189/100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Input'!E190/100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Input'!E191/100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Input'!E192/100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Input'!E193/100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Input'!E194/100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Input'!E195/100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Input'!E196/100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Input'!E197/100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Input'!E198/100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Input'!E199/100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Input'!E200/100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Input'!E201/100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Input'!E202/100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Input'!E203/100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Input'!E204/100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Input'!E205/100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Input'!E206/100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Input'!E207/100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Input'!E208/100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Input'!E209/100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Input'!E210/100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Input'!E211/100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Input'!E212/100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Input'!E213/100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Input'!E214/100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Input'!E215/100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Input'!E216/100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Input'!E217/100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Input'!E218/100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Input'!E219/100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Input'!E220/100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Input'!E221/100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Input'!E222/100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Input'!E223/100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Input'!E224/100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Input'!E225/100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Input'!E226/100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Input'!E227/100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Input'!E228/100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Input'!E229/100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Input'!E230/100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Input'!E231/100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Input'!E232/100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Input'!E233/100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Input'!E234/100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Input'!E235/100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Input'!E236/100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Input'!E237/100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Input'!E238/100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Input'!E239/100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Input'!E240/100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Input'!E241/100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Input'!E242/100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Input'!E243/100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Input'!E244/100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Input'!E245/100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Input'!E246/100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Input'!E247/100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Input'!E248/100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Input'!E249/100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Input'!E250/100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Input'!E251/100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Input'!E252/100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Input'!E253/100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Input'!E254/100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Input'!E255/100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Input'!E256/100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Input'!E257/100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Input'!E258/100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Input'!E259/100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Input'!E260/100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Input'!E261/100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8</v>
      </c>
      <c r="G249" s="17">
        <f t="shared" ref="G249:U249" si="22">COUNT(G8:G248)</f>
        <v>3</v>
      </c>
      <c r="H249" s="17">
        <f t="shared" si="22"/>
        <v>13</v>
      </c>
      <c r="I249" s="17">
        <f t="shared" si="22"/>
        <v>0</v>
      </c>
      <c r="J249" s="17">
        <f t="shared" si="22"/>
        <v>7</v>
      </c>
      <c r="K249" s="17">
        <f t="shared" si="22"/>
        <v>2</v>
      </c>
      <c r="L249" s="17">
        <f t="shared" si="22"/>
        <v>5</v>
      </c>
      <c r="M249" s="17">
        <f t="shared" si="22"/>
        <v>0</v>
      </c>
      <c r="N249" s="17">
        <f t="shared" si="22"/>
        <v>5</v>
      </c>
      <c r="O249" s="17">
        <f t="shared" si="22"/>
        <v>2</v>
      </c>
      <c r="P249" s="17">
        <f t="shared" si="22"/>
        <v>4</v>
      </c>
      <c r="Q249" s="17">
        <f t="shared" si="22"/>
        <v>0</v>
      </c>
      <c r="R249" s="17">
        <f t="shared" si="22"/>
        <v>4</v>
      </c>
      <c r="S249" s="17">
        <f t="shared" si="22"/>
        <v>0</v>
      </c>
      <c r="T249" s="17">
        <f t="shared" si="22"/>
        <v>2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Input'!F3),'Raw Data Input'!F3,'Raw Data Input'!F3)</f>
        <v>5</v>
      </c>
    </row>
    <row r="3" spans="1:21">
      <c r="A3" s="32" t="s">
        <v>7</v>
      </c>
      <c r="B3" s="2"/>
      <c r="C3" s="2">
        <f>IF(ISNUMBER('Raw Data Input'!F5),'Raw Data Input'!F5,'Raw Data Input'!F5)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0.12903225806451613</v>
      </c>
      <c r="G7" s="26">
        <f>G249/D249</f>
        <v>6.4516129032258063E-2</v>
      </c>
      <c r="H7" s="27">
        <f>H249/E249</f>
        <v>0.21739130434782608</v>
      </c>
      <c r="I7" s="28">
        <f>I249/E249</f>
        <v>0</v>
      </c>
      <c r="J7" s="29">
        <f>J249/D249</f>
        <v>6.4516129032258063E-2</v>
      </c>
      <c r="K7" s="27">
        <f>K249/D249</f>
        <v>6.4516129032258063E-2</v>
      </c>
      <c r="L7" s="26">
        <f>L249/E249</f>
        <v>0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Input'!F21/100</f>
        <v>0.64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Input'!F22/100</f>
        <v>-0.05</v>
      </c>
      <c r="C9" s="10">
        <f>B9-B8</f>
        <v>-0.69000000000000006</v>
      </c>
      <c r="D9" s="10">
        <f>C9</f>
        <v>-0.69000000000000006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Input'!F23/100</f>
        <v>-0.86</v>
      </c>
      <c r="C10" s="10">
        <f t="shared" ref="C10:D25" si="0">B10-B9</f>
        <v>-0.80999999999999994</v>
      </c>
      <c r="D10" s="10">
        <f>C10-C9</f>
        <v>-0.11999999999999988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Input'!F24/100</f>
        <v>-0.46</v>
      </c>
      <c r="C11" s="10">
        <f t="shared" si="0"/>
        <v>0.39999999999999997</v>
      </c>
      <c r="D11" s="10">
        <f t="shared" si="0"/>
        <v>1.21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Input'!F25/100</f>
        <v>0.41</v>
      </c>
      <c r="C12" s="10">
        <f t="shared" si="0"/>
        <v>0.87</v>
      </c>
      <c r="D12" s="10">
        <f t="shared" si="0"/>
        <v>0.47000000000000003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Input'!F26/100</f>
        <v>0.2</v>
      </c>
      <c r="C13" s="10">
        <f t="shared" si="0"/>
        <v>-0.20999999999999996</v>
      </c>
      <c r="D13" s="10">
        <f t="shared" si="0"/>
        <v>-1.08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Input'!F27/100</f>
        <v>0.91</v>
      </c>
      <c r="C14" s="10">
        <f t="shared" si="0"/>
        <v>0.71</v>
      </c>
      <c r="D14" s="10">
        <f t="shared" si="0"/>
        <v>0.91999999999999993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Input'!F28/100</f>
        <v>1.57</v>
      </c>
      <c r="C15" s="10">
        <f t="shared" si="0"/>
        <v>0.66</v>
      </c>
      <c r="D15" s="10">
        <f t="shared" si="0"/>
        <v>-4.9999999999999933E-2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Input'!F29/100</f>
        <v>0.38</v>
      </c>
      <c r="C16" s="10">
        <f t="shared" si="0"/>
        <v>-1.19</v>
      </c>
      <c r="D16" s="10">
        <f t="shared" si="0"/>
        <v>-1.85</v>
      </c>
      <c r="E16" s="13"/>
      <c r="F16" s="14">
        <f>IF(OR(D16&gt;'95% Report'!$G$15,D16&lt;-'95% Report'!$G$15),D16,"")</f>
        <v>-1.85</v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Input'!F30/100</f>
        <v>-0.1</v>
      </c>
      <c r="C17" s="10">
        <f t="shared" si="0"/>
        <v>-0.48</v>
      </c>
      <c r="D17" s="10">
        <f t="shared" si="0"/>
        <v>0.71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Input'!F31/100</f>
        <v>-0.13</v>
      </c>
      <c r="C18" s="10">
        <f t="shared" si="0"/>
        <v>-0.03</v>
      </c>
      <c r="D18" s="10">
        <f t="shared" si="0"/>
        <v>0.44999999999999996</v>
      </c>
      <c r="E18" s="13">
        <f>B18-B8</f>
        <v>-0.77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Input'!F32/100</f>
        <v>0.2</v>
      </c>
      <c r="C19" s="10">
        <f t="shared" si="0"/>
        <v>0.33</v>
      </c>
      <c r="D19" s="10">
        <f t="shared" si="0"/>
        <v>0.36</v>
      </c>
      <c r="E19" s="13">
        <f t="shared" ref="E19:E82" si="1">B19-B9</f>
        <v>0.25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Input'!F33/100</f>
        <v>0.38</v>
      </c>
      <c r="C20" s="10">
        <f t="shared" si="0"/>
        <v>0.18</v>
      </c>
      <c r="D20" s="10">
        <f t="shared" si="0"/>
        <v>-0.15000000000000002</v>
      </c>
      <c r="E20" s="13">
        <f t="shared" si="1"/>
        <v>1.24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Input'!F34/100</f>
        <v>-0.08</v>
      </c>
      <c r="C21" s="10">
        <f t="shared" si="0"/>
        <v>-0.46</v>
      </c>
      <c r="D21" s="10">
        <f t="shared" si="0"/>
        <v>-0.64</v>
      </c>
      <c r="E21" s="13">
        <f t="shared" si="1"/>
        <v>0.38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Input'!F35/100</f>
        <v>-0.08</v>
      </c>
      <c r="C22" s="10">
        <f t="shared" si="0"/>
        <v>0</v>
      </c>
      <c r="D22" s="10">
        <f t="shared" si="0"/>
        <v>0.46</v>
      </c>
      <c r="E22" s="13">
        <f t="shared" si="1"/>
        <v>-0.49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Input'!F36/100</f>
        <v>0.28000000000000003</v>
      </c>
      <c r="C23" s="10">
        <f t="shared" si="0"/>
        <v>0.36000000000000004</v>
      </c>
      <c r="D23" s="10">
        <f t="shared" si="0"/>
        <v>0.36000000000000004</v>
      </c>
      <c r="E23" s="13">
        <f t="shared" si="1"/>
        <v>8.0000000000000016E-2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Input'!F37/100</f>
        <v>1.02</v>
      </c>
      <c r="C24" s="10">
        <f t="shared" si="0"/>
        <v>0.74</v>
      </c>
      <c r="D24" s="10">
        <f t="shared" si="0"/>
        <v>0.37999999999999995</v>
      </c>
      <c r="E24" s="13">
        <f t="shared" si="1"/>
        <v>0.10999999999999999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Input'!F38/100</f>
        <v>0.97</v>
      </c>
      <c r="C25" s="10">
        <f t="shared" si="0"/>
        <v>-5.0000000000000044E-2</v>
      </c>
      <c r="D25" s="10">
        <f t="shared" si="0"/>
        <v>-0.79</v>
      </c>
      <c r="E25" s="13">
        <f t="shared" si="1"/>
        <v>-0.60000000000000009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Input'!F39/100</f>
        <v>2.06</v>
      </c>
      <c r="C26" s="10">
        <f t="shared" ref="C26:D41" si="2">B26-B25</f>
        <v>1.0900000000000001</v>
      </c>
      <c r="D26" s="10">
        <f t="shared" si="2"/>
        <v>1.1400000000000001</v>
      </c>
      <c r="E26" s="13">
        <f t="shared" si="1"/>
        <v>1.6800000000000002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Input'!F40/100</f>
        <v>3.56</v>
      </c>
      <c r="C27" s="10">
        <f t="shared" si="2"/>
        <v>1.5</v>
      </c>
      <c r="D27" s="10">
        <f t="shared" si="2"/>
        <v>0.40999999999999992</v>
      </c>
      <c r="E27" s="13">
        <f t="shared" si="1"/>
        <v>3.66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Input'!F41/100</f>
        <v>3.15</v>
      </c>
      <c r="C28" s="10">
        <f t="shared" si="2"/>
        <v>-0.41000000000000014</v>
      </c>
      <c r="D28" s="10">
        <f t="shared" si="2"/>
        <v>-1.9100000000000001</v>
      </c>
      <c r="E28" s="13">
        <f t="shared" si="1"/>
        <v>3.28</v>
      </c>
      <c r="F28" s="14">
        <f>IF(OR(D28&gt;'95% Report'!$G$15,D28&lt;-'95% Report'!$G$15),D28,"")</f>
        <v>-1.9100000000000001</v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Input'!F42/100</f>
        <v>1.4</v>
      </c>
      <c r="C29" s="10">
        <f t="shared" si="2"/>
        <v>-1.75</v>
      </c>
      <c r="D29" s="10">
        <f t="shared" si="2"/>
        <v>-1.3399999999999999</v>
      </c>
      <c r="E29" s="13">
        <f t="shared" si="1"/>
        <v>1.2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Input'!F43/100</f>
        <v>0.79</v>
      </c>
      <c r="C30" s="10">
        <f t="shared" si="2"/>
        <v>-0.60999999999999988</v>
      </c>
      <c r="D30" s="10">
        <f t="shared" si="2"/>
        <v>1.1400000000000001</v>
      </c>
      <c r="E30" s="13">
        <f t="shared" si="1"/>
        <v>0.41000000000000003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Input'!F44/100</f>
        <v>0.71</v>
      </c>
      <c r="C31" s="10">
        <f t="shared" si="2"/>
        <v>-8.0000000000000071E-2</v>
      </c>
      <c r="D31" s="10">
        <f t="shared" si="2"/>
        <v>0.5299999999999998</v>
      </c>
      <c r="E31" s="13">
        <f t="shared" si="1"/>
        <v>0.78999999999999992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Input'!F45/100</f>
        <v>0.84</v>
      </c>
      <c r="C32" s="10">
        <f t="shared" si="2"/>
        <v>0.13</v>
      </c>
      <c r="D32" s="10">
        <f t="shared" si="2"/>
        <v>0.21000000000000008</v>
      </c>
      <c r="E32" s="13">
        <f t="shared" si="1"/>
        <v>0.91999999999999993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Input'!F46/100</f>
        <v>0</v>
      </c>
      <c r="C33" s="10">
        <f t="shared" si="2"/>
        <v>-0.84</v>
      </c>
      <c r="D33" s="10">
        <f t="shared" si="2"/>
        <v>-0.97</v>
      </c>
      <c r="E33" s="13">
        <f t="shared" si="1"/>
        <v>-0.28000000000000003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Input'!F47/100</f>
        <v>-0.48</v>
      </c>
      <c r="C34" s="10">
        <f t="shared" si="2"/>
        <v>-0.48</v>
      </c>
      <c r="D34" s="10">
        <f t="shared" si="2"/>
        <v>0.36</v>
      </c>
      <c r="E34" s="13">
        <f t="shared" si="1"/>
        <v>-1.5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Input'!F48/100</f>
        <v>-0.79</v>
      </c>
      <c r="C35" s="10">
        <f t="shared" si="2"/>
        <v>-0.31000000000000005</v>
      </c>
      <c r="D35" s="10">
        <f t="shared" si="2"/>
        <v>0.16999999999999993</v>
      </c>
      <c r="E35" s="13">
        <f t="shared" si="1"/>
        <v>-1.76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Input'!F49/100</f>
        <v>-1.96</v>
      </c>
      <c r="C36" s="10">
        <f t="shared" si="2"/>
        <v>-1.17</v>
      </c>
      <c r="D36" s="10">
        <f t="shared" si="2"/>
        <v>-0.85999999999999988</v>
      </c>
      <c r="E36" s="13">
        <f t="shared" si="1"/>
        <v>-4.0199999999999996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Input'!F50/100</f>
        <v>-2.41</v>
      </c>
      <c r="C37" s="10">
        <f t="shared" si="2"/>
        <v>-0.45000000000000018</v>
      </c>
      <c r="D37" s="10">
        <f t="shared" si="2"/>
        <v>0.71999999999999975</v>
      </c>
      <c r="E37" s="13">
        <f t="shared" si="1"/>
        <v>-5.9700000000000006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>
        <f>IF(OR(E37&gt;'95% Report'!$I$15,E37&lt;-'95% Report'!$I$15),E37,"")</f>
        <v>-5.9700000000000006</v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Input'!F51/100</f>
        <v>-1.65</v>
      </c>
      <c r="C38" s="10">
        <f t="shared" si="2"/>
        <v>0.76000000000000023</v>
      </c>
      <c r="D38" s="10">
        <f t="shared" si="2"/>
        <v>1.2100000000000004</v>
      </c>
      <c r="E38" s="13">
        <f t="shared" si="1"/>
        <v>-4.8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>
        <f>IF(OR(E38&gt;'95% Report'!$I$15,E38&lt;-'95% Report'!$I$15),E38,"")</f>
        <v>-4.8</v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Input'!F52/100</f>
        <v>-1.93</v>
      </c>
      <c r="C39" s="10">
        <f t="shared" si="2"/>
        <v>-0.28000000000000003</v>
      </c>
      <c r="D39" s="10">
        <f t="shared" si="2"/>
        <v>-1.0400000000000003</v>
      </c>
      <c r="E39" s="13">
        <f t="shared" si="1"/>
        <v>-3.33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Input'!F53/100</f>
        <v>-3.89</v>
      </c>
      <c r="C40" s="10">
        <f t="shared" si="2"/>
        <v>-1.9600000000000002</v>
      </c>
      <c r="D40" s="10">
        <f t="shared" si="2"/>
        <v>-1.6800000000000002</v>
      </c>
      <c r="E40" s="13">
        <f t="shared" si="1"/>
        <v>-4.68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>
        <f>IF(OR(E40&gt;'95% Report'!$I$15,E40&lt;-'95% Report'!$I$15),E40,"")</f>
        <v>-4.68</v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Input'!F54/100</f>
        <v>-4.62</v>
      </c>
      <c r="C41" s="10">
        <f t="shared" si="2"/>
        <v>-0.73</v>
      </c>
      <c r="D41" s="10">
        <f t="shared" si="2"/>
        <v>1.2300000000000002</v>
      </c>
      <c r="E41" s="13">
        <f t="shared" si="1"/>
        <v>-5.33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-5.33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Input'!F55/100</f>
        <v>0</v>
      </c>
      <c r="C42" s="10">
        <f t="shared" ref="C42:D57" si="3">B42-B41</f>
        <v>4.62</v>
      </c>
      <c r="D42" s="10">
        <f t="shared" si="3"/>
        <v>5.35</v>
      </c>
      <c r="E42" s="13">
        <f t="shared" si="1"/>
        <v>-0.84</v>
      </c>
      <c r="F42" s="14">
        <f>IF(OR(D42&gt;'95% Report'!$G$15,D42&lt;-'95% Report'!$G$15),D42,"")</f>
        <v>5.35</v>
      </c>
      <c r="G42" s="14">
        <f>IF(OR(D42&gt;'100% Report'!$G$15,D42&lt;-'100% Report'!$G$15),D42,"")</f>
        <v>5.35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5.35</v>
      </c>
      <c r="K42" s="14">
        <f>IF(OR(D42&gt;'100% Report'!$G$16,D42&lt;-'100% Report'!$G$16),D42,"")</f>
        <v>5.35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5.35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5.35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Input'!F56/100</f>
        <v>0</v>
      </c>
      <c r="C43" s="10">
        <f t="shared" si="3"/>
        <v>0</v>
      </c>
      <c r="D43" s="10">
        <f t="shared" si="3"/>
        <v>-4.62</v>
      </c>
      <c r="E43" s="13">
        <f t="shared" si="1"/>
        <v>0</v>
      </c>
      <c r="F43" s="14">
        <f>IF(OR(D43&gt;'95% Report'!$G$15,D43&lt;-'95% Report'!$G$15),D43,"")</f>
        <v>-4.62</v>
      </c>
      <c r="G43" s="14">
        <f>IF(OR(D43&gt;'100% Report'!$G$15,D43&lt;-'100% Report'!$G$15),D43,"")</f>
        <v>-4.62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-4.62</v>
      </c>
      <c r="K43" s="14">
        <f>IF(OR(D43&gt;'100% Report'!$G$16,D43&lt;-'100% Report'!$G$16),D43,"")</f>
        <v>-4.62</v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-4.62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-4.62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Input'!F57/100</f>
        <v>0</v>
      </c>
      <c r="C44" s="10">
        <f t="shared" si="3"/>
        <v>0</v>
      </c>
      <c r="D44" s="10">
        <f t="shared" si="3"/>
        <v>0</v>
      </c>
      <c r="E44" s="13">
        <f t="shared" si="1"/>
        <v>0.48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Input'!F58/100</f>
        <v>0</v>
      </c>
      <c r="C45" s="10">
        <f t="shared" si="3"/>
        <v>0</v>
      </c>
      <c r="D45" s="10">
        <f t="shared" si="3"/>
        <v>0</v>
      </c>
      <c r="E45" s="13">
        <f t="shared" si="1"/>
        <v>0.79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Input'!F59/100</f>
        <v>0</v>
      </c>
      <c r="C46" s="10">
        <f t="shared" si="3"/>
        <v>0</v>
      </c>
      <c r="D46" s="10">
        <f t="shared" si="3"/>
        <v>0</v>
      </c>
      <c r="E46" s="13">
        <f t="shared" si="1"/>
        <v>1.96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Input'!F60/100</f>
        <v>0</v>
      </c>
      <c r="C47" s="10">
        <f t="shared" si="3"/>
        <v>0</v>
      </c>
      <c r="D47" s="10">
        <f t="shared" si="3"/>
        <v>0</v>
      </c>
      <c r="E47" s="13">
        <f t="shared" si="1"/>
        <v>2.41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Input'!F61/100</f>
        <v>0</v>
      </c>
      <c r="C48" s="10">
        <f t="shared" si="3"/>
        <v>0</v>
      </c>
      <c r="D48" s="10">
        <f t="shared" si="3"/>
        <v>0</v>
      </c>
      <c r="E48" s="13">
        <f t="shared" si="1"/>
        <v>1.65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Input'!F62/100</f>
        <v>0</v>
      </c>
      <c r="C49" s="10">
        <f t="shared" si="3"/>
        <v>0</v>
      </c>
      <c r="D49" s="10">
        <f t="shared" si="3"/>
        <v>0</v>
      </c>
      <c r="E49" s="13">
        <f t="shared" si="1"/>
        <v>1.93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Input'!F63/100</f>
        <v>0</v>
      </c>
      <c r="C50" s="10">
        <f t="shared" si="3"/>
        <v>0</v>
      </c>
      <c r="D50" s="10">
        <f t="shared" si="3"/>
        <v>0</v>
      </c>
      <c r="E50" s="13">
        <f t="shared" si="1"/>
        <v>3.89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Input'!F64/100</f>
        <v>0</v>
      </c>
      <c r="C51" s="10">
        <f t="shared" si="3"/>
        <v>0</v>
      </c>
      <c r="D51" s="10">
        <f t="shared" si="3"/>
        <v>0</v>
      </c>
      <c r="E51" s="13">
        <f t="shared" si="1"/>
        <v>4.62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>
        <f>IF(OR(E51&gt;'95% Report'!$I$15,E51&lt;-'95% Report'!$I$15),E51,"")</f>
        <v>4.62</v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Input'!F65/100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Input'!F66/100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Input'!F67/100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Input'!F68/100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Input'!F69/100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Input'!F70/100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Input'!F71/100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Input'!F72/100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Input'!F73/100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Input'!F74/100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Input'!F75/100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Input'!F76/100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Input'!F77/100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Input'!F78/100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Input'!F79/100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Input'!F80/100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Input'!F81/100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Input'!F82/100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Input'!F83/100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Input'!F84/100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Input'!F85/100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Input'!F86/100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Input'!F87/100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Input'!F88/100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Input'!F89/100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Input'!F90/100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Input'!F91/100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Input'!F92/100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Input'!F93/100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Input'!F94/100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Input'!F95/100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Input'!F96/100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Input'!F97/100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Input'!F98/100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Input'!F99/100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Input'!F100/100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Input'!F101/100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Input'!F102/100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Input'!F103/100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Input'!F104/100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Input'!F105/100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Input'!F106/100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Input'!F107/100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Input'!F108/100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Input'!F109/100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Input'!F110/100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Input'!F111/100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Input'!F112/100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Input'!F113/100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Input'!F114/100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Input'!F115/100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Input'!F116/100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Input'!F117/100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Input'!F118/100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Input'!F119/100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Input'!F120/100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Input'!F121/100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Input'!F122/100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Input'!F123/100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Input'!F124/100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Input'!F125/100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Input'!F126/100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Input'!F127/100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Input'!F128/100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Input'!F129/100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Input'!F130/100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Input'!F131/100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Input'!F132/100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Input'!F133/100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Input'!F134/100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Input'!F135/100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Input'!F136/100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Input'!F137/100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Input'!F138/100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Input'!F139/100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Input'!F140/100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Input'!F141/100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Input'!F142/100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Input'!F143/100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Input'!F144/100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Input'!F145/100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Input'!F146/100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Input'!F147/100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Input'!F148/100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Input'!F149/100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Input'!F150/100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Input'!F151/100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Input'!F152/100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Input'!F153/100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Input'!F154/100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Input'!F155/100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Input'!F156/100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Input'!F157/100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Input'!F158/100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Input'!F159/100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Input'!F160/100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Input'!F161/100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Input'!F162/100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Input'!F163/100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Input'!F164/100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Input'!F165/100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Input'!F166/100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Input'!F167/100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Input'!F168/100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Input'!F169/100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Input'!F170/100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Input'!F171/100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Input'!F172/100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Input'!F173/100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Input'!F174/100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Input'!F175/100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Input'!F176/100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Input'!F177/100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Input'!F178/100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Input'!F179/100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Input'!F180/100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Input'!F181/100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Input'!F182/100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Input'!F183/100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Input'!F184/100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Input'!F185/100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Input'!F186/100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Input'!F187/100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Input'!F188/100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Input'!F189/100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Input'!F190/100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Input'!F191/100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Input'!F192/100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Input'!F193/100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Input'!F194/100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Input'!F195/100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Input'!F196/100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Input'!F197/100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Input'!F198/100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Input'!F199/100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Input'!F200/100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Input'!F201/100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Input'!F202/100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Input'!F203/100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Input'!F204/100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Input'!F205/100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Input'!F206/100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Input'!F207/100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Input'!F208/100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Input'!F209/100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Input'!F210/100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Input'!F211/100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Input'!F212/100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Input'!F213/100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Input'!F214/100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Input'!F215/100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Input'!F216/100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Input'!F217/100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Input'!F218/100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Input'!F219/100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Input'!F220/100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Input'!F221/100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Input'!F222/100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Input'!F223/100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Input'!F224/100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Input'!F225/100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Input'!F226/100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Input'!F227/100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Input'!F228/100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Input'!F229/100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Input'!F230/100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Input'!F231/100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Input'!F232/100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Input'!F233/100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Input'!F234/100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Input'!F235/100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Input'!F236/100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Input'!F237/100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Input'!F238/100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Input'!F239/100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Input'!F240/100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Input'!F241/100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Input'!F242/100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Input'!F243/100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Input'!F244/100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Input'!F245/100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Input'!F246/100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Input'!F247/100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Input'!F248/100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Input'!F249/100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Input'!F250/100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Input'!F251/100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Input'!F252/100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Input'!F253/100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Input'!F254/100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Input'!F255/100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Input'!F256/100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Input'!F257/100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Input'!F258/100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Input'!F259/100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Input'!F260/100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Input'!F261/100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4</v>
      </c>
      <c r="G249" s="17">
        <f t="shared" ref="G249:U249" si="22">COUNT(G8:G248)</f>
        <v>2</v>
      </c>
      <c r="H249" s="17">
        <f t="shared" si="22"/>
        <v>5</v>
      </c>
      <c r="I249" s="17">
        <f t="shared" si="22"/>
        <v>0</v>
      </c>
      <c r="J249" s="17">
        <f t="shared" si="22"/>
        <v>2</v>
      </c>
      <c r="K249" s="17">
        <f t="shared" si="22"/>
        <v>2</v>
      </c>
      <c r="L249" s="17">
        <f t="shared" si="22"/>
        <v>0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Input'!G3),'Raw Data Input'!G3,'Raw Data Input'!G3)</f>
        <v>6</v>
      </c>
    </row>
    <row r="3" spans="1:21">
      <c r="A3" s="32" t="s">
        <v>7</v>
      </c>
      <c r="B3" s="2"/>
      <c r="C3" s="2">
        <f>IF(ISNUMBER('Raw Data Input'!G5),'Raw Data Input'!G5,'Raw Data Input'!G5)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0.16129032258064516</v>
      </c>
      <c r="G7" s="26">
        <f>G249/D249</f>
        <v>6.4516129032258063E-2</v>
      </c>
      <c r="H7" s="27">
        <f>H249/E249</f>
        <v>0.34782608695652173</v>
      </c>
      <c r="I7" s="28">
        <f>I249/E249</f>
        <v>0</v>
      </c>
      <c r="J7" s="29">
        <f>J249/D249</f>
        <v>0.16129032258064516</v>
      </c>
      <c r="K7" s="27">
        <f>K249/D249</f>
        <v>6.4516129032258063E-2</v>
      </c>
      <c r="L7" s="26">
        <f>L249/E249</f>
        <v>0.13043478260869565</v>
      </c>
      <c r="M7" s="28">
        <f>M249/E249</f>
        <v>0</v>
      </c>
      <c r="N7" s="25">
        <f>N249/D249</f>
        <v>0.12903225806451613</v>
      </c>
      <c r="O7" s="26">
        <f>O249/D249</f>
        <v>3.2258064516129031E-2</v>
      </c>
      <c r="P7" s="26">
        <f>P249/E249</f>
        <v>8.6956521739130432E-2</v>
      </c>
      <c r="Q7" s="28">
        <f>Q249/E249</f>
        <v>0</v>
      </c>
      <c r="R7" s="25">
        <f>R249/D249</f>
        <v>9.6774193548387094E-2</v>
      </c>
      <c r="S7" s="26">
        <f>S249/D249</f>
        <v>0</v>
      </c>
      <c r="T7" s="26">
        <f>T249/E249</f>
        <v>4.3478260869565216E-2</v>
      </c>
      <c r="U7" s="28">
        <f>U249/E249</f>
        <v>0</v>
      </c>
    </row>
    <row r="8" spans="1:21">
      <c r="A8" s="7">
        <v>0</v>
      </c>
      <c r="B8" s="12">
        <f>'Raw Data Input'!G21/100</f>
        <v>-7.42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Input'!G22/100</f>
        <v>-6.27</v>
      </c>
      <c r="C9" s="10">
        <f>B9-B8</f>
        <v>1.1500000000000004</v>
      </c>
      <c r="D9" s="10">
        <f>C9</f>
        <v>1.1500000000000004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Input'!G23/100</f>
        <v>-4.72</v>
      </c>
      <c r="C10" s="10">
        <f t="shared" ref="C10:D25" si="0">B10-B9</f>
        <v>1.5499999999999998</v>
      </c>
      <c r="D10" s="10">
        <f>C10-C9</f>
        <v>0.39999999999999947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Input'!G24/100</f>
        <v>-3.35</v>
      </c>
      <c r="C11" s="10">
        <f t="shared" si="0"/>
        <v>1.3699999999999997</v>
      </c>
      <c r="D11" s="10">
        <f t="shared" si="0"/>
        <v>-0.18000000000000016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Input'!G25/100</f>
        <v>-2.34</v>
      </c>
      <c r="C12" s="10">
        <f t="shared" si="0"/>
        <v>1.0100000000000002</v>
      </c>
      <c r="D12" s="10">
        <f t="shared" si="0"/>
        <v>-0.35999999999999943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Input'!G26/100</f>
        <v>-1.6</v>
      </c>
      <c r="C13" s="10">
        <f t="shared" si="0"/>
        <v>0.73999999999999977</v>
      </c>
      <c r="D13" s="10">
        <f t="shared" si="0"/>
        <v>-0.27000000000000046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Input'!G27/100</f>
        <v>-2.34</v>
      </c>
      <c r="C14" s="10">
        <f t="shared" si="0"/>
        <v>-0.73999999999999977</v>
      </c>
      <c r="D14" s="10">
        <f t="shared" si="0"/>
        <v>-1.4799999999999995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Input'!G28/100</f>
        <v>-1.9</v>
      </c>
      <c r="C15" s="10">
        <f t="shared" si="0"/>
        <v>0.43999999999999995</v>
      </c>
      <c r="D15" s="10">
        <f t="shared" si="0"/>
        <v>1.1799999999999997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Input'!G29/100</f>
        <v>0.84</v>
      </c>
      <c r="C16" s="10">
        <f t="shared" si="0"/>
        <v>2.7399999999999998</v>
      </c>
      <c r="D16" s="10">
        <f t="shared" si="0"/>
        <v>2.2999999999999998</v>
      </c>
      <c r="E16" s="13"/>
      <c r="F16" s="14">
        <f>IF(OR(D16&gt;'95% Report'!$G$15,D16&lt;-'95% Report'!$G$15),D16,"")</f>
        <v>2.2999999999999998</v>
      </c>
      <c r="G16" s="14" t="str">
        <f>IF(OR(D16&gt;'100% Report'!$G$15,D16&lt;-'100% Report'!$G$15),D16,"")</f>
        <v/>
      </c>
      <c r="H16" s="9"/>
      <c r="I16" s="15"/>
      <c r="J16" s="14">
        <f>IF(OR(D16&gt;'95% Report'!$G$16,D16&lt;-'95% Report'!$G$16),D16,"")</f>
        <v>2.2999999999999998</v>
      </c>
      <c r="K16" s="14" t="str">
        <f>IF(OR(D16&gt;'100% Report'!$G$16,D16&lt;-'100% Report'!$G$16),D16,"")</f>
        <v/>
      </c>
      <c r="L16" s="9"/>
      <c r="M16" s="15"/>
      <c r="N16" s="14">
        <f>IF(OR(D16&gt;'95% Report'!$G$17,D16&lt;-'95% Report'!$G$17),D16,"")</f>
        <v>2.2999999999999998</v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Input'!G30/100</f>
        <v>3.05</v>
      </c>
      <c r="C17" s="10">
        <f t="shared" si="0"/>
        <v>2.21</v>
      </c>
      <c r="D17" s="10">
        <f t="shared" si="0"/>
        <v>-0.5299999999999998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Input'!G31/100</f>
        <v>3.23</v>
      </c>
      <c r="C18" s="10">
        <f t="shared" si="0"/>
        <v>0.18000000000000016</v>
      </c>
      <c r="D18" s="10">
        <f t="shared" si="0"/>
        <v>-2.0299999999999998</v>
      </c>
      <c r="E18" s="13">
        <f>B18-B8</f>
        <v>10.65</v>
      </c>
      <c r="F18" s="14">
        <f>IF(OR(D18&gt;'95% Report'!$G$15,D18&lt;-'95% Report'!$G$15),D18,"")</f>
        <v>-2.0299999999999998</v>
      </c>
      <c r="G18" s="14" t="str">
        <f>IF(OR(D18&gt;'100% Report'!$G$15,D18&lt;-'100% Report'!$G$15),D18,"")</f>
        <v/>
      </c>
      <c r="H18" s="10">
        <f>IF(OR(E18&gt;'95% Report'!$I$15,E18&lt;-'95% Report'!$I$15),E18,"")</f>
        <v>10.65</v>
      </c>
      <c r="I18" s="10" t="str">
        <f>IF(OR(E18&gt;'100% Report'!$I$15,E18&lt;-'100% Report'!$I$15),E18,"")</f>
        <v/>
      </c>
      <c r="J18" s="14">
        <f>IF(OR(D18&gt;'95% Report'!$G$16,D18&lt;-'95% Report'!$G$16),D18,"")</f>
        <v>-2.0299999999999998</v>
      </c>
      <c r="K18" s="14" t="str">
        <f>IF(OR(D18&gt;'100% Report'!$G$16,D18&lt;-'100% Report'!$G$16),D18,"")</f>
        <v/>
      </c>
      <c r="L18" s="10">
        <f>IF(OR(E18&gt;'95% Report'!$I$16,E18&lt;-'95% Report'!$I$16),E18,"")</f>
        <v>10.65</v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>
        <f>IF(OR(E18&gt;'95% Report'!$I$17,E18&lt;-'95% Report'!$I$17),E18,"")</f>
        <v>10.65</v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>
        <f>IF(OR(E18&gt;'95% Report'!$I$18,E18&lt;-'95% Report'!$I$18),E18,"")</f>
        <v>10.65</v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Input'!G32/100</f>
        <v>2.92</v>
      </c>
      <c r="C19" s="10">
        <f t="shared" si="0"/>
        <v>-0.31000000000000005</v>
      </c>
      <c r="D19" s="10">
        <f t="shared" si="0"/>
        <v>-0.49000000000000021</v>
      </c>
      <c r="E19" s="13">
        <f t="shared" ref="E19:E82" si="1">B19-B9</f>
        <v>9.19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>
        <f>IF(OR(E19&gt;'95% Report'!$I$15,E19&lt;-'95% Report'!$I$15),E19,"")</f>
        <v>9.19</v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>
        <f>IF(OR(E19&gt;'95% Report'!$I$16,E19&lt;-'95% Report'!$I$16),E19,"")</f>
        <v>9.19</v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>
        <f>IF(OR(E19&gt;'95% Report'!$I$17,E19&lt;-'95% Report'!$I$17),E19,"")</f>
        <v>9.19</v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Input'!G33/100</f>
        <v>2.34</v>
      </c>
      <c r="C20" s="10">
        <f t="shared" si="0"/>
        <v>-0.58000000000000007</v>
      </c>
      <c r="D20" s="10">
        <f t="shared" si="0"/>
        <v>-0.27</v>
      </c>
      <c r="E20" s="13">
        <f t="shared" si="1"/>
        <v>7.06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>
        <f>IF(OR(E20&gt;'95% Report'!$I$15,E20&lt;-'95% Report'!$I$15),E20,"")</f>
        <v>7.06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>
        <f>IF(OR(E20&gt;'95% Report'!$I$16,E20&lt;-'95% Report'!$I$16),E20,"")</f>
        <v>7.06</v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Input'!G34/100</f>
        <v>0.69</v>
      </c>
      <c r="C21" s="10">
        <f t="shared" si="0"/>
        <v>-1.65</v>
      </c>
      <c r="D21" s="10">
        <f t="shared" si="0"/>
        <v>-1.0699999999999998</v>
      </c>
      <c r="E21" s="13">
        <f t="shared" si="1"/>
        <v>4.04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Input'!G35/100</f>
        <v>-0.18</v>
      </c>
      <c r="C22" s="10">
        <f t="shared" si="0"/>
        <v>-0.86999999999999988</v>
      </c>
      <c r="D22" s="10">
        <f t="shared" si="0"/>
        <v>0.78</v>
      </c>
      <c r="E22" s="13">
        <f t="shared" si="1"/>
        <v>2.1599999999999997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Input'!G36/100</f>
        <v>0.08</v>
      </c>
      <c r="C23" s="10">
        <f t="shared" si="0"/>
        <v>0.26</v>
      </c>
      <c r="D23" s="10">
        <f t="shared" si="0"/>
        <v>1.1299999999999999</v>
      </c>
      <c r="E23" s="13">
        <f t="shared" si="1"/>
        <v>1.6800000000000002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Input'!G37/100</f>
        <v>1.35</v>
      </c>
      <c r="C24" s="10">
        <f t="shared" si="0"/>
        <v>1.27</v>
      </c>
      <c r="D24" s="10">
        <f t="shared" si="0"/>
        <v>1.01</v>
      </c>
      <c r="E24" s="13">
        <f t="shared" si="1"/>
        <v>3.69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Input'!G38/100</f>
        <v>3.3</v>
      </c>
      <c r="C25" s="10">
        <f t="shared" si="0"/>
        <v>1.9499999999999997</v>
      </c>
      <c r="D25" s="10">
        <f t="shared" si="0"/>
        <v>0.67999999999999972</v>
      </c>
      <c r="E25" s="13">
        <f t="shared" si="1"/>
        <v>5.1999999999999993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5.1999999999999993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Input'!G39/100</f>
        <v>4.29</v>
      </c>
      <c r="C26" s="10">
        <f t="shared" ref="C26:D41" si="2">B26-B25</f>
        <v>0.99000000000000021</v>
      </c>
      <c r="D26" s="10">
        <f t="shared" si="2"/>
        <v>-0.95999999999999952</v>
      </c>
      <c r="E26" s="13">
        <f t="shared" si="1"/>
        <v>3.45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Input'!G40/100</f>
        <v>4.2699999999999996</v>
      </c>
      <c r="C27" s="10">
        <f t="shared" si="2"/>
        <v>-2.0000000000000462E-2</v>
      </c>
      <c r="D27" s="10">
        <f t="shared" si="2"/>
        <v>-1.0100000000000007</v>
      </c>
      <c r="E27" s="13">
        <f t="shared" si="1"/>
        <v>1.2199999999999998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Input'!G41/100</f>
        <v>4.24</v>
      </c>
      <c r="C28" s="10">
        <f t="shared" si="2"/>
        <v>-2.9999999999999361E-2</v>
      </c>
      <c r="D28" s="10">
        <f t="shared" si="2"/>
        <v>-9.9999999999988987E-3</v>
      </c>
      <c r="E28" s="13">
        <f t="shared" si="1"/>
        <v>1.0100000000000002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Input'!G42/100</f>
        <v>4.01</v>
      </c>
      <c r="C29" s="10">
        <f t="shared" si="2"/>
        <v>-0.23000000000000043</v>
      </c>
      <c r="D29" s="10">
        <f t="shared" si="2"/>
        <v>-0.20000000000000107</v>
      </c>
      <c r="E29" s="13">
        <f t="shared" si="1"/>
        <v>1.0899999999999999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Input'!G43/100</f>
        <v>3.99</v>
      </c>
      <c r="C30" s="10">
        <f t="shared" si="2"/>
        <v>-1.9999999999999574E-2</v>
      </c>
      <c r="D30" s="10">
        <f t="shared" si="2"/>
        <v>0.21000000000000085</v>
      </c>
      <c r="E30" s="13">
        <f t="shared" si="1"/>
        <v>1.6500000000000004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Input'!G44/100</f>
        <v>2.29</v>
      </c>
      <c r="C31" s="10">
        <f t="shared" si="2"/>
        <v>-1.7000000000000002</v>
      </c>
      <c r="D31" s="10">
        <f t="shared" si="2"/>
        <v>-1.6800000000000006</v>
      </c>
      <c r="E31" s="13">
        <f t="shared" si="1"/>
        <v>1.6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Input'!G45/100</f>
        <v>-0.66</v>
      </c>
      <c r="C32" s="10">
        <f t="shared" si="2"/>
        <v>-2.95</v>
      </c>
      <c r="D32" s="10">
        <f t="shared" si="2"/>
        <v>-1.25</v>
      </c>
      <c r="E32" s="13">
        <f t="shared" si="1"/>
        <v>-0.48000000000000004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Input'!G46/100</f>
        <v>-2.34</v>
      </c>
      <c r="C33" s="10">
        <f t="shared" si="2"/>
        <v>-1.6799999999999997</v>
      </c>
      <c r="D33" s="10">
        <f t="shared" si="2"/>
        <v>1.2700000000000005</v>
      </c>
      <c r="E33" s="13">
        <f t="shared" si="1"/>
        <v>-2.42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Input'!G47/100</f>
        <v>-2.54</v>
      </c>
      <c r="C34" s="10">
        <f t="shared" si="2"/>
        <v>-0.20000000000000018</v>
      </c>
      <c r="D34" s="10">
        <f t="shared" si="2"/>
        <v>1.4799999999999995</v>
      </c>
      <c r="E34" s="13">
        <f t="shared" si="1"/>
        <v>-3.89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Input'!G48/100</f>
        <v>-2.44</v>
      </c>
      <c r="C35" s="10">
        <f t="shared" si="2"/>
        <v>0.10000000000000009</v>
      </c>
      <c r="D35" s="10">
        <f t="shared" si="2"/>
        <v>0.30000000000000027</v>
      </c>
      <c r="E35" s="13">
        <f t="shared" si="1"/>
        <v>-5.74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>
        <f>IF(OR(E35&gt;'95% Report'!$I$15,E35&lt;-'95% Report'!$I$15),E35,"")</f>
        <v>-5.74</v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Input'!G49/100</f>
        <v>-1.75</v>
      </c>
      <c r="C36" s="10">
        <f t="shared" si="2"/>
        <v>0.69</v>
      </c>
      <c r="D36" s="10">
        <f t="shared" si="2"/>
        <v>0.58999999999999986</v>
      </c>
      <c r="E36" s="13">
        <f t="shared" si="1"/>
        <v>-6.04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>
        <f>IF(OR(E36&gt;'95% Report'!$I$15,E36&lt;-'95% Report'!$I$15),E36,"")</f>
        <v>-6.04</v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Input'!G50/100</f>
        <v>-0.56000000000000005</v>
      </c>
      <c r="C37" s="10">
        <f t="shared" si="2"/>
        <v>1.19</v>
      </c>
      <c r="D37" s="10">
        <f t="shared" si="2"/>
        <v>0.5</v>
      </c>
      <c r="E37" s="13">
        <f t="shared" si="1"/>
        <v>-4.83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>
        <f>IF(OR(E37&gt;'95% Report'!$I$15,E37&lt;-'95% Report'!$I$15),E37,"")</f>
        <v>-4.83</v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Input'!G51/100</f>
        <v>0.3</v>
      </c>
      <c r="C38" s="10">
        <f t="shared" si="2"/>
        <v>0.8600000000000001</v>
      </c>
      <c r="D38" s="10">
        <f t="shared" si="2"/>
        <v>-0.32999999999999985</v>
      </c>
      <c r="E38" s="13">
        <f t="shared" si="1"/>
        <v>-3.9400000000000004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Input'!G52/100</f>
        <v>0.61</v>
      </c>
      <c r="C39" s="10">
        <f t="shared" si="2"/>
        <v>0.31</v>
      </c>
      <c r="D39" s="10">
        <f t="shared" si="2"/>
        <v>-0.55000000000000004</v>
      </c>
      <c r="E39" s="13">
        <f t="shared" si="1"/>
        <v>-3.4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Input'!G53/100</f>
        <v>1.24</v>
      </c>
      <c r="C40" s="10">
        <f t="shared" si="2"/>
        <v>0.63</v>
      </c>
      <c r="D40" s="10">
        <f t="shared" si="2"/>
        <v>0.32</v>
      </c>
      <c r="E40" s="13">
        <f t="shared" si="1"/>
        <v>-2.75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Input'!G54/100</f>
        <v>-2.67</v>
      </c>
      <c r="C41" s="10">
        <f t="shared" si="2"/>
        <v>-3.91</v>
      </c>
      <c r="D41" s="10">
        <f t="shared" si="2"/>
        <v>-4.54</v>
      </c>
      <c r="E41" s="13">
        <f t="shared" si="1"/>
        <v>-4.96</v>
      </c>
      <c r="F41" s="14">
        <f>IF(OR(D41&gt;'95% Report'!$G$15,D41&lt;-'95% Report'!$G$15),D41,"")</f>
        <v>-4.54</v>
      </c>
      <c r="G41" s="14">
        <f>IF(OR(D41&gt;'100% Report'!$G$15,D41&lt;-'100% Report'!$G$15),D41,"")</f>
        <v>-4.54</v>
      </c>
      <c r="H41" s="10">
        <f>IF(OR(E41&gt;'95% Report'!$I$15,E41&lt;-'95% Report'!$I$15),E41,"")</f>
        <v>-4.96</v>
      </c>
      <c r="I41" s="10" t="str">
        <f>IF(OR(E41&gt;'100% Report'!$I$15,E41&lt;-'100% Report'!$I$15),E41,"")</f>
        <v/>
      </c>
      <c r="J41" s="14">
        <f>IF(OR(D41&gt;'95% Report'!$G$16,D41&lt;-'95% Report'!$G$16),D41,"")</f>
        <v>-4.54</v>
      </c>
      <c r="K41" s="14">
        <f>IF(OR(D41&gt;'100% Report'!$G$16,D41&lt;-'100% Report'!$G$16),D41,"")</f>
        <v>-4.54</v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>
        <f>IF(OR(D41&gt;'95% Report'!$G$17,D41&lt;-'95% Report'!$G$17),D41,"")</f>
        <v>-4.54</v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>
        <f>IF(OR(D41&gt;'95% Report'!$G$18,D41&lt;-'95% Report'!$G$18),D41,"")</f>
        <v>-4.54</v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Input'!G55/100</f>
        <v>0</v>
      </c>
      <c r="C42" s="10">
        <f t="shared" ref="C42:D57" si="3">B42-B41</f>
        <v>2.67</v>
      </c>
      <c r="D42" s="10">
        <f t="shared" si="3"/>
        <v>6.58</v>
      </c>
      <c r="E42" s="13">
        <f t="shared" si="1"/>
        <v>0.66</v>
      </c>
      <c r="F42" s="14">
        <f>IF(OR(D42&gt;'95% Report'!$G$15,D42&lt;-'95% Report'!$G$15),D42,"")</f>
        <v>6.58</v>
      </c>
      <c r="G42" s="14">
        <f>IF(OR(D42&gt;'100% Report'!$G$15,D42&lt;-'100% Report'!$G$15),D42,"")</f>
        <v>6.58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6.58</v>
      </c>
      <c r="K42" s="14">
        <f>IF(OR(D42&gt;'100% Report'!$G$16,D42&lt;-'100% Report'!$G$16),D42,"")</f>
        <v>6.58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6.58</v>
      </c>
      <c r="O42" s="14">
        <f>IF(OR(D42&gt;'100% Report'!$G$17,D42&lt;-'100% Report'!$G$17),D42,"")</f>
        <v>6.58</v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6.58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Input'!G56/100</f>
        <v>0</v>
      </c>
      <c r="C43" s="10">
        <f t="shared" si="3"/>
        <v>0</v>
      </c>
      <c r="D43" s="10">
        <f t="shared" si="3"/>
        <v>-2.67</v>
      </c>
      <c r="E43" s="13">
        <f t="shared" si="1"/>
        <v>2.34</v>
      </c>
      <c r="F43" s="14">
        <f>IF(OR(D43&gt;'95% Report'!$G$15,D43&lt;-'95% Report'!$G$15),D43,"")</f>
        <v>-2.67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-2.67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-2.67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-2.67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Input'!G57/100</f>
        <v>0</v>
      </c>
      <c r="C44" s="10">
        <f t="shared" si="3"/>
        <v>0</v>
      </c>
      <c r="D44" s="10">
        <f t="shared" si="3"/>
        <v>0</v>
      </c>
      <c r="E44" s="13">
        <f t="shared" si="1"/>
        <v>2.54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Input'!G58/100</f>
        <v>0</v>
      </c>
      <c r="C45" s="10">
        <f t="shared" si="3"/>
        <v>0</v>
      </c>
      <c r="D45" s="10">
        <f t="shared" si="3"/>
        <v>0</v>
      </c>
      <c r="E45" s="13">
        <f t="shared" si="1"/>
        <v>2.44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Input'!G59/100</f>
        <v>0</v>
      </c>
      <c r="C46" s="10">
        <f t="shared" si="3"/>
        <v>0</v>
      </c>
      <c r="D46" s="10">
        <f t="shared" si="3"/>
        <v>0</v>
      </c>
      <c r="E46" s="13">
        <f t="shared" si="1"/>
        <v>1.75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Input'!G60/100</f>
        <v>0</v>
      </c>
      <c r="C47" s="10">
        <f t="shared" si="3"/>
        <v>0</v>
      </c>
      <c r="D47" s="10">
        <f t="shared" si="3"/>
        <v>0</v>
      </c>
      <c r="E47" s="13">
        <f t="shared" si="1"/>
        <v>0.56000000000000005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Input'!G61/100</f>
        <v>0</v>
      </c>
      <c r="C48" s="10">
        <f t="shared" si="3"/>
        <v>0</v>
      </c>
      <c r="D48" s="10">
        <f t="shared" si="3"/>
        <v>0</v>
      </c>
      <c r="E48" s="13">
        <f t="shared" si="1"/>
        <v>-0.3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Input'!G62/100</f>
        <v>0</v>
      </c>
      <c r="C49" s="10">
        <f t="shared" si="3"/>
        <v>0</v>
      </c>
      <c r="D49" s="10">
        <f t="shared" si="3"/>
        <v>0</v>
      </c>
      <c r="E49" s="13">
        <f t="shared" si="1"/>
        <v>-0.61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Input'!G63/100</f>
        <v>0</v>
      </c>
      <c r="C50" s="10">
        <f t="shared" si="3"/>
        <v>0</v>
      </c>
      <c r="D50" s="10">
        <f t="shared" si="3"/>
        <v>0</v>
      </c>
      <c r="E50" s="13">
        <f t="shared" si="1"/>
        <v>-1.24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Input'!G64/100</f>
        <v>0</v>
      </c>
      <c r="C51" s="10">
        <f t="shared" si="3"/>
        <v>0</v>
      </c>
      <c r="D51" s="10">
        <f t="shared" si="3"/>
        <v>0</v>
      </c>
      <c r="E51" s="13">
        <f t="shared" si="1"/>
        <v>2.67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Input'!G65/100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Input'!G66/100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Input'!G67/100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Input'!G68/100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Input'!G69/100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Input'!G70/100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Input'!G71/100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Input'!G72/100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Input'!G73/100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Input'!G74/100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Input'!G75/100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Input'!G76/100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Input'!G77/100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Input'!G78/100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Input'!G79/100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Input'!G80/100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Input'!G81/100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Input'!G82/100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Input'!G83/100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Input'!G84/100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Input'!G85/100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Input'!G86/100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Input'!G87/100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Input'!G88/100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Input'!G89/100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Input'!G90/100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Input'!G91/100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Input'!G92/100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Input'!G93/100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Input'!G94/100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Input'!G95/100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Input'!G96/100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Input'!G97/100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Input'!G98/100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Input'!G99/100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Input'!G100/100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Input'!G101/100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Input'!G102/100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Input'!G103/100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Input'!G104/100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Input'!G105/100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Input'!G106/100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Input'!G107/100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Input'!G108/100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Input'!G109/100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Input'!G110/100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Input'!G111/100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Input'!G112/100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Input'!G113/100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Input'!G114/100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Input'!G115/100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Input'!G116/100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Input'!G117/100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Input'!G118/100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Input'!G119/100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Input'!G120/100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Input'!G121/100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Input'!G122/100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Input'!G123/100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Input'!G124/100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Input'!G125/100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Input'!G126/100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Input'!G127/100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Input'!G128/100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Input'!G129/100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Input'!G130/100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Input'!G131/100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Input'!G132/100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Input'!G133/100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Input'!G134/100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Input'!G135/100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Input'!G136/100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Input'!G137/100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Input'!G138/100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Input'!G139/100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Input'!G140/100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Input'!G141/100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Input'!G142/100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Input'!G143/100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Input'!G144/100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Input'!G145/100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Input'!G146/100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Input'!G147/100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Input'!G148/100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Input'!G149/100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Input'!G150/100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Input'!G151/100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Input'!G152/100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Input'!G153/100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Input'!G154/100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Input'!G155/100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Input'!G156/100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Input'!G157/100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Input'!G158/100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Input'!G159/100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Input'!G160/100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Input'!G161/100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Input'!G162/100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Input'!G163/100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Input'!G164/100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Input'!G165/100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Input'!G166/100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Input'!G167/100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Input'!G168/100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Input'!G169/100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Input'!G170/100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Input'!G171/100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Input'!G172/100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Input'!G173/100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Input'!G174/100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Input'!G175/100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Input'!G176/100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Input'!G177/100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Input'!G178/100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Input'!G179/100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Input'!G180/100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Input'!G181/100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Input'!G182/100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Input'!G183/100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Input'!G184/100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Input'!G185/100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Input'!G186/100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Input'!G187/100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Input'!G188/100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Input'!G189/100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Input'!G190/100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Input'!G191/100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Input'!G192/100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Input'!G193/100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Input'!G194/100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Input'!G195/100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Input'!G196/100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Input'!G197/100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Input'!G198/100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Input'!G199/100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Input'!G200/100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Input'!G201/100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Input'!G202/100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Input'!G203/100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Input'!G204/100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Input'!G205/100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Input'!G206/100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Input'!G207/100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Input'!G208/100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Input'!G209/100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Input'!G210/100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Input'!G211/100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Input'!G212/100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Input'!G213/100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Input'!G214/100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Input'!G215/100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Input'!G216/100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Input'!G217/100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Input'!G218/100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Input'!G219/100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Input'!G220/100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Input'!G221/100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Input'!G222/100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Input'!G223/100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Input'!G224/100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Input'!G225/100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Input'!G226/100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Input'!G227/100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Input'!G228/100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Input'!G229/100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Input'!G230/100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Input'!G231/100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Input'!G232/100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Input'!G233/100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Input'!G234/100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Input'!G235/100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Input'!G236/100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Input'!G237/100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Input'!G238/100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Input'!G239/100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Input'!G240/100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Input'!G241/100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Input'!G242/100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Input'!G243/100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Input'!G244/100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Input'!G245/100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Input'!G246/100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Input'!G247/100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Input'!G248/100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Input'!G249/100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Input'!G250/100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Input'!G251/100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Input'!G252/100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Input'!G253/100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Input'!G254/100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Input'!G255/100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Input'!G256/100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Input'!G257/100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Input'!G258/100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Input'!G259/100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Input'!G260/100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Input'!G261/100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5</v>
      </c>
      <c r="G249" s="17">
        <f t="shared" ref="G249:U249" si="22">COUNT(G8:G248)</f>
        <v>2</v>
      </c>
      <c r="H249" s="17">
        <f t="shared" si="22"/>
        <v>8</v>
      </c>
      <c r="I249" s="17">
        <f t="shared" si="22"/>
        <v>0</v>
      </c>
      <c r="J249" s="17">
        <f t="shared" si="22"/>
        <v>5</v>
      </c>
      <c r="K249" s="17">
        <f t="shared" si="22"/>
        <v>2</v>
      </c>
      <c r="L249" s="17">
        <f t="shared" si="22"/>
        <v>3</v>
      </c>
      <c r="M249" s="17">
        <f t="shared" si="22"/>
        <v>0</v>
      </c>
      <c r="N249" s="17">
        <f t="shared" si="22"/>
        <v>4</v>
      </c>
      <c r="O249" s="17">
        <f t="shared" si="22"/>
        <v>1</v>
      </c>
      <c r="P249" s="17">
        <f t="shared" si="22"/>
        <v>2</v>
      </c>
      <c r="Q249" s="17">
        <f t="shared" si="22"/>
        <v>0</v>
      </c>
      <c r="R249" s="17">
        <f t="shared" si="22"/>
        <v>3</v>
      </c>
      <c r="S249" s="17">
        <f t="shared" si="22"/>
        <v>0</v>
      </c>
      <c r="T249" s="17">
        <f t="shared" si="22"/>
        <v>1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Input'!H3),'Raw Data Input'!H3,'Raw Data Input'!H3)</f>
        <v>7</v>
      </c>
    </row>
    <row r="3" spans="1:21">
      <c r="A3" s="32" t="s">
        <v>7</v>
      </c>
      <c r="B3" s="2"/>
      <c r="C3" s="2">
        <f>IF(ISNUMBER('Raw Data Input'!H5),'Raw Data Input'!H5,'Raw Data Input'!H5)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0.12903225806451613</v>
      </c>
      <c r="G7" s="26">
        <f>G249/D249</f>
        <v>3.2258064516129031E-2</v>
      </c>
      <c r="H7" s="27">
        <f>H249/E249</f>
        <v>0.60869565217391308</v>
      </c>
      <c r="I7" s="28">
        <f>I249/E249</f>
        <v>0</v>
      </c>
      <c r="J7" s="29">
        <f>J249/D249</f>
        <v>0.12903225806451613</v>
      </c>
      <c r="K7" s="27">
        <f>K249/D249</f>
        <v>3.2258064516129031E-2</v>
      </c>
      <c r="L7" s="26">
        <f>L249/E249</f>
        <v>0.17391304347826086</v>
      </c>
      <c r="M7" s="28">
        <f>M249/E249</f>
        <v>0</v>
      </c>
      <c r="N7" s="25">
        <f>N249/D249</f>
        <v>9.6774193548387094E-2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9.6774193548387094E-2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Input'!H21/100</f>
        <v>-7.19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Input'!H22/100</f>
        <v>-6.32</v>
      </c>
      <c r="C9" s="10">
        <f>B9-B8</f>
        <v>0.87000000000000011</v>
      </c>
      <c r="D9" s="10">
        <f>C9</f>
        <v>0.87000000000000011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Input'!H23/100</f>
        <v>-4.47</v>
      </c>
      <c r="C10" s="10">
        <f t="shared" ref="C10:D25" si="0">B10-B9</f>
        <v>1.8500000000000005</v>
      </c>
      <c r="D10" s="10">
        <f>C10-C9</f>
        <v>0.98000000000000043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Input'!H24/100</f>
        <v>-1.73</v>
      </c>
      <c r="C11" s="10">
        <f t="shared" si="0"/>
        <v>2.7399999999999998</v>
      </c>
      <c r="D11" s="10">
        <f t="shared" si="0"/>
        <v>0.88999999999999924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Input'!H25/100</f>
        <v>-1.07</v>
      </c>
      <c r="C12" s="10">
        <f t="shared" si="0"/>
        <v>0.65999999999999992</v>
      </c>
      <c r="D12" s="10">
        <f t="shared" si="0"/>
        <v>-2.08</v>
      </c>
      <c r="E12" s="13"/>
      <c r="F12" s="14">
        <f>IF(OR(D12&gt;'95% Report'!$G$15,D12&lt;-'95% Report'!$G$15),D12,"")</f>
        <v>-2.08</v>
      </c>
      <c r="G12" s="14" t="str">
        <f>IF(OR(D12&gt;'100% Report'!$G$15,D12&lt;-'100% Report'!$G$15),D12,"")</f>
        <v/>
      </c>
      <c r="H12" s="9"/>
      <c r="I12" s="15"/>
      <c r="J12" s="14">
        <f>IF(OR(D12&gt;'95% Report'!$G$16,D12&lt;-'95% Report'!$G$16),D12,"")</f>
        <v>-2.08</v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Input'!H26/100</f>
        <v>-0.57999999999999996</v>
      </c>
      <c r="C13" s="10">
        <f t="shared" si="0"/>
        <v>0.4900000000000001</v>
      </c>
      <c r="D13" s="10">
        <f t="shared" si="0"/>
        <v>-0.16999999999999982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Input'!H27/100</f>
        <v>-1.07</v>
      </c>
      <c r="C14" s="10">
        <f t="shared" si="0"/>
        <v>-0.4900000000000001</v>
      </c>
      <c r="D14" s="10">
        <f t="shared" si="0"/>
        <v>-0.9800000000000002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Input'!H28/100</f>
        <v>-2.84</v>
      </c>
      <c r="C15" s="10">
        <f t="shared" si="0"/>
        <v>-1.7699999999999998</v>
      </c>
      <c r="D15" s="10">
        <f t="shared" si="0"/>
        <v>-1.2799999999999998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Input'!H29/100</f>
        <v>-3.99</v>
      </c>
      <c r="C16" s="10">
        <f t="shared" si="0"/>
        <v>-1.1500000000000004</v>
      </c>
      <c r="D16" s="10">
        <f t="shared" si="0"/>
        <v>0.61999999999999944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Input'!H30/100</f>
        <v>-4.01</v>
      </c>
      <c r="C17" s="10">
        <f t="shared" si="0"/>
        <v>-1.9999999999999574E-2</v>
      </c>
      <c r="D17" s="10">
        <f t="shared" si="0"/>
        <v>1.1300000000000008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Input'!H31/100</f>
        <v>-4.04</v>
      </c>
      <c r="C18" s="10">
        <f t="shared" si="0"/>
        <v>-3.0000000000000249E-2</v>
      </c>
      <c r="D18" s="10">
        <f t="shared" si="0"/>
        <v>-1.0000000000000675E-2</v>
      </c>
      <c r="E18" s="13">
        <f>B18-B8</f>
        <v>3.1500000000000004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Input'!H32/100</f>
        <v>-4.17</v>
      </c>
      <c r="C19" s="10">
        <f t="shared" si="0"/>
        <v>-0.12999999999999989</v>
      </c>
      <c r="D19" s="10">
        <f t="shared" si="0"/>
        <v>-9.9999999999999645E-2</v>
      </c>
      <c r="E19" s="13">
        <f t="shared" ref="E19:E82" si="1">B19-B9</f>
        <v>2.1500000000000004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Input'!H33/100</f>
        <v>-4.57</v>
      </c>
      <c r="C20" s="10">
        <f t="shared" si="0"/>
        <v>-0.40000000000000036</v>
      </c>
      <c r="D20" s="10">
        <f t="shared" si="0"/>
        <v>-0.27000000000000046</v>
      </c>
      <c r="E20" s="13">
        <f t="shared" si="1"/>
        <v>-0.10000000000000053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Input'!H34/100</f>
        <v>-4.1100000000000003</v>
      </c>
      <c r="C21" s="10">
        <f t="shared" si="0"/>
        <v>0.45999999999999996</v>
      </c>
      <c r="D21" s="10">
        <f t="shared" si="0"/>
        <v>0.86000000000000032</v>
      </c>
      <c r="E21" s="13">
        <f t="shared" si="1"/>
        <v>-2.3800000000000003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Input'!H35/100</f>
        <v>-1.9</v>
      </c>
      <c r="C22" s="10">
        <f t="shared" si="0"/>
        <v>2.2100000000000004</v>
      </c>
      <c r="D22" s="10">
        <f t="shared" si="0"/>
        <v>1.7500000000000004</v>
      </c>
      <c r="E22" s="13">
        <f t="shared" si="1"/>
        <v>-0.82999999999999985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Input'!H36/100</f>
        <v>0.74</v>
      </c>
      <c r="C23" s="10">
        <f t="shared" si="0"/>
        <v>2.6399999999999997</v>
      </c>
      <c r="D23" s="10">
        <f t="shared" si="0"/>
        <v>0.42999999999999927</v>
      </c>
      <c r="E23" s="13">
        <f t="shared" si="1"/>
        <v>1.3199999999999998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Input'!H37/100</f>
        <v>3.05</v>
      </c>
      <c r="C24" s="10">
        <f t="shared" si="0"/>
        <v>2.3099999999999996</v>
      </c>
      <c r="D24" s="10">
        <f t="shared" si="0"/>
        <v>-0.33000000000000007</v>
      </c>
      <c r="E24" s="13">
        <f t="shared" si="1"/>
        <v>4.12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Input'!H38/100</f>
        <v>2.59</v>
      </c>
      <c r="C25" s="10">
        <f t="shared" si="0"/>
        <v>-0.45999999999999996</v>
      </c>
      <c r="D25" s="10">
        <f t="shared" si="0"/>
        <v>-2.7699999999999996</v>
      </c>
      <c r="E25" s="13">
        <f t="shared" si="1"/>
        <v>5.43</v>
      </c>
      <c r="F25" s="14">
        <f>IF(OR(D25&gt;'95% Report'!$G$15,D25&lt;-'95% Report'!$G$15),D25,"")</f>
        <v>-2.7699999999999996</v>
      </c>
      <c r="G25" s="14" t="str">
        <f>IF(OR(D25&gt;'100% Report'!$G$15,D25&lt;-'100% Report'!$G$15),D25,"")</f>
        <v/>
      </c>
      <c r="H25" s="10">
        <f>IF(OR(E25&gt;'95% Report'!$I$15,E25&lt;-'95% Report'!$I$15),E25,"")</f>
        <v>5.43</v>
      </c>
      <c r="I25" s="10" t="str">
        <f>IF(OR(E25&gt;'100% Report'!$I$15,E25&lt;-'100% Report'!$I$15),E25,"")</f>
        <v/>
      </c>
      <c r="J25" s="14">
        <f>IF(OR(D25&gt;'95% Report'!$G$16,D25&lt;-'95% Report'!$G$16),D25,"")</f>
        <v>-2.7699999999999996</v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>
        <f>IF(OR(D25&gt;'95% Report'!$G$17,D25&lt;-'95% Report'!$G$17),D25,"")</f>
        <v>-2.7699999999999996</v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>
        <f>IF(OR(D25&gt;'95% Report'!$G$18,D25&lt;-'95% Report'!$G$18),D25,"")</f>
        <v>-2.7699999999999996</v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Input'!H39/100</f>
        <v>2.87</v>
      </c>
      <c r="C26" s="10">
        <f t="shared" ref="C26:D41" si="2">B26-B25</f>
        <v>0.28000000000000025</v>
      </c>
      <c r="D26" s="10">
        <f t="shared" si="2"/>
        <v>0.74000000000000021</v>
      </c>
      <c r="E26" s="13">
        <f t="shared" si="1"/>
        <v>6.86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>
        <f>IF(OR(E26&gt;'95% Report'!$I$15,E26&lt;-'95% Report'!$I$15),E26,"")</f>
        <v>6.86</v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>
        <f>IF(OR(E26&gt;'95% Report'!$I$16,E26&lt;-'95% Report'!$I$16),E26,"")</f>
        <v>6.86</v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Input'!H40/100</f>
        <v>3.35</v>
      </c>
      <c r="C27" s="10">
        <f t="shared" si="2"/>
        <v>0.48</v>
      </c>
      <c r="D27" s="10">
        <f t="shared" si="2"/>
        <v>0.19999999999999973</v>
      </c>
      <c r="E27" s="13">
        <f t="shared" si="1"/>
        <v>7.3599999999999994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>
        <f>IF(OR(E27&gt;'95% Report'!$I$15,E27&lt;-'95% Report'!$I$15),E27,"")</f>
        <v>7.3599999999999994</v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>
        <f>IF(OR(E27&gt;'95% Report'!$I$16,E27&lt;-'95% Report'!$I$16),E27,"")</f>
        <v>7.3599999999999994</v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Input'!H41/100</f>
        <v>2.57</v>
      </c>
      <c r="C28" s="10">
        <f t="shared" si="2"/>
        <v>-0.78000000000000025</v>
      </c>
      <c r="D28" s="10">
        <f t="shared" si="2"/>
        <v>-1.2600000000000002</v>
      </c>
      <c r="E28" s="13">
        <f t="shared" si="1"/>
        <v>6.6099999999999994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>
        <f>IF(OR(E28&gt;'95% Report'!$I$15,E28&lt;-'95% Report'!$I$15),E28,"")</f>
        <v>6.6099999999999994</v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>
        <f>IF(OR(E28&gt;'95% Report'!$I$16,E28&lt;-'95% Report'!$I$16),E28,"")</f>
        <v>6.6099999999999994</v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Input'!H42/100</f>
        <v>0.97</v>
      </c>
      <c r="C29" s="10">
        <f t="shared" si="2"/>
        <v>-1.5999999999999999</v>
      </c>
      <c r="D29" s="10">
        <f t="shared" si="2"/>
        <v>-0.81999999999999962</v>
      </c>
      <c r="E29" s="13">
        <f t="shared" si="1"/>
        <v>5.14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5.14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Input'!H43/100</f>
        <v>-0.36</v>
      </c>
      <c r="C30" s="10">
        <f t="shared" si="2"/>
        <v>-1.33</v>
      </c>
      <c r="D30" s="10">
        <f t="shared" si="2"/>
        <v>0.2699999999999998</v>
      </c>
      <c r="E30" s="13">
        <f t="shared" si="1"/>
        <v>4.21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Input'!H44/100</f>
        <v>-1.02</v>
      </c>
      <c r="C31" s="10">
        <f t="shared" si="2"/>
        <v>-0.66</v>
      </c>
      <c r="D31" s="10">
        <f t="shared" si="2"/>
        <v>0.67</v>
      </c>
      <c r="E31" s="13">
        <f t="shared" si="1"/>
        <v>3.0900000000000003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Input'!H45/100</f>
        <v>-0.79</v>
      </c>
      <c r="C32" s="10">
        <f t="shared" si="2"/>
        <v>0.22999999999999998</v>
      </c>
      <c r="D32" s="10">
        <f t="shared" si="2"/>
        <v>0.89</v>
      </c>
      <c r="E32" s="13">
        <f t="shared" si="1"/>
        <v>1.1099999999999999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Input'!H46/100</f>
        <v>0.23</v>
      </c>
      <c r="C33" s="10">
        <f t="shared" si="2"/>
        <v>1.02</v>
      </c>
      <c r="D33" s="10">
        <f t="shared" si="2"/>
        <v>0.79</v>
      </c>
      <c r="E33" s="13">
        <f t="shared" si="1"/>
        <v>-0.51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Input'!H47/100</f>
        <v>1.42</v>
      </c>
      <c r="C34" s="10">
        <f t="shared" si="2"/>
        <v>1.19</v>
      </c>
      <c r="D34" s="10">
        <f t="shared" si="2"/>
        <v>0.16999999999999993</v>
      </c>
      <c r="E34" s="13">
        <f t="shared" si="1"/>
        <v>-1.63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Input'!H48/100</f>
        <v>3.28</v>
      </c>
      <c r="C35" s="10">
        <f t="shared" si="2"/>
        <v>1.8599999999999999</v>
      </c>
      <c r="D35" s="10">
        <f t="shared" si="2"/>
        <v>0.66999999999999993</v>
      </c>
      <c r="E35" s="13">
        <f t="shared" si="1"/>
        <v>0.69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Input'!H49/100</f>
        <v>4.78</v>
      </c>
      <c r="C36" s="10">
        <f t="shared" si="2"/>
        <v>1.5000000000000004</v>
      </c>
      <c r="D36" s="10">
        <f t="shared" si="2"/>
        <v>-0.35999999999999943</v>
      </c>
      <c r="E36" s="13">
        <f t="shared" si="1"/>
        <v>1.9100000000000001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Input'!H50/100</f>
        <v>5.69</v>
      </c>
      <c r="C37" s="10">
        <f t="shared" si="2"/>
        <v>0.91000000000000014</v>
      </c>
      <c r="D37" s="10">
        <f t="shared" si="2"/>
        <v>-0.5900000000000003</v>
      </c>
      <c r="E37" s="13">
        <f t="shared" si="1"/>
        <v>2.3400000000000003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Input'!H51/100</f>
        <v>6.65</v>
      </c>
      <c r="C38" s="10">
        <f t="shared" si="2"/>
        <v>0.96</v>
      </c>
      <c r="D38" s="10">
        <f t="shared" si="2"/>
        <v>4.9999999999999822E-2</v>
      </c>
      <c r="E38" s="13">
        <f t="shared" si="1"/>
        <v>4.08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Input'!H52/100</f>
        <v>6.2</v>
      </c>
      <c r="C39" s="10">
        <f t="shared" si="2"/>
        <v>-0.45000000000000018</v>
      </c>
      <c r="D39" s="10">
        <f t="shared" si="2"/>
        <v>-1.4100000000000001</v>
      </c>
      <c r="E39" s="13">
        <f t="shared" si="1"/>
        <v>5.23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>
        <f>IF(OR(E39&gt;'95% Report'!$I$15,E39&lt;-'95% Report'!$I$15),E39,"")</f>
        <v>5.23</v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Input'!H53/100</f>
        <v>5.38</v>
      </c>
      <c r="C40" s="10">
        <f t="shared" si="2"/>
        <v>-0.82000000000000028</v>
      </c>
      <c r="D40" s="10">
        <f t="shared" si="2"/>
        <v>-0.37000000000000011</v>
      </c>
      <c r="E40" s="13">
        <f t="shared" si="1"/>
        <v>5.74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>
        <f>IF(OR(E40&gt;'95% Report'!$I$15,E40&lt;-'95% Report'!$I$15),E40,"")</f>
        <v>5.74</v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Input'!H54/100</f>
        <v>4.5199999999999996</v>
      </c>
      <c r="C41" s="10">
        <f t="shared" si="2"/>
        <v>-0.86000000000000032</v>
      </c>
      <c r="D41" s="10">
        <f t="shared" si="2"/>
        <v>-4.0000000000000036E-2</v>
      </c>
      <c r="E41" s="13">
        <f t="shared" si="1"/>
        <v>5.5399999999999991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5.5399999999999991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Input'!H55/100</f>
        <v>0</v>
      </c>
      <c r="C42" s="10">
        <f t="shared" ref="C42:D57" si="3">B42-B41</f>
        <v>-4.5199999999999996</v>
      </c>
      <c r="D42" s="10">
        <f t="shared" si="3"/>
        <v>-3.6599999999999993</v>
      </c>
      <c r="E42" s="13">
        <f t="shared" si="1"/>
        <v>0.79</v>
      </c>
      <c r="F42" s="14">
        <f>IF(OR(D42&gt;'95% Report'!$G$15,D42&lt;-'95% Report'!$G$15),D42,"")</f>
        <v>-3.6599999999999993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-3.6599999999999993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-3.6599999999999993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-3.6599999999999993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Input'!H56/100</f>
        <v>0</v>
      </c>
      <c r="C43" s="10">
        <f t="shared" si="3"/>
        <v>0</v>
      </c>
      <c r="D43" s="10">
        <f t="shared" si="3"/>
        <v>4.5199999999999996</v>
      </c>
      <c r="E43" s="13">
        <f t="shared" si="1"/>
        <v>-0.23</v>
      </c>
      <c r="F43" s="14">
        <f>IF(OR(D43&gt;'95% Report'!$G$15,D43&lt;-'95% Report'!$G$15),D43,"")</f>
        <v>4.5199999999999996</v>
      </c>
      <c r="G43" s="14">
        <f>IF(OR(D43&gt;'100% Report'!$G$15,D43&lt;-'100% Report'!$G$15),D43,"")</f>
        <v>4.5199999999999996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4.5199999999999996</v>
      </c>
      <c r="K43" s="14">
        <f>IF(OR(D43&gt;'100% Report'!$G$16,D43&lt;-'100% Report'!$G$16),D43,"")</f>
        <v>4.5199999999999996</v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4.5199999999999996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4.5199999999999996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Input'!H57/100</f>
        <v>0</v>
      </c>
      <c r="C44" s="10">
        <f t="shared" si="3"/>
        <v>0</v>
      </c>
      <c r="D44" s="10">
        <f t="shared" si="3"/>
        <v>0</v>
      </c>
      <c r="E44" s="13">
        <f t="shared" si="1"/>
        <v>-1.42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Input'!H58/100</f>
        <v>0</v>
      </c>
      <c r="C45" s="10">
        <f t="shared" si="3"/>
        <v>0</v>
      </c>
      <c r="D45" s="10">
        <f t="shared" si="3"/>
        <v>0</v>
      </c>
      <c r="E45" s="13">
        <f t="shared" si="1"/>
        <v>-3.28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Input'!H59/100</f>
        <v>0</v>
      </c>
      <c r="C46" s="10">
        <f t="shared" si="3"/>
        <v>0</v>
      </c>
      <c r="D46" s="10">
        <f t="shared" si="3"/>
        <v>0</v>
      </c>
      <c r="E46" s="13">
        <f t="shared" si="1"/>
        <v>-4.78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>
        <f>IF(OR(E46&gt;'95% Report'!$I$15,E46&lt;-'95% Report'!$I$15),E46,"")</f>
        <v>-4.78</v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Input'!H60/100</f>
        <v>0</v>
      </c>
      <c r="C47" s="10">
        <f t="shared" si="3"/>
        <v>0</v>
      </c>
      <c r="D47" s="10">
        <f t="shared" si="3"/>
        <v>0</v>
      </c>
      <c r="E47" s="13">
        <f t="shared" si="1"/>
        <v>-5.69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>
        <f>IF(OR(E47&gt;'95% Report'!$I$15,E47&lt;-'95% Report'!$I$15),E47,"")</f>
        <v>-5.69</v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Input'!H61/100</f>
        <v>0</v>
      </c>
      <c r="C48" s="10">
        <f t="shared" si="3"/>
        <v>0</v>
      </c>
      <c r="D48" s="10">
        <f t="shared" si="3"/>
        <v>0</v>
      </c>
      <c r="E48" s="13">
        <f t="shared" si="1"/>
        <v>-6.65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>
        <f>IF(OR(E48&gt;'95% Report'!$I$15,E48&lt;-'95% Report'!$I$15),E48,"")</f>
        <v>-6.65</v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>
        <f>IF(OR(E48&gt;'95% Report'!$I$16,E48&lt;-'95% Report'!$I$16),E48,"")</f>
        <v>-6.65</v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Input'!H62/100</f>
        <v>0</v>
      </c>
      <c r="C49" s="10">
        <f t="shared" si="3"/>
        <v>0</v>
      </c>
      <c r="D49" s="10">
        <f t="shared" si="3"/>
        <v>0</v>
      </c>
      <c r="E49" s="13">
        <f t="shared" si="1"/>
        <v>-6.2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>
        <f>IF(OR(E49&gt;'95% Report'!$I$15,E49&lt;-'95% Report'!$I$15),E49,"")</f>
        <v>-6.2</v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Input'!H63/100</f>
        <v>0</v>
      </c>
      <c r="C50" s="10">
        <f t="shared" si="3"/>
        <v>0</v>
      </c>
      <c r="D50" s="10">
        <f t="shared" si="3"/>
        <v>0</v>
      </c>
      <c r="E50" s="13">
        <f t="shared" si="1"/>
        <v>-5.38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>
        <f>IF(OR(E50&gt;'95% Report'!$I$15,E50&lt;-'95% Report'!$I$15),E50,"")</f>
        <v>-5.38</v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Input'!H64/100</f>
        <v>0</v>
      </c>
      <c r="C51" s="10">
        <f t="shared" si="3"/>
        <v>0</v>
      </c>
      <c r="D51" s="10">
        <f t="shared" si="3"/>
        <v>0</v>
      </c>
      <c r="E51" s="13">
        <f t="shared" si="1"/>
        <v>-4.5199999999999996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>
        <f>IF(OR(E51&gt;'95% Report'!$I$15,E51&lt;-'95% Report'!$I$15),E51,"")</f>
        <v>-4.5199999999999996</v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Input'!H65/100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Input'!H66/100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Input'!H67/100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Input'!H68/100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Input'!H69/100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Input'!H70/100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Input'!H71/100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Input'!H72/100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Input'!H73/100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Input'!H74/100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Input'!H75/100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Input'!H76/100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Input'!H77/100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Input'!H78/100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Input'!H79/100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Input'!H80/100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Input'!H81/100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Input'!H82/100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Input'!H83/100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Input'!H84/100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Input'!H85/100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Input'!H86/100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Input'!H87/100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Input'!H88/100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Input'!H89/100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Input'!H90/100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Input'!H91/100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Input'!H92/100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Input'!H93/100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Input'!H94/100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Input'!H95/100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Input'!H96/100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Input'!H97/100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Input'!H98/100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Input'!H99/100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Input'!H100/100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Input'!H101/100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Input'!H102/100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Input'!H103/100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Input'!H104/100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Input'!H105/100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Input'!H106/100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Input'!H107/100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Input'!H108/100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Input'!H109/100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Input'!H110/100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Input'!H111/100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Input'!H112/100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Input'!H113/100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Input'!H114/100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Input'!H115/100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Input'!H116/100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Input'!H117/100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Input'!H118/100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Input'!H119/100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Input'!H120/100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Input'!H121/100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Input'!H122/100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Input'!H123/100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Input'!H124/100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Input'!H125/100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Input'!H126/100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Input'!H127/100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Input'!H128/100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Input'!H129/100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Input'!H130/100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Input'!H131/100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Input'!H132/100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Input'!H133/100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Input'!H134/100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Input'!H135/100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Input'!H136/100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Input'!H137/100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Input'!H138/100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Input'!H139/100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Input'!H140/100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Input'!H141/100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Input'!H142/100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Input'!H143/100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Input'!H144/100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Input'!H145/100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Input'!H146/100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Input'!H147/100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Input'!H148/100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Input'!H149/100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Input'!H150/100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Input'!H151/100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Input'!H152/100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Input'!H153/100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Input'!H154/100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Input'!H155/100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Input'!H156/100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Input'!H157/100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Input'!H158/100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Input'!H159/100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Input'!H160/100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Input'!H161/100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Input'!H162/100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Input'!H163/100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Input'!H164/100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Input'!H165/100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Input'!H166/100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Input'!H167/100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Input'!H168/100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Input'!H169/100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Input'!H170/100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Input'!H171/100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Input'!H172/100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Input'!H173/100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Input'!H174/100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Input'!H175/100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Input'!H176/100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Input'!H177/100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Input'!H178/100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Input'!H179/100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Input'!H180/100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Input'!H181/100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Input'!H182/100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Input'!H183/100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Input'!H184/100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Input'!H185/100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Input'!H186/100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Input'!H187/100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Input'!H188/100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Input'!H189/100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Input'!H190/100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Input'!H191/100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Input'!H192/100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Input'!H193/100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Input'!H194/100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Input'!H195/100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Input'!H196/100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Input'!H197/100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Input'!H198/100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Input'!H199/100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Input'!H200/100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Input'!H201/100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Input'!H202/100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Input'!H203/100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Input'!H204/100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Input'!H205/100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Input'!H206/100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Input'!H207/100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Input'!H208/100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Input'!H209/100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Input'!H210/100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Input'!H211/100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Input'!H212/100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Input'!H213/100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Input'!H214/100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Input'!H215/100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Input'!H216/100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Input'!H217/100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Input'!H218/100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Input'!H219/100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Input'!H220/100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Input'!H221/100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Input'!H222/100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Input'!H223/100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Input'!H224/100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Input'!H225/100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Input'!H226/100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Input'!H227/100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Input'!H228/100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Input'!H229/100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Input'!H230/100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Input'!H231/100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Input'!H232/100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Input'!H233/100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Input'!H234/100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Input'!H235/100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Input'!H236/100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Input'!H237/100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Input'!H238/100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Input'!H239/100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Input'!H240/100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Input'!H241/100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Input'!H242/100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Input'!H243/100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Input'!H244/100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Input'!H245/100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Input'!H246/100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Input'!H247/100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Input'!H248/100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Input'!H249/100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Input'!H250/100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Input'!H251/100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Input'!H252/100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Input'!H253/100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Input'!H254/100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Input'!H255/100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Input'!H256/100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Input'!H257/100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Input'!H258/100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Input'!H259/100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Input'!H260/100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Input'!H261/100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4</v>
      </c>
      <c r="G249" s="17">
        <f t="shared" ref="G249:U249" si="22">COUNT(G8:G248)</f>
        <v>1</v>
      </c>
      <c r="H249" s="17">
        <f t="shared" si="22"/>
        <v>14</v>
      </c>
      <c r="I249" s="17">
        <f t="shared" si="22"/>
        <v>0</v>
      </c>
      <c r="J249" s="17">
        <f t="shared" si="22"/>
        <v>4</v>
      </c>
      <c r="K249" s="17">
        <f t="shared" si="22"/>
        <v>1</v>
      </c>
      <c r="L249" s="17">
        <f t="shared" si="22"/>
        <v>4</v>
      </c>
      <c r="M249" s="17">
        <f t="shared" si="22"/>
        <v>0</v>
      </c>
      <c r="N249" s="17">
        <f t="shared" si="22"/>
        <v>3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3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Input'!I3),'Raw Data Input'!I3,'Raw Data Input'!I3)</f>
        <v>8</v>
      </c>
    </row>
    <row r="3" spans="1:21">
      <c r="A3" s="32" t="s">
        <v>7</v>
      </c>
      <c r="B3" s="2"/>
      <c r="C3" s="2">
        <f>IF(ISNUMBER('Raw Data Input'!I5),'Raw Data Input'!I5,'Raw Data Input'!I5)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9.6774193548387094E-2</v>
      </c>
      <c r="G7" s="26">
        <f>G249/D249</f>
        <v>3.2258064516129031E-2</v>
      </c>
      <c r="H7" s="27">
        <f>H249/E249</f>
        <v>0.13043478260869565</v>
      </c>
      <c r="I7" s="28">
        <f>I249/E249</f>
        <v>0</v>
      </c>
      <c r="J7" s="29">
        <f>J249/D249</f>
        <v>6.4516129032258063E-2</v>
      </c>
      <c r="K7" s="27">
        <f>K249/D249</f>
        <v>0</v>
      </c>
      <c r="L7" s="26">
        <f>L249/E249</f>
        <v>4.3478260869565216E-2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Input'!I21/100</f>
        <v>0.84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Input'!I22/100</f>
        <v>1.3</v>
      </c>
      <c r="C9" s="10">
        <f>B9-B8</f>
        <v>0.46000000000000008</v>
      </c>
      <c r="D9" s="10">
        <f>C9</f>
        <v>0.46000000000000008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Input'!I23/100</f>
        <v>3.15</v>
      </c>
      <c r="C10" s="10">
        <f t="shared" ref="C10:D25" si="0">B10-B9</f>
        <v>1.8499999999999999</v>
      </c>
      <c r="D10" s="10">
        <f>C10-C9</f>
        <v>1.3899999999999997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Input'!I24/100</f>
        <v>5.21</v>
      </c>
      <c r="C11" s="10">
        <f t="shared" si="0"/>
        <v>2.06</v>
      </c>
      <c r="D11" s="10">
        <f t="shared" si="0"/>
        <v>0.21000000000000019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Input'!I25/100</f>
        <v>3.15</v>
      </c>
      <c r="C12" s="10">
        <f t="shared" si="0"/>
        <v>-2.06</v>
      </c>
      <c r="D12" s="10">
        <f t="shared" si="0"/>
        <v>-4.12</v>
      </c>
      <c r="E12" s="13"/>
      <c r="F12" s="14">
        <f>IF(OR(D12&gt;'95% Report'!$G$15,D12&lt;-'95% Report'!$G$15),D12,"")</f>
        <v>-4.12</v>
      </c>
      <c r="G12" s="14">
        <f>IF(OR(D12&gt;'100% Report'!$G$15,D12&lt;-'100% Report'!$G$15),D12,"")</f>
        <v>-4.12</v>
      </c>
      <c r="H12" s="9"/>
      <c r="I12" s="15"/>
      <c r="J12" s="14">
        <f>IF(OR(D12&gt;'95% Report'!$G$16,D12&lt;-'95% Report'!$G$16),D12,"")</f>
        <v>-4.12</v>
      </c>
      <c r="K12" s="14" t="str">
        <f>IF(OR(D12&gt;'100% Report'!$G$16,D12&lt;-'100% Report'!$G$16),D12,"")</f>
        <v/>
      </c>
      <c r="L12" s="9"/>
      <c r="M12" s="15"/>
      <c r="N12" s="14">
        <f>IF(OR(D12&gt;'95% Report'!$G$17,D12&lt;-'95% Report'!$G$17),D12,"")</f>
        <v>-4.12</v>
      </c>
      <c r="O12" s="14" t="str">
        <f>IF(OR(D12&gt;'100% Report'!$G$17,D12&lt;-'100% Report'!$G$17),D12,"")</f>
        <v/>
      </c>
      <c r="P12" s="9"/>
      <c r="Q12" s="15"/>
      <c r="R12" s="14">
        <f>IF(OR(D12&gt;'95% Report'!$G$18,D12&lt;-'95% Report'!$G$18),D12,"")</f>
        <v>-4.12</v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Input'!I26/100</f>
        <v>1.32</v>
      </c>
      <c r="C13" s="10">
        <f t="shared" si="0"/>
        <v>-1.8299999999999998</v>
      </c>
      <c r="D13" s="10">
        <f t="shared" si="0"/>
        <v>0.2300000000000002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Input'!I27/100</f>
        <v>1.1399999999999999</v>
      </c>
      <c r="C14" s="10">
        <f t="shared" si="0"/>
        <v>-0.18000000000000016</v>
      </c>
      <c r="D14" s="10">
        <f t="shared" si="0"/>
        <v>1.6499999999999997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Input'!I28/100</f>
        <v>1.02</v>
      </c>
      <c r="C15" s="10">
        <f t="shared" si="0"/>
        <v>-0.11999999999999988</v>
      </c>
      <c r="D15" s="10">
        <f t="shared" si="0"/>
        <v>6.0000000000000275E-2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Input'!I29/100</f>
        <v>1.1399999999999999</v>
      </c>
      <c r="C16" s="10">
        <f t="shared" si="0"/>
        <v>0.11999999999999988</v>
      </c>
      <c r="D16" s="10">
        <f t="shared" si="0"/>
        <v>0.23999999999999977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Input'!I30/100</f>
        <v>0.57999999999999996</v>
      </c>
      <c r="C17" s="10">
        <f t="shared" si="0"/>
        <v>-0.55999999999999994</v>
      </c>
      <c r="D17" s="10">
        <f t="shared" si="0"/>
        <v>-0.67999999999999983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Input'!I31/100</f>
        <v>-0.53</v>
      </c>
      <c r="C18" s="10">
        <f t="shared" si="0"/>
        <v>-1.1099999999999999</v>
      </c>
      <c r="D18" s="10">
        <f t="shared" si="0"/>
        <v>-0.54999999999999993</v>
      </c>
      <c r="E18" s="13">
        <f>B18-B8</f>
        <v>-1.37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Input'!I32/100</f>
        <v>-1.63</v>
      </c>
      <c r="C19" s="10">
        <f t="shared" si="0"/>
        <v>-1.0999999999999999</v>
      </c>
      <c r="D19" s="10">
        <f t="shared" si="0"/>
        <v>1.0000000000000009E-2</v>
      </c>
      <c r="E19" s="13">
        <f t="shared" ref="E19:E82" si="1">B19-B9</f>
        <v>-2.9299999999999997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Input'!I33/100</f>
        <v>-1.85</v>
      </c>
      <c r="C20" s="10">
        <f t="shared" si="0"/>
        <v>-0.2200000000000002</v>
      </c>
      <c r="D20" s="10">
        <f t="shared" si="0"/>
        <v>0.87999999999999967</v>
      </c>
      <c r="E20" s="13">
        <f t="shared" si="1"/>
        <v>-5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>
        <f>IF(OR(E20&gt;'95% Report'!$I$15,E20&lt;-'95% Report'!$I$15),E20,"")</f>
        <v>-5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Input'!I34/100</f>
        <v>-2.2599999999999998</v>
      </c>
      <c r="C21" s="10">
        <f t="shared" si="0"/>
        <v>-0.4099999999999997</v>
      </c>
      <c r="D21" s="10">
        <f t="shared" si="0"/>
        <v>-0.1899999999999995</v>
      </c>
      <c r="E21" s="13">
        <f t="shared" si="1"/>
        <v>-7.47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>
        <f>IF(OR(E21&gt;'95% Report'!$I$15,E21&lt;-'95% Report'!$I$15),E21,"")</f>
        <v>-7.47</v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>
        <f>IF(OR(E21&gt;'95% Report'!$I$16,E21&lt;-'95% Report'!$I$16),E21,"")</f>
        <v>-7.47</v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Input'!I35/100</f>
        <v>-1.42</v>
      </c>
      <c r="C22" s="10">
        <f t="shared" si="0"/>
        <v>0.83999999999999986</v>
      </c>
      <c r="D22" s="10">
        <f t="shared" si="0"/>
        <v>1.2499999999999996</v>
      </c>
      <c r="E22" s="13">
        <f t="shared" si="1"/>
        <v>-4.57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>
        <f>IF(OR(E22&gt;'95% Report'!$I$15,E22&lt;-'95% Report'!$I$15),E22,"")</f>
        <v>-4.57</v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Input'!I36/100</f>
        <v>-0.99</v>
      </c>
      <c r="C23" s="10">
        <f t="shared" si="0"/>
        <v>0.42999999999999994</v>
      </c>
      <c r="D23" s="10">
        <f t="shared" si="0"/>
        <v>-0.40999999999999992</v>
      </c>
      <c r="E23" s="13">
        <f t="shared" si="1"/>
        <v>-2.31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Input'!I37/100</f>
        <v>-0.97</v>
      </c>
      <c r="C24" s="10">
        <f t="shared" si="0"/>
        <v>2.0000000000000018E-2</v>
      </c>
      <c r="D24" s="10">
        <f t="shared" si="0"/>
        <v>-0.40999999999999992</v>
      </c>
      <c r="E24" s="13">
        <f t="shared" si="1"/>
        <v>-2.11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Input'!I38/100</f>
        <v>-1.78</v>
      </c>
      <c r="C25" s="10">
        <f t="shared" si="0"/>
        <v>-0.81</v>
      </c>
      <c r="D25" s="10">
        <f t="shared" si="0"/>
        <v>-0.83000000000000007</v>
      </c>
      <c r="E25" s="13">
        <f t="shared" si="1"/>
        <v>-2.8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Input'!I39/100</f>
        <v>-2.08</v>
      </c>
      <c r="C26" s="10">
        <f t="shared" ref="C26:D41" si="2">B26-B25</f>
        <v>-0.30000000000000004</v>
      </c>
      <c r="D26" s="10">
        <f t="shared" si="2"/>
        <v>0.51</v>
      </c>
      <c r="E26" s="13">
        <f t="shared" si="1"/>
        <v>-3.2199999999999998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Input'!I40/100</f>
        <v>-1.98</v>
      </c>
      <c r="C27" s="10">
        <f t="shared" si="2"/>
        <v>0.10000000000000009</v>
      </c>
      <c r="D27" s="10">
        <f t="shared" si="2"/>
        <v>0.40000000000000013</v>
      </c>
      <c r="E27" s="13">
        <f t="shared" si="1"/>
        <v>-2.56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Input'!I41/100</f>
        <v>-1.93</v>
      </c>
      <c r="C28" s="10">
        <f t="shared" si="2"/>
        <v>5.0000000000000044E-2</v>
      </c>
      <c r="D28" s="10">
        <f t="shared" si="2"/>
        <v>-5.0000000000000044E-2</v>
      </c>
      <c r="E28" s="13">
        <f t="shared" si="1"/>
        <v>-1.4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Input'!I42/100</f>
        <v>-0.99</v>
      </c>
      <c r="C29" s="10">
        <f t="shared" si="2"/>
        <v>0.94</v>
      </c>
      <c r="D29" s="10">
        <f t="shared" si="2"/>
        <v>0.8899999999999999</v>
      </c>
      <c r="E29" s="13">
        <f t="shared" si="1"/>
        <v>0.6399999999999999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Input'!I43/100</f>
        <v>-0.36</v>
      </c>
      <c r="C30" s="10">
        <f t="shared" si="2"/>
        <v>0.63</v>
      </c>
      <c r="D30" s="10">
        <f t="shared" si="2"/>
        <v>-0.30999999999999994</v>
      </c>
      <c r="E30" s="13">
        <f t="shared" si="1"/>
        <v>1.4900000000000002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Input'!I44/100</f>
        <v>-0.48</v>
      </c>
      <c r="C31" s="10">
        <f t="shared" si="2"/>
        <v>-0.12</v>
      </c>
      <c r="D31" s="10">
        <f t="shared" si="2"/>
        <v>-0.75</v>
      </c>
      <c r="E31" s="13">
        <f t="shared" si="1"/>
        <v>1.7799999999999998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Input'!I45/100</f>
        <v>0.23</v>
      </c>
      <c r="C32" s="10">
        <f t="shared" si="2"/>
        <v>0.71</v>
      </c>
      <c r="D32" s="10">
        <f t="shared" si="2"/>
        <v>0.83</v>
      </c>
      <c r="E32" s="13">
        <f t="shared" si="1"/>
        <v>1.65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Input'!I46/100</f>
        <v>0.36</v>
      </c>
      <c r="C33" s="10">
        <f t="shared" si="2"/>
        <v>0.12999999999999998</v>
      </c>
      <c r="D33" s="10">
        <f t="shared" si="2"/>
        <v>-0.57999999999999996</v>
      </c>
      <c r="E33" s="13">
        <f t="shared" si="1"/>
        <v>1.35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Input'!I47/100</f>
        <v>0</v>
      </c>
      <c r="C34" s="10">
        <f t="shared" si="2"/>
        <v>-0.36</v>
      </c>
      <c r="D34" s="10">
        <f t="shared" si="2"/>
        <v>-0.49</v>
      </c>
      <c r="E34" s="13">
        <f t="shared" si="1"/>
        <v>0.97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Input'!I48/100</f>
        <v>-0.15</v>
      </c>
      <c r="C35" s="10">
        <f t="shared" si="2"/>
        <v>-0.15</v>
      </c>
      <c r="D35" s="10">
        <f t="shared" si="2"/>
        <v>0.21</v>
      </c>
      <c r="E35" s="13">
        <f t="shared" si="1"/>
        <v>1.6300000000000001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Input'!I49/100</f>
        <v>0.05</v>
      </c>
      <c r="C36" s="10">
        <f t="shared" si="2"/>
        <v>0.2</v>
      </c>
      <c r="D36" s="10">
        <f t="shared" si="2"/>
        <v>0.35</v>
      </c>
      <c r="E36" s="13">
        <f t="shared" si="1"/>
        <v>2.13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Input'!I50/100</f>
        <v>0.99</v>
      </c>
      <c r="C37" s="10">
        <f t="shared" si="2"/>
        <v>0.94</v>
      </c>
      <c r="D37" s="10">
        <f t="shared" si="2"/>
        <v>0.74</v>
      </c>
      <c r="E37" s="13">
        <f t="shared" si="1"/>
        <v>2.9699999999999998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Input'!I51/100</f>
        <v>0.79</v>
      </c>
      <c r="C38" s="10">
        <f t="shared" si="2"/>
        <v>-0.19999999999999996</v>
      </c>
      <c r="D38" s="10">
        <f t="shared" si="2"/>
        <v>-1.1399999999999999</v>
      </c>
      <c r="E38" s="13">
        <f t="shared" si="1"/>
        <v>2.7199999999999998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Input'!I52/100</f>
        <v>0.15</v>
      </c>
      <c r="C39" s="10">
        <f t="shared" si="2"/>
        <v>-0.64</v>
      </c>
      <c r="D39" s="10">
        <f t="shared" si="2"/>
        <v>-0.44000000000000006</v>
      </c>
      <c r="E39" s="13">
        <f t="shared" si="1"/>
        <v>1.1399999999999999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Input'!I53/100</f>
        <v>-0.1</v>
      </c>
      <c r="C40" s="10">
        <f t="shared" si="2"/>
        <v>-0.25</v>
      </c>
      <c r="D40" s="10">
        <f t="shared" si="2"/>
        <v>0.39</v>
      </c>
      <c r="E40" s="13">
        <f t="shared" si="1"/>
        <v>0.26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Input'!I54/100</f>
        <v>-1.83</v>
      </c>
      <c r="C41" s="10">
        <f t="shared" si="2"/>
        <v>-1.73</v>
      </c>
      <c r="D41" s="10">
        <f t="shared" si="2"/>
        <v>-1.48</v>
      </c>
      <c r="E41" s="13">
        <f t="shared" si="1"/>
        <v>-1.35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Input'!I55/100</f>
        <v>0</v>
      </c>
      <c r="C42" s="10">
        <f t="shared" ref="C42:D57" si="3">B42-B41</f>
        <v>1.83</v>
      </c>
      <c r="D42" s="10">
        <f t="shared" si="3"/>
        <v>3.56</v>
      </c>
      <c r="E42" s="13">
        <f t="shared" si="1"/>
        <v>-0.23</v>
      </c>
      <c r="F42" s="14">
        <f>IF(OR(D42&gt;'95% Report'!$G$15,D42&lt;-'95% Report'!$G$15),D42,"")</f>
        <v>3.56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3.56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3.56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3.56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Input'!I56/100</f>
        <v>0</v>
      </c>
      <c r="C43" s="10">
        <f t="shared" si="3"/>
        <v>0</v>
      </c>
      <c r="D43" s="10">
        <f t="shared" si="3"/>
        <v>-1.83</v>
      </c>
      <c r="E43" s="13">
        <f t="shared" si="1"/>
        <v>-0.36</v>
      </c>
      <c r="F43" s="14">
        <f>IF(OR(D43&gt;'95% Report'!$G$15,D43&lt;-'95% Report'!$G$15),D43,"")</f>
        <v>-1.83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 t="str">
        <f>IF(OR(D43&gt;'95% Report'!$G$16,D43&lt;-'95% Report'!$G$16),D43,"")</f>
        <v/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 t="str">
        <f>IF(OR(D43&gt;'95% Report'!$G$17,D43&lt;-'95% Report'!$G$17),D43,"")</f>
        <v/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 t="str">
        <f>IF(OR(D43&gt;'95% Report'!$G$18,D43&lt;-'95% Report'!$G$18),D43,"")</f>
        <v/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Input'!I57/100</f>
        <v>0</v>
      </c>
      <c r="C44" s="10">
        <f t="shared" si="3"/>
        <v>0</v>
      </c>
      <c r="D44" s="10">
        <f t="shared" si="3"/>
        <v>0</v>
      </c>
      <c r="E44" s="13">
        <f t="shared" si="1"/>
        <v>0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Input'!I58/100</f>
        <v>0</v>
      </c>
      <c r="C45" s="10">
        <f t="shared" si="3"/>
        <v>0</v>
      </c>
      <c r="D45" s="10">
        <f t="shared" si="3"/>
        <v>0</v>
      </c>
      <c r="E45" s="13">
        <f t="shared" si="1"/>
        <v>0.15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Input'!I59/100</f>
        <v>0</v>
      </c>
      <c r="C46" s="10">
        <f t="shared" si="3"/>
        <v>0</v>
      </c>
      <c r="D46" s="10">
        <f t="shared" si="3"/>
        <v>0</v>
      </c>
      <c r="E46" s="13">
        <f t="shared" si="1"/>
        <v>-0.05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Input'!I60/100</f>
        <v>0</v>
      </c>
      <c r="C47" s="10">
        <f t="shared" si="3"/>
        <v>0</v>
      </c>
      <c r="D47" s="10">
        <f t="shared" si="3"/>
        <v>0</v>
      </c>
      <c r="E47" s="13">
        <f t="shared" si="1"/>
        <v>-0.99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Input'!I61/100</f>
        <v>0</v>
      </c>
      <c r="C48" s="10">
        <f t="shared" si="3"/>
        <v>0</v>
      </c>
      <c r="D48" s="10">
        <f t="shared" si="3"/>
        <v>0</v>
      </c>
      <c r="E48" s="13">
        <f t="shared" si="1"/>
        <v>-0.79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Input'!I62/100</f>
        <v>0</v>
      </c>
      <c r="C49" s="10">
        <f t="shared" si="3"/>
        <v>0</v>
      </c>
      <c r="D49" s="10">
        <f t="shared" si="3"/>
        <v>0</v>
      </c>
      <c r="E49" s="13">
        <f t="shared" si="1"/>
        <v>-0.15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Input'!I63/100</f>
        <v>0</v>
      </c>
      <c r="C50" s="10">
        <f t="shared" si="3"/>
        <v>0</v>
      </c>
      <c r="D50" s="10">
        <f t="shared" si="3"/>
        <v>0</v>
      </c>
      <c r="E50" s="13">
        <f t="shared" si="1"/>
        <v>0.1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Input'!I64/100</f>
        <v>0</v>
      </c>
      <c r="C51" s="10">
        <f t="shared" si="3"/>
        <v>0</v>
      </c>
      <c r="D51" s="10">
        <f t="shared" si="3"/>
        <v>0</v>
      </c>
      <c r="E51" s="13">
        <f t="shared" si="1"/>
        <v>1.83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Input'!I65/100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Input'!I66/100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Input'!I67/100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Input'!I68/100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Input'!I69/100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Input'!I70/100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Input'!I71/100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Input'!I72/100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Input'!I73/100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Input'!I74/100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Input'!I75/100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Input'!I76/100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Input'!I77/100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Input'!I78/100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Input'!I79/100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Input'!I80/100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Input'!I81/100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Input'!I82/100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Input'!I83/100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Input'!I84/100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Input'!I85/100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Input'!I86/100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Input'!I87/100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Input'!I88/100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Input'!I89/100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Input'!I90/100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Input'!I91/100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Input'!I92/100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Input'!I93/100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Input'!I94/100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Input'!I95/100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Input'!I96/100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Input'!I97/100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Input'!I98/100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Input'!I99/100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Input'!I100/100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Input'!I101/100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Input'!I102/100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Input'!I103/100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Input'!I104/100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Input'!I105/100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Input'!I106/100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Input'!I107/100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Input'!I108/100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Input'!I109/100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Input'!I110/100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Input'!I111/100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Input'!I112/100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Input'!I113/100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Input'!I114/100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Input'!I115/100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Input'!I116/100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Input'!I117/100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Input'!I118/100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Input'!I119/100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Input'!I120/100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Input'!I121/100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Input'!I122/100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Input'!I123/100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Input'!I124/100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Input'!I125/100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Input'!I126/100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Input'!I127/100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Input'!I128/100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Input'!I129/100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Input'!I130/100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Input'!I131/100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Input'!I132/100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Input'!I133/100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Input'!I134/100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Input'!I135/100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Input'!I136/100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Input'!I137/100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Input'!I138/100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Input'!I139/100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Input'!I140/100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Input'!I141/100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Input'!I142/100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Input'!I143/100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Input'!I144/100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Input'!I145/100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Input'!I146/100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Input'!I147/100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Input'!I148/100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Input'!I149/100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Input'!I150/100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Input'!I151/100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Input'!I152/100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Input'!I153/100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Input'!I154/100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Input'!I155/100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Input'!I156/100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Input'!I157/100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Input'!I158/100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Input'!I159/100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Input'!I160/100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Input'!I161/100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Input'!I162/100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Input'!I163/100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Input'!I164/100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Input'!I165/100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Input'!I166/100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Input'!I167/100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Input'!I168/100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Input'!I169/100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Input'!I170/100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Input'!I171/100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Input'!I172/100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Input'!I173/100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Input'!I174/100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Input'!I175/100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Input'!I176/100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Input'!I177/100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Input'!I178/100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Input'!I179/100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Input'!I180/100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Input'!I181/100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Input'!I182/100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Input'!I183/100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Input'!I184/100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Input'!I185/100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Input'!I186/100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Input'!I187/100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Input'!I188/100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Input'!I189/100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Input'!I190/100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Input'!I191/100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Input'!I192/100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Input'!I193/100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Input'!I194/100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Input'!I195/100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Input'!I196/100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Input'!I197/100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Input'!I198/100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Input'!I199/100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Input'!I200/100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Input'!I201/100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Input'!I202/100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Input'!I203/100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Input'!I204/100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Input'!I205/100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Input'!I206/100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Input'!I207/100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Input'!I208/100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Input'!I209/100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Input'!I210/100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Input'!I211/100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Input'!I212/100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Input'!I213/100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Input'!I214/100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Input'!I215/100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Input'!I216/100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Input'!I217/100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Input'!I218/100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Input'!I219/100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Input'!I220/100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Input'!I221/100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Input'!I222/100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Input'!I223/100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Input'!I224/100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Input'!I225/100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Input'!I226/100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Input'!I227/100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Input'!I228/100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Input'!I229/100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Input'!I230/100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Input'!I231/100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Input'!I232/100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Input'!I233/100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Input'!I234/100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Input'!I235/100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Input'!I236/100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Input'!I237/100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Input'!I238/100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Input'!I239/100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Input'!I240/100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Input'!I241/100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Input'!I242/100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Input'!I243/100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Input'!I244/100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Input'!I245/100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Input'!I246/100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Input'!I247/100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Input'!I248/100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Input'!I249/100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Input'!I250/100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Input'!I251/100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Input'!I252/100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Input'!I253/100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Input'!I254/100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Input'!I255/100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Input'!I256/100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Input'!I257/100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Input'!I258/100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Input'!I259/100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Input'!I260/100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Input'!I261/100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3</v>
      </c>
      <c r="G249" s="17">
        <f t="shared" ref="G249:U249" si="22">COUNT(G8:G248)</f>
        <v>1</v>
      </c>
      <c r="H249" s="17">
        <f t="shared" si="22"/>
        <v>3</v>
      </c>
      <c r="I249" s="17">
        <f t="shared" si="22"/>
        <v>0</v>
      </c>
      <c r="J249" s="17">
        <f t="shared" si="22"/>
        <v>2</v>
      </c>
      <c r="K249" s="17">
        <f t="shared" si="22"/>
        <v>0</v>
      </c>
      <c r="L249" s="17">
        <f t="shared" si="22"/>
        <v>1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Input'!J3),'Raw Data Input'!J3,'Raw Data Input'!J3)</f>
        <v>9</v>
      </c>
    </row>
    <row r="3" spans="1:21">
      <c r="A3" s="32" t="s">
        <v>7</v>
      </c>
      <c r="B3" s="2"/>
      <c r="C3" s="2">
        <f>IF(ISNUMBER('Raw Data Input'!J5),'Raw Data Input'!J5,'Raw Data Input'!J5)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0.12903225806451613</v>
      </c>
      <c r="G7" s="26">
        <f>G249/D249</f>
        <v>6.4516129032258063E-2</v>
      </c>
      <c r="H7" s="27">
        <f>H249/E249</f>
        <v>0.47826086956521741</v>
      </c>
      <c r="I7" s="28">
        <f>I249/E249</f>
        <v>0</v>
      </c>
      <c r="J7" s="29">
        <f>J249/D249</f>
        <v>0.12903225806451613</v>
      </c>
      <c r="K7" s="27">
        <f>K249/D249</f>
        <v>6.4516129032258063E-2</v>
      </c>
      <c r="L7" s="26">
        <f>L249/E249</f>
        <v>0.30434782608695654</v>
      </c>
      <c r="M7" s="28">
        <f>M249/E249</f>
        <v>0</v>
      </c>
      <c r="N7" s="25">
        <f>N249/D249</f>
        <v>9.6774193548387094E-2</v>
      </c>
      <c r="O7" s="26">
        <f>O249/D249</f>
        <v>6.4516129032258063E-2</v>
      </c>
      <c r="P7" s="26">
        <f>P249/E249</f>
        <v>0.21739130434782608</v>
      </c>
      <c r="Q7" s="28">
        <f>Q249/E249</f>
        <v>0</v>
      </c>
      <c r="R7" s="25">
        <f>R249/D249</f>
        <v>9.6774193548387094E-2</v>
      </c>
      <c r="S7" s="26">
        <f>S249/D249</f>
        <v>3.2258064516129031E-2</v>
      </c>
      <c r="T7" s="26">
        <f>T249/E249</f>
        <v>4.3478260869565216E-2</v>
      </c>
      <c r="U7" s="28">
        <f>U249/E249</f>
        <v>0</v>
      </c>
    </row>
    <row r="8" spans="1:21">
      <c r="A8" s="7">
        <v>0</v>
      </c>
      <c r="B8" s="12">
        <f>'Raw Data Input'!J21/100</f>
        <v>6.07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Input'!J22/100</f>
        <v>5.84</v>
      </c>
      <c r="C9" s="10">
        <f>B9-B8</f>
        <v>-0.23000000000000043</v>
      </c>
      <c r="D9" s="10">
        <f>C9</f>
        <v>-0.23000000000000043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Input'!J23/100</f>
        <v>5.69</v>
      </c>
      <c r="C10" s="10">
        <f t="shared" ref="C10:D25" si="0">B10-B9</f>
        <v>-0.14999999999999947</v>
      </c>
      <c r="D10" s="10">
        <f>C10-C9</f>
        <v>8.0000000000000959E-2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Input'!J24/100</f>
        <v>5.99</v>
      </c>
      <c r="C11" s="10">
        <f t="shared" si="0"/>
        <v>0.29999999999999982</v>
      </c>
      <c r="D11" s="10">
        <f t="shared" si="0"/>
        <v>0.44999999999999929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Input'!J25/100</f>
        <v>5.69</v>
      </c>
      <c r="C12" s="10">
        <f t="shared" si="0"/>
        <v>-0.29999999999999982</v>
      </c>
      <c r="D12" s="10">
        <f t="shared" si="0"/>
        <v>-0.59999999999999964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Input'!J26/100</f>
        <v>4.95</v>
      </c>
      <c r="C13" s="10">
        <f t="shared" si="0"/>
        <v>-0.74000000000000021</v>
      </c>
      <c r="D13" s="10">
        <f t="shared" si="0"/>
        <v>-0.44000000000000039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Input'!J27/100</f>
        <v>4.8499999999999996</v>
      </c>
      <c r="C14" s="10">
        <f t="shared" si="0"/>
        <v>-0.10000000000000053</v>
      </c>
      <c r="D14" s="10">
        <f t="shared" si="0"/>
        <v>0.63999999999999968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Input'!J28/100</f>
        <v>4.55</v>
      </c>
      <c r="C15" s="10">
        <f t="shared" si="0"/>
        <v>-0.29999999999999982</v>
      </c>
      <c r="D15" s="10">
        <f t="shared" si="0"/>
        <v>-0.19999999999999929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Input'!J29/100</f>
        <v>2.97</v>
      </c>
      <c r="C16" s="10">
        <f t="shared" si="0"/>
        <v>-1.5799999999999996</v>
      </c>
      <c r="D16" s="10">
        <f t="shared" si="0"/>
        <v>-1.2799999999999998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Input'!J30/100</f>
        <v>1.35</v>
      </c>
      <c r="C17" s="10">
        <f t="shared" si="0"/>
        <v>-1.62</v>
      </c>
      <c r="D17" s="10">
        <f t="shared" si="0"/>
        <v>-4.000000000000048E-2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Input'!J31/100</f>
        <v>0.51</v>
      </c>
      <c r="C18" s="10">
        <f t="shared" si="0"/>
        <v>-0.84000000000000008</v>
      </c>
      <c r="D18" s="10">
        <f t="shared" si="0"/>
        <v>0.78</v>
      </c>
      <c r="E18" s="13">
        <f>B18-B8</f>
        <v>-5.5600000000000005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>
        <f>IF(OR(E18&gt;'95% Report'!$I$15,E18&lt;-'95% Report'!$I$15),E18,"")</f>
        <v>-5.5600000000000005</v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Input'!J32/100</f>
        <v>-0.48</v>
      </c>
      <c r="C19" s="10">
        <f t="shared" si="0"/>
        <v>-0.99</v>
      </c>
      <c r="D19" s="10">
        <f t="shared" si="0"/>
        <v>-0.14999999999999991</v>
      </c>
      <c r="E19" s="13">
        <f t="shared" ref="E19:E82" si="1">B19-B9</f>
        <v>-6.32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>
        <f>IF(OR(E19&gt;'95% Report'!$I$15,E19&lt;-'95% Report'!$I$15),E19,"")</f>
        <v>-6.32</v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Input'!J33/100</f>
        <v>-2.9</v>
      </c>
      <c r="C20" s="10">
        <f t="shared" si="0"/>
        <v>-2.42</v>
      </c>
      <c r="D20" s="10">
        <f t="shared" si="0"/>
        <v>-1.43</v>
      </c>
      <c r="E20" s="13">
        <f t="shared" si="1"/>
        <v>-8.59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>
        <f>IF(OR(E20&gt;'95% Report'!$I$15,E20&lt;-'95% Report'!$I$15),E20,"")</f>
        <v>-8.59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>
        <f>IF(OR(E20&gt;'95% Report'!$I$16,E20&lt;-'95% Report'!$I$16),E20,"")</f>
        <v>-8.59</v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>
        <f>IF(OR(E20&gt;'95% Report'!$I$17,E20&lt;-'95% Report'!$I$17),E20,"")</f>
        <v>-8.59</v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Input'!J34/100</f>
        <v>-4.24</v>
      </c>
      <c r="C21" s="10">
        <f t="shared" si="0"/>
        <v>-1.3400000000000003</v>
      </c>
      <c r="D21" s="10">
        <f t="shared" si="0"/>
        <v>1.0799999999999996</v>
      </c>
      <c r="E21" s="13">
        <f t="shared" si="1"/>
        <v>-10.23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>
        <f>IF(OR(E21&gt;'95% Report'!$I$15,E21&lt;-'95% Report'!$I$15),E21,"")</f>
        <v>-10.23</v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>
        <f>IF(OR(E21&gt;'95% Report'!$I$16,E21&lt;-'95% Report'!$I$16),E21,"")</f>
        <v>-10.23</v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>
        <f>IF(OR(E21&gt;'95% Report'!$I$17,E21&lt;-'95% Report'!$I$17),E21,"")</f>
        <v>-10.23</v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>
        <f>IF(OR(E21&gt;'95% Report'!$I$18,E21&lt;-'95% Report'!$I$18),E21,"")</f>
        <v>-10.23</v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Input'!J35/100</f>
        <v>-3.99</v>
      </c>
      <c r="C22" s="10">
        <f t="shared" si="0"/>
        <v>0.25</v>
      </c>
      <c r="D22" s="10">
        <f t="shared" si="0"/>
        <v>1.5900000000000003</v>
      </c>
      <c r="E22" s="13">
        <f t="shared" si="1"/>
        <v>-9.68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>
        <f>IF(OR(E22&gt;'95% Report'!$I$15,E22&lt;-'95% Report'!$I$15),E22,"")</f>
        <v>-9.68</v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>
        <f>IF(OR(E22&gt;'95% Report'!$I$16,E22&lt;-'95% Report'!$I$16),E22,"")</f>
        <v>-9.68</v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>
        <f>IF(OR(E22&gt;'95% Report'!$I$17,E22&lt;-'95% Report'!$I$17),E22,"")</f>
        <v>-9.68</v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Input'!J36/100</f>
        <v>-3.63</v>
      </c>
      <c r="C23" s="10">
        <f t="shared" si="0"/>
        <v>0.36000000000000032</v>
      </c>
      <c r="D23" s="10">
        <f t="shared" si="0"/>
        <v>0.11000000000000032</v>
      </c>
      <c r="E23" s="13">
        <f t="shared" si="1"/>
        <v>-8.58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>
        <f>IF(OR(E23&gt;'95% Report'!$I$15,E23&lt;-'95% Report'!$I$15),E23,"")</f>
        <v>-8.58</v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>
        <f>IF(OR(E23&gt;'95% Report'!$I$16,E23&lt;-'95% Report'!$I$16),E23,"")</f>
        <v>-8.58</v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>
        <f>IF(OR(E23&gt;'95% Report'!$I$17,E23&lt;-'95% Report'!$I$17),E23,"")</f>
        <v>-8.58</v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Input'!J37/100</f>
        <v>-3.94</v>
      </c>
      <c r="C24" s="10">
        <f t="shared" si="0"/>
        <v>-0.31000000000000005</v>
      </c>
      <c r="D24" s="10">
        <f t="shared" si="0"/>
        <v>-0.67000000000000037</v>
      </c>
      <c r="E24" s="13">
        <f t="shared" si="1"/>
        <v>-8.7899999999999991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>
        <f>IF(OR(E24&gt;'95% Report'!$I$15,E24&lt;-'95% Report'!$I$15),E24,"")</f>
        <v>-8.7899999999999991</v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>
        <f>IF(OR(E24&gt;'95% Report'!$I$16,E24&lt;-'95% Report'!$I$16),E24,"")</f>
        <v>-8.7899999999999991</v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>
        <f>IF(OR(E24&gt;'95% Report'!$I$17,E24&lt;-'95% Report'!$I$17),E24,"")</f>
        <v>-8.7899999999999991</v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Input'!J38/100</f>
        <v>-2.9</v>
      </c>
      <c r="C25" s="10">
        <f t="shared" si="0"/>
        <v>1.04</v>
      </c>
      <c r="D25" s="10">
        <f t="shared" si="0"/>
        <v>1.35</v>
      </c>
      <c r="E25" s="13">
        <f t="shared" si="1"/>
        <v>-7.4499999999999993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-7.4499999999999993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>
        <f>IF(OR(E25&gt;'95% Report'!$I$16,E25&lt;-'95% Report'!$I$16),E25,"")</f>
        <v>-7.4499999999999993</v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Input'!J39/100</f>
        <v>-0.79</v>
      </c>
      <c r="C26" s="10">
        <f t="shared" ref="C26:D41" si="2">B26-B25</f>
        <v>2.11</v>
      </c>
      <c r="D26" s="10">
        <f t="shared" si="2"/>
        <v>1.0699999999999998</v>
      </c>
      <c r="E26" s="13">
        <f t="shared" si="1"/>
        <v>-3.7600000000000002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Input'!J40/100</f>
        <v>-1.52</v>
      </c>
      <c r="C27" s="10">
        <f t="shared" si="2"/>
        <v>-0.73</v>
      </c>
      <c r="D27" s="10">
        <f t="shared" si="2"/>
        <v>-2.84</v>
      </c>
      <c r="E27" s="13">
        <f t="shared" si="1"/>
        <v>-2.87</v>
      </c>
      <c r="F27" s="14">
        <f>IF(OR(D27&gt;'95% Report'!$G$15,D27&lt;-'95% Report'!$G$15),D27,"")</f>
        <v>-2.84</v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>
        <f>IF(OR(D27&gt;'95% Report'!$G$16,D27&lt;-'95% Report'!$G$16),D27,"")</f>
        <v>-2.84</v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>
        <f>IF(OR(D27&gt;'95% Report'!$G$17,D27&lt;-'95% Report'!$G$17),D27,"")</f>
        <v>-2.84</v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>
        <f>IF(OR(D27&gt;'95% Report'!$G$18,D27&lt;-'95% Report'!$G$18),D27,"")</f>
        <v>-2.84</v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Input'!J41/100</f>
        <v>-2.46</v>
      </c>
      <c r="C28" s="10">
        <f t="shared" si="2"/>
        <v>-0.94</v>
      </c>
      <c r="D28" s="10">
        <f t="shared" si="2"/>
        <v>-0.20999999999999996</v>
      </c>
      <c r="E28" s="13">
        <f t="shared" si="1"/>
        <v>-2.9699999999999998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Input'!J42/100</f>
        <v>-2.9</v>
      </c>
      <c r="C29" s="10">
        <f t="shared" si="2"/>
        <v>-0.43999999999999995</v>
      </c>
      <c r="D29" s="10">
        <f t="shared" si="2"/>
        <v>0.5</v>
      </c>
      <c r="E29" s="13">
        <f t="shared" si="1"/>
        <v>-2.42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Input'!J43/100</f>
        <v>-1.73</v>
      </c>
      <c r="C30" s="10">
        <f t="shared" si="2"/>
        <v>1.17</v>
      </c>
      <c r="D30" s="10">
        <f t="shared" si="2"/>
        <v>1.6099999999999999</v>
      </c>
      <c r="E30" s="13">
        <f t="shared" si="1"/>
        <v>1.17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Input'!J44/100</f>
        <v>-1.4</v>
      </c>
      <c r="C31" s="10">
        <f t="shared" si="2"/>
        <v>0.33000000000000007</v>
      </c>
      <c r="D31" s="10">
        <f t="shared" si="2"/>
        <v>-0.83999999999999986</v>
      </c>
      <c r="E31" s="13">
        <f t="shared" si="1"/>
        <v>2.8400000000000003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Input'!J45/100</f>
        <v>-2.0099999999999998</v>
      </c>
      <c r="C32" s="10">
        <f t="shared" si="2"/>
        <v>-0.60999999999999988</v>
      </c>
      <c r="D32" s="10">
        <f t="shared" si="2"/>
        <v>-0.94</v>
      </c>
      <c r="E32" s="13">
        <f t="shared" si="1"/>
        <v>1.9800000000000004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Input'!J46/100</f>
        <v>-1.98</v>
      </c>
      <c r="C33" s="10">
        <f t="shared" si="2"/>
        <v>2.9999999999999805E-2</v>
      </c>
      <c r="D33" s="10">
        <f t="shared" si="2"/>
        <v>0.63999999999999968</v>
      </c>
      <c r="E33" s="13">
        <f t="shared" si="1"/>
        <v>1.65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Input'!J47/100</f>
        <v>-0.94</v>
      </c>
      <c r="C34" s="10">
        <f t="shared" si="2"/>
        <v>1.04</v>
      </c>
      <c r="D34" s="10">
        <f t="shared" si="2"/>
        <v>1.0100000000000002</v>
      </c>
      <c r="E34" s="13">
        <f t="shared" si="1"/>
        <v>3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Input'!J48/100</f>
        <v>1.1200000000000001</v>
      </c>
      <c r="C35" s="10">
        <f t="shared" si="2"/>
        <v>2.06</v>
      </c>
      <c r="D35" s="10">
        <f t="shared" si="2"/>
        <v>1.02</v>
      </c>
      <c r="E35" s="13">
        <f t="shared" si="1"/>
        <v>4.0199999999999996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Input'!J49/100</f>
        <v>1.98</v>
      </c>
      <c r="C36" s="10">
        <f t="shared" si="2"/>
        <v>0.85999999999999988</v>
      </c>
      <c r="D36" s="10">
        <f t="shared" si="2"/>
        <v>-1.2000000000000002</v>
      </c>
      <c r="E36" s="13">
        <f t="shared" si="1"/>
        <v>2.77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Input'!J50/100</f>
        <v>0.69</v>
      </c>
      <c r="C37" s="10">
        <f t="shared" si="2"/>
        <v>-1.29</v>
      </c>
      <c r="D37" s="10">
        <f t="shared" si="2"/>
        <v>-2.15</v>
      </c>
      <c r="E37" s="13">
        <f t="shared" si="1"/>
        <v>2.21</v>
      </c>
      <c r="F37" s="14">
        <f>IF(OR(D37&gt;'95% Report'!$G$15,D37&lt;-'95% Report'!$G$15),D37,"")</f>
        <v>-2.15</v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>
        <f>IF(OR(D37&gt;'95% Report'!$G$16,D37&lt;-'95% Report'!$G$16),D37,"")</f>
        <v>-2.15</v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Input'!J51/100</f>
        <v>-0.64</v>
      </c>
      <c r="C38" s="10">
        <f t="shared" si="2"/>
        <v>-1.33</v>
      </c>
      <c r="D38" s="10">
        <f t="shared" si="2"/>
        <v>-4.0000000000000036E-2</v>
      </c>
      <c r="E38" s="13">
        <f t="shared" si="1"/>
        <v>1.8199999999999998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Input'!J52/100</f>
        <v>-2.2599999999999998</v>
      </c>
      <c r="C39" s="10">
        <f t="shared" si="2"/>
        <v>-1.6199999999999997</v>
      </c>
      <c r="D39" s="10">
        <f t="shared" si="2"/>
        <v>-0.28999999999999959</v>
      </c>
      <c r="E39" s="13">
        <f t="shared" si="1"/>
        <v>0.64000000000000012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Input'!J53/100</f>
        <v>-4.62</v>
      </c>
      <c r="C40" s="10">
        <f t="shared" si="2"/>
        <v>-2.3600000000000003</v>
      </c>
      <c r="D40" s="10">
        <f t="shared" si="2"/>
        <v>-0.74000000000000066</v>
      </c>
      <c r="E40" s="13">
        <f t="shared" si="1"/>
        <v>-2.89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Input'!J54/100</f>
        <v>-6.98</v>
      </c>
      <c r="C41" s="10">
        <f t="shared" si="2"/>
        <v>-2.3600000000000003</v>
      </c>
      <c r="D41" s="10">
        <f t="shared" si="2"/>
        <v>0</v>
      </c>
      <c r="E41" s="13">
        <f t="shared" si="1"/>
        <v>-5.58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-5.58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Input'!J55/100</f>
        <v>0</v>
      </c>
      <c r="C42" s="10">
        <f t="shared" ref="C42:D57" si="3">B42-B41</f>
        <v>6.98</v>
      </c>
      <c r="D42" s="10">
        <f t="shared" si="3"/>
        <v>9.34</v>
      </c>
      <c r="E42" s="13">
        <f t="shared" si="1"/>
        <v>2.0099999999999998</v>
      </c>
      <c r="F42" s="14">
        <f>IF(OR(D42&gt;'95% Report'!$G$15,D42&lt;-'95% Report'!$G$15),D42,"")</f>
        <v>9.34</v>
      </c>
      <c r="G42" s="14">
        <f>IF(OR(D42&gt;'100% Report'!$G$15,D42&lt;-'100% Report'!$G$15),D42,"")</f>
        <v>9.34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9.34</v>
      </c>
      <c r="K42" s="14">
        <f>IF(OR(D42&gt;'100% Report'!$G$16,D42&lt;-'100% Report'!$G$16),D42,"")</f>
        <v>9.34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9.34</v>
      </c>
      <c r="O42" s="14">
        <f>IF(OR(D42&gt;'100% Report'!$G$17,D42&lt;-'100% Report'!$G$17),D42,"")</f>
        <v>9.34</v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9.34</v>
      </c>
      <c r="S42" s="14">
        <f>IF(OR(D42&gt;'100% Report'!$G$18,D42&lt;-'100% Report'!$G$18),D42,"")</f>
        <v>9.34</v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Input'!J56/100</f>
        <v>0</v>
      </c>
      <c r="C43" s="10">
        <f t="shared" si="3"/>
        <v>0</v>
      </c>
      <c r="D43" s="10">
        <f t="shared" si="3"/>
        <v>-6.98</v>
      </c>
      <c r="E43" s="13">
        <f t="shared" si="1"/>
        <v>1.98</v>
      </c>
      <c r="F43" s="14">
        <f>IF(OR(D43&gt;'95% Report'!$G$15,D43&lt;-'95% Report'!$G$15),D43,"")</f>
        <v>-6.98</v>
      </c>
      <c r="G43" s="14">
        <f>IF(OR(D43&gt;'100% Report'!$G$15,D43&lt;-'100% Report'!$G$15),D43,"")</f>
        <v>-6.98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-6.98</v>
      </c>
      <c r="K43" s="14">
        <f>IF(OR(D43&gt;'100% Report'!$G$16,D43&lt;-'100% Report'!$G$16),D43,"")</f>
        <v>-6.98</v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-6.98</v>
      </c>
      <c r="O43" s="14">
        <f>IF(OR(D43&gt;'100% Report'!$G$17,D43&lt;-'100% Report'!$G$17),D43,"")</f>
        <v>-6.98</v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-6.98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Input'!J57/100</f>
        <v>0</v>
      </c>
      <c r="C44" s="10">
        <f t="shared" si="3"/>
        <v>0</v>
      </c>
      <c r="D44" s="10">
        <f t="shared" si="3"/>
        <v>0</v>
      </c>
      <c r="E44" s="13">
        <f t="shared" si="1"/>
        <v>0.94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Input'!J58/100</f>
        <v>0</v>
      </c>
      <c r="C45" s="10">
        <f t="shared" si="3"/>
        <v>0</v>
      </c>
      <c r="D45" s="10">
        <f t="shared" si="3"/>
        <v>0</v>
      </c>
      <c r="E45" s="13">
        <f t="shared" si="1"/>
        <v>-1.1200000000000001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Input'!J59/100</f>
        <v>0</v>
      </c>
      <c r="C46" s="10">
        <f t="shared" si="3"/>
        <v>0</v>
      </c>
      <c r="D46" s="10">
        <f t="shared" si="3"/>
        <v>0</v>
      </c>
      <c r="E46" s="13">
        <f t="shared" si="1"/>
        <v>-1.98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Input'!J60/100</f>
        <v>0</v>
      </c>
      <c r="C47" s="10">
        <f t="shared" si="3"/>
        <v>0</v>
      </c>
      <c r="D47" s="10">
        <f t="shared" si="3"/>
        <v>0</v>
      </c>
      <c r="E47" s="13">
        <f t="shared" si="1"/>
        <v>-0.69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Input'!J61/100</f>
        <v>0</v>
      </c>
      <c r="C48" s="10">
        <f t="shared" si="3"/>
        <v>0</v>
      </c>
      <c r="D48" s="10">
        <f t="shared" si="3"/>
        <v>0</v>
      </c>
      <c r="E48" s="13">
        <f t="shared" si="1"/>
        <v>0.64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Input'!J62/100</f>
        <v>0</v>
      </c>
      <c r="C49" s="10">
        <f t="shared" si="3"/>
        <v>0</v>
      </c>
      <c r="D49" s="10">
        <f t="shared" si="3"/>
        <v>0</v>
      </c>
      <c r="E49" s="13">
        <f t="shared" si="1"/>
        <v>2.2599999999999998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Input'!J63/100</f>
        <v>0</v>
      </c>
      <c r="C50" s="10">
        <f t="shared" si="3"/>
        <v>0</v>
      </c>
      <c r="D50" s="10">
        <f t="shared" si="3"/>
        <v>0</v>
      </c>
      <c r="E50" s="13">
        <f t="shared" si="1"/>
        <v>4.62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>
        <f>IF(OR(E50&gt;'95% Report'!$I$15,E50&lt;-'95% Report'!$I$15),E50,"")</f>
        <v>4.62</v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Input'!J64/100</f>
        <v>0</v>
      </c>
      <c r="C51" s="10">
        <f t="shared" si="3"/>
        <v>0</v>
      </c>
      <c r="D51" s="10">
        <f t="shared" si="3"/>
        <v>0</v>
      </c>
      <c r="E51" s="13">
        <f t="shared" si="1"/>
        <v>6.98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>
        <f>IF(OR(E51&gt;'95% Report'!$I$15,E51&lt;-'95% Report'!$I$15),E51,"")</f>
        <v>6.98</v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>
        <f>IF(OR(E51&gt;'95% Report'!$I$16,E51&lt;-'95% Report'!$I$16),E51,"")</f>
        <v>6.98</v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Input'!J65/100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Input'!J66/100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Input'!J67/100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Input'!J68/100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Input'!J69/100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Input'!J70/100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Input'!J71/100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Input'!J72/100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Input'!J73/100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Input'!J74/100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Input'!J75/100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Input'!J76/100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Input'!J77/100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Input'!J78/100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Input'!J79/100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Input'!J80/100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Input'!J81/100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Input'!J82/100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Input'!J83/100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Input'!J84/100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Input'!J85/100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Input'!J86/100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Input'!J87/100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Input'!J88/100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Input'!J89/100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Input'!J90/100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Input'!J91/100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Input'!J92/100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Input'!J93/100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Input'!J94/100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Input'!J95/100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Input'!J96/100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Input'!J97/100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Input'!J98/100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Input'!J99/100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Input'!J100/100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Input'!J101/100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Input'!J102/100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Input'!J103/100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Input'!J104/100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Input'!J105/100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Input'!J106/100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Input'!J107/100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Input'!J108/100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Input'!J109/100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Input'!J110/100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Input'!J111/100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Input'!J112/100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Input'!J113/100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Input'!J114/100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Input'!J115/100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Input'!J116/100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Input'!J117/100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Input'!J118/100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Input'!J119/100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Input'!J120/100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Input'!J121/100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Input'!J122/100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Input'!J123/100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Input'!J124/100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Input'!J125/100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Input'!J126/100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Input'!J127/100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Input'!J128/100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Input'!J129/100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Input'!J130/100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Input'!J131/100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Input'!J132/100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Input'!J133/100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Input'!J134/100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Input'!J135/100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Input'!J136/100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Input'!J137/100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Input'!J138/100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Input'!J139/100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Input'!J140/100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Input'!J141/100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Input'!J142/100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Input'!J143/100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Input'!J144/100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Input'!J145/100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Input'!J146/100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Input'!J147/100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Input'!J148/100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Input'!J149/100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Input'!J150/100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Input'!J151/100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Input'!J152/100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Input'!J153/100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Input'!J154/100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Input'!J155/100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Input'!J156/100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Input'!J157/100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Input'!J158/100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Input'!J159/100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Input'!J160/100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Input'!J161/100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Input'!J162/100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Input'!J163/100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Input'!J164/100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Input'!J165/100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Input'!J166/100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Input'!J167/100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Input'!J168/100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Input'!J169/100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Input'!J170/100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Input'!J171/100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Input'!J172/100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Input'!J173/100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Input'!J174/100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Input'!J175/100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Input'!J176/100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Input'!J177/100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Input'!J178/100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Input'!J179/100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Input'!J180/100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Input'!J181/100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Input'!J182/100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Input'!J183/100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Input'!J184/100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Input'!J185/100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Input'!J186/100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Input'!J187/100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Input'!J188/100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Input'!J189/100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Input'!J190/100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Input'!J191/100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Input'!J192/100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Input'!J193/100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Input'!J194/100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Input'!J195/100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Input'!J196/100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Input'!J197/100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Input'!J198/100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Input'!J199/100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Input'!J200/100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Input'!J201/100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Input'!J202/100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Input'!J203/100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Input'!J204/100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Input'!J205/100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Input'!J206/100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Input'!J207/100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Input'!J208/100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Input'!J209/100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Input'!J210/100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Input'!J211/100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Input'!J212/100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Input'!J213/100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Input'!J214/100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Input'!J215/100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Input'!J216/100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Input'!J217/100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Input'!J218/100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Input'!J219/100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Input'!J220/100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Input'!J221/100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Input'!J222/100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Input'!J223/100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Input'!J224/100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Input'!J225/100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Input'!J226/100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Input'!J227/100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Input'!J228/100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Input'!J229/100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Input'!J230/100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Input'!J231/100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Input'!J232/100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Input'!J233/100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Input'!J234/100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Input'!J235/100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Input'!J236/100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Input'!J237/100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Input'!J238/100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Input'!J239/100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Input'!J240/100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Input'!J241/100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Input'!J242/100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Input'!J243/100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Input'!J244/100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Input'!J245/100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Input'!J246/100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Input'!J247/100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Input'!J248/100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Input'!J249/100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Input'!J250/100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Input'!J251/100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Input'!J252/100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Input'!J253/100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Input'!J254/100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Input'!J255/100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Input'!J256/100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Input'!J257/100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Input'!J258/100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Input'!J259/100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Input'!J260/100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Input'!J261/100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4</v>
      </c>
      <c r="G249" s="17">
        <f t="shared" ref="G249:U249" si="22">COUNT(G8:G248)</f>
        <v>2</v>
      </c>
      <c r="H249" s="17">
        <f t="shared" si="22"/>
        <v>11</v>
      </c>
      <c r="I249" s="17">
        <f t="shared" si="22"/>
        <v>0</v>
      </c>
      <c r="J249" s="17">
        <f t="shared" si="22"/>
        <v>4</v>
      </c>
      <c r="K249" s="17">
        <f t="shared" si="22"/>
        <v>2</v>
      </c>
      <c r="L249" s="17">
        <f t="shared" si="22"/>
        <v>7</v>
      </c>
      <c r="M249" s="17">
        <f t="shared" si="22"/>
        <v>0</v>
      </c>
      <c r="N249" s="17">
        <f t="shared" si="22"/>
        <v>3</v>
      </c>
      <c r="O249" s="17">
        <f t="shared" si="22"/>
        <v>2</v>
      </c>
      <c r="P249" s="17">
        <f t="shared" si="22"/>
        <v>5</v>
      </c>
      <c r="Q249" s="17">
        <f t="shared" si="22"/>
        <v>0</v>
      </c>
      <c r="R249" s="17">
        <f t="shared" si="22"/>
        <v>3</v>
      </c>
      <c r="S249" s="17">
        <f t="shared" si="22"/>
        <v>1</v>
      </c>
      <c r="T249" s="17">
        <f t="shared" si="22"/>
        <v>1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Input'!K3),'Raw Data Input'!K3,'Raw Data Input'!K3)</f>
        <v>10</v>
      </c>
    </row>
    <row r="3" spans="1:21">
      <c r="A3" s="32" t="s">
        <v>7</v>
      </c>
      <c r="B3" s="2"/>
      <c r="C3" s="2">
        <f>IF(ISNUMBER('Raw Data Input'!K5),'Raw Data Input'!K5,'Raw Data Input'!K5)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9.6774193548387094E-2</v>
      </c>
      <c r="G7" s="26">
        <f>G249/D249</f>
        <v>0</v>
      </c>
      <c r="H7" s="27">
        <f>H249/E249</f>
        <v>0.21739130434782608</v>
      </c>
      <c r="I7" s="28">
        <f>I249/E249</f>
        <v>0</v>
      </c>
      <c r="J7" s="29">
        <f>J249/D249</f>
        <v>6.4516129032258063E-2</v>
      </c>
      <c r="K7" s="27">
        <f>K249/D249</f>
        <v>0</v>
      </c>
      <c r="L7" s="26">
        <f>L249/E249</f>
        <v>0.17391304347826086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0.13043478260869565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Input'!K21/100</f>
        <v>-0.3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Input'!K22/100</f>
        <v>0.28000000000000003</v>
      </c>
      <c r="C9" s="10">
        <f>B9-B8</f>
        <v>0.58000000000000007</v>
      </c>
      <c r="D9" s="10">
        <f>C9</f>
        <v>0.58000000000000007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Input'!K23/100</f>
        <v>1.52</v>
      </c>
      <c r="C10" s="10">
        <f t="shared" ref="C10:D25" si="0">B10-B9</f>
        <v>1.24</v>
      </c>
      <c r="D10" s="10">
        <f>C10-C9</f>
        <v>0.65999999999999992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Input'!K24/100</f>
        <v>2.97</v>
      </c>
      <c r="C11" s="10">
        <f t="shared" si="0"/>
        <v>1.4500000000000002</v>
      </c>
      <c r="D11" s="10">
        <f t="shared" si="0"/>
        <v>0.21000000000000019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Input'!K25/100</f>
        <v>5.31</v>
      </c>
      <c r="C12" s="10">
        <f t="shared" si="0"/>
        <v>2.3399999999999994</v>
      </c>
      <c r="D12" s="10">
        <f t="shared" si="0"/>
        <v>0.88999999999999924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Input'!K26/100</f>
        <v>6.17</v>
      </c>
      <c r="C13" s="10">
        <f t="shared" si="0"/>
        <v>0.86000000000000032</v>
      </c>
      <c r="D13" s="10">
        <f t="shared" si="0"/>
        <v>-1.4799999999999991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Input'!K27/100</f>
        <v>5.49</v>
      </c>
      <c r="C14" s="10">
        <f t="shared" si="0"/>
        <v>-0.67999999999999972</v>
      </c>
      <c r="D14" s="10">
        <f t="shared" si="0"/>
        <v>-1.54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Input'!K28/100</f>
        <v>4.93</v>
      </c>
      <c r="C15" s="10">
        <f t="shared" si="0"/>
        <v>-0.5600000000000005</v>
      </c>
      <c r="D15" s="10">
        <f t="shared" si="0"/>
        <v>0.11999999999999922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Input'!K29/100</f>
        <v>3.76</v>
      </c>
      <c r="C16" s="10">
        <f t="shared" si="0"/>
        <v>-1.17</v>
      </c>
      <c r="D16" s="10">
        <f t="shared" si="0"/>
        <v>-0.60999999999999943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Input'!K30/100</f>
        <v>2.79</v>
      </c>
      <c r="C17" s="10">
        <f t="shared" si="0"/>
        <v>-0.96999999999999975</v>
      </c>
      <c r="D17" s="10">
        <f t="shared" si="0"/>
        <v>0.20000000000000018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Input'!K31/100</f>
        <v>1.78</v>
      </c>
      <c r="C18" s="10">
        <f t="shared" si="0"/>
        <v>-1.01</v>
      </c>
      <c r="D18" s="10">
        <f t="shared" si="0"/>
        <v>-4.0000000000000258E-2</v>
      </c>
      <c r="E18" s="13">
        <f>B18-B8</f>
        <v>2.08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Input'!K32/100</f>
        <v>-0.38</v>
      </c>
      <c r="C19" s="10">
        <f t="shared" si="0"/>
        <v>-2.16</v>
      </c>
      <c r="D19" s="10">
        <f t="shared" si="0"/>
        <v>-1.1500000000000001</v>
      </c>
      <c r="E19" s="13">
        <f t="shared" ref="E19:E82" si="1">B19-B9</f>
        <v>-0.66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Input'!K33/100</f>
        <v>-1.47</v>
      </c>
      <c r="C20" s="10">
        <f t="shared" si="0"/>
        <v>-1.0899999999999999</v>
      </c>
      <c r="D20" s="10">
        <f t="shared" si="0"/>
        <v>1.0700000000000003</v>
      </c>
      <c r="E20" s="13">
        <f t="shared" si="1"/>
        <v>-2.99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Input'!K34/100</f>
        <v>-2.0299999999999998</v>
      </c>
      <c r="C21" s="10">
        <f t="shared" si="0"/>
        <v>-0.55999999999999983</v>
      </c>
      <c r="D21" s="10">
        <f t="shared" si="0"/>
        <v>0.53</v>
      </c>
      <c r="E21" s="13">
        <f t="shared" si="1"/>
        <v>-5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>
        <f>IF(OR(E21&gt;'95% Report'!$I$15,E21&lt;-'95% Report'!$I$15),E21,"")</f>
        <v>-5</v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Input'!K35/100</f>
        <v>-2.74</v>
      </c>
      <c r="C22" s="10">
        <f t="shared" si="0"/>
        <v>-0.71000000000000041</v>
      </c>
      <c r="D22" s="10">
        <f t="shared" si="0"/>
        <v>-0.15000000000000058</v>
      </c>
      <c r="E22" s="13">
        <f t="shared" si="1"/>
        <v>-8.0500000000000007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>
        <f>IF(OR(E22&gt;'95% Report'!$I$15,E22&lt;-'95% Report'!$I$15),E22,"")</f>
        <v>-8.0500000000000007</v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>
        <f>IF(OR(E22&gt;'95% Report'!$I$16,E22&lt;-'95% Report'!$I$16),E22,"")</f>
        <v>-8.0500000000000007</v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>
        <f>IF(OR(E22&gt;'95% Report'!$I$17,E22&lt;-'95% Report'!$I$17),E22,"")</f>
        <v>-8.0500000000000007</v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Input'!K36/100</f>
        <v>-3.76</v>
      </c>
      <c r="C23" s="10">
        <f t="shared" si="0"/>
        <v>-1.0199999999999996</v>
      </c>
      <c r="D23" s="10">
        <f t="shared" si="0"/>
        <v>-0.30999999999999917</v>
      </c>
      <c r="E23" s="13">
        <f t="shared" si="1"/>
        <v>-9.93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>
        <f>IF(OR(E23&gt;'95% Report'!$I$15,E23&lt;-'95% Report'!$I$15),E23,"")</f>
        <v>-9.93</v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>
        <f>IF(OR(E23&gt;'95% Report'!$I$16,E23&lt;-'95% Report'!$I$16),E23,"")</f>
        <v>-9.93</v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>
        <f>IF(OR(E23&gt;'95% Report'!$I$17,E23&lt;-'95% Report'!$I$17),E23,"")</f>
        <v>-9.93</v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Input'!K37/100</f>
        <v>-3.3</v>
      </c>
      <c r="C24" s="10">
        <f t="shared" si="0"/>
        <v>0.45999999999999996</v>
      </c>
      <c r="D24" s="10">
        <f t="shared" si="0"/>
        <v>1.4799999999999995</v>
      </c>
      <c r="E24" s="13">
        <f t="shared" si="1"/>
        <v>-8.7899999999999991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>
        <f>IF(OR(E24&gt;'95% Report'!$I$15,E24&lt;-'95% Report'!$I$15),E24,"")</f>
        <v>-8.7899999999999991</v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>
        <f>IF(OR(E24&gt;'95% Report'!$I$16,E24&lt;-'95% Report'!$I$16),E24,"")</f>
        <v>-8.7899999999999991</v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>
        <f>IF(OR(E24&gt;'95% Report'!$I$17,E24&lt;-'95% Report'!$I$17),E24,"")</f>
        <v>-8.7899999999999991</v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Input'!K38/100</f>
        <v>-1.65</v>
      </c>
      <c r="C25" s="10">
        <f t="shared" si="0"/>
        <v>1.65</v>
      </c>
      <c r="D25" s="10">
        <f t="shared" si="0"/>
        <v>1.19</v>
      </c>
      <c r="E25" s="13">
        <f t="shared" si="1"/>
        <v>-6.58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-6.58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>
        <f>IF(OR(E25&gt;'95% Report'!$I$16,E25&lt;-'95% Report'!$I$16),E25,"")</f>
        <v>-6.58</v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Input'!K39/100</f>
        <v>-0.69</v>
      </c>
      <c r="C26" s="10">
        <f t="shared" ref="C26:D41" si="2">B26-B25</f>
        <v>0.96</v>
      </c>
      <c r="D26" s="10">
        <f t="shared" si="2"/>
        <v>-0.69</v>
      </c>
      <c r="E26" s="13">
        <f t="shared" si="1"/>
        <v>-4.4499999999999993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Input'!K40/100</f>
        <v>0.36</v>
      </c>
      <c r="C27" s="10">
        <f t="shared" si="2"/>
        <v>1.0499999999999998</v>
      </c>
      <c r="D27" s="10">
        <f t="shared" si="2"/>
        <v>8.9999999999999858E-2</v>
      </c>
      <c r="E27" s="13">
        <f t="shared" si="1"/>
        <v>-2.4300000000000002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Input'!K41/100</f>
        <v>1.04</v>
      </c>
      <c r="C28" s="10">
        <f t="shared" si="2"/>
        <v>0.68</v>
      </c>
      <c r="D28" s="10">
        <f t="shared" si="2"/>
        <v>-0.36999999999999977</v>
      </c>
      <c r="E28" s="13">
        <f t="shared" si="1"/>
        <v>-0.74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Input'!K42/100</f>
        <v>-0.18</v>
      </c>
      <c r="C29" s="10">
        <f t="shared" si="2"/>
        <v>-1.22</v>
      </c>
      <c r="D29" s="10">
        <f t="shared" si="2"/>
        <v>-1.9</v>
      </c>
      <c r="E29" s="13">
        <f t="shared" si="1"/>
        <v>0.2</v>
      </c>
      <c r="F29" s="14">
        <f>IF(OR(D29&gt;'95% Report'!$G$15,D29&lt;-'95% Report'!$G$15),D29,"")</f>
        <v>-1.9</v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Input'!K43/100</f>
        <v>-1.68</v>
      </c>
      <c r="C30" s="10">
        <f t="shared" si="2"/>
        <v>-1.5</v>
      </c>
      <c r="D30" s="10">
        <f t="shared" si="2"/>
        <v>-0.28000000000000003</v>
      </c>
      <c r="E30" s="13">
        <f t="shared" si="1"/>
        <v>-0.20999999999999996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Input'!K44/100</f>
        <v>-1.83</v>
      </c>
      <c r="C31" s="10">
        <f t="shared" si="2"/>
        <v>-0.15000000000000013</v>
      </c>
      <c r="D31" s="10">
        <f t="shared" si="2"/>
        <v>1.3499999999999999</v>
      </c>
      <c r="E31" s="13">
        <f t="shared" si="1"/>
        <v>0.19999999999999973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Input'!K45/100</f>
        <v>-2.21</v>
      </c>
      <c r="C32" s="10">
        <f t="shared" si="2"/>
        <v>-0.37999999999999989</v>
      </c>
      <c r="D32" s="10">
        <f t="shared" si="2"/>
        <v>-0.22999999999999976</v>
      </c>
      <c r="E32" s="13">
        <f t="shared" si="1"/>
        <v>0.53000000000000025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Input'!K46/100</f>
        <v>-3.45</v>
      </c>
      <c r="C33" s="10">
        <f t="shared" si="2"/>
        <v>-1.2400000000000002</v>
      </c>
      <c r="D33" s="10">
        <f t="shared" si="2"/>
        <v>-0.86000000000000032</v>
      </c>
      <c r="E33" s="13">
        <f t="shared" si="1"/>
        <v>0.30999999999999961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Input'!K47/100</f>
        <v>-2.95</v>
      </c>
      <c r="C34" s="10">
        <f t="shared" si="2"/>
        <v>0.5</v>
      </c>
      <c r="D34" s="10">
        <f t="shared" si="2"/>
        <v>1.7400000000000002</v>
      </c>
      <c r="E34" s="13">
        <f t="shared" si="1"/>
        <v>0.34999999999999964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Input'!K48/100</f>
        <v>-1.42</v>
      </c>
      <c r="C35" s="10">
        <f t="shared" si="2"/>
        <v>1.5300000000000002</v>
      </c>
      <c r="D35" s="10">
        <f t="shared" si="2"/>
        <v>1.0300000000000002</v>
      </c>
      <c r="E35" s="13">
        <f t="shared" si="1"/>
        <v>0.22999999999999998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Input'!K49/100</f>
        <v>-0.43</v>
      </c>
      <c r="C36" s="10">
        <f t="shared" si="2"/>
        <v>0.99</v>
      </c>
      <c r="D36" s="10">
        <f t="shared" si="2"/>
        <v>-0.54000000000000026</v>
      </c>
      <c r="E36" s="13">
        <f t="shared" si="1"/>
        <v>0.25999999999999995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Input'!K50/100</f>
        <v>0.3</v>
      </c>
      <c r="C37" s="10">
        <f t="shared" si="2"/>
        <v>0.73</v>
      </c>
      <c r="D37" s="10">
        <f t="shared" si="2"/>
        <v>-0.26</v>
      </c>
      <c r="E37" s="13">
        <f t="shared" si="1"/>
        <v>-0.06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Input'!K51/100</f>
        <v>-0.74</v>
      </c>
      <c r="C38" s="10">
        <f t="shared" si="2"/>
        <v>-1.04</v>
      </c>
      <c r="D38" s="10">
        <f t="shared" si="2"/>
        <v>-1.77</v>
      </c>
      <c r="E38" s="13">
        <f t="shared" si="1"/>
        <v>-1.78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Input'!K52/100</f>
        <v>-1.52</v>
      </c>
      <c r="C39" s="10">
        <f t="shared" si="2"/>
        <v>-0.78</v>
      </c>
      <c r="D39" s="10">
        <f t="shared" si="2"/>
        <v>0.26</v>
      </c>
      <c r="E39" s="13">
        <f t="shared" si="1"/>
        <v>-1.34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Input'!K53/100</f>
        <v>-1.35</v>
      </c>
      <c r="C40" s="10">
        <f t="shared" si="2"/>
        <v>0.16999999999999993</v>
      </c>
      <c r="D40" s="10">
        <f t="shared" si="2"/>
        <v>0.95</v>
      </c>
      <c r="E40" s="13">
        <f t="shared" si="1"/>
        <v>0.32999999999999985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Input'!K54/100</f>
        <v>-2.62</v>
      </c>
      <c r="C41" s="10">
        <f t="shared" si="2"/>
        <v>-1.27</v>
      </c>
      <c r="D41" s="10">
        <f t="shared" si="2"/>
        <v>-1.44</v>
      </c>
      <c r="E41" s="13">
        <f t="shared" si="1"/>
        <v>-0.79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Input'!K55/100</f>
        <v>0</v>
      </c>
      <c r="C42" s="10">
        <f t="shared" ref="C42:D57" si="3">B42-B41</f>
        <v>2.62</v>
      </c>
      <c r="D42" s="10">
        <f t="shared" si="3"/>
        <v>3.89</v>
      </c>
      <c r="E42" s="13">
        <f t="shared" si="1"/>
        <v>2.21</v>
      </c>
      <c r="F42" s="14">
        <f>IF(OR(D42&gt;'95% Report'!$G$15,D42&lt;-'95% Report'!$G$15),D42,"")</f>
        <v>3.89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3.89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3.89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3.89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Input'!K56/100</f>
        <v>0</v>
      </c>
      <c r="C43" s="10">
        <f t="shared" si="3"/>
        <v>0</v>
      </c>
      <c r="D43" s="10">
        <f t="shared" si="3"/>
        <v>-2.62</v>
      </c>
      <c r="E43" s="13">
        <f t="shared" si="1"/>
        <v>3.45</v>
      </c>
      <c r="F43" s="14">
        <f>IF(OR(D43&gt;'95% Report'!$G$15,D43&lt;-'95% Report'!$G$15),D43,"")</f>
        <v>-2.62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-2.62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-2.62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-2.62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Input'!K57/100</f>
        <v>0</v>
      </c>
      <c r="C44" s="10">
        <f t="shared" si="3"/>
        <v>0</v>
      </c>
      <c r="D44" s="10">
        <f t="shared" si="3"/>
        <v>0</v>
      </c>
      <c r="E44" s="13">
        <f t="shared" si="1"/>
        <v>2.95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Input'!K58/100</f>
        <v>0</v>
      </c>
      <c r="C45" s="10">
        <f t="shared" si="3"/>
        <v>0</v>
      </c>
      <c r="D45" s="10">
        <f t="shared" si="3"/>
        <v>0</v>
      </c>
      <c r="E45" s="13">
        <f t="shared" si="1"/>
        <v>1.42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Input'!K59/100</f>
        <v>0</v>
      </c>
      <c r="C46" s="10">
        <f t="shared" si="3"/>
        <v>0</v>
      </c>
      <c r="D46" s="10">
        <f t="shared" si="3"/>
        <v>0</v>
      </c>
      <c r="E46" s="13">
        <f t="shared" si="1"/>
        <v>0.43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Input'!K60/100</f>
        <v>0</v>
      </c>
      <c r="C47" s="10">
        <f t="shared" si="3"/>
        <v>0</v>
      </c>
      <c r="D47" s="10">
        <f t="shared" si="3"/>
        <v>0</v>
      </c>
      <c r="E47" s="13">
        <f t="shared" si="1"/>
        <v>-0.3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Input'!K61/100</f>
        <v>0</v>
      </c>
      <c r="C48" s="10">
        <f t="shared" si="3"/>
        <v>0</v>
      </c>
      <c r="D48" s="10">
        <f t="shared" si="3"/>
        <v>0</v>
      </c>
      <c r="E48" s="13">
        <f t="shared" si="1"/>
        <v>0.74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Input'!K62/100</f>
        <v>0</v>
      </c>
      <c r="C49" s="10">
        <f t="shared" si="3"/>
        <v>0</v>
      </c>
      <c r="D49" s="10">
        <f t="shared" si="3"/>
        <v>0</v>
      </c>
      <c r="E49" s="13">
        <f t="shared" si="1"/>
        <v>1.52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Input'!K63/100</f>
        <v>0</v>
      </c>
      <c r="C50" s="10">
        <f t="shared" si="3"/>
        <v>0</v>
      </c>
      <c r="D50" s="10">
        <f t="shared" si="3"/>
        <v>0</v>
      </c>
      <c r="E50" s="13">
        <f t="shared" si="1"/>
        <v>1.35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Input'!K64/100</f>
        <v>0</v>
      </c>
      <c r="C51" s="10">
        <f t="shared" si="3"/>
        <v>0</v>
      </c>
      <c r="D51" s="10">
        <f t="shared" si="3"/>
        <v>0</v>
      </c>
      <c r="E51" s="13">
        <f t="shared" si="1"/>
        <v>2.62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Input'!K65/100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Input'!K66/100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Input'!K67/100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Input'!K68/100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Input'!K69/100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Input'!K70/100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Input'!K71/100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Input'!K72/100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Input'!K73/100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Input'!K74/100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Input'!K75/100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Input'!K76/100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Input'!K77/100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Input'!K78/100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Input'!K79/100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Input'!K80/100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Input'!K81/100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Input'!K82/100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Input'!K83/100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Input'!K84/100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Input'!K85/100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Input'!K86/100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Input'!K87/100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Input'!K88/100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Input'!K89/100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Input'!K90/100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Input'!K91/100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Input'!K92/100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Input'!K93/100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Input'!K94/100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Input'!K95/100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Input'!K96/100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Input'!K97/100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Input'!K98/100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Input'!K99/100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Input'!K100/100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Input'!K101/100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Input'!K102/100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Input'!K103/100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Input'!K104/100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Input'!K105/100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Input'!K106/100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Input'!K107/100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Input'!K108/100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Input'!K109/100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Input'!K110/100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Input'!K111/100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Input'!K112/100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Input'!K113/100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Input'!K114/100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Input'!K115/100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Input'!K116/100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Input'!K117/100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Input'!K118/100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Input'!K119/100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Input'!K120/100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Input'!K121/100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Input'!K122/100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Input'!K123/100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Input'!K124/100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Input'!K125/100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Input'!K126/100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Input'!K127/100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Input'!K128/100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Input'!K129/100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Input'!K130/100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Input'!K131/100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Input'!K132/100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Input'!K133/100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Input'!K134/100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Input'!K135/100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Input'!K136/100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Input'!K137/100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Input'!K138/100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Input'!K139/100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Input'!K140/100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Input'!K141/100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Input'!K142/100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Input'!K143/100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Input'!K144/100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Input'!K145/100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Input'!K146/100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Input'!K147/100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Input'!K148/100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Input'!K149/100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Input'!K150/100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Input'!K151/100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Input'!K152/100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Input'!K153/100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Input'!K154/100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Input'!K155/100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Input'!K156/100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Input'!K157/100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Input'!K158/100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Input'!K159/100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Input'!K160/100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Input'!K161/100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Input'!K162/100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Input'!K163/100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Input'!K164/100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Input'!K165/100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Input'!K166/100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Input'!K167/100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Input'!K168/100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Input'!K169/100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Input'!K170/100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Input'!K171/100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Input'!K172/100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Input'!K173/100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Input'!K174/100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Input'!K175/100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Input'!K176/100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Input'!K177/100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Input'!K178/100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Input'!K179/100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Input'!K180/100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Input'!K181/100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Input'!K182/100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Input'!K183/100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Input'!K184/100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Input'!K185/100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Input'!K186/100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Input'!K187/100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Input'!K188/100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Input'!K189/100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Input'!K190/100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Input'!K191/100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Input'!K192/100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Input'!K193/100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Input'!K194/100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Input'!K195/100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Input'!K196/100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Input'!K197/100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Input'!K198/100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Input'!K199/100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Input'!K200/100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Input'!K201/100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Input'!K202/100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Input'!K203/100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Input'!K204/100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Input'!K205/100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Input'!K206/100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Input'!K207/100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Input'!K208/100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Input'!K209/100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Input'!K210/100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Input'!K211/100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Input'!K212/100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Input'!K213/100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Input'!K214/100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Input'!K215/100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Input'!K216/100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Input'!K217/100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Input'!K218/100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Input'!K219/100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Input'!K220/100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Input'!K221/100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Input'!K222/100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Input'!K223/100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Input'!K224/100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Input'!K225/100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Input'!K226/100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Input'!K227/100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Input'!K228/100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Input'!K229/100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Input'!K230/100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Input'!K231/100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Input'!K232/100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Input'!K233/100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Input'!K234/100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Input'!K235/100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Input'!K236/100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Input'!K237/100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Input'!K238/100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Input'!K239/100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Input'!K240/100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Input'!K241/100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Input'!K242/100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Input'!K243/100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Input'!K244/100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Input'!K245/100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Input'!K246/100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Input'!K247/100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Input'!K248/100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Input'!K249/100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Input'!K250/100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Input'!K251/100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Input'!K252/100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Input'!K253/100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Input'!K254/100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Input'!K255/100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Input'!K256/100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Input'!K257/100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Input'!K258/100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Input'!K259/100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Input'!K260/100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Input'!K261/100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3</v>
      </c>
      <c r="G249" s="17">
        <f t="shared" ref="G249:U249" si="22">COUNT(G8:G248)</f>
        <v>0</v>
      </c>
      <c r="H249" s="17">
        <f t="shared" si="22"/>
        <v>5</v>
      </c>
      <c r="I249" s="17">
        <f t="shared" si="22"/>
        <v>0</v>
      </c>
      <c r="J249" s="17">
        <f t="shared" si="22"/>
        <v>2</v>
      </c>
      <c r="K249" s="17">
        <f t="shared" si="22"/>
        <v>0</v>
      </c>
      <c r="L249" s="17">
        <f t="shared" si="22"/>
        <v>4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3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Input'!L3),'Raw Data Input'!L3,'Raw Data Input'!L3)</f>
        <v>11</v>
      </c>
    </row>
    <row r="3" spans="1:21">
      <c r="A3" s="32" t="s">
        <v>7</v>
      </c>
      <c r="B3" s="2"/>
      <c r="C3" s="2">
        <f>IF(ISNUMBER('Raw Data Input'!L5),'Raw Data Input'!L5,'Raw Data Input'!L5)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0.41935483870967744</v>
      </c>
      <c r="G7" s="26">
        <f>G249/D249</f>
        <v>3.2258064516129031E-2</v>
      </c>
      <c r="H7" s="27">
        <f>H249/E249</f>
        <v>0.30434782608695654</v>
      </c>
      <c r="I7" s="28">
        <f>I249/E249</f>
        <v>0</v>
      </c>
      <c r="J7" s="29">
        <f>J249/D249</f>
        <v>0.32258064516129031</v>
      </c>
      <c r="K7" s="27">
        <f>K249/D249</f>
        <v>3.2258064516129031E-2</v>
      </c>
      <c r="L7" s="26">
        <f>L249/E249</f>
        <v>8.6956521739130432E-2</v>
      </c>
      <c r="M7" s="28">
        <f>M249/E249</f>
        <v>0</v>
      </c>
      <c r="N7" s="25">
        <f>N249/D249</f>
        <v>0.22580645161290322</v>
      </c>
      <c r="O7" s="26">
        <f>O249/D249</f>
        <v>0</v>
      </c>
      <c r="P7" s="26">
        <f>P249/E249</f>
        <v>4.3478260869565216E-2</v>
      </c>
      <c r="Q7" s="28">
        <f>Q249/E249</f>
        <v>0</v>
      </c>
      <c r="R7" s="25">
        <f>R249/D249</f>
        <v>0.19354838709677419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Input'!L21/100</f>
        <v>4.42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Input'!L22/100</f>
        <v>7.54</v>
      </c>
      <c r="C9" s="10">
        <f>B9-B8</f>
        <v>3.12</v>
      </c>
      <c r="D9" s="10">
        <f>C9</f>
        <v>3.12</v>
      </c>
      <c r="E9" s="13"/>
      <c r="F9" s="14">
        <f>IF(OR(D9&gt;'95% Report'!$G$15,D9&lt;-'95% Report'!$G$15),D9,"")</f>
        <v>3.12</v>
      </c>
      <c r="G9" s="14" t="str">
        <f>IF(OR(D9&gt;'100% Report'!$G$15,D9&lt;-'100% Report'!$G$15),D9,"")</f>
        <v/>
      </c>
      <c r="H9" s="9"/>
      <c r="I9" s="15"/>
      <c r="J9" s="14">
        <f>IF(OR(D9&gt;'95% Report'!$G$16,D9&lt;-'95% Report'!$G$16),D9,"")</f>
        <v>3.12</v>
      </c>
      <c r="K9" s="14" t="str">
        <f>IF(OR(D9&gt;'100% Report'!$G$16,D9&lt;-'100% Report'!$G$16),D9,"")</f>
        <v/>
      </c>
      <c r="L9" s="9"/>
      <c r="M9" s="15"/>
      <c r="N9" s="14">
        <f>IF(OR(D9&gt;'95% Report'!$G$17,D9&lt;-'95% Report'!$G$17),D9,"")</f>
        <v>3.12</v>
      </c>
      <c r="O9" s="14" t="str">
        <f>IF(OR(D9&gt;'100% Report'!$G$17,D9&lt;-'100% Report'!$G$17),D9,"")</f>
        <v/>
      </c>
      <c r="P9" s="9"/>
      <c r="Q9" s="15"/>
      <c r="R9" s="14">
        <f>IF(OR(D9&gt;'95% Report'!$G$18,D9&lt;-'95% Report'!$G$18),D9,"")</f>
        <v>3.12</v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Input'!L23/100</f>
        <v>9.0399999999999991</v>
      </c>
      <c r="C10" s="10">
        <f t="shared" ref="C10:D25" si="0">B10-B9</f>
        <v>1.4999999999999991</v>
      </c>
      <c r="D10" s="10">
        <f>C10-C9</f>
        <v>-1.620000000000001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Input'!L24/100</f>
        <v>7.11</v>
      </c>
      <c r="C11" s="10">
        <f t="shared" si="0"/>
        <v>-1.9299999999999988</v>
      </c>
      <c r="D11" s="10">
        <f t="shared" si="0"/>
        <v>-3.4299999999999979</v>
      </c>
      <c r="E11" s="13"/>
      <c r="F11" s="14">
        <f>IF(OR(D11&gt;'95% Report'!$G$15,D11&lt;-'95% Report'!$G$15),D11,"")</f>
        <v>-3.4299999999999979</v>
      </c>
      <c r="G11" s="14" t="str">
        <f>IF(OR(D11&gt;'100% Report'!$G$15,D11&lt;-'100% Report'!$G$15),D11,"")</f>
        <v/>
      </c>
      <c r="H11" s="9"/>
      <c r="I11" s="15"/>
      <c r="J11" s="14">
        <f>IF(OR(D11&gt;'95% Report'!$G$16,D11&lt;-'95% Report'!$G$16),D11,"")</f>
        <v>-3.4299999999999979</v>
      </c>
      <c r="K11" s="14" t="str">
        <f>IF(OR(D11&gt;'100% Report'!$G$16,D11&lt;-'100% Report'!$G$16),D11,"")</f>
        <v/>
      </c>
      <c r="L11" s="9"/>
      <c r="M11" s="15"/>
      <c r="N11" s="14">
        <f>IF(OR(D11&gt;'95% Report'!$G$17,D11&lt;-'95% Report'!$G$17),D11,"")</f>
        <v>-3.4299999999999979</v>
      </c>
      <c r="O11" s="14" t="str">
        <f>IF(OR(D11&gt;'100% Report'!$G$17,D11&lt;-'100% Report'!$G$17),D11,"")</f>
        <v/>
      </c>
      <c r="P11" s="9"/>
      <c r="Q11" s="15"/>
      <c r="R11" s="14">
        <f>IF(OR(D11&gt;'95% Report'!$G$18,D11&lt;-'95% Report'!$G$18),D11,"")</f>
        <v>-3.4299999999999979</v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Input'!L25/100</f>
        <v>3.05</v>
      </c>
      <c r="C12" s="10">
        <f t="shared" si="0"/>
        <v>-4.0600000000000005</v>
      </c>
      <c r="D12" s="10">
        <f t="shared" si="0"/>
        <v>-2.1300000000000017</v>
      </c>
      <c r="E12" s="13"/>
      <c r="F12" s="14">
        <f>IF(OR(D12&gt;'95% Report'!$G$15,D12&lt;-'95% Report'!$G$15),D12,"")</f>
        <v>-2.1300000000000017</v>
      </c>
      <c r="G12" s="14" t="str">
        <f>IF(OR(D12&gt;'100% Report'!$G$15,D12&lt;-'100% Report'!$G$15),D12,"")</f>
        <v/>
      </c>
      <c r="H12" s="9"/>
      <c r="I12" s="15"/>
      <c r="J12" s="14">
        <f>IF(OR(D12&gt;'95% Report'!$G$16,D12&lt;-'95% Report'!$G$16),D12,"")</f>
        <v>-2.1300000000000017</v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Input'!L26/100</f>
        <v>1.8</v>
      </c>
      <c r="C13" s="10">
        <f t="shared" si="0"/>
        <v>-1.2499999999999998</v>
      </c>
      <c r="D13" s="10">
        <f t="shared" si="0"/>
        <v>2.8100000000000005</v>
      </c>
      <c r="E13" s="13"/>
      <c r="F13" s="14">
        <f>IF(OR(D13&gt;'95% Report'!$G$15,D13&lt;-'95% Report'!$G$15),D13,"")</f>
        <v>2.8100000000000005</v>
      </c>
      <c r="G13" s="14" t="str">
        <f>IF(OR(D13&gt;'100% Report'!$G$15,D13&lt;-'100% Report'!$G$15),D13,"")</f>
        <v/>
      </c>
      <c r="H13" s="9"/>
      <c r="I13" s="15"/>
      <c r="J13" s="14">
        <f>IF(OR(D13&gt;'95% Report'!$G$16,D13&lt;-'95% Report'!$G$16),D13,"")</f>
        <v>2.8100000000000005</v>
      </c>
      <c r="K13" s="14" t="str">
        <f>IF(OR(D13&gt;'100% Report'!$G$16,D13&lt;-'100% Report'!$G$16),D13,"")</f>
        <v/>
      </c>
      <c r="L13" s="9"/>
      <c r="M13" s="15"/>
      <c r="N13" s="14">
        <f>IF(OR(D13&gt;'95% Report'!$G$17,D13&lt;-'95% Report'!$G$17),D13,"")</f>
        <v>2.8100000000000005</v>
      </c>
      <c r="O13" s="14" t="str">
        <f>IF(OR(D13&gt;'100% Report'!$G$17,D13&lt;-'100% Report'!$G$17),D13,"")</f>
        <v/>
      </c>
      <c r="P13" s="9"/>
      <c r="Q13" s="15"/>
      <c r="R13" s="14">
        <f>IF(OR(D13&gt;'95% Report'!$G$18,D13&lt;-'95% Report'!$G$18),D13,"")</f>
        <v>2.8100000000000005</v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Input'!L27/100</f>
        <v>2.64</v>
      </c>
      <c r="C14" s="10">
        <f t="shared" si="0"/>
        <v>0.84000000000000008</v>
      </c>
      <c r="D14" s="10">
        <f t="shared" si="0"/>
        <v>2.09</v>
      </c>
      <c r="E14" s="13"/>
      <c r="F14" s="14">
        <f>IF(OR(D14&gt;'95% Report'!$G$15,D14&lt;-'95% Report'!$G$15),D14,"")</f>
        <v>2.09</v>
      </c>
      <c r="G14" s="14" t="str">
        <f>IF(OR(D14&gt;'100% Report'!$G$15,D14&lt;-'100% Report'!$G$15),D14,"")</f>
        <v/>
      </c>
      <c r="H14" s="9"/>
      <c r="I14" s="15"/>
      <c r="J14" s="14">
        <f>IF(OR(D14&gt;'95% Report'!$G$16,D14&lt;-'95% Report'!$G$16),D14,"")</f>
        <v>2.09</v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Input'!L28/100</f>
        <v>2.87</v>
      </c>
      <c r="C15" s="10">
        <f t="shared" si="0"/>
        <v>0.22999999999999998</v>
      </c>
      <c r="D15" s="10">
        <f t="shared" si="0"/>
        <v>-0.6100000000000001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Input'!L29/100</f>
        <v>1.78</v>
      </c>
      <c r="C16" s="10">
        <f t="shared" si="0"/>
        <v>-1.0900000000000001</v>
      </c>
      <c r="D16" s="10">
        <f t="shared" si="0"/>
        <v>-1.32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Input'!L30/100</f>
        <v>0.23</v>
      </c>
      <c r="C17" s="10">
        <f t="shared" si="0"/>
        <v>-1.55</v>
      </c>
      <c r="D17" s="10">
        <f t="shared" si="0"/>
        <v>-0.45999999999999996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Input'!L31/100</f>
        <v>0.84</v>
      </c>
      <c r="C18" s="10">
        <f t="shared" si="0"/>
        <v>0.61</v>
      </c>
      <c r="D18" s="10">
        <f t="shared" si="0"/>
        <v>2.16</v>
      </c>
      <c r="E18" s="13">
        <f>B18-B8</f>
        <v>-3.58</v>
      </c>
      <c r="F18" s="14">
        <f>IF(OR(D18&gt;'95% Report'!$G$15,D18&lt;-'95% Report'!$G$15),D18,"")</f>
        <v>2.16</v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>
        <f>IF(OR(D18&gt;'95% Report'!$G$16,D18&lt;-'95% Report'!$G$16),D18,"")</f>
        <v>2.16</v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Input'!L32/100</f>
        <v>1.35</v>
      </c>
      <c r="C19" s="10">
        <f t="shared" si="0"/>
        <v>0.51000000000000012</v>
      </c>
      <c r="D19" s="10">
        <f t="shared" si="0"/>
        <v>-9.9999999999999867E-2</v>
      </c>
      <c r="E19" s="13">
        <f t="shared" ref="E19:E82" si="1">B19-B9</f>
        <v>-6.1899999999999995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>
        <f>IF(OR(E19&gt;'95% Report'!$I$15,E19&lt;-'95% Report'!$I$15),E19,"")</f>
        <v>-6.1899999999999995</v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Input'!L33/100</f>
        <v>0</v>
      </c>
      <c r="C20" s="10">
        <f t="shared" si="0"/>
        <v>-1.35</v>
      </c>
      <c r="D20" s="10">
        <f t="shared" si="0"/>
        <v>-1.8600000000000003</v>
      </c>
      <c r="E20" s="13">
        <f t="shared" si="1"/>
        <v>-9.0399999999999991</v>
      </c>
      <c r="F20" s="14">
        <f>IF(OR(D20&gt;'95% Report'!$G$15,D20&lt;-'95% Report'!$G$15),D20,"")</f>
        <v>-1.8600000000000003</v>
      </c>
      <c r="G20" s="14" t="str">
        <f>IF(OR(D20&gt;'100% Report'!$G$15,D20&lt;-'100% Report'!$G$15),D20,"")</f>
        <v/>
      </c>
      <c r="H20" s="10">
        <f>IF(OR(E20&gt;'95% Report'!$I$15,E20&lt;-'95% Report'!$I$15),E20,"")</f>
        <v>-9.0399999999999991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>
        <f>IF(OR(E20&gt;'95% Report'!$I$16,E20&lt;-'95% Report'!$I$16),E20,"")</f>
        <v>-9.0399999999999991</v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>
        <f>IF(OR(E20&gt;'95% Report'!$I$17,E20&lt;-'95% Report'!$I$17),E20,"")</f>
        <v>-9.0399999999999991</v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Input'!L34/100</f>
        <v>-0.13</v>
      </c>
      <c r="C21" s="10">
        <f t="shared" si="0"/>
        <v>-0.13</v>
      </c>
      <c r="D21" s="10">
        <f t="shared" si="0"/>
        <v>1.2200000000000002</v>
      </c>
      <c r="E21" s="13">
        <f t="shared" si="1"/>
        <v>-7.24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>
        <f>IF(OR(E21&gt;'95% Report'!$I$15,E21&lt;-'95% Report'!$I$15),E21,"")</f>
        <v>-7.24</v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>
        <f>IF(OR(E21&gt;'95% Report'!$I$16,E21&lt;-'95% Report'!$I$16),E21,"")</f>
        <v>-7.24</v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Input'!L35/100</f>
        <v>-0.57999999999999996</v>
      </c>
      <c r="C22" s="10">
        <f t="shared" si="0"/>
        <v>-0.44999999999999996</v>
      </c>
      <c r="D22" s="10">
        <f t="shared" si="0"/>
        <v>-0.31999999999999995</v>
      </c>
      <c r="E22" s="13">
        <f t="shared" si="1"/>
        <v>-3.63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Input'!L36/100</f>
        <v>-1.75</v>
      </c>
      <c r="C23" s="10">
        <f t="shared" si="0"/>
        <v>-1.17</v>
      </c>
      <c r="D23" s="10">
        <f t="shared" si="0"/>
        <v>-0.72</v>
      </c>
      <c r="E23" s="13">
        <f t="shared" si="1"/>
        <v>-3.55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Input'!L37/100</f>
        <v>-1.8</v>
      </c>
      <c r="C24" s="10">
        <f t="shared" si="0"/>
        <v>-5.0000000000000044E-2</v>
      </c>
      <c r="D24" s="10">
        <f t="shared" si="0"/>
        <v>1.1199999999999999</v>
      </c>
      <c r="E24" s="13">
        <f t="shared" si="1"/>
        <v>-4.4400000000000004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Input'!L38/100</f>
        <v>-1.9</v>
      </c>
      <c r="C25" s="10">
        <f t="shared" si="0"/>
        <v>-9.9999999999999867E-2</v>
      </c>
      <c r="D25" s="10">
        <f t="shared" si="0"/>
        <v>-4.9999999999999822E-2</v>
      </c>
      <c r="E25" s="13">
        <f t="shared" si="1"/>
        <v>-4.7699999999999996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-4.7699999999999996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Input'!L39/100</f>
        <v>0</v>
      </c>
      <c r="C26" s="10">
        <f t="shared" ref="C26:D41" si="2">B26-B25</f>
        <v>1.9</v>
      </c>
      <c r="D26" s="10">
        <f t="shared" si="2"/>
        <v>1.9999999999999998</v>
      </c>
      <c r="E26" s="13">
        <f t="shared" si="1"/>
        <v>-1.78</v>
      </c>
      <c r="F26" s="14">
        <f>IF(OR(D26&gt;'95% Report'!$G$15,D26&lt;-'95% Report'!$G$15),D26,"")</f>
        <v>1.9999999999999998</v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Input'!L40/100</f>
        <v>-1.27</v>
      </c>
      <c r="C27" s="10">
        <f t="shared" si="2"/>
        <v>-1.27</v>
      </c>
      <c r="D27" s="10">
        <f t="shared" si="2"/>
        <v>-3.17</v>
      </c>
      <c r="E27" s="13">
        <f t="shared" si="1"/>
        <v>-1.5</v>
      </c>
      <c r="F27" s="14">
        <f>IF(OR(D27&gt;'95% Report'!$G$15,D27&lt;-'95% Report'!$G$15),D27,"")</f>
        <v>-3.17</v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>
        <f>IF(OR(D27&gt;'95% Report'!$G$16,D27&lt;-'95% Report'!$G$16),D27,"")</f>
        <v>-3.17</v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>
        <f>IF(OR(D27&gt;'95% Report'!$G$17,D27&lt;-'95% Report'!$G$17),D27,"")</f>
        <v>-3.17</v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>
        <f>IF(OR(D27&gt;'95% Report'!$G$18,D27&lt;-'95% Report'!$G$18),D27,"")</f>
        <v>-3.17</v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Input'!L41/100</f>
        <v>-3.07</v>
      </c>
      <c r="C28" s="10">
        <f t="shared" si="2"/>
        <v>-1.7999999999999998</v>
      </c>
      <c r="D28" s="10">
        <f t="shared" si="2"/>
        <v>-0.5299999999999998</v>
      </c>
      <c r="E28" s="13">
        <f t="shared" si="1"/>
        <v>-3.9099999999999997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Input'!L42/100</f>
        <v>-4.32</v>
      </c>
      <c r="C29" s="10">
        <f t="shared" si="2"/>
        <v>-1.2500000000000004</v>
      </c>
      <c r="D29" s="10">
        <f t="shared" si="2"/>
        <v>0.54999999999999938</v>
      </c>
      <c r="E29" s="13">
        <f t="shared" si="1"/>
        <v>-5.67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-5.67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Input'!L43/100</f>
        <v>-3.3</v>
      </c>
      <c r="C30" s="10">
        <f t="shared" si="2"/>
        <v>1.0200000000000005</v>
      </c>
      <c r="D30" s="10">
        <f t="shared" si="2"/>
        <v>2.2700000000000009</v>
      </c>
      <c r="E30" s="13">
        <f t="shared" si="1"/>
        <v>-3.3</v>
      </c>
      <c r="F30" s="14">
        <f>IF(OR(D30&gt;'95% Report'!$G$15,D30&lt;-'95% Report'!$G$15),D30,"")</f>
        <v>2.2700000000000009</v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>
        <f>IF(OR(D30&gt;'95% Report'!$G$16,D30&lt;-'95% Report'!$G$16),D30,"")</f>
        <v>2.2700000000000009</v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>
        <f>IF(OR(D30&gt;'95% Report'!$G$17,D30&lt;-'95% Report'!$G$17),D30,"")</f>
        <v>2.2700000000000009</v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Input'!L44/100</f>
        <v>-1.57</v>
      </c>
      <c r="C31" s="10">
        <f t="shared" si="2"/>
        <v>1.7299999999999998</v>
      </c>
      <c r="D31" s="10">
        <f t="shared" si="2"/>
        <v>0.7099999999999993</v>
      </c>
      <c r="E31" s="13">
        <f t="shared" si="1"/>
        <v>-1.44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Input'!L45/100</f>
        <v>-1.42</v>
      </c>
      <c r="C32" s="10">
        <f t="shared" si="2"/>
        <v>0.15000000000000013</v>
      </c>
      <c r="D32" s="10">
        <f t="shared" si="2"/>
        <v>-1.5799999999999996</v>
      </c>
      <c r="E32" s="13">
        <f t="shared" si="1"/>
        <v>-0.84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Input'!L46/100</f>
        <v>-2.06</v>
      </c>
      <c r="C33" s="10">
        <f t="shared" si="2"/>
        <v>-0.64000000000000012</v>
      </c>
      <c r="D33" s="10">
        <f t="shared" si="2"/>
        <v>-0.79000000000000026</v>
      </c>
      <c r="E33" s="13">
        <f t="shared" si="1"/>
        <v>-0.31000000000000005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Input'!L47/100</f>
        <v>-2.5099999999999998</v>
      </c>
      <c r="C34" s="10">
        <f t="shared" si="2"/>
        <v>-0.44999999999999973</v>
      </c>
      <c r="D34" s="10">
        <f t="shared" si="2"/>
        <v>0.19000000000000039</v>
      </c>
      <c r="E34" s="13">
        <f t="shared" si="1"/>
        <v>-0.70999999999999974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Input'!L48/100</f>
        <v>-4.34</v>
      </c>
      <c r="C35" s="10">
        <f t="shared" si="2"/>
        <v>-1.83</v>
      </c>
      <c r="D35" s="10">
        <f t="shared" si="2"/>
        <v>-1.3800000000000003</v>
      </c>
      <c r="E35" s="13">
        <f t="shared" si="1"/>
        <v>-2.44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Input'!L49/100</f>
        <v>-4.5199999999999996</v>
      </c>
      <c r="C36" s="10">
        <f t="shared" si="2"/>
        <v>-0.17999999999999972</v>
      </c>
      <c r="D36" s="10">
        <f t="shared" si="2"/>
        <v>1.6500000000000004</v>
      </c>
      <c r="E36" s="13">
        <f t="shared" si="1"/>
        <v>-4.5199999999999996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>
        <f>IF(OR(E36&gt;'95% Report'!$I$15,E36&lt;-'95% Report'!$I$15),E36,"")</f>
        <v>-4.5199999999999996</v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Input'!L50/100</f>
        <v>-4.37</v>
      </c>
      <c r="C37" s="10">
        <f t="shared" si="2"/>
        <v>0.14999999999999947</v>
      </c>
      <c r="D37" s="10">
        <f t="shared" si="2"/>
        <v>0.32999999999999918</v>
      </c>
      <c r="E37" s="13">
        <f t="shared" si="1"/>
        <v>-3.1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Input'!L51/100</f>
        <v>-4.1900000000000004</v>
      </c>
      <c r="C38" s="10">
        <f t="shared" si="2"/>
        <v>0.17999999999999972</v>
      </c>
      <c r="D38" s="10">
        <f t="shared" si="2"/>
        <v>3.0000000000000249E-2</v>
      </c>
      <c r="E38" s="13">
        <f t="shared" si="1"/>
        <v>-1.1200000000000006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Input'!L52/100</f>
        <v>-2.16</v>
      </c>
      <c r="C39" s="10">
        <f t="shared" si="2"/>
        <v>2.0300000000000002</v>
      </c>
      <c r="D39" s="10">
        <f t="shared" si="2"/>
        <v>1.8500000000000005</v>
      </c>
      <c r="E39" s="13">
        <f t="shared" si="1"/>
        <v>2.16</v>
      </c>
      <c r="F39" s="14">
        <f>IF(OR(D39&gt;'95% Report'!$G$15,D39&lt;-'95% Report'!$G$15),D39,"")</f>
        <v>1.8500000000000005</v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Input'!L53/100</f>
        <v>0.99</v>
      </c>
      <c r="C40" s="10">
        <f t="shared" si="2"/>
        <v>3.1500000000000004</v>
      </c>
      <c r="D40" s="10">
        <f t="shared" si="2"/>
        <v>1.1200000000000001</v>
      </c>
      <c r="E40" s="13">
        <f t="shared" si="1"/>
        <v>4.29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Input'!L54/100</f>
        <v>2.92</v>
      </c>
      <c r="C41" s="10">
        <f t="shared" si="2"/>
        <v>1.93</v>
      </c>
      <c r="D41" s="10">
        <f t="shared" si="2"/>
        <v>-1.2200000000000004</v>
      </c>
      <c r="E41" s="13">
        <f t="shared" si="1"/>
        <v>4.49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Input'!L55/100</f>
        <v>0</v>
      </c>
      <c r="C42" s="10">
        <f t="shared" ref="C42:D57" si="3">B42-B41</f>
        <v>-2.92</v>
      </c>
      <c r="D42" s="10">
        <f t="shared" si="3"/>
        <v>-4.8499999999999996</v>
      </c>
      <c r="E42" s="13">
        <f t="shared" si="1"/>
        <v>1.42</v>
      </c>
      <c r="F42" s="14">
        <f>IF(OR(D42&gt;'95% Report'!$G$15,D42&lt;-'95% Report'!$G$15),D42,"")</f>
        <v>-4.8499999999999996</v>
      </c>
      <c r="G42" s="14">
        <f>IF(OR(D42&gt;'100% Report'!$G$15,D42&lt;-'100% Report'!$G$15),D42,"")</f>
        <v>-4.8499999999999996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-4.8499999999999996</v>
      </c>
      <c r="K42" s="14">
        <f>IF(OR(D42&gt;'100% Report'!$G$16,D42&lt;-'100% Report'!$G$16),D42,"")</f>
        <v>-4.8499999999999996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-4.8499999999999996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-4.8499999999999996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Input'!L56/100</f>
        <v>0</v>
      </c>
      <c r="C43" s="10">
        <f t="shared" si="3"/>
        <v>0</v>
      </c>
      <c r="D43" s="10">
        <f t="shared" si="3"/>
        <v>2.92</v>
      </c>
      <c r="E43" s="13">
        <f t="shared" si="1"/>
        <v>2.06</v>
      </c>
      <c r="F43" s="14">
        <f>IF(OR(D43&gt;'95% Report'!$G$15,D43&lt;-'95% Report'!$G$15),D43,"")</f>
        <v>2.92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2.92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2.92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2.92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Input'!L57/100</f>
        <v>0</v>
      </c>
      <c r="C44" s="10">
        <f t="shared" si="3"/>
        <v>0</v>
      </c>
      <c r="D44" s="10">
        <f t="shared" si="3"/>
        <v>0</v>
      </c>
      <c r="E44" s="13">
        <f t="shared" si="1"/>
        <v>2.5099999999999998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Input'!L58/100</f>
        <v>0</v>
      </c>
      <c r="C45" s="10">
        <f t="shared" si="3"/>
        <v>0</v>
      </c>
      <c r="D45" s="10">
        <f t="shared" si="3"/>
        <v>0</v>
      </c>
      <c r="E45" s="13">
        <f t="shared" si="1"/>
        <v>4.34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Input'!L59/100</f>
        <v>0</v>
      </c>
      <c r="C46" s="10">
        <f t="shared" si="3"/>
        <v>0</v>
      </c>
      <c r="D46" s="10">
        <f t="shared" si="3"/>
        <v>0</v>
      </c>
      <c r="E46" s="13">
        <f t="shared" si="1"/>
        <v>4.5199999999999996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>
        <f>IF(OR(E46&gt;'95% Report'!$I$15,E46&lt;-'95% Report'!$I$15),E46,"")</f>
        <v>4.5199999999999996</v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Input'!L60/100</f>
        <v>0</v>
      </c>
      <c r="C47" s="10">
        <f t="shared" si="3"/>
        <v>0</v>
      </c>
      <c r="D47" s="10">
        <f t="shared" si="3"/>
        <v>0</v>
      </c>
      <c r="E47" s="13">
        <f t="shared" si="1"/>
        <v>4.37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Input'!L61/100</f>
        <v>0</v>
      </c>
      <c r="C48" s="10">
        <f t="shared" si="3"/>
        <v>0</v>
      </c>
      <c r="D48" s="10">
        <f t="shared" si="3"/>
        <v>0</v>
      </c>
      <c r="E48" s="13">
        <f t="shared" si="1"/>
        <v>4.1900000000000004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Input'!L62/100</f>
        <v>0</v>
      </c>
      <c r="C49" s="10">
        <f t="shared" si="3"/>
        <v>0</v>
      </c>
      <c r="D49" s="10">
        <f t="shared" si="3"/>
        <v>0</v>
      </c>
      <c r="E49" s="13">
        <f t="shared" si="1"/>
        <v>2.16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Input'!L63/100</f>
        <v>0</v>
      </c>
      <c r="C50" s="10">
        <f t="shared" si="3"/>
        <v>0</v>
      </c>
      <c r="D50" s="10">
        <f t="shared" si="3"/>
        <v>0</v>
      </c>
      <c r="E50" s="13">
        <f t="shared" si="1"/>
        <v>-0.99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Input'!L64/100</f>
        <v>0</v>
      </c>
      <c r="C51" s="10">
        <f t="shared" si="3"/>
        <v>0</v>
      </c>
      <c r="D51" s="10">
        <f t="shared" si="3"/>
        <v>0</v>
      </c>
      <c r="E51" s="13">
        <f t="shared" si="1"/>
        <v>-2.92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Input'!L65/100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Input'!L66/100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Input'!L67/100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Input'!L68/100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Input'!L69/100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Input'!L70/100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Input'!L71/100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Input'!L72/100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Input'!L73/100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Input'!L74/100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Input'!L75/100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Input'!L76/100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Input'!L77/100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Input'!L78/100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Input'!L79/100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Input'!L80/100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Input'!L81/100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Input'!L82/100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Input'!L83/100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Input'!L84/100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Input'!L85/100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Input'!L86/100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Input'!L87/100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Input'!L88/100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Input'!L89/100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Input'!L90/100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Input'!L91/100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Input'!L92/100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Input'!L93/100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Input'!L94/100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Input'!L95/100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Input'!L96/100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Input'!L97/100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Input'!L98/100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Input'!L99/100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Input'!L100/100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Input'!L101/100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Input'!L102/100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Input'!L103/100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Input'!L104/100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Input'!L105/100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Input'!L106/100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Input'!L107/100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Input'!L108/100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Input'!L109/100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Input'!L110/100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Input'!L111/100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Input'!L112/100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Input'!L113/100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Input'!L114/100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Input'!L115/100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Input'!L116/100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Input'!L117/100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Input'!L118/100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Input'!L119/100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Input'!L120/100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Input'!L121/100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Input'!L122/100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Input'!L123/100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Input'!L124/100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Input'!L125/100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Input'!L126/100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Input'!L127/100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Input'!L128/100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Input'!L129/100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Input'!L130/100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Input'!L131/100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Input'!L132/100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Input'!L133/100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Input'!L134/100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Input'!L135/100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Input'!L136/100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Input'!L137/100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Input'!L138/100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Input'!L139/100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Input'!L140/100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Input'!L141/100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Input'!L142/100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Input'!L143/100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Input'!L144/100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Input'!L145/100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Input'!L146/100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Input'!L147/100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Input'!L148/100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Input'!L149/100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Input'!L150/100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Input'!L151/100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Input'!L152/100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Input'!L153/100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Input'!L154/100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Input'!L155/100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Input'!L156/100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Input'!L157/100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Input'!L158/100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Input'!L159/100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Input'!L160/100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Input'!L161/100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Input'!L162/100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Input'!L163/100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Input'!L164/100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Input'!L165/100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Input'!L166/100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Input'!L167/100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Input'!L168/100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Input'!L169/100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Input'!L170/100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Input'!L171/100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Input'!L172/100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Input'!L173/100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Input'!L174/100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Input'!L175/100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Input'!L176/100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Input'!L177/100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Input'!L178/100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Input'!L179/100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Input'!L180/100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Input'!L181/100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Input'!L182/100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Input'!L183/100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Input'!L184/100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Input'!L185/100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Input'!L186/100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Input'!L187/100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Input'!L188/100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Input'!L189/100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Input'!L190/100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Input'!L191/100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Input'!L192/100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Input'!L193/100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Input'!L194/100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Input'!L195/100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Input'!L196/100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Input'!L197/100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Input'!L198/100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Input'!L199/100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Input'!L200/100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Input'!L201/100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Input'!L202/100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Input'!L203/100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Input'!L204/100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Input'!L205/100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Input'!L206/100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Input'!L207/100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Input'!L208/100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Input'!L209/100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Input'!L210/100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Input'!L211/100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Input'!L212/100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Input'!L213/100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Input'!L214/100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Input'!L215/100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Input'!L216/100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Input'!L217/100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Input'!L218/100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Input'!L219/100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Input'!L220/100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Input'!L221/100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Input'!L222/100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Input'!L223/100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Input'!L224/100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Input'!L225/100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Input'!L226/100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Input'!L227/100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Input'!L228/100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Input'!L229/100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Input'!L230/100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Input'!L231/100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Input'!L232/100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Input'!L233/100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Input'!L234/100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Input'!L235/100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Input'!L236/100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Input'!L237/100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Input'!L238/100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Input'!L239/100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Input'!L240/100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Input'!L241/100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Input'!L242/100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Input'!L243/100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Input'!L244/100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Input'!L245/100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Input'!L246/100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Input'!L247/100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Input'!L248/100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Input'!L249/100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Input'!L250/100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Input'!L251/100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Input'!L252/100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Input'!L253/100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Input'!L254/100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Input'!L255/100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Input'!L256/100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Input'!L257/100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Input'!L258/100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Input'!L259/100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Input'!L260/100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Input'!L261/100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13</v>
      </c>
      <c r="G249" s="17">
        <f t="shared" ref="G249:U249" si="22">COUNT(G8:G248)</f>
        <v>1</v>
      </c>
      <c r="H249" s="17">
        <f t="shared" si="22"/>
        <v>7</v>
      </c>
      <c r="I249" s="17">
        <f t="shared" si="22"/>
        <v>0</v>
      </c>
      <c r="J249" s="17">
        <f t="shared" si="22"/>
        <v>10</v>
      </c>
      <c r="K249" s="17">
        <f t="shared" si="22"/>
        <v>1</v>
      </c>
      <c r="L249" s="17">
        <f t="shared" si="22"/>
        <v>2</v>
      </c>
      <c r="M249" s="17">
        <f t="shared" si="22"/>
        <v>0</v>
      </c>
      <c r="N249" s="17">
        <f t="shared" si="22"/>
        <v>7</v>
      </c>
      <c r="O249" s="17">
        <f t="shared" si="22"/>
        <v>0</v>
      </c>
      <c r="P249" s="17">
        <f t="shared" si="22"/>
        <v>1</v>
      </c>
      <c r="Q249" s="17">
        <f t="shared" si="22"/>
        <v>0</v>
      </c>
      <c r="R249" s="17">
        <f t="shared" si="22"/>
        <v>6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3"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Input'!M3),'Raw Data Input'!M3,'Raw Data Input'!M3)</f>
        <v>12</v>
      </c>
    </row>
    <row r="3" spans="1:21">
      <c r="A3" s="32" t="s">
        <v>7</v>
      </c>
      <c r="B3" s="2"/>
      <c r="C3" s="2">
        <f>IF(ISNUMBER('Raw Data Input'!M5),'Raw Data Input'!M5,'Raw Data Input'!M5)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9.6774193548387094E-2</v>
      </c>
      <c r="G7" s="26">
        <f>G249/D249</f>
        <v>3.2258064516129031E-2</v>
      </c>
      <c r="H7" s="27">
        <f>H249/E249</f>
        <v>0.60869565217391308</v>
      </c>
      <c r="I7" s="28">
        <f>I249/E249</f>
        <v>0</v>
      </c>
      <c r="J7" s="29">
        <f>J249/D249</f>
        <v>9.6774193548387094E-2</v>
      </c>
      <c r="K7" s="27">
        <f>K249/D249</f>
        <v>0</v>
      </c>
      <c r="L7" s="26">
        <f>L249/E249</f>
        <v>0.21739130434782608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8.6956521739130432E-2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Input'!M21/100</f>
        <v>3.81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Input'!M22/100</f>
        <v>4.04</v>
      </c>
      <c r="C9" s="10">
        <f>B9-B8</f>
        <v>0.22999999999999998</v>
      </c>
      <c r="D9" s="10">
        <f>C9</f>
        <v>0.22999999999999998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Input'!M23/100</f>
        <v>3.07</v>
      </c>
      <c r="C10" s="10">
        <f t="shared" ref="C10:D25" si="0">B10-B9</f>
        <v>-0.9700000000000002</v>
      </c>
      <c r="D10" s="10">
        <f>C10-C9</f>
        <v>-1.2000000000000002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Input'!M24/100</f>
        <v>1.37</v>
      </c>
      <c r="C11" s="10">
        <f t="shared" si="0"/>
        <v>-1.6999999999999997</v>
      </c>
      <c r="D11" s="10">
        <f t="shared" si="0"/>
        <v>-0.72999999999999954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Input'!M25/100</f>
        <v>-0.18</v>
      </c>
      <c r="C12" s="10">
        <f t="shared" si="0"/>
        <v>-1.55</v>
      </c>
      <c r="D12" s="10">
        <f t="shared" si="0"/>
        <v>0.14999999999999969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Input'!M26/100</f>
        <v>-3.12</v>
      </c>
      <c r="C13" s="10">
        <f t="shared" si="0"/>
        <v>-2.94</v>
      </c>
      <c r="D13" s="10">
        <f t="shared" si="0"/>
        <v>-1.39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Input'!M27/100</f>
        <v>-4.37</v>
      </c>
      <c r="C14" s="10">
        <f t="shared" si="0"/>
        <v>-1.25</v>
      </c>
      <c r="D14" s="10">
        <f t="shared" si="0"/>
        <v>1.69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Input'!M28/100</f>
        <v>-4.83</v>
      </c>
      <c r="C15" s="10">
        <f t="shared" si="0"/>
        <v>-0.45999999999999996</v>
      </c>
      <c r="D15" s="10">
        <f t="shared" si="0"/>
        <v>0.79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Input'!M29/100</f>
        <v>-4.9000000000000004</v>
      </c>
      <c r="C16" s="10">
        <f t="shared" si="0"/>
        <v>-7.0000000000000284E-2</v>
      </c>
      <c r="D16" s="10">
        <f t="shared" si="0"/>
        <v>0.38999999999999968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Input'!M30/100</f>
        <v>-5.94</v>
      </c>
      <c r="C17" s="10">
        <f t="shared" si="0"/>
        <v>-1.04</v>
      </c>
      <c r="D17" s="10">
        <f t="shared" si="0"/>
        <v>-0.96999999999999975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Input'!M31/100</f>
        <v>-5.36</v>
      </c>
      <c r="C18" s="10">
        <f t="shared" si="0"/>
        <v>0.58000000000000007</v>
      </c>
      <c r="D18" s="10">
        <f t="shared" si="0"/>
        <v>1.62</v>
      </c>
      <c r="E18" s="13">
        <f>B18-B8</f>
        <v>-9.17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>
        <f>IF(OR(E18&gt;'95% Report'!$I$15,E18&lt;-'95% Report'!$I$15),E18,"")</f>
        <v>-9.17</v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>
        <f>IF(OR(E18&gt;'95% Report'!$I$16,E18&lt;-'95% Report'!$I$16),E18,"")</f>
        <v>-9.17</v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>
        <f>IF(OR(E18&gt;'95% Report'!$I$17,E18&lt;-'95% Report'!$I$17),E18,"")</f>
        <v>-9.17</v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Input'!M32/100</f>
        <v>-4.83</v>
      </c>
      <c r="C19" s="10">
        <f t="shared" si="0"/>
        <v>0.53000000000000025</v>
      </c>
      <c r="D19" s="10">
        <f t="shared" si="0"/>
        <v>-4.9999999999999822E-2</v>
      </c>
      <c r="E19" s="13">
        <f t="shared" ref="E19:E82" si="1">B19-B9</f>
        <v>-8.870000000000001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>
        <f>IF(OR(E19&gt;'95% Report'!$I$15,E19&lt;-'95% Report'!$I$15),E19,"")</f>
        <v>-8.870000000000001</v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>
        <f>IF(OR(E19&gt;'95% Report'!$I$16,E19&lt;-'95% Report'!$I$16),E19,"")</f>
        <v>-8.870000000000001</v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>
        <f>IF(OR(E19&gt;'95% Report'!$I$17,E19&lt;-'95% Report'!$I$17),E19,"")</f>
        <v>-8.870000000000001</v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Input'!M33/100</f>
        <v>-4.67</v>
      </c>
      <c r="C20" s="10">
        <f t="shared" si="0"/>
        <v>0.16000000000000014</v>
      </c>
      <c r="D20" s="10">
        <f t="shared" si="0"/>
        <v>-0.37000000000000011</v>
      </c>
      <c r="E20" s="13">
        <f t="shared" si="1"/>
        <v>-7.74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>
        <f>IF(OR(E20&gt;'95% Report'!$I$15,E20&lt;-'95% Report'!$I$15),E20,"")</f>
        <v>-7.74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>
        <f>IF(OR(E20&gt;'95% Report'!$I$16,E20&lt;-'95% Report'!$I$16),E20,"")</f>
        <v>-7.74</v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Input'!M34/100</f>
        <v>-4.34</v>
      </c>
      <c r="C21" s="10">
        <f t="shared" si="0"/>
        <v>0.33000000000000007</v>
      </c>
      <c r="D21" s="10">
        <f t="shared" si="0"/>
        <v>0.16999999999999993</v>
      </c>
      <c r="E21" s="13">
        <f t="shared" si="1"/>
        <v>-5.71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>
        <f>IF(OR(E21&gt;'95% Report'!$I$15,E21&lt;-'95% Report'!$I$15),E21,"")</f>
        <v>-5.71</v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Input'!M35/100</f>
        <v>-4.67</v>
      </c>
      <c r="C22" s="10">
        <f t="shared" si="0"/>
        <v>-0.33000000000000007</v>
      </c>
      <c r="D22" s="10">
        <f t="shared" si="0"/>
        <v>-0.66000000000000014</v>
      </c>
      <c r="E22" s="13">
        <f t="shared" si="1"/>
        <v>-4.49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Input'!M36/100</f>
        <v>-2.82</v>
      </c>
      <c r="C23" s="10">
        <f t="shared" si="0"/>
        <v>1.85</v>
      </c>
      <c r="D23" s="10">
        <f t="shared" si="0"/>
        <v>2.1800000000000002</v>
      </c>
      <c r="E23" s="13">
        <f t="shared" si="1"/>
        <v>0.30000000000000027</v>
      </c>
      <c r="F23" s="14">
        <f>IF(OR(D23&gt;'95% Report'!$G$15,D23&lt;-'95% Report'!$G$15),D23,"")</f>
        <v>2.1800000000000002</v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>
        <f>IF(OR(D23&gt;'95% Report'!$G$16,D23&lt;-'95% Report'!$G$16),D23,"")</f>
        <v>2.1800000000000002</v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Input'!M37/100</f>
        <v>-2.36</v>
      </c>
      <c r="C24" s="10">
        <f t="shared" si="0"/>
        <v>0.45999999999999996</v>
      </c>
      <c r="D24" s="10">
        <f t="shared" si="0"/>
        <v>-1.3900000000000001</v>
      </c>
      <c r="E24" s="13">
        <f t="shared" si="1"/>
        <v>2.0100000000000002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Input'!M38/100</f>
        <v>-1.78</v>
      </c>
      <c r="C25" s="10">
        <f t="shared" si="0"/>
        <v>0.57999999999999985</v>
      </c>
      <c r="D25" s="10">
        <f t="shared" si="0"/>
        <v>0.11999999999999988</v>
      </c>
      <c r="E25" s="13">
        <f t="shared" si="1"/>
        <v>3.05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Input'!M39/100</f>
        <v>-0.46</v>
      </c>
      <c r="C26" s="10">
        <f t="shared" ref="C26:D41" si="2">B26-B25</f>
        <v>1.32</v>
      </c>
      <c r="D26" s="10">
        <f t="shared" si="2"/>
        <v>0.74000000000000021</v>
      </c>
      <c r="E26" s="13">
        <f t="shared" si="1"/>
        <v>4.4400000000000004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Input'!M40/100</f>
        <v>0.97</v>
      </c>
      <c r="C27" s="10">
        <f t="shared" si="2"/>
        <v>1.43</v>
      </c>
      <c r="D27" s="10">
        <f t="shared" si="2"/>
        <v>0.10999999999999988</v>
      </c>
      <c r="E27" s="13">
        <f t="shared" si="1"/>
        <v>6.91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>
        <f>IF(OR(E27&gt;'95% Report'!$I$15,E27&lt;-'95% Report'!$I$15),E27,"")</f>
        <v>6.91</v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>
        <f>IF(OR(E27&gt;'95% Report'!$I$16,E27&lt;-'95% Report'!$I$16),E27,"")</f>
        <v>6.91</v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Input'!M41/100</f>
        <v>0.89</v>
      </c>
      <c r="C28" s="10">
        <f t="shared" si="2"/>
        <v>-7.999999999999996E-2</v>
      </c>
      <c r="D28" s="10">
        <f t="shared" si="2"/>
        <v>-1.5099999999999998</v>
      </c>
      <c r="E28" s="13">
        <f t="shared" si="1"/>
        <v>6.25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>
        <f>IF(OR(E28&gt;'95% Report'!$I$15,E28&lt;-'95% Report'!$I$15),E28,"")</f>
        <v>6.25</v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Input'!M42/100</f>
        <v>0.74</v>
      </c>
      <c r="C29" s="10">
        <f t="shared" si="2"/>
        <v>-0.15000000000000002</v>
      </c>
      <c r="D29" s="10">
        <f t="shared" si="2"/>
        <v>-7.0000000000000062E-2</v>
      </c>
      <c r="E29" s="13">
        <f t="shared" si="1"/>
        <v>5.57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5.57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Input'!M43/100</f>
        <v>1.27</v>
      </c>
      <c r="C30" s="10">
        <f t="shared" si="2"/>
        <v>0.53</v>
      </c>
      <c r="D30" s="10">
        <f t="shared" si="2"/>
        <v>0.68</v>
      </c>
      <c r="E30" s="13">
        <f t="shared" si="1"/>
        <v>5.9399999999999995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>
        <f>IF(OR(E30&gt;'95% Report'!$I$15,E30&lt;-'95% Report'!$I$15),E30,"")</f>
        <v>5.9399999999999995</v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Input'!M44/100</f>
        <v>1.42</v>
      </c>
      <c r="C31" s="10">
        <f t="shared" si="2"/>
        <v>0.14999999999999991</v>
      </c>
      <c r="D31" s="10">
        <f t="shared" si="2"/>
        <v>-0.38000000000000012</v>
      </c>
      <c r="E31" s="13">
        <f t="shared" si="1"/>
        <v>5.76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>
        <f>IF(OR(E31&gt;'95% Report'!$I$15,E31&lt;-'95% Report'!$I$15),E31,"")</f>
        <v>5.76</v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Input'!M45/100</f>
        <v>2.06</v>
      </c>
      <c r="C32" s="10">
        <f t="shared" si="2"/>
        <v>0.64000000000000012</v>
      </c>
      <c r="D32" s="10">
        <f t="shared" si="2"/>
        <v>0.49000000000000021</v>
      </c>
      <c r="E32" s="13">
        <f t="shared" si="1"/>
        <v>6.73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>
        <f>IF(OR(E32&gt;'95% Report'!$I$15,E32&lt;-'95% Report'!$I$15),E32,"")</f>
        <v>6.73</v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>
        <f>IF(OR(E32&gt;'95% Report'!$I$16,E32&lt;-'95% Report'!$I$16),E32,"")</f>
        <v>6.73</v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Input'!M46/100</f>
        <v>3.33</v>
      </c>
      <c r="C33" s="10">
        <f t="shared" si="2"/>
        <v>1.27</v>
      </c>
      <c r="D33" s="10">
        <f t="shared" si="2"/>
        <v>0.62999999999999989</v>
      </c>
      <c r="E33" s="13">
        <f t="shared" si="1"/>
        <v>6.15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>
        <f>IF(OR(E33&gt;'95% Report'!$I$15,E33&lt;-'95% Report'!$I$15),E33,"")</f>
        <v>6.15</v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Input'!M47/100</f>
        <v>4.04</v>
      </c>
      <c r="C34" s="10">
        <f t="shared" si="2"/>
        <v>0.71</v>
      </c>
      <c r="D34" s="10">
        <f t="shared" si="2"/>
        <v>-0.56000000000000005</v>
      </c>
      <c r="E34" s="13">
        <f t="shared" si="1"/>
        <v>6.4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>
        <f>IF(OR(E34&gt;'95% Report'!$I$15,E34&lt;-'95% Report'!$I$15),E34,"")</f>
        <v>6.4</v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Input'!M48/100</f>
        <v>3.94</v>
      </c>
      <c r="C35" s="10">
        <f t="shared" si="2"/>
        <v>-0.10000000000000009</v>
      </c>
      <c r="D35" s="10">
        <f t="shared" si="2"/>
        <v>-0.81</v>
      </c>
      <c r="E35" s="13">
        <f t="shared" si="1"/>
        <v>5.72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>
        <f>IF(OR(E35&gt;'95% Report'!$I$15,E35&lt;-'95% Report'!$I$15),E35,"")</f>
        <v>5.72</v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Input'!M49/100</f>
        <v>3.05</v>
      </c>
      <c r="C36" s="10">
        <f t="shared" si="2"/>
        <v>-0.89000000000000012</v>
      </c>
      <c r="D36" s="10">
        <f t="shared" si="2"/>
        <v>-0.79</v>
      </c>
      <c r="E36" s="13">
        <f t="shared" si="1"/>
        <v>3.51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Input'!M50/100</f>
        <v>3.2</v>
      </c>
      <c r="C37" s="10">
        <f t="shared" si="2"/>
        <v>0.15000000000000036</v>
      </c>
      <c r="D37" s="10">
        <f t="shared" si="2"/>
        <v>1.0400000000000005</v>
      </c>
      <c r="E37" s="13">
        <f t="shared" si="1"/>
        <v>2.2300000000000004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Input'!M51/100</f>
        <v>4.3899999999999997</v>
      </c>
      <c r="C38" s="10">
        <f t="shared" si="2"/>
        <v>1.1899999999999995</v>
      </c>
      <c r="D38" s="10">
        <f t="shared" si="2"/>
        <v>1.0399999999999991</v>
      </c>
      <c r="E38" s="13">
        <f t="shared" si="1"/>
        <v>3.4999999999999996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Input'!M52/100</f>
        <v>4.24</v>
      </c>
      <c r="C39" s="10">
        <f t="shared" si="2"/>
        <v>-0.14999999999999947</v>
      </c>
      <c r="D39" s="10">
        <f t="shared" si="2"/>
        <v>-1.339999999999999</v>
      </c>
      <c r="E39" s="13">
        <f t="shared" si="1"/>
        <v>3.5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Input'!M53/100</f>
        <v>4.67</v>
      </c>
      <c r="C40" s="10">
        <f t="shared" si="2"/>
        <v>0.42999999999999972</v>
      </c>
      <c r="D40" s="10">
        <f t="shared" si="2"/>
        <v>0.57999999999999918</v>
      </c>
      <c r="E40" s="13">
        <f t="shared" si="1"/>
        <v>3.4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Input'!M54/100</f>
        <v>4.1399999999999997</v>
      </c>
      <c r="C41" s="10">
        <f t="shared" si="2"/>
        <v>-0.53000000000000025</v>
      </c>
      <c r="D41" s="10">
        <f t="shared" si="2"/>
        <v>-0.96</v>
      </c>
      <c r="E41" s="13">
        <f t="shared" si="1"/>
        <v>2.7199999999999998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Input'!M55/100</f>
        <v>0</v>
      </c>
      <c r="C42" s="10">
        <f t="shared" ref="C42:D57" si="3">B42-B41</f>
        <v>-4.1399999999999997</v>
      </c>
      <c r="D42" s="10">
        <f t="shared" si="3"/>
        <v>-3.6099999999999994</v>
      </c>
      <c r="E42" s="13">
        <f t="shared" si="1"/>
        <v>-2.06</v>
      </c>
      <c r="F42" s="14">
        <f>IF(OR(D42&gt;'95% Report'!$G$15,D42&lt;-'95% Report'!$G$15),D42,"")</f>
        <v>-3.6099999999999994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-3.6099999999999994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-3.6099999999999994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-3.6099999999999994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Input'!M56/100</f>
        <v>0</v>
      </c>
      <c r="C43" s="10">
        <f t="shared" si="3"/>
        <v>0</v>
      </c>
      <c r="D43" s="10">
        <f t="shared" si="3"/>
        <v>4.1399999999999997</v>
      </c>
      <c r="E43" s="13">
        <f t="shared" si="1"/>
        <v>-3.33</v>
      </c>
      <c r="F43" s="14">
        <f>IF(OR(D43&gt;'95% Report'!$G$15,D43&lt;-'95% Report'!$G$15),D43,"")</f>
        <v>4.1399999999999997</v>
      </c>
      <c r="G43" s="14">
        <f>IF(OR(D43&gt;'100% Report'!$G$15,D43&lt;-'100% Report'!$G$15),D43,"")</f>
        <v>4.1399999999999997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4.1399999999999997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4.1399999999999997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4.1399999999999997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Input'!M57/100</f>
        <v>0</v>
      </c>
      <c r="C44" s="10">
        <f t="shared" si="3"/>
        <v>0</v>
      </c>
      <c r="D44" s="10">
        <f t="shared" si="3"/>
        <v>0</v>
      </c>
      <c r="E44" s="13">
        <f t="shared" si="1"/>
        <v>-4.04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Input'!M58/100</f>
        <v>0</v>
      </c>
      <c r="C45" s="10">
        <f t="shared" si="3"/>
        <v>0</v>
      </c>
      <c r="D45" s="10">
        <f t="shared" si="3"/>
        <v>0</v>
      </c>
      <c r="E45" s="13">
        <f t="shared" si="1"/>
        <v>-3.94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Input'!M59/100</f>
        <v>0</v>
      </c>
      <c r="C46" s="10">
        <f t="shared" si="3"/>
        <v>0</v>
      </c>
      <c r="D46" s="10">
        <f t="shared" si="3"/>
        <v>0</v>
      </c>
      <c r="E46" s="13">
        <f t="shared" si="1"/>
        <v>-3.05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Input'!M60/100</f>
        <v>0</v>
      </c>
      <c r="C47" s="10">
        <f t="shared" si="3"/>
        <v>0</v>
      </c>
      <c r="D47" s="10">
        <f t="shared" si="3"/>
        <v>0</v>
      </c>
      <c r="E47" s="13">
        <f t="shared" si="1"/>
        <v>-3.2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Input'!M61/100</f>
        <v>0</v>
      </c>
      <c r="C48" s="10">
        <f t="shared" si="3"/>
        <v>0</v>
      </c>
      <c r="D48" s="10">
        <f t="shared" si="3"/>
        <v>0</v>
      </c>
      <c r="E48" s="13">
        <f t="shared" si="1"/>
        <v>-4.3899999999999997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Input'!M62/100</f>
        <v>0</v>
      </c>
      <c r="C49" s="10">
        <f t="shared" si="3"/>
        <v>0</v>
      </c>
      <c r="D49" s="10">
        <f t="shared" si="3"/>
        <v>0</v>
      </c>
      <c r="E49" s="13">
        <f t="shared" si="1"/>
        <v>-4.24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Input'!M63/100</f>
        <v>0</v>
      </c>
      <c r="C50" s="10">
        <f t="shared" si="3"/>
        <v>0</v>
      </c>
      <c r="D50" s="10">
        <f t="shared" si="3"/>
        <v>0</v>
      </c>
      <c r="E50" s="13">
        <f t="shared" si="1"/>
        <v>-4.67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>
        <f>IF(OR(E50&gt;'95% Report'!$I$15,E50&lt;-'95% Report'!$I$15),E50,"")</f>
        <v>-4.67</v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Input'!M64/100</f>
        <v>0</v>
      </c>
      <c r="C51" s="10">
        <f t="shared" si="3"/>
        <v>0</v>
      </c>
      <c r="D51" s="10">
        <f t="shared" si="3"/>
        <v>0</v>
      </c>
      <c r="E51" s="13">
        <f t="shared" si="1"/>
        <v>-4.1399999999999997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Input'!M65/100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Input'!M66/100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Input'!M67/100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Input'!M68/100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Input'!M69/100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Input'!M70/100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Input'!M71/100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Input'!M72/100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Input'!M73/100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Input'!M74/100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Input'!M75/100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Input'!M76/100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Input'!M77/100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Input'!M78/100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Input'!M79/100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Input'!M80/100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Input'!M81/100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Input'!M82/100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Input'!M83/100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Input'!M84/100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Input'!M85/100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Input'!M86/100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Input'!M87/100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Input'!M88/100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Input'!M89/100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Input'!M90/100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Input'!M91/100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Input'!M92/100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Input'!M93/100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Input'!M94/100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Input'!M95/100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Input'!M96/100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Input'!M97/100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Input'!M98/100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Input'!M99/100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Input'!M100/100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Input'!M101/100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Input'!M102/100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Input'!M103/100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Input'!M104/100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Input'!M105/100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Input'!M106/100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Input'!M107/100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Input'!M108/100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Input'!M109/100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Input'!M110/100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Input'!M111/100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Input'!M112/100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Input'!M113/100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Input'!M114/100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Input'!M115/100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Input'!M116/100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Input'!M117/100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Input'!M118/100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Input'!M119/100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Input'!M120/100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Input'!M121/100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Input'!M122/100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Input'!M123/100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Input'!M124/100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Input'!M125/100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Input'!M126/100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Input'!M127/100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Input'!M128/100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Input'!M129/100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Input'!M130/100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Input'!M131/100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Input'!M132/100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Input'!M133/100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Input'!M134/100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Input'!M135/100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Input'!M136/100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Input'!M137/100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Input'!M138/100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Input'!M139/100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Input'!M140/100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Input'!M141/100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Input'!M142/100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Input'!M143/100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Input'!M144/100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Input'!M145/100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Input'!M146/100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Input'!M147/100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Input'!M148/100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Input'!M149/100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Input'!M150/100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Input'!M151/100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Input'!M152/100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Input'!M153/100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Input'!M154/100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Input'!M155/100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Input'!M156/100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Input'!M157/100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Input'!M158/100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Input'!M159/100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Input'!M160/100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Input'!M161/100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Input'!M162/100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Input'!M163/100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Input'!M164/100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Input'!M165/100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Input'!M166/100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Input'!M167/100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Input'!M168/100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Input'!M169/100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Input'!M170/100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Input'!M171/100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Input'!M172/100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Input'!M173/100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Input'!M174/100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Input'!M175/100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Input'!M176/100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Input'!M177/100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Input'!M178/100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Input'!M179/100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Input'!M180/100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Input'!M181/100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Input'!M182/100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Input'!M183/100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Input'!M184/100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Input'!M185/100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Input'!M186/100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Input'!M187/100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Input'!M188/100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Input'!M189/100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Input'!M190/100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Input'!M191/100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Input'!M192/100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Input'!M193/100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Input'!M194/100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Input'!M195/100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Input'!M196/100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Input'!M197/100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Input'!M198/100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Input'!M199/100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Input'!M200/100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Input'!M201/100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Input'!M202/100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Input'!M203/100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Input'!M204/100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Input'!M205/100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Input'!M206/100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Input'!M207/100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Input'!M208/100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Input'!M209/100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Input'!M210/100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Input'!M211/100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Input'!M212/100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Input'!M213/100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Input'!M214/100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Input'!M215/100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Input'!M216/100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Input'!M217/100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Input'!M218/100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Input'!M219/100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Input'!M220/100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Input'!M221/100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Input'!M222/100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Input'!M223/100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Input'!M224/100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Input'!M225/100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Input'!M226/100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Input'!M227/100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Input'!M228/100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Input'!M229/100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Input'!M230/100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Input'!M231/100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Input'!M232/100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Input'!M233/100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Input'!M234/100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Input'!M235/100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Input'!M236/100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Input'!M237/100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Input'!M238/100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Input'!M239/100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Input'!M240/100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Input'!M241/100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Input'!M242/100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Input'!M243/100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Input'!M244/100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Input'!M245/100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Input'!M246/100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Input'!M247/100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Input'!M248/100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Input'!M249/100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Input'!M250/100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Input'!M251/100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Input'!M252/100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Input'!M253/100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Input'!M254/100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Input'!M255/100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Input'!M256/100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Input'!M257/100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Input'!M258/100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Input'!M259/100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Input'!M260/100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Input'!M261/100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3</v>
      </c>
      <c r="G249" s="17">
        <f t="shared" ref="G249:U249" si="22">COUNT(G8:G248)</f>
        <v>1</v>
      </c>
      <c r="H249" s="17">
        <f t="shared" si="22"/>
        <v>14</v>
      </c>
      <c r="I249" s="17">
        <f t="shared" si="22"/>
        <v>0</v>
      </c>
      <c r="J249" s="17">
        <f t="shared" si="22"/>
        <v>3</v>
      </c>
      <c r="K249" s="17">
        <f t="shared" si="22"/>
        <v>0</v>
      </c>
      <c r="L249" s="17">
        <f t="shared" si="22"/>
        <v>5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2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3"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Input'!N3),'Raw Data Input'!N3,'Raw Data Input'!N3)</f>
        <v>13</v>
      </c>
    </row>
    <row r="3" spans="1:21">
      <c r="A3" s="32" t="s">
        <v>7</v>
      </c>
      <c r="B3" s="2"/>
      <c r="C3" s="2">
        <f>IF(ISNUMBER('Raw Data Input'!N5),'Raw Data Input'!N5,'Raw Data Input'!N5)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0.16129032258064516</v>
      </c>
      <c r="G7" s="26">
        <f>G249/D249</f>
        <v>0</v>
      </c>
      <c r="H7" s="27">
        <f>H249/E249</f>
        <v>0.34782608695652173</v>
      </c>
      <c r="I7" s="28">
        <f>I249/E249</f>
        <v>0</v>
      </c>
      <c r="J7" s="29">
        <f>J249/D249</f>
        <v>0.16129032258064516</v>
      </c>
      <c r="K7" s="27">
        <f>K249/D249</f>
        <v>0</v>
      </c>
      <c r="L7" s="26">
        <f>L249/E249</f>
        <v>0.2608695652173913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8.6956521739130432E-2</v>
      </c>
      <c r="Q7" s="28">
        <f>Q249/E249</f>
        <v>0</v>
      </c>
      <c r="R7" s="25">
        <f>R249/D249</f>
        <v>0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Input'!N21/100</f>
        <v>-1.93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Input'!N22/100</f>
        <v>-1.3</v>
      </c>
      <c r="C9" s="10">
        <f>B9-B8</f>
        <v>0.62999999999999989</v>
      </c>
      <c r="D9" s="10">
        <f>C9</f>
        <v>0.62999999999999989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Input'!N23/100</f>
        <v>-1.22</v>
      </c>
      <c r="C10" s="10">
        <f t="shared" ref="C10:D25" si="0">B10-B9</f>
        <v>8.0000000000000071E-2</v>
      </c>
      <c r="D10" s="10">
        <f>C10-C9</f>
        <v>-0.54999999999999982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Input'!N24/100</f>
        <v>-1.1200000000000001</v>
      </c>
      <c r="C11" s="10">
        <f t="shared" si="0"/>
        <v>9.9999999999999867E-2</v>
      </c>
      <c r="D11" s="10">
        <f t="shared" si="0"/>
        <v>1.9999999999999796E-2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Input'!N25/100</f>
        <v>0.08</v>
      </c>
      <c r="C12" s="10">
        <f t="shared" si="0"/>
        <v>1.2000000000000002</v>
      </c>
      <c r="D12" s="10">
        <f t="shared" si="0"/>
        <v>1.1000000000000003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Input'!N26/100</f>
        <v>0.36</v>
      </c>
      <c r="C13" s="10">
        <f t="shared" si="0"/>
        <v>0.27999999999999997</v>
      </c>
      <c r="D13" s="10">
        <f t="shared" si="0"/>
        <v>-0.92000000000000015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Input'!N27/100</f>
        <v>-0.66</v>
      </c>
      <c r="C14" s="10">
        <f t="shared" si="0"/>
        <v>-1.02</v>
      </c>
      <c r="D14" s="10">
        <f t="shared" si="0"/>
        <v>-1.3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Input'!N28/100</f>
        <v>-1.19</v>
      </c>
      <c r="C15" s="10">
        <f t="shared" si="0"/>
        <v>-0.52999999999999992</v>
      </c>
      <c r="D15" s="10">
        <f t="shared" si="0"/>
        <v>0.4900000000000001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Input'!N29/100</f>
        <v>-1.45</v>
      </c>
      <c r="C16" s="10">
        <f t="shared" si="0"/>
        <v>-0.26</v>
      </c>
      <c r="D16" s="10">
        <f t="shared" si="0"/>
        <v>0.26999999999999991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Input'!N30/100</f>
        <v>-1.98</v>
      </c>
      <c r="C17" s="10">
        <f t="shared" si="0"/>
        <v>-0.53</v>
      </c>
      <c r="D17" s="10">
        <f t="shared" si="0"/>
        <v>-0.27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Input'!N31/100</f>
        <v>-3.3</v>
      </c>
      <c r="C18" s="10">
        <f t="shared" si="0"/>
        <v>-1.3199999999999998</v>
      </c>
      <c r="D18" s="10">
        <f t="shared" si="0"/>
        <v>-0.78999999999999981</v>
      </c>
      <c r="E18" s="13">
        <f>B18-B8</f>
        <v>-1.3699999999999999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Input'!N32/100</f>
        <v>-3.89</v>
      </c>
      <c r="C19" s="10">
        <f t="shared" si="0"/>
        <v>-0.5900000000000003</v>
      </c>
      <c r="D19" s="10">
        <f t="shared" si="0"/>
        <v>0.72999999999999954</v>
      </c>
      <c r="E19" s="13">
        <f t="shared" ref="E19:E82" si="1">B19-B9</f>
        <v>-2.59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Input'!N33/100</f>
        <v>-4.0599999999999996</v>
      </c>
      <c r="C20" s="10">
        <f t="shared" si="0"/>
        <v>-0.16999999999999948</v>
      </c>
      <c r="D20" s="10">
        <f t="shared" si="0"/>
        <v>0.42000000000000082</v>
      </c>
      <c r="E20" s="13">
        <f t="shared" si="1"/>
        <v>-2.84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Input'!N34/100</f>
        <v>-3.4</v>
      </c>
      <c r="C21" s="10">
        <f t="shared" si="0"/>
        <v>0.6599999999999997</v>
      </c>
      <c r="D21" s="10">
        <f t="shared" si="0"/>
        <v>0.82999999999999918</v>
      </c>
      <c r="E21" s="13">
        <f t="shared" si="1"/>
        <v>-2.2799999999999998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Input'!N35/100</f>
        <v>-3.73</v>
      </c>
      <c r="C22" s="10">
        <f t="shared" si="0"/>
        <v>-0.33000000000000007</v>
      </c>
      <c r="D22" s="10">
        <f t="shared" si="0"/>
        <v>-0.98999999999999977</v>
      </c>
      <c r="E22" s="13">
        <f t="shared" si="1"/>
        <v>-3.81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Input'!N36/100</f>
        <v>-2.72</v>
      </c>
      <c r="C23" s="10">
        <f t="shared" si="0"/>
        <v>1.0099999999999998</v>
      </c>
      <c r="D23" s="10">
        <f t="shared" si="0"/>
        <v>1.3399999999999999</v>
      </c>
      <c r="E23" s="13">
        <f t="shared" si="1"/>
        <v>-3.08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Input'!N37/100</f>
        <v>-1.27</v>
      </c>
      <c r="C24" s="10">
        <f t="shared" si="0"/>
        <v>1.4500000000000002</v>
      </c>
      <c r="D24" s="10">
        <f t="shared" si="0"/>
        <v>0.44000000000000039</v>
      </c>
      <c r="E24" s="13">
        <f t="shared" si="1"/>
        <v>-0.61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Input'!N38/100</f>
        <v>0.74</v>
      </c>
      <c r="C25" s="10">
        <f t="shared" si="0"/>
        <v>2.0099999999999998</v>
      </c>
      <c r="D25" s="10">
        <f t="shared" si="0"/>
        <v>0.55999999999999961</v>
      </c>
      <c r="E25" s="13">
        <f t="shared" si="1"/>
        <v>1.93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Input'!N39/100</f>
        <v>1.85</v>
      </c>
      <c r="C26" s="10">
        <f t="shared" ref="C26:D41" si="2">B26-B25</f>
        <v>1.1100000000000001</v>
      </c>
      <c r="D26" s="10">
        <f t="shared" si="2"/>
        <v>-0.89999999999999969</v>
      </c>
      <c r="E26" s="13">
        <f t="shared" si="1"/>
        <v>3.3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Input'!N40/100</f>
        <v>1.52</v>
      </c>
      <c r="C27" s="10">
        <f t="shared" si="2"/>
        <v>-0.33000000000000007</v>
      </c>
      <c r="D27" s="10">
        <f t="shared" si="2"/>
        <v>-1.4400000000000002</v>
      </c>
      <c r="E27" s="13">
        <f t="shared" si="1"/>
        <v>3.5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Input'!N41/100</f>
        <v>3.56</v>
      </c>
      <c r="C28" s="10">
        <f t="shared" si="2"/>
        <v>2.04</v>
      </c>
      <c r="D28" s="10">
        <f t="shared" si="2"/>
        <v>2.37</v>
      </c>
      <c r="E28" s="13">
        <f t="shared" si="1"/>
        <v>6.8599999999999994</v>
      </c>
      <c r="F28" s="14">
        <f>IF(OR(D28&gt;'95% Report'!$G$15,D28&lt;-'95% Report'!$G$15),D28,"")</f>
        <v>2.37</v>
      </c>
      <c r="G28" s="14" t="str">
        <f>IF(OR(D28&gt;'100% Report'!$G$15,D28&lt;-'100% Report'!$G$15),D28,"")</f>
        <v/>
      </c>
      <c r="H28" s="10">
        <f>IF(OR(E28&gt;'95% Report'!$I$15,E28&lt;-'95% Report'!$I$15),E28,"")</f>
        <v>6.8599999999999994</v>
      </c>
      <c r="I28" s="10" t="str">
        <f>IF(OR(E28&gt;'100% Report'!$I$15,E28&lt;-'100% Report'!$I$15),E28,"")</f>
        <v/>
      </c>
      <c r="J28" s="14">
        <f>IF(OR(D28&gt;'95% Report'!$G$16,D28&lt;-'95% Report'!$G$16),D28,"")</f>
        <v>2.37</v>
      </c>
      <c r="K28" s="14" t="str">
        <f>IF(OR(D28&gt;'100% Report'!$G$16,D28&lt;-'100% Report'!$G$16),D28,"")</f>
        <v/>
      </c>
      <c r="L28" s="10">
        <f>IF(OR(E28&gt;'95% Report'!$I$16,E28&lt;-'95% Report'!$I$16),E28,"")</f>
        <v>6.8599999999999994</v>
      </c>
      <c r="M28" s="10" t="str">
        <f>IF(OR(E28&gt;'100% Report'!$I$16,E28&lt;-'100% Report'!$I$16),E28,"")</f>
        <v/>
      </c>
      <c r="N28" s="14">
        <f>IF(OR(D28&gt;'95% Report'!$G$17,D28&lt;-'95% Report'!$G$17),D28,"")</f>
        <v>2.37</v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Input'!N42/100</f>
        <v>4.1900000000000004</v>
      </c>
      <c r="C29" s="10">
        <f t="shared" si="2"/>
        <v>0.63000000000000034</v>
      </c>
      <c r="D29" s="10">
        <f t="shared" si="2"/>
        <v>-1.4099999999999997</v>
      </c>
      <c r="E29" s="13">
        <f t="shared" si="1"/>
        <v>8.08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8.08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>
        <f>IF(OR(E29&gt;'95% Report'!$I$16,E29&lt;-'95% Report'!$I$16),E29,"")</f>
        <v>8.08</v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>
        <f>IF(OR(E29&gt;'95% Report'!$I$17,E29&lt;-'95% Report'!$I$17),E29,"")</f>
        <v>8.08</v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Input'!N43/100</f>
        <v>5.33</v>
      </c>
      <c r="C30" s="10">
        <f t="shared" si="2"/>
        <v>1.1399999999999997</v>
      </c>
      <c r="D30" s="10">
        <f t="shared" si="2"/>
        <v>0.50999999999999934</v>
      </c>
      <c r="E30" s="13">
        <f t="shared" si="1"/>
        <v>9.39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>
        <f>IF(OR(E30&gt;'95% Report'!$I$15,E30&lt;-'95% Report'!$I$15),E30,"")</f>
        <v>9.39</v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>
        <f>IF(OR(E30&gt;'95% Report'!$I$16,E30&lt;-'95% Report'!$I$16),E30,"")</f>
        <v>9.39</v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>
        <f>IF(OR(E30&gt;'95% Report'!$I$17,E30&lt;-'95% Report'!$I$17),E30,"")</f>
        <v>9.39</v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Input'!N44/100</f>
        <v>4.29</v>
      </c>
      <c r="C31" s="10">
        <f t="shared" si="2"/>
        <v>-1.04</v>
      </c>
      <c r="D31" s="10">
        <f t="shared" si="2"/>
        <v>-2.1799999999999997</v>
      </c>
      <c r="E31" s="13">
        <f t="shared" si="1"/>
        <v>7.6899999999999995</v>
      </c>
      <c r="F31" s="14">
        <f>IF(OR(D31&gt;'95% Report'!$G$15,D31&lt;-'95% Report'!$G$15),D31,"")</f>
        <v>-2.1799999999999997</v>
      </c>
      <c r="G31" s="14" t="str">
        <f>IF(OR(D31&gt;'100% Report'!$G$15,D31&lt;-'100% Report'!$G$15),D31,"")</f>
        <v/>
      </c>
      <c r="H31" s="10">
        <f>IF(OR(E31&gt;'95% Report'!$I$15,E31&lt;-'95% Report'!$I$15),E31,"")</f>
        <v>7.6899999999999995</v>
      </c>
      <c r="I31" s="10" t="str">
        <f>IF(OR(E31&gt;'100% Report'!$I$15,E31&lt;-'100% Report'!$I$15),E31,"")</f>
        <v/>
      </c>
      <c r="J31" s="14">
        <f>IF(OR(D31&gt;'95% Report'!$G$16,D31&lt;-'95% Report'!$G$16),D31,"")</f>
        <v>-2.1799999999999997</v>
      </c>
      <c r="K31" s="14" t="str">
        <f>IF(OR(D31&gt;'100% Report'!$G$16,D31&lt;-'100% Report'!$G$16),D31,"")</f>
        <v/>
      </c>
      <c r="L31" s="10">
        <f>IF(OR(E31&gt;'95% Report'!$I$16,E31&lt;-'95% Report'!$I$16),E31,"")</f>
        <v>7.6899999999999995</v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Input'!N45/100</f>
        <v>3.38</v>
      </c>
      <c r="C32" s="10">
        <f t="shared" si="2"/>
        <v>-0.91000000000000014</v>
      </c>
      <c r="D32" s="10">
        <f t="shared" si="2"/>
        <v>0.12999999999999989</v>
      </c>
      <c r="E32" s="13">
        <f t="shared" si="1"/>
        <v>7.1099999999999994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>
        <f>IF(OR(E32&gt;'95% Report'!$I$15,E32&lt;-'95% Report'!$I$15),E32,"")</f>
        <v>7.1099999999999994</v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>
        <f>IF(OR(E32&gt;'95% Report'!$I$16,E32&lt;-'95% Report'!$I$16),E32,"")</f>
        <v>7.1099999999999994</v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Input'!N46/100</f>
        <v>3.81</v>
      </c>
      <c r="C33" s="10">
        <f t="shared" si="2"/>
        <v>0.43000000000000016</v>
      </c>
      <c r="D33" s="10">
        <f t="shared" si="2"/>
        <v>1.3400000000000003</v>
      </c>
      <c r="E33" s="13">
        <f t="shared" si="1"/>
        <v>6.53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>
        <f>IF(OR(E33&gt;'95% Report'!$I$15,E33&lt;-'95% Report'!$I$15),E33,"")</f>
        <v>6.53</v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>
        <f>IF(OR(E33&gt;'95% Report'!$I$16,E33&lt;-'95% Report'!$I$16),E33,"")</f>
        <v>6.53</v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Input'!N47/100</f>
        <v>2.44</v>
      </c>
      <c r="C34" s="10">
        <f t="shared" si="2"/>
        <v>-1.37</v>
      </c>
      <c r="D34" s="10">
        <f t="shared" si="2"/>
        <v>-1.8000000000000003</v>
      </c>
      <c r="E34" s="13">
        <f t="shared" si="1"/>
        <v>3.71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Input'!N48/100</f>
        <v>1.1399999999999999</v>
      </c>
      <c r="C35" s="10">
        <f t="shared" si="2"/>
        <v>-1.3</v>
      </c>
      <c r="D35" s="10">
        <f t="shared" si="2"/>
        <v>7.0000000000000062E-2</v>
      </c>
      <c r="E35" s="13">
        <f t="shared" si="1"/>
        <v>0.39999999999999991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Input'!N49/100</f>
        <v>0.71</v>
      </c>
      <c r="C36" s="10">
        <f t="shared" si="2"/>
        <v>-0.42999999999999994</v>
      </c>
      <c r="D36" s="10">
        <f t="shared" si="2"/>
        <v>0.87000000000000011</v>
      </c>
      <c r="E36" s="13">
        <f t="shared" si="1"/>
        <v>-1.1400000000000001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Input'!N50/100</f>
        <v>-0.64</v>
      </c>
      <c r="C37" s="10">
        <f t="shared" si="2"/>
        <v>-1.35</v>
      </c>
      <c r="D37" s="10">
        <f t="shared" si="2"/>
        <v>-0.92000000000000015</v>
      </c>
      <c r="E37" s="13">
        <f t="shared" si="1"/>
        <v>-2.16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Input'!N51/100</f>
        <v>0.25</v>
      </c>
      <c r="C38" s="10">
        <f t="shared" si="2"/>
        <v>0.89</v>
      </c>
      <c r="D38" s="10">
        <f t="shared" si="2"/>
        <v>2.2400000000000002</v>
      </c>
      <c r="E38" s="13">
        <f t="shared" si="1"/>
        <v>-3.31</v>
      </c>
      <c r="F38" s="14">
        <f>IF(OR(D38&gt;'95% Report'!$G$15,D38&lt;-'95% Report'!$G$15),D38,"")</f>
        <v>2.2400000000000002</v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>
        <f>IF(OR(D38&gt;'95% Report'!$G$16,D38&lt;-'95% Report'!$G$16),D38,"")</f>
        <v>2.2400000000000002</v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>
        <f>IF(OR(D38&gt;'95% Report'!$G$17,D38&lt;-'95% Report'!$G$17),D38,"")</f>
        <v>2.2400000000000002</v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Input'!N52/100</f>
        <v>1.19</v>
      </c>
      <c r="C39" s="10">
        <f t="shared" si="2"/>
        <v>0.94</v>
      </c>
      <c r="D39" s="10">
        <f t="shared" si="2"/>
        <v>4.9999999999999933E-2</v>
      </c>
      <c r="E39" s="13">
        <f t="shared" si="1"/>
        <v>-3.0000000000000004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Input'!N53/100</f>
        <v>-0.03</v>
      </c>
      <c r="C40" s="10">
        <f t="shared" si="2"/>
        <v>-1.22</v>
      </c>
      <c r="D40" s="10">
        <f t="shared" si="2"/>
        <v>-2.16</v>
      </c>
      <c r="E40" s="13">
        <f t="shared" si="1"/>
        <v>-5.36</v>
      </c>
      <c r="F40" s="14">
        <f>IF(OR(D40&gt;'95% Report'!$G$15,D40&lt;-'95% Report'!$G$15),D40,"")</f>
        <v>-2.16</v>
      </c>
      <c r="G40" s="14" t="str">
        <f>IF(OR(D40&gt;'100% Report'!$G$15,D40&lt;-'100% Report'!$G$15),D40,"")</f>
        <v/>
      </c>
      <c r="H40" s="10">
        <f>IF(OR(E40&gt;'95% Report'!$I$15,E40&lt;-'95% Report'!$I$15),E40,"")</f>
        <v>-5.36</v>
      </c>
      <c r="I40" s="10" t="str">
        <f>IF(OR(E40&gt;'100% Report'!$I$15,E40&lt;-'100% Report'!$I$15),E40,"")</f>
        <v/>
      </c>
      <c r="J40" s="14">
        <f>IF(OR(D40&gt;'95% Report'!$G$16,D40&lt;-'95% Report'!$G$16),D40,"")</f>
        <v>-2.16</v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Input'!N54/100</f>
        <v>-1.02</v>
      </c>
      <c r="C41" s="10">
        <f t="shared" si="2"/>
        <v>-0.99</v>
      </c>
      <c r="D41" s="10">
        <f t="shared" si="2"/>
        <v>0.22999999999999998</v>
      </c>
      <c r="E41" s="13">
        <f t="shared" si="1"/>
        <v>-5.3100000000000005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-5.3100000000000005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Input'!N55/100</f>
        <v>0</v>
      </c>
      <c r="C42" s="10">
        <f t="shared" ref="C42:D57" si="3">B42-B41</f>
        <v>1.02</v>
      </c>
      <c r="D42" s="10">
        <f t="shared" si="3"/>
        <v>2.0099999999999998</v>
      </c>
      <c r="E42" s="13">
        <f t="shared" si="1"/>
        <v>-3.38</v>
      </c>
      <c r="F42" s="14">
        <f>IF(OR(D42&gt;'95% Report'!$G$15,D42&lt;-'95% Report'!$G$15),D42,"")</f>
        <v>2.0099999999999998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2.0099999999999998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 t="str">
        <f>IF(OR(D42&gt;'95% Report'!$G$17,D42&lt;-'95% Report'!$G$17),D42,"")</f>
        <v/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 t="str">
        <f>IF(OR(D42&gt;'95% Report'!$G$18,D42&lt;-'95% Report'!$G$18),D42,"")</f>
        <v/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Input'!N56/100</f>
        <v>0</v>
      </c>
      <c r="C43" s="10">
        <f t="shared" si="3"/>
        <v>0</v>
      </c>
      <c r="D43" s="10">
        <f t="shared" si="3"/>
        <v>-1.02</v>
      </c>
      <c r="E43" s="13">
        <f t="shared" si="1"/>
        <v>-3.81</v>
      </c>
      <c r="F43" s="14" t="str">
        <f>IF(OR(D43&gt;'95% Report'!$G$15,D43&lt;-'95% Report'!$G$15),D43,"")</f>
        <v/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 t="str">
        <f>IF(OR(D43&gt;'95% Report'!$G$16,D43&lt;-'95% Report'!$G$16),D43,"")</f>
        <v/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 t="str">
        <f>IF(OR(D43&gt;'95% Report'!$G$17,D43&lt;-'95% Report'!$G$17),D43,"")</f>
        <v/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 t="str">
        <f>IF(OR(D43&gt;'95% Report'!$G$18,D43&lt;-'95% Report'!$G$18),D43,"")</f>
        <v/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Input'!N57/100</f>
        <v>0</v>
      </c>
      <c r="C44" s="10">
        <f t="shared" si="3"/>
        <v>0</v>
      </c>
      <c r="D44" s="10">
        <f t="shared" si="3"/>
        <v>0</v>
      </c>
      <c r="E44" s="13">
        <f t="shared" si="1"/>
        <v>-2.44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Input'!N58/100</f>
        <v>0</v>
      </c>
      <c r="C45" s="10">
        <f t="shared" si="3"/>
        <v>0</v>
      </c>
      <c r="D45" s="10">
        <f t="shared" si="3"/>
        <v>0</v>
      </c>
      <c r="E45" s="13">
        <f t="shared" si="1"/>
        <v>-1.1399999999999999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Input'!N59/100</f>
        <v>0</v>
      </c>
      <c r="C46" s="10">
        <f t="shared" si="3"/>
        <v>0</v>
      </c>
      <c r="D46" s="10">
        <f t="shared" si="3"/>
        <v>0</v>
      </c>
      <c r="E46" s="13">
        <f t="shared" si="1"/>
        <v>-0.71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Input'!N60/100</f>
        <v>0</v>
      </c>
      <c r="C47" s="10">
        <f t="shared" si="3"/>
        <v>0</v>
      </c>
      <c r="D47" s="10">
        <f t="shared" si="3"/>
        <v>0</v>
      </c>
      <c r="E47" s="13">
        <f t="shared" si="1"/>
        <v>0.64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Input'!N61/100</f>
        <v>0</v>
      </c>
      <c r="C48" s="10">
        <f t="shared" si="3"/>
        <v>0</v>
      </c>
      <c r="D48" s="10">
        <f t="shared" si="3"/>
        <v>0</v>
      </c>
      <c r="E48" s="13">
        <f t="shared" si="1"/>
        <v>-0.25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Input'!N62/100</f>
        <v>0</v>
      </c>
      <c r="C49" s="10">
        <f t="shared" si="3"/>
        <v>0</v>
      </c>
      <c r="D49" s="10">
        <f t="shared" si="3"/>
        <v>0</v>
      </c>
      <c r="E49" s="13">
        <f t="shared" si="1"/>
        <v>-1.19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Input'!N63/100</f>
        <v>0</v>
      </c>
      <c r="C50" s="10">
        <f t="shared" si="3"/>
        <v>0</v>
      </c>
      <c r="D50" s="10">
        <f t="shared" si="3"/>
        <v>0</v>
      </c>
      <c r="E50" s="13">
        <f t="shared" si="1"/>
        <v>0.03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Input'!N64/100</f>
        <v>0</v>
      </c>
      <c r="C51" s="10">
        <f t="shared" si="3"/>
        <v>0</v>
      </c>
      <c r="D51" s="10">
        <f t="shared" si="3"/>
        <v>0</v>
      </c>
      <c r="E51" s="13">
        <f t="shared" si="1"/>
        <v>1.02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Input'!N65/100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Input'!N66/100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Input'!N67/100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Input'!N68/100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Input'!N69/100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Input'!N70/100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Input'!N71/100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Input'!N72/100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Input'!N73/100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Input'!N74/100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Input'!N75/100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Input'!N76/100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Input'!N77/100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Input'!N78/100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Input'!N79/100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Input'!N80/100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Input'!N81/100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Input'!N82/100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Input'!N83/100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Input'!N84/100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Input'!N85/100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Input'!N86/100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Input'!N87/100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Input'!N88/100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Input'!N89/100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Input'!N90/100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Input'!N91/100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Input'!N92/100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Input'!N93/100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Input'!N94/100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Input'!N95/100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Input'!N96/100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Input'!N97/100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Input'!N98/100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Input'!N99/100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Input'!N100/100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Input'!N101/100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Input'!N102/100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Input'!N103/100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Input'!N104/100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Input'!N105/100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Input'!N106/100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Input'!N107/100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Input'!N108/100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Input'!N109/100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Input'!N110/100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Input'!N111/100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Input'!N112/100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Input'!N113/100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Input'!N114/100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Input'!N115/100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Input'!N116/100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Input'!N117/100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Input'!N118/100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Input'!N119/100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Input'!N120/100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Input'!N121/100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Input'!N122/100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Input'!N123/100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Input'!N124/100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Input'!N125/100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Input'!N126/100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Input'!N127/100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Input'!N128/100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Input'!N129/100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Input'!N130/100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Input'!N131/100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Input'!N132/100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Input'!N133/100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Input'!N134/100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Input'!N135/100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Input'!N136/100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Input'!N137/100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Input'!N138/100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Input'!N139/100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Input'!N140/100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Input'!N141/100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Input'!N142/100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Input'!N143/100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Input'!N144/100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Input'!N145/100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Input'!N146/100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Input'!N147/100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Input'!N148/100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Input'!N149/100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Input'!N150/100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Input'!N151/100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Input'!N152/100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Input'!N153/100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Input'!N154/100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Input'!N155/100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Input'!N156/100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Input'!N157/100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Input'!N158/100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Input'!N159/100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Input'!N160/100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Input'!N161/100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Input'!N162/100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Input'!N163/100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Input'!N164/100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Input'!N165/100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Input'!N166/100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Input'!N167/100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Input'!N168/100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Input'!N169/100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Input'!N170/100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Input'!N171/100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Input'!N172/100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Input'!N173/100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Input'!N174/100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Input'!N175/100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Input'!N176/100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Input'!N177/100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Input'!N178/100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Input'!N179/100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Input'!N180/100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Input'!N181/100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Input'!N182/100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Input'!N183/100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Input'!N184/100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Input'!N185/100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Input'!N186/100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Input'!N187/100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Input'!N188/100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Input'!N189/100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Input'!N190/100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Input'!N191/100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Input'!N192/100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Input'!N193/100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Input'!N194/100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Input'!N195/100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Input'!N196/100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Input'!N197/100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Input'!N198/100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Input'!N199/100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Input'!N200/100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Input'!N201/100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Input'!N202/100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Input'!N203/100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Input'!N204/100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Input'!N205/100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Input'!N206/100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Input'!N207/100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Input'!N208/100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Input'!N209/100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Input'!N210/100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Input'!N211/100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Input'!N212/100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Input'!N213/100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Input'!N214/100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Input'!N215/100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Input'!N216/100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Input'!N217/100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Input'!N218/100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Input'!N219/100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Input'!N220/100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Input'!N221/100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Input'!N222/100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Input'!N223/100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Input'!N224/100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Input'!N225/100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Input'!N226/100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Input'!N227/100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Input'!N228/100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Input'!N229/100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Input'!N230/100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Input'!N231/100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Input'!N232/100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Input'!N233/100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Input'!N234/100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Input'!N235/100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Input'!N236/100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Input'!N237/100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Input'!N238/100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Input'!N239/100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Input'!N240/100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Input'!N241/100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Input'!N242/100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Input'!N243/100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Input'!N244/100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Input'!N245/100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Input'!N246/100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Input'!N247/100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Input'!N248/100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Input'!N249/100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Input'!N250/100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Input'!N251/100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Input'!N252/100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Input'!N253/100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Input'!N254/100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Input'!N255/100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Input'!N256/100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Input'!N257/100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Input'!N258/100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Input'!N259/100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Input'!N260/100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Input'!N261/100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5</v>
      </c>
      <c r="G249" s="17">
        <f t="shared" ref="G249:U249" si="22">COUNT(G8:G248)</f>
        <v>0</v>
      </c>
      <c r="H249" s="17">
        <f t="shared" si="22"/>
        <v>8</v>
      </c>
      <c r="I249" s="17">
        <f t="shared" si="22"/>
        <v>0</v>
      </c>
      <c r="J249" s="17">
        <f t="shared" si="22"/>
        <v>5</v>
      </c>
      <c r="K249" s="17">
        <f t="shared" si="22"/>
        <v>0</v>
      </c>
      <c r="L249" s="17">
        <f t="shared" si="22"/>
        <v>6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2</v>
      </c>
      <c r="Q249" s="17">
        <f t="shared" si="22"/>
        <v>0</v>
      </c>
      <c r="R249" s="17">
        <f t="shared" si="22"/>
        <v>0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3"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Input'!O3),'Raw Data Input'!O3,'Raw Data Input'!O3)</f>
        <v>14</v>
      </c>
    </row>
    <row r="3" spans="1:21">
      <c r="A3" s="32" t="s">
        <v>7</v>
      </c>
      <c r="B3" s="2"/>
      <c r="C3" s="2">
        <f>IF(ISNUMBER('Raw Data Input'!O5),'Raw Data Input'!O5,'Raw Data Input'!O5)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0.19354838709677419</v>
      </c>
      <c r="G7" s="26">
        <f>G249/D249</f>
        <v>0</v>
      </c>
      <c r="H7" s="27">
        <f>H249/E249</f>
        <v>0</v>
      </c>
      <c r="I7" s="28">
        <f>I249/E249</f>
        <v>0</v>
      </c>
      <c r="J7" s="29">
        <f>J249/D249</f>
        <v>0.19354838709677419</v>
      </c>
      <c r="K7" s="27">
        <f>K249/D249</f>
        <v>0</v>
      </c>
      <c r="L7" s="26">
        <f>L249/E249</f>
        <v>0</v>
      </c>
      <c r="M7" s="28">
        <f>M249/E249</f>
        <v>0</v>
      </c>
      <c r="N7" s="25">
        <f>N249/D249</f>
        <v>0.19354838709677419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0.16129032258064516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Input'!O21/100</f>
        <v>4.34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Input'!O22/100</f>
        <v>2.92</v>
      </c>
      <c r="C9" s="10">
        <f>B9-B8</f>
        <v>-1.42</v>
      </c>
      <c r="D9" s="10">
        <f>C9</f>
        <v>-1.42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Input'!O23/100</f>
        <v>2.0099999999999998</v>
      </c>
      <c r="C10" s="10">
        <f t="shared" ref="C10:D25" si="0">B10-B9</f>
        <v>-0.91000000000000014</v>
      </c>
      <c r="D10" s="10">
        <f>C10-C9</f>
        <v>0.50999999999999979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Input'!O24/100</f>
        <v>-0.08</v>
      </c>
      <c r="C11" s="10">
        <f t="shared" si="0"/>
        <v>-2.09</v>
      </c>
      <c r="D11" s="10">
        <f t="shared" si="0"/>
        <v>-1.1799999999999997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Input'!O25/100</f>
        <v>-2.06</v>
      </c>
      <c r="C12" s="10">
        <f t="shared" si="0"/>
        <v>-1.98</v>
      </c>
      <c r="D12" s="10">
        <f t="shared" si="0"/>
        <v>0.10999999999999988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Input'!O26/100</f>
        <v>-2.34</v>
      </c>
      <c r="C13" s="10">
        <f t="shared" si="0"/>
        <v>-0.2799999999999998</v>
      </c>
      <c r="D13" s="10">
        <f t="shared" si="0"/>
        <v>1.7000000000000002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Input'!O27/100</f>
        <v>-2.13</v>
      </c>
      <c r="C14" s="10">
        <f t="shared" si="0"/>
        <v>0.20999999999999996</v>
      </c>
      <c r="D14" s="10">
        <f t="shared" si="0"/>
        <v>0.48999999999999977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Input'!O28/100</f>
        <v>-0.33</v>
      </c>
      <c r="C15" s="10">
        <f t="shared" si="0"/>
        <v>1.7999999999999998</v>
      </c>
      <c r="D15" s="10">
        <f t="shared" si="0"/>
        <v>1.5899999999999999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Input'!O29/100</f>
        <v>0.66</v>
      </c>
      <c r="C16" s="10">
        <f t="shared" si="0"/>
        <v>0.99</v>
      </c>
      <c r="D16" s="10">
        <f t="shared" si="0"/>
        <v>-0.80999999999999983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Input'!O30/100</f>
        <v>2.79</v>
      </c>
      <c r="C17" s="10">
        <f t="shared" si="0"/>
        <v>2.13</v>
      </c>
      <c r="D17" s="10">
        <f t="shared" si="0"/>
        <v>1.1399999999999999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Input'!O31/100</f>
        <v>2.54</v>
      </c>
      <c r="C18" s="10">
        <f t="shared" si="0"/>
        <v>-0.25</v>
      </c>
      <c r="D18" s="10">
        <f t="shared" si="0"/>
        <v>-2.38</v>
      </c>
      <c r="E18" s="13">
        <f>B18-B8</f>
        <v>-1.7999999999999998</v>
      </c>
      <c r="F18" s="14">
        <f>IF(OR(D18&gt;'95% Report'!$G$15,D18&lt;-'95% Report'!$G$15),D18,"")</f>
        <v>-2.38</v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>
        <f>IF(OR(D18&gt;'95% Report'!$G$16,D18&lt;-'95% Report'!$G$16),D18,"")</f>
        <v>-2.38</v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>
        <f>IF(OR(D18&gt;'95% Report'!$G$17,D18&lt;-'95% Report'!$G$17),D18,"")</f>
        <v>-2.38</v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Input'!O32/100</f>
        <v>2.84</v>
      </c>
      <c r="C19" s="10">
        <f t="shared" si="0"/>
        <v>0.29999999999999982</v>
      </c>
      <c r="D19" s="10">
        <f t="shared" si="0"/>
        <v>0.54999999999999982</v>
      </c>
      <c r="E19" s="13">
        <f t="shared" ref="E19:E82" si="1">B19-B9</f>
        <v>-8.0000000000000071E-2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Input'!O33/100</f>
        <v>1.8</v>
      </c>
      <c r="C20" s="10">
        <f t="shared" si="0"/>
        <v>-1.0399999999999998</v>
      </c>
      <c r="D20" s="10">
        <f t="shared" si="0"/>
        <v>-1.3399999999999996</v>
      </c>
      <c r="E20" s="13">
        <f t="shared" si="1"/>
        <v>-0.20999999999999974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Input'!O34/100</f>
        <v>-1.98</v>
      </c>
      <c r="C21" s="10">
        <f t="shared" si="0"/>
        <v>-3.7800000000000002</v>
      </c>
      <c r="D21" s="10">
        <f t="shared" si="0"/>
        <v>-2.74</v>
      </c>
      <c r="E21" s="13">
        <f t="shared" si="1"/>
        <v>-1.9</v>
      </c>
      <c r="F21" s="14">
        <f>IF(OR(D21&gt;'95% Report'!$G$15,D21&lt;-'95% Report'!$G$15),D21,"")</f>
        <v>-2.74</v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>
        <f>IF(OR(D21&gt;'95% Report'!$G$16,D21&lt;-'95% Report'!$G$16),D21,"")</f>
        <v>-2.74</v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>
        <f>IF(OR(D21&gt;'95% Report'!$G$17,D21&lt;-'95% Report'!$G$17),D21,"")</f>
        <v>-2.74</v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>
        <f>IF(OR(D21&gt;'95% Report'!$G$18,D21&lt;-'95% Report'!$G$18),D21,"")</f>
        <v>-2.74</v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Input'!O35/100</f>
        <v>-3.12</v>
      </c>
      <c r="C22" s="10">
        <f t="shared" si="0"/>
        <v>-1.1400000000000001</v>
      </c>
      <c r="D22" s="10">
        <f t="shared" si="0"/>
        <v>2.64</v>
      </c>
      <c r="E22" s="13">
        <f t="shared" si="1"/>
        <v>-1.06</v>
      </c>
      <c r="F22" s="14">
        <f>IF(OR(D22&gt;'95% Report'!$G$15,D22&lt;-'95% Report'!$G$15),D22,"")</f>
        <v>2.64</v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>
        <f>IF(OR(D22&gt;'95% Report'!$G$16,D22&lt;-'95% Report'!$G$16),D22,"")</f>
        <v>2.64</v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>
        <f>IF(OR(D22&gt;'95% Report'!$G$17,D22&lt;-'95% Report'!$G$17),D22,"")</f>
        <v>2.64</v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>
        <f>IF(OR(D22&gt;'95% Report'!$G$18,D22&lt;-'95% Report'!$G$18),D22,"")</f>
        <v>2.64</v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Input'!O36/100</f>
        <v>-1.52</v>
      </c>
      <c r="C23" s="10">
        <f t="shared" si="0"/>
        <v>1.6</v>
      </c>
      <c r="D23" s="10">
        <f t="shared" si="0"/>
        <v>2.74</v>
      </c>
      <c r="E23" s="13">
        <f t="shared" si="1"/>
        <v>0.81999999999999984</v>
      </c>
      <c r="F23" s="14">
        <f>IF(OR(D23&gt;'95% Report'!$G$15,D23&lt;-'95% Report'!$G$15),D23,"")</f>
        <v>2.74</v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>
        <f>IF(OR(D23&gt;'95% Report'!$G$16,D23&lt;-'95% Report'!$G$16),D23,"")</f>
        <v>2.74</v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>
        <f>IF(OR(D23&gt;'95% Report'!$G$17,D23&lt;-'95% Report'!$G$17),D23,"")</f>
        <v>2.74</v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>
        <f>IF(OR(D23&gt;'95% Report'!$G$18,D23&lt;-'95% Report'!$G$18),D23,"")</f>
        <v>2.74</v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Input'!O37/100</f>
        <v>0.33</v>
      </c>
      <c r="C24" s="10">
        <f t="shared" si="0"/>
        <v>1.85</v>
      </c>
      <c r="D24" s="10">
        <f t="shared" si="0"/>
        <v>0.25</v>
      </c>
      <c r="E24" s="13">
        <f t="shared" si="1"/>
        <v>2.46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Input'!O38/100</f>
        <v>1.68</v>
      </c>
      <c r="C25" s="10">
        <f t="shared" si="0"/>
        <v>1.3499999999999999</v>
      </c>
      <c r="D25" s="10">
        <f t="shared" si="0"/>
        <v>-0.50000000000000022</v>
      </c>
      <c r="E25" s="13">
        <f t="shared" si="1"/>
        <v>2.0099999999999998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Input'!O39/100</f>
        <v>2.1800000000000002</v>
      </c>
      <c r="C26" s="10">
        <f t="shared" ref="C26:D41" si="2">B26-B25</f>
        <v>0.50000000000000022</v>
      </c>
      <c r="D26" s="10">
        <f t="shared" si="2"/>
        <v>-0.84999999999999964</v>
      </c>
      <c r="E26" s="13">
        <f t="shared" si="1"/>
        <v>1.52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Input'!O40/100</f>
        <v>1.57</v>
      </c>
      <c r="C27" s="10">
        <f t="shared" si="2"/>
        <v>-0.6100000000000001</v>
      </c>
      <c r="D27" s="10">
        <f t="shared" si="2"/>
        <v>-1.1100000000000003</v>
      </c>
      <c r="E27" s="13">
        <f t="shared" si="1"/>
        <v>-1.22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Input'!O41/100</f>
        <v>0.94</v>
      </c>
      <c r="C28" s="10">
        <f t="shared" si="2"/>
        <v>-0.63000000000000012</v>
      </c>
      <c r="D28" s="10">
        <f t="shared" si="2"/>
        <v>-2.0000000000000018E-2</v>
      </c>
      <c r="E28" s="13">
        <f t="shared" si="1"/>
        <v>-1.6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Input'!O42/100</f>
        <v>0.74</v>
      </c>
      <c r="C29" s="10">
        <f t="shared" si="2"/>
        <v>-0.19999999999999996</v>
      </c>
      <c r="D29" s="10">
        <f t="shared" si="2"/>
        <v>0.43000000000000016</v>
      </c>
      <c r="E29" s="13">
        <f t="shared" si="1"/>
        <v>-2.0999999999999996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Input'!O43/100</f>
        <v>0.94</v>
      </c>
      <c r="C30" s="10">
        <f t="shared" si="2"/>
        <v>0.19999999999999996</v>
      </c>
      <c r="D30" s="10">
        <f t="shared" si="2"/>
        <v>0.39999999999999991</v>
      </c>
      <c r="E30" s="13">
        <f t="shared" si="1"/>
        <v>-0.8600000000000001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Input'!O44/100</f>
        <v>-0.41</v>
      </c>
      <c r="C31" s="10">
        <f t="shared" si="2"/>
        <v>-1.3499999999999999</v>
      </c>
      <c r="D31" s="10">
        <f t="shared" si="2"/>
        <v>-1.5499999999999998</v>
      </c>
      <c r="E31" s="13">
        <f t="shared" si="1"/>
        <v>1.57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Input'!O45/100</f>
        <v>-1.0900000000000001</v>
      </c>
      <c r="C32" s="10">
        <f t="shared" si="2"/>
        <v>-0.68000000000000016</v>
      </c>
      <c r="D32" s="10">
        <f t="shared" si="2"/>
        <v>0.66999999999999971</v>
      </c>
      <c r="E32" s="13">
        <f t="shared" si="1"/>
        <v>2.0300000000000002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Input'!O46/100</f>
        <v>-0.91</v>
      </c>
      <c r="C33" s="10">
        <f t="shared" si="2"/>
        <v>0.18000000000000005</v>
      </c>
      <c r="D33" s="10">
        <f t="shared" si="2"/>
        <v>0.86000000000000021</v>
      </c>
      <c r="E33" s="13">
        <f t="shared" si="1"/>
        <v>0.61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Input'!O47/100</f>
        <v>0</v>
      </c>
      <c r="C34" s="10">
        <f t="shared" si="2"/>
        <v>0.91</v>
      </c>
      <c r="D34" s="10">
        <f t="shared" si="2"/>
        <v>0.73</v>
      </c>
      <c r="E34" s="13">
        <f t="shared" si="1"/>
        <v>-0.33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Input'!O48/100</f>
        <v>0.2</v>
      </c>
      <c r="C35" s="10">
        <f t="shared" si="2"/>
        <v>0.2</v>
      </c>
      <c r="D35" s="10">
        <f t="shared" si="2"/>
        <v>-0.71</v>
      </c>
      <c r="E35" s="13">
        <f t="shared" si="1"/>
        <v>-1.48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Input'!O49/100</f>
        <v>0.64</v>
      </c>
      <c r="C36" s="10">
        <f t="shared" si="2"/>
        <v>0.44</v>
      </c>
      <c r="D36" s="10">
        <f t="shared" si="2"/>
        <v>0.24</v>
      </c>
      <c r="E36" s="13">
        <f t="shared" si="1"/>
        <v>-1.54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Input'!O50/100</f>
        <v>-0.64</v>
      </c>
      <c r="C37" s="10">
        <f t="shared" si="2"/>
        <v>-1.28</v>
      </c>
      <c r="D37" s="10">
        <f t="shared" si="2"/>
        <v>-1.72</v>
      </c>
      <c r="E37" s="13">
        <f t="shared" si="1"/>
        <v>-2.21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Input'!O51/100</f>
        <v>-2.29</v>
      </c>
      <c r="C38" s="10">
        <f t="shared" si="2"/>
        <v>-1.65</v>
      </c>
      <c r="D38" s="10">
        <f t="shared" si="2"/>
        <v>-0.36999999999999988</v>
      </c>
      <c r="E38" s="13">
        <f t="shared" si="1"/>
        <v>-3.23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Input'!O52/100</f>
        <v>-3.4</v>
      </c>
      <c r="C39" s="10">
        <f t="shared" si="2"/>
        <v>-1.1099999999999999</v>
      </c>
      <c r="D39" s="10">
        <f t="shared" si="2"/>
        <v>0.54</v>
      </c>
      <c r="E39" s="13">
        <f t="shared" si="1"/>
        <v>-4.1399999999999997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Input'!O53/100</f>
        <v>-3.33</v>
      </c>
      <c r="C40" s="10">
        <f t="shared" si="2"/>
        <v>6.999999999999984E-2</v>
      </c>
      <c r="D40" s="10">
        <f t="shared" si="2"/>
        <v>1.1799999999999997</v>
      </c>
      <c r="E40" s="13">
        <f t="shared" si="1"/>
        <v>-4.2699999999999996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Input'!O54/100</f>
        <v>-3.56</v>
      </c>
      <c r="C41" s="10">
        <f t="shared" si="2"/>
        <v>-0.22999999999999998</v>
      </c>
      <c r="D41" s="10">
        <f t="shared" si="2"/>
        <v>-0.29999999999999982</v>
      </c>
      <c r="E41" s="13">
        <f t="shared" si="1"/>
        <v>-3.15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Input'!O55/100</f>
        <v>0</v>
      </c>
      <c r="C42" s="10">
        <f t="shared" ref="C42:D57" si="3">B42-B41</f>
        <v>3.56</v>
      </c>
      <c r="D42" s="10">
        <f t="shared" si="3"/>
        <v>3.79</v>
      </c>
      <c r="E42" s="13">
        <f t="shared" si="1"/>
        <v>1.0900000000000001</v>
      </c>
      <c r="F42" s="14">
        <f>IF(OR(D42&gt;'95% Report'!$G$15,D42&lt;-'95% Report'!$G$15),D42,"")</f>
        <v>3.79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3.79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3.79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3.79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Input'!O56/100</f>
        <v>0</v>
      </c>
      <c r="C43" s="10">
        <f t="shared" si="3"/>
        <v>0</v>
      </c>
      <c r="D43" s="10">
        <f t="shared" si="3"/>
        <v>-3.56</v>
      </c>
      <c r="E43" s="13">
        <f t="shared" si="1"/>
        <v>0.91</v>
      </c>
      <c r="F43" s="14">
        <f>IF(OR(D43&gt;'95% Report'!$G$15,D43&lt;-'95% Report'!$G$15),D43,"")</f>
        <v>-3.56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-3.56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-3.56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-3.56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Input'!O57/100</f>
        <v>0</v>
      </c>
      <c r="C44" s="10">
        <f t="shared" si="3"/>
        <v>0</v>
      </c>
      <c r="D44" s="10">
        <f t="shared" si="3"/>
        <v>0</v>
      </c>
      <c r="E44" s="13">
        <f t="shared" si="1"/>
        <v>0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Input'!O58/100</f>
        <v>0</v>
      </c>
      <c r="C45" s="10">
        <f t="shared" si="3"/>
        <v>0</v>
      </c>
      <c r="D45" s="10">
        <f t="shared" si="3"/>
        <v>0</v>
      </c>
      <c r="E45" s="13">
        <f t="shared" si="1"/>
        <v>-0.2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Input'!O59/100</f>
        <v>0</v>
      </c>
      <c r="C46" s="10">
        <f t="shared" si="3"/>
        <v>0</v>
      </c>
      <c r="D46" s="10">
        <f t="shared" si="3"/>
        <v>0</v>
      </c>
      <c r="E46" s="13">
        <f t="shared" si="1"/>
        <v>-0.64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Input'!O60/100</f>
        <v>0</v>
      </c>
      <c r="C47" s="10">
        <f t="shared" si="3"/>
        <v>0</v>
      </c>
      <c r="D47" s="10">
        <f t="shared" si="3"/>
        <v>0</v>
      </c>
      <c r="E47" s="13">
        <f t="shared" si="1"/>
        <v>0.64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Input'!O61/100</f>
        <v>0</v>
      </c>
      <c r="C48" s="10">
        <f t="shared" si="3"/>
        <v>0</v>
      </c>
      <c r="D48" s="10">
        <f t="shared" si="3"/>
        <v>0</v>
      </c>
      <c r="E48" s="13">
        <f t="shared" si="1"/>
        <v>2.29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Input'!O62/100</f>
        <v>0</v>
      </c>
      <c r="C49" s="10">
        <f t="shared" si="3"/>
        <v>0</v>
      </c>
      <c r="D49" s="10">
        <f t="shared" si="3"/>
        <v>0</v>
      </c>
      <c r="E49" s="13">
        <f t="shared" si="1"/>
        <v>3.4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Input'!O63/100</f>
        <v>0</v>
      </c>
      <c r="C50" s="10">
        <f t="shared" si="3"/>
        <v>0</v>
      </c>
      <c r="D50" s="10">
        <f t="shared" si="3"/>
        <v>0</v>
      </c>
      <c r="E50" s="13">
        <f t="shared" si="1"/>
        <v>3.33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Input'!O64/100</f>
        <v>0</v>
      </c>
      <c r="C51" s="10">
        <f t="shared" si="3"/>
        <v>0</v>
      </c>
      <c r="D51" s="10">
        <f t="shared" si="3"/>
        <v>0</v>
      </c>
      <c r="E51" s="13">
        <f t="shared" si="1"/>
        <v>3.56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Input'!O65/100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Input'!O66/100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Input'!O67/100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Input'!O68/100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Input'!O69/100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Input'!O70/100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Input'!O71/100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Input'!O72/100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Input'!O73/100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Input'!O74/100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Input'!O75/100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Input'!O76/100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Input'!O77/100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Input'!O78/100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Input'!O79/100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Input'!O80/100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Input'!O81/100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Input'!O82/100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Input'!O83/100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Input'!O84/100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Input'!O85/100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Input'!O86/100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Input'!O87/100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Input'!O88/100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Input'!O89/100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Input'!O90/100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Input'!O91/100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Input'!O92/100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Input'!O93/100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Input'!O94/100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Input'!O95/100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Input'!O96/100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Input'!O97/100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Input'!O98/100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Input'!O99/100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Input'!O100/100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Input'!O101/100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Input'!O102/100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Input'!O103/100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Input'!O104/100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Input'!O105/100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Input'!O106/100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Input'!O107/100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Input'!O108/100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Input'!O109/100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Input'!O110/100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Input'!O111/100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Input'!O112/100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Input'!O113/100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Input'!O114/100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Input'!O115/100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Input'!O116/100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Input'!O117/100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Input'!O118/100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Input'!O119/100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Input'!O120/100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Input'!O121/100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Input'!O122/100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Input'!O123/100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Input'!O124/100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Input'!O125/100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Input'!O126/100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Input'!O127/100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Input'!O128/100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Input'!O129/100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Input'!O130/100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Input'!O131/100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Input'!O132/100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Input'!O133/100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Input'!O134/100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Input'!O135/100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Input'!O136/100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Input'!O137/100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Input'!O138/100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Input'!O139/100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Input'!O140/100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Input'!O141/100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Input'!O142/100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Input'!O143/100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Input'!O144/100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Input'!O145/100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Input'!O146/100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Input'!O147/100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Input'!O148/100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Input'!O149/100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Input'!O150/100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Input'!O151/100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Input'!O152/100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Input'!O153/100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Input'!O154/100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Input'!O155/100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Input'!O156/100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Input'!O157/100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Input'!O158/100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Input'!O159/100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Input'!O160/100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Input'!O161/100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Input'!O162/100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Input'!O163/100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Input'!O164/100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Input'!O165/100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Input'!O166/100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Input'!O167/100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Input'!O168/100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Input'!O169/100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Input'!O170/100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Input'!O171/100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Input'!O172/100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Input'!O173/100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Input'!O174/100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Input'!O175/100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Input'!O176/100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Input'!O177/100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Input'!O178/100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Input'!O179/100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Input'!O180/100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Input'!O181/100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Input'!O182/100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Input'!O183/100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Input'!O184/100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Input'!O185/100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Input'!O186/100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Input'!O187/100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Input'!O188/100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Input'!O189/100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Input'!O190/100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Input'!O191/100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Input'!O192/100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Input'!O193/100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Input'!O194/100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Input'!O195/100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Input'!O196/100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Input'!O197/100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Input'!O198/100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Input'!O199/100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Input'!O200/100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Input'!O201/100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Input'!O202/100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Input'!O203/100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Input'!O204/100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Input'!O205/100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Input'!O206/100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Input'!O207/100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Input'!O208/100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Input'!O209/100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Input'!O210/100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Input'!O211/100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Input'!O212/100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Input'!O213/100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Input'!O214/100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Input'!O215/100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Input'!O216/100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Input'!O217/100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Input'!O218/100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Input'!O219/100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Input'!O220/100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Input'!O221/100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Input'!O222/100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Input'!O223/100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Input'!O224/100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Input'!O225/100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Input'!O226/100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Input'!O227/100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Input'!O228/100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Input'!O229/100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Input'!O230/100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Input'!O231/100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Input'!O232/100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Input'!O233/100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Input'!O234/100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Input'!O235/100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Input'!O236/100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Input'!O237/100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Input'!O238/100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Input'!O239/100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Input'!O240/100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Input'!O241/100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Input'!O242/100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Input'!O243/100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Input'!O244/100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Input'!O245/100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Input'!O246/100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Input'!O247/100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Input'!O248/100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Input'!O249/100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Input'!O250/100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Input'!O251/100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Input'!O252/100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Input'!O253/100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Input'!O254/100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Input'!O255/100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Input'!O256/100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Input'!O257/100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Input'!O258/100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Input'!O259/100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Input'!O260/100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Input'!O261/100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6</v>
      </c>
      <c r="G249" s="17">
        <f t="shared" ref="G249:U249" si="22">COUNT(G8:G248)</f>
        <v>0</v>
      </c>
      <c r="H249" s="17">
        <f t="shared" si="22"/>
        <v>0</v>
      </c>
      <c r="I249" s="17">
        <f t="shared" si="22"/>
        <v>0</v>
      </c>
      <c r="J249" s="17">
        <f t="shared" si="22"/>
        <v>6</v>
      </c>
      <c r="K249" s="17">
        <f t="shared" si="22"/>
        <v>0</v>
      </c>
      <c r="L249" s="17">
        <f t="shared" si="22"/>
        <v>0</v>
      </c>
      <c r="M249" s="17">
        <f t="shared" si="22"/>
        <v>0</v>
      </c>
      <c r="N249" s="17">
        <f t="shared" si="22"/>
        <v>6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5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Input'!P3),'Raw Data Input'!P3,'Raw Data Input'!P3)</f>
        <v>15</v>
      </c>
    </row>
    <row r="3" spans="1:21">
      <c r="A3" s="32" t="s">
        <v>7</v>
      </c>
      <c r="B3" s="2"/>
      <c r="C3" s="2">
        <f>IF(ISNUMBER('Raw Data Input'!P5),'Raw Data Input'!P5,'Raw Data Input'!P5)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9.6774193548387094E-2</v>
      </c>
      <c r="G7" s="26">
        <f>G249/D249</f>
        <v>6.4516129032258063E-2</v>
      </c>
      <c r="H7" s="27">
        <f>H249/E249</f>
        <v>0.2608695652173913</v>
      </c>
      <c r="I7" s="28">
        <f>I249/E249</f>
        <v>0</v>
      </c>
      <c r="J7" s="29">
        <f>J249/D249</f>
        <v>9.6774193548387094E-2</v>
      </c>
      <c r="K7" s="27">
        <f>K249/D249</f>
        <v>3.2258064516129031E-2</v>
      </c>
      <c r="L7" s="26">
        <f>L249/E249</f>
        <v>4.3478260869565216E-2</v>
      </c>
      <c r="M7" s="28">
        <f>M249/E249</f>
        <v>0</v>
      </c>
      <c r="N7" s="25">
        <f>N249/D249</f>
        <v>9.6774193548387094E-2</v>
      </c>
      <c r="O7" s="26">
        <f>O249/D249</f>
        <v>3.2258064516129031E-2</v>
      </c>
      <c r="P7" s="26">
        <f>P249/E249</f>
        <v>0</v>
      </c>
      <c r="Q7" s="28">
        <f>Q249/E249</f>
        <v>0</v>
      </c>
      <c r="R7" s="25">
        <f>R249/D249</f>
        <v>9.6774193548387094E-2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Input'!P21/100</f>
        <v>-4.47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Input'!P22/100</f>
        <v>-2.9</v>
      </c>
      <c r="C9" s="10">
        <f>B9-B8</f>
        <v>1.5699999999999998</v>
      </c>
      <c r="D9" s="10">
        <f>C9</f>
        <v>1.5699999999999998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Input'!P23/100</f>
        <v>-2.2400000000000002</v>
      </c>
      <c r="C10" s="10">
        <f t="shared" ref="C10:D25" si="0">B10-B9</f>
        <v>0.6599999999999997</v>
      </c>
      <c r="D10" s="10">
        <f>C10-C9</f>
        <v>-0.91000000000000014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Input'!P24/100</f>
        <v>-1.22</v>
      </c>
      <c r="C11" s="10">
        <f t="shared" si="0"/>
        <v>1.0200000000000002</v>
      </c>
      <c r="D11" s="10">
        <f t="shared" si="0"/>
        <v>0.36000000000000054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Input'!P25/100</f>
        <v>0.48</v>
      </c>
      <c r="C12" s="10">
        <f t="shared" si="0"/>
        <v>1.7</v>
      </c>
      <c r="D12" s="10">
        <f t="shared" si="0"/>
        <v>0.67999999999999972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Input'!P26/100</f>
        <v>0.99</v>
      </c>
      <c r="C13" s="10">
        <f t="shared" si="0"/>
        <v>0.51</v>
      </c>
      <c r="D13" s="10">
        <f t="shared" si="0"/>
        <v>-1.19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Input'!P27/100</f>
        <v>0.74</v>
      </c>
      <c r="C14" s="10">
        <f t="shared" si="0"/>
        <v>-0.25</v>
      </c>
      <c r="D14" s="10">
        <f t="shared" si="0"/>
        <v>-0.76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Input'!P28/100</f>
        <v>0.25</v>
      </c>
      <c r="C15" s="10">
        <f t="shared" si="0"/>
        <v>-0.49</v>
      </c>
      <c r="D15" s="10">
        <f t="shared" si="0"/>
        <v>-0.24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Input'!P29/100</f>
        <v>0.18</v>
      </c>
      <c r="C16" s="10">
        <f t="shared" si="0"/>
        <v>-7.0000000000000007E-2</v>
      </c>
      <c r="D16" s="10">
        <f t="shared" si="0"/>
        <v>0.42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Input'!P30/100</f>
        <v>0.64</v>
      </c>
      <c r="C17" s="10">
        <f t="shared" si="0"/>
        <v>0.46</v>
      </c>
      <c r="D17" s="10">
        <f t="shared" si="0"/>
        <v>0.53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Input'!P31/100</f>
        <v>0.69</v>
      </c>
      <c r="C18" s="10">
        <f t="shared" si="0"/>
        <v>4.9999999999999933E-2</v>
      </c>
      <c r="D18" s="10">
        <f t="shared" si="0"/>
        <v>-0.41000000000000009</v>
      </c>
      <c r="E18" s="13">
        <f>B18-B8</f>
        <v>5.16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>
        <f>IF(OR(E18&gt;'95% Report'!$I$15,E18&lt;-'95% Report'!$I$15),E18,"")</f>
        <v>5.16</v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Input'!P32/100</f>
        <v>1.1200000000000001</v>
      </c>
      <c r="C19" s="10">
        <f t="shared" si="0"/>
        <v>0.43000000000000016</v>
      </c>
      <c r="D19" s="10">
        <f t="shared" si="0"/>
        <v>0.38000000000000023</v>
      </c>
      <c r="E19" s="13">
        <f t="shared" ref="E19:E82" si="1">B19-B9</f>
        <v>4.0199999999999996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Input'!P33/100</f>
        <v>0.48</v>
      </c>
      <c r="C20" s="10">
        <f t="shared" si="0"/>
        <v>-0.64000000000000012</v>
      </c>
      <c r="D20" s="10">
        <f t="shared" si="0"/>
        <v>-1.0700000000000003</v>
      </c>
      <c r="E20" s="13">
        <f t="shared" si="1"/>
        <v>2.72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Input'!P34/100</f>
        <v>-1.65</v>
      </c>
      <c r="C21" s="10">
        <f t="shared" si="0"/>
        <v>-2.13</v>
      </c>
      <c r="D21" s="10">
        <f t="shared" si="0"/>
        <v>-1.4899999999999998</v>
      </c>
      <c r="E21" s="13">
        <f t="shared" si="1"/>
        <v>-0.42999999999999994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Input'!P35/100</f>
        <v>-3.07</v>
      </c>
      <c r="C22" s="10">
        <f t="shared" si="0"/>
        <v>-1.42</v>
      </c>
      <c r="D22" s="10">
        <f t="shared" si="0"/>
        <v>0.71</v>
      </c>
      <c r="E22" s="13">
        <f t="shared" si="1"/>
        <v>-3.55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Input'!P36/100</f>
        <v>-3.73</v>
      </c>
      <c r="C23" s="10">
        <f t="shared" si="0"/>
        <v>-0.66000000000000014</v>
      </c>
      <c r="D23" s="10">
        <f t="shared" si="0"/>
        <v>0.75999999999999979</v>
      </c>
      <c r="E23" s="13">
        <f t="shared" si="1"/>
        <v>-4.72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>
        <f>IF(OR(E23&gt;'95% Report'!$I$15,E23&lt;-'95% Report'!$I$15),E23,"")</f>
        <v>-4.72</v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Input'!P37/100</f>
        <v>-2.72</v>
      </c>
      <c r="C24" s="10">
        <f t="shared" si="0"/>
        <v>1.0099999999999998</v>
      </c>
      <c r="D24" s="10">
        <f t="shared" si="0"/>
        <v>1.67</v>
      </c>
      <c r="E24" s="13">
        <f t="shared" si="1"/>
        <v>-3.46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Input'!P38/100</f>
        <v>-0.74</v>
      </c>
      <c r="C25" s="10">
        <f t="shared" si="0"/>
        <v>1.9800000000000002</v>
      </c>
      <c r="D25" s="10">
        <f t="shared" si="0"/>
        <v>0.97000000000000042</v>
      </c>
      <c r="E25" s="13">
        <f t="shared" si="1"/>
        <v>-0.99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Input'!P39/100</f>
        <v>1.7</v>
      </c>
      <c r="C26" s="10">
        <f t="shared" ref="C26:D41" si="2">B26-B25</f>
        <v>2.44</v>
      </c>
      <c r="D26" s="10">
        <f t="shared" si="2"/>
        <v>0.45999999999999974</v>
      </c>
      <c r="E26" s="13">
        <f t="shared" si="1"/>
        <v>1.52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Input'!P40/100</f>
        <v>3.35</v>
      </c>
      <c r="C27" s="10">
        <f t="shared" si="2"/>
        <v>1.6500000000000001</v>
      </c>
      <c r="D27" s="10">
        <f t="shared" si="2"/>
        <v>-0.78999999999999981</v>
      </c>
      <c r="E27" s="13">
        <f t="shared" si="1"/>
        <v>2.71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Input'!P41/100</f>
        <v>2.2599999999999998</v>
      </c>
      <c r="C28" s="10">
        <f t="shared" si="2"/>
        <v>-1.0900000000000003</v>
      </c>
      <c r="D28" s="10">
        <f t="shared" si="2"/>
        <v>-2.74</v>
      </c>
      <c r="E28" s="13">
        <f t="shared" si="1"/>
        <v>1.5699999999999998</v>
      </c>
      <c r="F28" s="14">
        <f>IF(OR(D28&gt;'95% Report'!$G$15,D28&lt;-'95% Report'!$G$15),D28,"")</f>
        <v>-2.74</v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>
        <f>IF(OR(D28&gt;'95% Report'!$G$16,D28&lt;-'95% Report'!$G$16),D28,"")</f>
        <v>-2.74</v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>
        <f>IF(OR(D28&gt;'95% Report'!$G$17,D28&lt;-'95% Report'!$G$17),D28,"")</f>
        <v>-2.74</v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>
        <f>IF(OR(D28&gt;'95% Report'!$G$18,D28&lt;-'95% Report'!$G$18),D28,"")</f>
        <v>-2.74</v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Input'!P42/100</f>
        <v>1.0900000000000001</v>
      </c>
      <c r="C29" s="10">
        <f t="shared" si="2"/>
        <v>-1.1699999999999997</v>
      </c>
      <c r="D29" s="10">
        <f t="shared" si="2"/>
        <v>-7.9999999999999405E-2</v>
      </c>
      <c r="E29" s="13">
        <f t="shared" si="1"/>
        <v>-3.0000000000000027E-2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Input'!P43/100</f>
        <v>1.4</v>
      </c>
      <c r="C30" s="10">
        <f t="shared" si="2"/>
        <v>0.30999999999999983</v>
      </c>
      <c r="D30" s="10">
        <f t="shared" si="2"/>
        <v>1.4799999999999995</v>
      </c>
      <c r="E30" s="13">
        <f t="shared" si="1"/>
        <v>0.91999999999999993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Input'!P44/100</f>
        <v>1.5</v>
      </c>
      <c r="C31" s="10">
        <f t="shared" si="2"/>
        <v>0.10000000000000009</v>
      </c>
      <c r="D31" s="10">
        <f t="shared" si="2"/>
        <v>-0.20999999999999974</v>
      </c>
      <c r="E31" s="13">
        <f t="shared" si="1"/>
        <v>3.15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Input'!P45/100</f>
        <v>2.74</v>
      </c>
      <c r="C32" s="10">
        <f t="shared" si="2"/>
        <v>1.2400000000000002</v>
      </c>
      <c r="D32" s="10">
        <f t="shared" si="2"/>
        <v>1.1400000000000001</v>
      </c>
      <c r="E32" s="13">
        <f t="shared" si="1"/>
        <v>5.8100000000000005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>
        <f>IF(OR(E32&gt;'95% Report'!$I$15,E32&lt;-'95% Report'!$I$15),E32,"")</f>
        <v>5.8100000000000005</v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Input'!P46/100</f>
        <v>3.4</v>
      </c>
      <c r="C33" s="10">
        <f t="shared" si="2"/>
        <v>0.6599999999999997</v>
      </c>
      <c r="D33" s="10">
        <f t="shared" si="2"/>
        <v>-0.58000000000000052</v>
      </c>
      <c r="E33" s="13">
        <f t="shared" si="1"/>
        <v>7.13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>
        <f>IF(OR(E33&gt;'95% Report'!$I$15,E33&lt;-'95% Report'!$I$15),E33,"")</f>
        <v>7.13</v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>
        <f>IF(OR(E33&gt;'95% Report'!$I$16,E33&lt;-'95% Report'!$I$16),E33,"")</f>
        <v>7.13</v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Input'!P47/100</f>
        <v>2.41</v>
      </c>
      <c r="C34" s="10">
        <f t="shared" si="2"/>
        <v>-0.98999999999999977</v>
      </c>
      <c r="D34" s="10">
        <f t="shared" si="2"/>
        <v>-1.6499999999999995</v>
      </c>
      <c r="E34" s="13">
        <f t="shared" si="1"/>
        <v>5.1300000000000008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>
        <f>IF(OR(E34&gt;'95% Report'!$I$15,E34&lt;-'95% Report'!$I$15),E34,"")</f>
        <v>5.1300000000000008</v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Input'!P48/100</f>
        <v>1.4</v>
      </c>
      <c r="C35" s="10">
        <f t="shared" si="2"/>
        <v>-1.0100000000000002</v>
      </c>
      <c r="D35" s="10">
        <f t="shared" si="2"/>
        <v>-2.0000000000000462E-2</v>
      </c>
      <c r="E35" s="13">
        <f t="shared" si="1"/>
        <v>2.1399999999999997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Input'!P49/100</f>
        <v>1.07</v>
      </c>
      <c r="C36" s="10">
        <f t="shared" si="2"/>
        <v>-0.32999999999999985</v>
      </c>
      <c r="D36" s="10">
        <f t="shared" si="2"/>
        <v>0.68000000000000038</v>
      </c>
      <c r="E36" s="13">
        <f t="shared" si="1"/>
        <v>-0.62999999999999989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Input'!P50/100</f>
        <v>0.38</v>
      </c>
      <c r="C37" s="10">
        <f t="shared" si="2"/>
        <v>-0.69000000000000006</v>
      </c>
      <c r="D37" s="10">
        <f t="shared" si="2"/>
        <v>-0.36000000000000021</v>
      </c>
      <c r="E37" s="13">
        <f t="shared" si="1"/>
        <v>-2.97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Input'!P51/100</f>
        <v>0.38</v>
      </c>
      <c r="C38" s="10">
        <f t="shared" si="2"/>
        <v>0</v>
      </c>
      <c r="D38" s="10">
        <f t="shared" si="2"/>
        <v>0.69000000000000006</v>
      </c>
      <c r="E38" s="13">
        <f t="shared" si="1"/>
        <v>-1.88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Input'!P52/100</f>
        <v>0.05</v>
      </c>
      <c r="C39" s="10">
        <f t="shared" si="2"/>
        <v>-0.33</v>
      </c>
      <c r="D39" s="10">
        <f t="shared" si="2"/>
        <v>-0.33</v>
      </c>
      <c r="E39" s="13">
        <f t="shared" si="1"/>
        <v>-1.04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Input'!P53/100</f>
        <v>-1.45</v>
      </c>
      <c r="C40" s="10">
        <f t="shared" si="2"/>
        <v>-1.5</v>
      </c>
      <c r="D40" s="10">
        <f t="shared" si="2"/>
        <v>-1.17</v>
      </c>
      <c r="E40" s="13">
        <f t="shared" si="1"/>
        <v>-2.8499999999999996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Input'!P54/100</f>
        <v>-4.47</v>
      </c>
      <c r="C41" s="10">
        <f t="shared" si="2"/>
        <v>-3.0199999999999996</v>
      </c>
      <c r="D41" s="10">
        <f t="shared" si="2"/>
        <v>-1.5199999999999996</v>
      </c>
      <c r="E41" s="13">
        <f t="shared" si="1"/>
        <v>-5.97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>
        <f>IF(OR(E41&gt;'95% Report'!$I$15,E41&lt;-'95% Report'!$I$15),E41,"")</f>
        <v>-5.97</v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Input'!P55/100</f>
        <v>0</v>
      </c>
      <c r="C42" s="10">
        <f t="shared" ref="C42:D57" si="3">B42-B41</f>
        <v>4.47</v>
      </c>
      <c r="D42" s="10">
        <f t="shared" si="3"/>
        <v>7.4899999999999993</v>
      </c>
      <c r="E42" s="13">
        <f t="shared" si="1"/>
        <v>-2.74</v>
      </c>
      <c r="F42" s="14">
        <f>IF(OR(D42&gt;'95% Report'!$G$15,D42&lt;-'95% Report'!$G$15),D42,"")</f>
        <v>7.4899999999999993</v>
      </c>
      <c r="G42" s="14">
        <f>IF(OR(D42&gt;'100% Report'!$G$15,D42&lt;-'100% Report'!$G$15),D42,"")</f>
        <v>7.4899999999999993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7.4899999999999993</v>
      </c>
      <c r="K42" s="14">
        <f>IF(OR(D42&gt;'100% Report'!$G$16,D42&lt;-'100% Report'!$G$16),D42,"")</f>
        <v>7.4899999999999993</v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7.4899999999999993</v>
      </c>
      <c r="O42" s="14">
        <f>IF(OR(D42&gt;'100% Report'!$G$17,D42&lt;-'100% Report'!$G$17),D42,"")</f>
        <v>7.4899999999999993</v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7.4899999999999993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Input'!P56/100</f>
        <v>0</v>
      </c>
      <c r="C43" s="10">
        <f t="shared" si="3"/>
        <v>0</v>
      </c>
      <c r="D43" s="10">
        <f t="shared" si="3"/>
        <v>-4.47</v>
      </c>
      <c r="E43" s="13">
        <f t="shared" si="1"/>
        <v>-3.4</v>
      </c>
      <c r="F43" s="14">
        <f>IF(OR(D43&gt;'95% Report'!$G$15,D43&lt;-'95% Report'!$G$15),D43,"")</f>
        <v>-4.47</v>
      </c>
      <c r="G43" s="14">
        <f>IF(OR(D43&gt;'100% Report'!$G$15,D43&lt;-'100% Report'!$G$15),D43,"")</f>
        <v>-4.47</v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-4.47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-4.47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-4.47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Input'!P57/100</f>
        <v>0</v>
      </c>
      <c r="C44" s="10">
        <f t="shared" si="3"/>
        <v>0</v>
      </c>
      <c r="D44" s="10">
        <f t="shared" si="3"/>
        <v>0</v>
      </c>
      <c r="E44" s="13">
        <f t="shared" si="1"/>
        <v>-2.41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Input'!P58/100</f>
        <v>0</v>
      </c>
      <c r="C45" s="10">
        <f t="shared" si="3"/>
        <v>0</v>
      </c>
      <c r="D45" s="10">
        <f t="shared" si="3"/>
        <v>0</v>
      </c>
      <c r="E45" s="13">
        <f t="shared" si="1"/>
        <v>-1.4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Input'!P59/100</f>
        <v>0</v>
      </c>
      <c r="C46" s="10">
        <f t="shared" si="3"/>
        <v>0</v>
      </c>
      <c r="D46" s="10">
        <f t="shared" si="3"/>
        <v>0</v>
      </c>
      <c r="E46" s="13">
        <f t="shared" si="1"/>
        <v>-1.07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Input'!P60/100</f>
        <v>0</v>
      </c>
      <c r="C47" s="10">
        <f t="shared" si="3"/>
        <v>0</v>
      </c>
      <c r="D47" s="10">
        <f t="shared" si="3"/>
        <v>0</v>
      </c>
      <c r="E47" s="13">
        <f t="shared" si="1"/>
        <v>-0.38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Input'!P61/100</f>
        <v>0</v>
      </c>
      <c r="C48" s="10">
        <f t="shared" si="3"/>
        <v>0</v>
      </c>
      <c r="D48" s="10">
        <f t="shared" si="3"/>
        <v>0</v>
      </c>
      <c r="E48" s="13">
        <f t="shared" si="1"/>
        <v>-0.38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Input'!P62/100</f>
        <v>0</v>
      </c>
      <c r="C49" s="10">
        <f t="shared" si="3"/>
        <v>0</v>
      </c>
      <c r="D49" s="10">
        <f t="shared" si="3"/>
        <v>0</v>
      </c>
      <c r="E49" s="13">
        <f t="shared" si="1"/>
        <v>-0.05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Input'!P63/100</f>
        <v>0</v>
      </c>
      <c r="C50" s="10">
        <f t="shared" si="3"/>
        <v>0</v>
      </c>
      <c r="D50" s="10">
        <f t="shared" si="3"/>
        <v>0</v>
      </c>
      <c r="E50" s="13">
        <f t="shared" si="1"/>
        <v>1.45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Input'!P64/100</f>
        <v>0</v>
      </c>
      <c r="C51" s="10">
        <f t="shared" si="3"/>
        <v>0</v>
      </c>
      <c r="D51" s="10">
        <f t="shared" si="3"/>
        <v>0</v>
      </c>
      <c r="E51" s="13">
        <f t="shared" si="1"/>
        <v>4.47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Input'!P65/100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Input'!P66/100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Input'!P67/100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Input'!P68/100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Input'!P69/100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Input'!P70/100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Input'!P71/100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Input'!P72/100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Input'!P73/100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Input'!P74/100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Input'!P75/100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Input'!P76/100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Input'!P77/100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Input'!P78/100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Input'!P79/100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Input'!P80/100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Input'!P81/100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Input'!P82/100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Input'!P83/100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Input'!P84/100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Input'!P85/100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Input'!P86/100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Input'!P87/100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Input'!P88/100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Input'!P89/100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Input'!P90/100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Input'!P91/100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Input'!P92/100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Input'!P93/100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Input'!P94/100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Input'!P95/100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Input'!P96/100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Input'!P97/100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Input'!P98/100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Input'!P99/100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Input'!P100/100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Input'!P101/100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Input'!P102/100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Input'!P103/100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Input'!P104/100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Input'!P105/100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Input'!P106/100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Input'!P107/100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Input'!P108/100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Input'!P109/100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Input'!P110/100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Input'!P111/100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Input'!P112/100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Input'!P113/100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Input'!P114/100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Input'!P115/100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Input'!P116/100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Input'!P117/100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Input'!P118/100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Input'!P119/100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Input'!P120/100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Input'!P121/100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Input'!P122/100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Input'!P123/100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Input'!P124/100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Input'!P125/100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Input'!P126/100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Input'!P127/100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Input'!P128/100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Input'!P129/100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Input'!P130/100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Input'!P131/100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Input'!P132/100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Input'!P133/100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Input'!P134/100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Input'!P135/100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Input'!P136/100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Input'!P137/100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Input'!P138/100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Input'!P139/100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Input'!P140/100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Input'!P141/100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Input'!P142/100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Input'!P143/100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Input'!P144/100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Input'!P145/100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Input'!P146/100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Input'!P147/100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Input'!P148/100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Input'!P149/100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Input'!P150/100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Input'!P151/100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Input'!P152/100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Input'!P153/100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Input'!P154/100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Input'!P155/100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Input'!P156/100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Input'!P157/100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Input'!P158/100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Input'!P159/100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Input'!P160/100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Input'!P161/100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Input'!P162/100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Input'!P163/100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Input'!P164/100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Input'!P165/100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Input'!P166/100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Input'!P167/100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Input'!P168/100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Input'!P169/100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Input'!P170/100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Input'!P171/100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Input'!P172/100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Input'!P173/100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Input'!P174/100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Input'!P175/100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Input'!P176/100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Input'!P177/100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Input'!P178/100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Input'!P179/100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Input'!P180/100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Input'!P181/100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Input'!P182/100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Input'!P183/100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Input'!P184/100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Input'!P185/100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Input'!P186/100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Input'!P187/100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Input'!P188/100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Input'!P189/100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Input'!P190/100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Input'!P191/100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Input'!P192/100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Input'!P193/100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Input'!P194/100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Input'!P195/100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Input'!P196/100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Input'!P197/100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Input'!P198/100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Input'!P199/100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Input'!P200/100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Input'!P201/100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Input'!P202/100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Input'!P203/100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Input'!P204/100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Input'!P205/100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Input'!P206/100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Input'!P207/100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Input'!P208/100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Input'!P209/100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Input'!P210/100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Input'!P211/100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Input'!P212/100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Input'!P213/100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Input'!P214/100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Input'!P215/100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Input'!P216/100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Input'!P217/100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Input'!P218/100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Input'!P219/100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Input'!P220/100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Input'!P221/100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Input'!P222/100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Input'!P223/100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Input'!P224/100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Input'!P225/100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Input'!P226/100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Input'!P227/100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Input'!P228/100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Input'!P229/100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Input'!P230/100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Input'!P231/100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Input'!P232/100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Input'!P233/100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Input'!P234/100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Input'!P235/100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Input'!P236/100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Input'!P237/100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Input'!P238/100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Input'!P239/100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Input'!P240/100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Input'!P241/100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Input'!P242/100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Input'!P243/100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Input'!P244/100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Input'!P245/100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Input'!P246/100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Input'!P247/100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Input'!P248/100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Input'!P249/100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Input'!P250/100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Input'!P251/100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Input'!P252/100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Input'!P253/100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Input'!P254/100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Input'!P255/100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Input'!P256/100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Input'!P257/100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Input'!P258/100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Input'!P259/100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Input'!P260/100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Input'!P261/100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3</v>
      </c>
      <c r="G249" s="17">
        <f t="shared" ref="G249:U249" si="22">COUNT(G8:G248)</f>
        <v>2</v>
      </c>
      <c r="H249" s="17">
        <f t="shared" si="22"/>
        <v>6</v>
      </c>
      <c r="I249" s="17">
        <f t="shared" si="22"/>
        <v>0</v>
      </c>
      <c r="J249" s="17">
        <f t="shared" si="22"/>
        <v>3</v>
      </c>
      <c r="K249" s="17">
        <f t="shared" si="22"/>
        <v>1</v>
      </c>
      <c r="L249" s="17">
        <f t="shared" si="22"/>
        <v>1</v>
      </c>
      <c r="M249" s="17">
        <f t="shared" si="22"/>
        <v>0</v>
      </c>
      <c r="N249" s="17">
        <f t="shared" si="22"/>
        <v>3</v>
      </c>
      <c r="O249" s="17">
        <f t="shared" si="22"/>
        <v>1</v>
      </c>
      <c r="P249" s="17">
        <f t="shared" si="22"/>
        <v>0</v>
      </c>
      <c r="Q249" s="17">
        <f t="shared" si="22"/>
        <v>0</v>
      </c>
      <c r="R249" s="17">
        <f t="shared" si="22"/>
        <v>3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topLeftCell="A3"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Input'!Q3),'Raw Data Input'!Q3,'Raw Data Input'!Q3)</f>
        <v>16</v>
      </c>
    </row>
    <row r="3" spans="1:21">
      <c r="A3" s="32" t="s">
        <v>7</v>
      </c>
      <c r="B3" s="2"/>
      <c r="C3" s="2">
        <f>IF(ISNUMBER('Raw Data Input'!Q5),'Raw Data Input'!Q5,'Raw Data Input'!Q5)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9.6774193548387094E-2</v>
      </c>
      <c r="G7" s="26">
        <f>G249/D249</f>
        <v>3.2258064516129031E-2</v>
      </c>
      <c r="H7" s="27">
        <f>H249/E249</f>
        <v>0</v>
      </c>
      <c r="I7" s="28">
        <f>I249/E249</f>
        <v>0</v>
      </c>
      <c r="J7" s="29">
        <f>J249/D249</f>
        <v>9.6774193548387094E-2</v>
      </c>
      <c r="K7" s="27">
        <f>K249/D249</f>
        <v>0</v>
      </c>
      <c r="L7" s="26">
        <f>L249/E249</f>
        <v>0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Input'!Q21/100</f>
        <v>0.71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Input'!Q22/100</f>
        <v>0.05</v>
      </c>
      <c r="C9" s="10">
        <f>B9-B8</f>
        <v>-0.65999999999999992</v>
      </c>
      <c r="D9" s="10">
        <f>C9</f>
        <v>-0.65999999999999992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Input'!Q23/100</f>
        <v>-0.46</v>
      </c>
      <c r="C10" s="10">
        <f t="shared" ref="C10:D25" si="0">B10-B9</f>
        <v>-0.51</v>
      </c>
      <c r="D10" s="10">
        <f>C10-C9</f>
        <v>0.14999999999999991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Input'!Q24/100</f>
        <v>-0.23</v>
      </c>
      <c r="C11" s="10">
        <f t="shared" si="0"/>
        <v>0.23</v>
      </c>
      <c r="D11" s="10">
        <f t="shared" si="0"/>
        <v>0.74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Input'!Q25/100</f>
        <v>2.13</v>
      </c>
      <c r="C12" s="10">
        <f t="shared" si="0"/>
        <v>2.36</v>
      </c>
      <c r="D12" s="10">
        <f t="shared" si="0"/>
        <v>2.13</v>
      </c>
      <c r="E12" s="13"/>
      <c r="F12" s="14">
        <f>IF(OR(D12&gt;'95% Report'!$G$15,D12&lt;-'95% Report'!$G$15),D12,"")</f>
        <v>2.13</v>
      </c>
      <c r="G12" s="14" t="str">
        <f>IF(OR(D12&gt;'100% Report'!$G$15,D12&lt;-'100% Report'!$G$15),D12,"")</f>
        <v/>
      </c>
      <c r="H12" s="9"/>
      <c r="I12" s="15"/>
      <c r="J12" s="14">
        <f>IF(OR(D12&gt;'95% Report'!$G$16,D12&lt;-'95% Report'!$G$16),D12,"")</f>
        <v>2.13</v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Input'!Q26/100</f>
        <v>3.12</v>
      </c>
      <c r="C13" s="10">
        <f t="shared" si="0"/>
        <v>0.99000000000000021</v>
      </c>
      <c r="D13" s="10">
        <f t="shared" si="0"/>
        <v>-1.3699999999999997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Input'!Q27/100</f>
        <v>2.82</v>
      </c>
      <c r="C14" s="10">
        <f t="shared" si="0"/>
        <v>-0.30000000000000027</v>
      </c>
      <c r="D14" s="10">
        <f t="shared" si="0"/>
        <v>-1.2900000000000005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Input'!Q28/100</f>
        <v>1.85</v>
      </c>
      <c r="C15" s="10">
        <f t="shared" si="0"/>
        <v>-0.96999999999999975</v>
      </c>
      <c r="D15" s="10">
        <f t="shared" si="0"/>
        <v>-0.66999999999999948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Input'!Q29/100</f>
        <v>1.24</v>
      </c>
      <c r="C16" s="10">
        <f t="shared" si="0"/>
        <v>-0.6100000000000001</v>
      </c>
      <c r="D16" s="10">
        <f t="shared" si="0"/>
        <v>0.35999999999999965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Input'!Q30/100</f>
        <v>0.46</v>
      </c>
      <c r="C17" s="10">
        <f t="shared" si="0"/>
        <v>-0.78</v>
      </c>
      <c r="D17" s="10">
        <f t="shared" si="0"/>
        <v>-0.16999999999999993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Input'!Q31/100</f>
        <v>-0.15</v>
      </c>
      <c r="C18" s="10">
        <f t="shared" si="0"/>
        <v>-0.61</v>
      </c>
      <c r="D18" s="10">
        <f t="shared" si="0"/>
        <v>0.17000000000000004</v>
      </c>
      <c r="E18" s="13">
        <f>B18-B8</f>
        <v>-0.86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Input'!Q32/100</f>
        <v>-1.04</v>
      </c>
      <c r="C19" s="10">
        <f t="shared" si="0"/>
        <v>-0.89</v>
      </c>
      <c r="D19" s="10">
        <f t="shared" si="0"/>
        <v>-0.28000000000000003</v>
      </c>
      <c r="E19" s="13">
        <f t="shared" ref="E19:E82" si="1">B19-B9</f>
        <v>-1.0900000000000001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Input'!Q33/100</f>
        <v>-0.3</v>
      </c>
      <c r="C20" s="10">
        <f t="shared" si="0"/>
        <v>0.74</v>
      </c>
      <c r="D20" s="10">
        <f t="shared" si="0"/>
        <v>1.63</v>
      </c>
      <c r="E20" s="13">
        <f t="shared" si="1"/>
        <v>0.16000000000000003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Input'!Q34/100</f>
        <v>1.27</v>
      </c>
      <c r="C21" s="10">
        <f t="shared" si="0"/>
        <v>1.57</v>
      </c>
      <c r="D21" s="10">
        <f t="shared" si="0"/>
        <v>0.83000000000000007</v>
      </c>
      <c r="E21" s="13">
        <f t="shared" si="1"/>
        <v>1.5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Input'!Q35/100</f>
        <v>1.8</v>
      </c>
      <c r="C22" s="10">
        <f t="shared" si="0"/>
        <v>0.53</v>
      </c>
      <c r="D22" s="10">
        <f t="shared" si="0"/>
        <v>-1.04</v>
      </c>
      <c r="E22" s="13">
        <f t="shared" si="1"/>
        <v>-0.32999999999999985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Input'!Q36/100</f>
        <v>2.36</v>
      </c>
      <c r="C23" s="10">
        <f t="shared" si="0"/>
        <v>0.55999999999999983</v>
      </c>
      <c r="D23" s="10">
        <f t="shared" si="0"/>
        <v>2.9999999999999805E-2</v>
      </c>
      <c r="E23" s="13">
        <f t="shared" si="1"/>
        <v>-0.76000000000000023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Input'!Q37/100</f>
        <v>1.57</v>
      </c>
      <c r="C24" s="10">
        <f t="shared" si="0"/>
        <v>-0.78999999999999981</v>
      </c>
      <c r="D24" s="10">
        <f t="shared" si="0"/>
        <v>-1.3499999999999996</v>
      </c>
      <c r="E24" s="13">
        <f t="shared" si="1"/>
        <v>-1.2499999999999998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Input'!Q38/100</f>
        <v>1.68</v>
      </c>
      <c r="C25" s="10">
        <f t="shared" si="0"/>
        <v>0.10999999999999988</v>
      </c>
      <c r="D25" s="10">
        <f t="shared" si="0"/>
        <v>0.89999999999999969</v>
      </c>
      <c r="E25" s="13">
        <f t="shared" si="1"/>
        <v>-0.17000000000000015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Input'!Q39/100</f>
        <v>1.32</v>
      </c>
      <c r="C26" s="10">
        <f t="shared" ref="C26:D41" si="2">B26-B25</f>
        <v>-0.35999999999999988</v>
      </c>
      <c r="D26" s="10">
        <f t="shared" si="2"/>
        <v>-0.46999999999999975</v>
      </c>
      <c r="E26" s="13">
        <f t="shared" si="1"/>
        <v>8.0000000000000071E-2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Input'!Q40/100</f>
        <v>0.84</v>
      </c>
      <c r="C27" s="10">
        <f t="shared" si="2"/>
        <v>-0.48000000000000009</v>
      </c>
      <c r="D27" s="10">
        <f t="shared" si="2"/>
        <v>-0.12000000000000022</v>
      </c>
      <c r="E27" s="13">
        <f t="shared" si="1"/>
        <v>0.37999999999999995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Input'!Q41/100</f>
        <v>-0.81</v>
      </c>
      <c r="C28" s="10">
        <f t="shared" si="2"/>
        <v>-1.65</v>
      </c>
      <c r="D28" s="10">
        <f t="shared" si="2"/>
        <v>-1.17</v>
      </c>
      <c r="E28" s="13">
        <f t="shared" si="1"/>
        <v>-0.66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Input'!Q42/100</f>
        <v>-1.47</v>
      </c>
      <c r="C29" s="10">
        <f t="shared" si="2"/>
        <v>-0.65999999999999992</v>
      </c>
      <c r="D29" s="10">
        <f t="shared" si="2"/>
        <v>0.99</v>
      </c>
      <c r="E29" s="13">
        <f t="shared" si="1"/>
        <v>-0.42999999999999994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Input'!Q43/100</f>
        <v>-1.0900000000000001</v>
      </c>
      <c r="C30" s="10">
        <f t="shared" si="2"/>
        <v>0.37999999999999989</v>
      </c>
      <c r="D30" s="10">
        <f t="shared" si="2"/>
        <v>1.0399999999999998</v>
      </c>
      <c r="E30" s="13">
        <f t="shared" si="1"/>
        <v>-0.79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Input'!Q44/100</f>
        <v>-1.1200000000000001</v>
      </c>
      <c r="C31" s="10">
        <f t="shared" si="2"/>
        <v>-3.0000000000000027E-2</v>
      </c>
      <c r="D31" s="10">
        <f t="shared" si="2"/>
        <v>-0.40999999999999992</v>
      </c>
      <c r="E31" s="13">
        <f t="shared" si="1"/>
        <v>-2.39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Input'!Q45/100</f>
        <v>-1.4</v>
      </c>
      <c r="C32" s="10">
        <f t="shared" si="2"/>
        <v>-0.2799999999999998</v>
      </c>
      <c r="D32" s="10">
        <f t="shared" si="2"/>
        <v>-0.24999999999999978</v>
      </c>
      <c r="E32" s="13">
        <f t="shared" si="1"/>
        <v>-3.2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Input'!Q46/100</f>
        <v>-1.02</v>
      </c>
      <c r="C33" s="10">
        <f t="shared" si="2"/>
        <v>0.37999999999999989</v>
      </c>
      <c r="D33" s="10">
        <f t="shared" si="2"/>
        <v>0.6599999999999997</v>
      </c>
      <c r="E33" s="13">
        <f t="shared" si="1"/>
        <v>-3.38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Input'!Q47/100</f>
        <v>-1.19</v>
      </c>
      <c r="C34" s="10">
        <f t="shared" si="2"/>
        <v>-0.16999999999999993</v>
      </c>
      <c r="D34" s="10">
        <f t="shared" si="2"/>
        <v>-0.54999999999999982</v>
      </c>
      <c r="E34" s="13">
        <f t="shared" si="1"/>
        <v>-2.76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Input'!Q48/100</f>
        <v>-1.32</v>
      </c>
      <c r="C35" s="10">
        <f t="shared" si="2"/>
        <v>-0.13000000000000012</v>
      </c>
      <c r="D35" s="10">
        <f t="shared" si="2"/>
        <v>3.9999999999999813E-2</v>
      </c>
      <c r="E35" s="13">
        <f t="shared" si="1"/>
        <v>-3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Input'!Q49/100</f>
        <v>-0.38</v>
      </c>
      <c r="C36" s="10">
        <f t="shared" si="2"/>
        <v>0.94000000000000006</v>
      </c>
      <c r="D36" s="10">
        <f t="shared" si="2"/>
        <v>1.0700000000000003</v>
      </c>
      <c r="E36" s="13">
        <f t="shared" si="1"/>
        <v>-1.7000000000000002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Input'!Q50/100</f>
        <v>-1.22</v>
      </c>
      <c r="C37" s="10">
        <f t="shared" si="2"/>
        <v>-0.84</v>
      </c>
      <c r="D37" s="10">
        <f t="shared" si="2"/>
        <v>-1.78</v>
      </c>
      <c r="E37" s="13">
        <f t="shared" si="1"/>
        <v>-2.06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Input'!Q51/100</f>
        <v>-2.08</v>
      </c>
      <c r="C38" s="10">
        <f t="shared" si="2"/>
        <v>-0.8600000000000001</v>
      </c>
      <c r="D38" s="10">
        <f t="shared" si="2"/>
        <v>-2.0000000000000129E-2</v>
      </c>
      <c r="E38" s="13">
        <f t="shared" si="1"/>
        <v>-1.27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Input'!Q52/100</f>
        <v>-2.57</v>
      </c>
      <c r="C39" s="10">
        <f t="shared" si="2"/>
        <v>-0.48999999999999977</v>
      </c>
      <c r="D39" s="10">
        <f t="shared" si="2"/>
        <v>0.37000000000000033</v>
      </c>
      <c r="E39" s="13">
        <f t="shared" si="1"/>
        <v>-1.0999999999999999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Input'!Q53/100</f>
        <v>-2.16</v>
      </c>
      <c r="C40" s="10">
        <f t="shared" si="2"/>
        <v>0.4099999999999997</v>
      </c>
      <c r="D40" s="10">
        <f t="shared" si="2"/>
        <v>0.89999999999999947</v>
      </c>
      <c r="E40" s="13">
        <f t="shared" si="1"/>
        <v>-1.07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Input'!Q54/100</f>
        <v>-3.2</v>
      </c>
      <c r="C41" s="10">
        <f t="shared" si="2"/>
        <v>-1.04</v>
      </c>
      <c r="D41" s="10">
        <f t="shared" si="2"/>
        <v>-1.4499999999999997</v>
      </c>
      <c r="E41" s="13">
        <f t="shared" si="1"/>
        <v>-2.08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Input'!Q55/100</f>
        <v>0</v>
      </c>
      <c r="C42" s="10">
        <f t="shared" ref="C42:D57" si="3">B42-B41</f>
        <v>3.2</v>
      </c>
      <c r="D42" s="10">
        <f t="shared" si="3"/>
        <v>4.24</v>
      </c>
      <c r="E42" s="13">
        <f t="shared" si="1"/>
        <v>1.4</v>
      </c>
      <c r="F42" s="14">
        <f>IF(OR(D42&gt;'95% Report'!$G$15,D42&lt;-'95% Report'!$G$15),D42,"")</f>
        <v>4.24</v>
      </c>
      <c r="G42" s="14">
        <f>IF(OR(D42&gt;'100% Report'!$G$15,D42&lt;-'100% Report'!$G$15),D42,"")</f>
        <v>4.24</v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4.24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4.24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4.24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Input'!Q56/100</f>
        <v>0</v>
      </c>
      <c r="C43" s="10">
        <f t="shared" si="3"/>
        <v>0</v>
      </c>
      <c r="D43" s="10">
        <f t="shared" si="3"/>
        <v>-3.2</v>
      </c>
      <c r="E43" s="13">
        <f t="shared" si="1"/>
        <v>1.02</v>
      </c>
      <c r="F43" s="14">
        <f>IF(OR(D43&gt;'95% Report'!$G$15,D43&lt;-'95% Report'!$G$15),D43,"")</f>
        <v>-3.2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-3.2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-3.2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-3.2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Input'!Q57/100</f>
        <v>0</v>
      </c>
      <c r="C44" s="10">
        <f t="shared" si="3"/>
        <v>0</v>
      </c>
      <c r="D44" s="10">
        <f t="shared" si="3"/>
        <v>0</v>
      </c>
      <c r="E44" s="13">
        <f t="shared" si="1"/>
        <v>1.19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Input'!Q58/100</f>
        <v>0</v>
      </c>
      <c r="C45" s="10">
        <f t="shared" si="3"/>
        <v>0</v>
      </c>
      <c r="D45" s="10">
        <f t="shared" si="3"/>
        <v>0</v>
      </c>
      <c r="E45" s="13">
        <f t="shared" si="1"/>
        <v>1.32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Input'!Q59/100</f>
        <v>0</v>
      </c>
      <c r="C46" s="10">
        <f t="shared" si="3"/>
        <v>0</v>
      </c>
      <c r="D46" s="10">
        <f t="shared" si="3"/>
        <v>0</v>
      </c>
      <c r="E46" s="13">
        <f t="shared" si="1"/>
        <v>0.38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Input'!Q60/100</f>
        <v>0</v>
      </c>
      <c r="C47" s="10">
        <f t="shared" si="3"/>
        <v>0</v>
      </c>
      <c r="D47" s="10">
        <f t="shared" si="3"/>
        <v>0</v>
      </c>
      <c r="E47" s="13">
        <f t="shared" si="1"/>
        <v>1.22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Input'!Q61/100</f>
        <v>0</v>
      </c>
      <c r="C48" s="10">
        <f t="shared" si="3"/>
        <v>0</v>
      </c>
      <c r="D48" s="10">
        <f t="shared" si="3"/>
        <v>0</v>
      </c>
      <c r="E48" s="13">
        <f t="shared" si="1"/>
        <v>2.08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Input'!Q62/100</f>
        <v>0</v>
      </c>
      <c r="C49" s="10">
        <f t="shared" si="3"/>
        <v>0</v>
      </c>
      <c r="D49" s="10">
        <f t="shared" si="3"/>
        <v>0</v>
      </c>
      <c r="E49" s="13">
        <f t="shared" si="1"/>
        <v>2.57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Input'!Q63/100</f>
        <v>0</v>
      </c>
      <c r="C50" s="10">
        <f t="shared" si="3"/>
        <v>0</v>
      </c>
      <c r="D50" s="10">
        <f t="shared" si="3"/>
        <v>0</v>
      </c>
      <c r="E50" s="13">
        <f t="shared" si="1"/>
        <v>2.16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Input'!Q64/100</f>
        <v>0</v>
      </c>
      <c r="C51" s="10">
        <f t="shared" si="3"/>
        <v>0</v>
      </c>
      <c r="D51" s="10">
        <f t="shared" si="3"/>
        <v>0</v>
      </c>
      <c r="E51" s="13">
        <f t="shared" si="1"/>
        <v>3.2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Input'!Q65/100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Input'!Q66/100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Input'!Q67/100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Input'!Q68/100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Input'!Q69/100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Input'!Q70/100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Input'!Q71/100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Input'!Q72/100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Input'!Q73/100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Input'!Q74/100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Input'!Q75/100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Input'!Q76/100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Input'!Q77/100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Input'!Q78/100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Input'!Q79/100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Input'!Q80/100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Input'!Q81/100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Input'!Q82/100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Input'!Q83/100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Input'!Q84/100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Input'!Q85/100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Input'!Q86/100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Input'!Q87/100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Input'!Q88/100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Input'!Q89/100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Input'!Q90/100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Input'!Q91/100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Input'!Q92/100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Input'!Q93/100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Input'!Q94/100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Input'!Q95/100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Input'!Q96/100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Input'!Q97/100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Input'!Q98/100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Input'!Q99/100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Input'!Q100/100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Input'!Q101/100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Input'!Q102/100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Input'!Q103/100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Input'!Q104/100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Input'!Q105/100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Input'!Q106/100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Input'!Q107/100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Input'!Q108/100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Input'!Q109/100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Input'!Q110/100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Input'!Q111/100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Input'!Q112/100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Input'!Q113/100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Input'!Q114/100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Input'!Q115/100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Input'!Q116/100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Input'!Q117/100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Input'!Q118/100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Input'!Q119/100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Input'!Q120/100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Input'!Q121/100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Input'!Q122/100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Input'!Q123/100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Input'!Q124/100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Input'!Q125/100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Input'!Q126/100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Input'!Q127/100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Input'!Q128/100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Input'!Q129/100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Input'!Q130/100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Input'!Q131/100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Input'!Q132/100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Input'!Q133/100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Input'!Q134/100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Input'!Q135/100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Input'!Q136/100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Input'!Q137/100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Input'!Q138/100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Input'!Q139/100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Input'!Q140/100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Input'!Q141/100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Input'!Q142/100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Input'!Q143/100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Input'!Q144/100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Input'!Q145/100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Input'!Q146/100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Input'!Q147/100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Input'!Q148/100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Input'!Q149/100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Input'!Q150/100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Input'!Q151/100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Input'!Q152/100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Input'!Q153/100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Input'!Q154/100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Input'!Q155/100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Input'!Q156/100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Input'!Q157/100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Input'!Q158/100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Input'!Q159/100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Input'!Q160/100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Input'!Q161/100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Input'!Q162/100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Input'!Q163/100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Input'!Q164/100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Input'!Q165/100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Input'!Q166/100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Input'!Q167/100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Input'!Q168/100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Input'!Q169/100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Input'!Q170/100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Input'!Q171/100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Input'!Q172/100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Input'!Q173/100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Input'!Q174/100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Input'!Q175/100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Input'!Q176/100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Input'!Q177/100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Input'!Q178/100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Input'!Q179/100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Input'!Q180/100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Input'!Q181/100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Input'!Q182/100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Input'!Q183/100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Input'!Q184/100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Input'!Q185/100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Input'!Q186/100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Input'!Q187/100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Input'!Q188/100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Input'!Q189/100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Input'!Q190/100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Input'!Q191/100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Input'!Q192/100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Input'!Q193/100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Input'!Q194/100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Input'!Q195/100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Input'!Q196/100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Input'!Q197/100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Input'!Q198/100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Input'!Q199/100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Input'!Q200/100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Input'!Q201/100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Input'!Q202/100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Input'!Q203/100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Input'!Q204/100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Input'!Q205/100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Input'!Q206/100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Input'!Q207/100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Input'!Q208/100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Input'!Q209/100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Input'!Q210/100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Input'!Q211/100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Input'!Q212/100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Input'!Q213/100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Input'!Q214/100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Input'!Q215/100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Input'!Q216/100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Input'!Q217/100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Input'!Q218/100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Input'!Q219/100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Input'!Q220/100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Input'!Q221/100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Input'!Q222/100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Input'!Q223/100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Input'!Q224/100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Input'!Q225/100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Input'!Q226/100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Input'!Q227/100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Input'!Q228/100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Input'!Q229/100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Input'!Q230/100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Input'!Q231/100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Input'!Q232/100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Input'!Q233/100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Input'!Q234/100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Input'!Q235/100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Input'!Q236/100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Input'!Q237/100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Input'!Q238/100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Input'!Q239/100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Input'!Q240/100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Input'!Q241/100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Input'!Q242/100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Input'!Q243/100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Input'!Q244/100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Input'!Q245/100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Input'!Q246/100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Input'!Q247/100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Input'!Q248/100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Input'!Q249/100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Input'!Q250/100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Input'!Q251/100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Input'!Q252/100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Input'!Q253/100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Input'!Q254/100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Input'!Q255/100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Input'!Q256/100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Input'!Q257/100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Input'!Q258/100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Input'!Q259/100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Input'!Q260/100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Input'!Q261/100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3</v>
      </c>
      <c r="G249" s="17">
        <f t="shared" ref="G249:U249" si="22">COUNT(G8:G248)</f>
        <v>1</v>
      </c>
      <c r="H249" s="17">
        <f t="shared" si="22"/>
        <v>0</v>
      </c>
      <c r="I249" s="17">
        <f t="shared" si="22"/>
        <v>0</v>
      </c>
      <c r="J249" s="17">
        <f t="shared" si="22"/>
        <v>3</v>
      </c>
      <c r="K249" s="17">
        <f t="shared" si="22"/>
        <v>0</v>
      </c>
      <c r="L249" s="17">
        <f t="shared" si="22"/>
        <v>0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F8" sqref="F8:U248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Input'!R3),'Raw Data Input'!R3,'Raw Data Input'!R3)</f>
        <v>17</v>
      </c>
    </row>
    <row r="3" spans="1:21">
      <c r="A3" s="32" t="s">
        <v>7</v>
      </c>
      <c r="B3" s="2"/>
      <c r="C3" s="2">
        <f>IF(ISNUMBER('Raw Data Input'!R5),'Raw Data Input'!R5,'Raw Data Input'!R5)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3.2258064516129031E-2</v>
      </c>
      <c r="G7" s="26">
        <f>G249/D249</f>
        <v>0</v>
      </c>
      <c r="H7" s="27">
        <f>H249/E249</f>
        <v>0.43478260869565216</v>
      </c>
      <c r="I7" s="28">
        <f>I249/E249</f>
        <v>0</v>
      </c>
      <c r="J7" s="29">
        <f>J249/D249</f>
        <v>0</v>
      </c>
      <c r="K7" s="27">
        <f>K249/D249</f>
        <v>0</v>
      </c>
      <c r="L7" s="26">
        <f>L249/E249</f>
        <v>0.30434782608695654</v>
      </c>
      <c r="M7" s="28">
        <f>M249/E249</f>
        <v>0</v>
      </c>
      <c r="N7" s="25">
        <f>N249/D249</f>
        <v>0</v>
      </c>
      <c r="O7" s="26">
        <f>O249/D249</f>
        <v>0</v>
      </c>
      <c r="P7" s="26">
        <f>P249/E249</f>
        <v>0.17391304347826086</v>
      </c>
      <c r="Q7" s="28">
        <f>Q249/E249</f>
        <v>0</v>
      </c>
      <c r="R7" s="25">
        <f>R249/D249</f>
        <v>0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Input'!R21/100</f>
        <v>2.87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Input'!R22/100</f>
        <v>2.2400000000000002</v>
      </c>
      <c r="C9" s="10">
        <f>B9-B8</f>
        <v>-0.62999999999999989</v>
      </c>
      <c r="D9" s="10">
        <f>C9</f>
        <v>-0.62999999999999989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Input'!R23/100</f>
        <v>0.57999999999999996</v>
      </c>
      <c r="C10" s="10">
        <f t="shared" ref="C10:D25" si="0">B10-B9</f>
        <v>-1.6600000000000001</v>
      </c>
      <c r="D10" s="10">
        <f>C10-C9</f>
        <v>-1.0300000000000002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Input'!R24/100</f>
        <v>-1.32</v>
      </c>
      <c r="C11" s="10">
        <f t="shared" si="0"/>
        <v>-1.9</v>
      </c>
      <c r="D11" s="10">
        <f t="shared" si="0"/>
        <v>-0.23999999999999977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Input'!R25/100</f>
        <v>-2.16</v>
      </c>
      <c r="C12" s="10">
        <f t="shared" si="0"/>
        <v>-0.84000000000000008</v>
      </c>
      <c r="D12" s="10">
        <f t="shared" si="0"/>
        <v>1.0599999999999998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Input'!R26/100</f>
        <v>-2.9</v>
      </c>
      <c r="C13" s="10">
        <f t="shared" si="0"/>
        <v>-0.73999999999999977</v>
      </c>
      <c r="D13" s="10">
        <f t="shared" si="0"/>
        <v>0.10000000000000031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Input'!R27/100</f>
        <v>-3.78</v>
      </c>
      <c r="C14" s="10">
        <f t="shared" si="0"/>
        <v>-0.87999999999999989</v>
      </c>
      <c r="D14" s="10">
        <f t="shared" si="0"/>
        <v>-0.14000000000000012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Input'!R28/100</f>
        <v>-5.05</v>
      </c>
      <c r="C15" s="10">
        <f t="shared" si="0"/>
        <v>-1.27</v>
      </c>
      <c r="D15" s="10">
        <f t="shared" si="0"/>
        <v>-0.39000000000000012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Input'!R29/100</f>
        <v>-6.35</v>
      </c>
      <c r="C16" s="10">
        <f t="shared" si="0"/>
        <v>-1.2999999999999998</v>
      </c>
      <c r="D16" s="10">
        <f t="shared" si="0"/>
        <v>-2.9999999999999805E-2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Input'!R30/100</f>
        <v>-5.97</v>
      </c>
      <c r="C17" s="10">
        <f t="shared" si="0"/>
        <v>0.37999999999999989</v>
      </c>
      <c r="D17" s="10">
        <f t="shared" si="0"/>
        <v>1.6799999999999997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Input'!R31/100</f>
        <v>-5.28</v>
      </c>
      <c r="C18" s="10">
        <f t="shared" si="0"/>
        <v>0.6899999999999995</v>
      </c>
      <c r="D18" s="10">
        <f t="shared" si="0"/>
        <v>0.30999999999999961</v>
      </c>
      <c r="E18" s="13">
        <f>B18-B8</f>
        <v>-8.15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>
        <f>IF(OR(E18&gt;'95% Report'!$I$15,E18&lt;-'95% Report'!$I$15),E18,"")</f>
        <v>-8.15</v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>
        <f>IF(OR(E18&gt;'95% Report'!$I$16,E18&lt;-'95% Report'!$I$16),E18,"")</f>
        <v>-8.15</v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>
        <f>IF(OR(E18&gt;'95% Report'!$I$17,E18&lt;-'95% Report'!$I$17),E18,"")</f>
        <v>-8.15</v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Input'!R32/100</f>
        <v>-5.13</v>
      </c>
      <c r="C19" s="10">
        <f t="shared" si="0"/>
        <v>0.15000000000000036</v>
      </c>
      <c r="D19" s="10">
        <f t="shared" si="0"/>
        <v>-0.53999999999999915</v>
      </c>
      <c r="E19" s="13">
        <f t="shared" ref="E19:E82" si="1">B19-B9</f>
        <v>-7.37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>
        <f>IF(OR(E19&gt;'95% Report'!$I$15,E19&lt;-'95% Report'!$I$15),E19,"")</f>
        <v>-7.37</v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>
        <f>IF(OR(E19&gt;'95% Report'!$I$16,E19&lt;-'95% Report'!$I$16),E19,"")</f>
        <v>-7.37</v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Input'!R33/100</f>
        <v>-4.1900000000000004</v>
      </c>
      <c r="C20" s="10">
        <f t="shared" si="0"/>
        <v>0.9399999999999995</v>
      </c>
      <c r="D20" s="10">
        <f t="shared" si="0"/>
        <v>0.78999999999999915</v>
      </c>
      <c r="E20" s="13">
        <f t="shared" si="1"/>
        <v>-4.7700000000000005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>
        <f>IF(OR(E20&gt;'95% Report'!$I$15,E20&lt;-'95% Report'!$I$15),E20,"")</f>
        <v>-4.7700000000000005</v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Input'!R34/100</f>
        <v>-2.77</v>
      </c>
      <c r="C21" s="10">
        <f t="shared" si="0"/>
        <v>1.4200000000000004</v>
      </c>
      <c r="D21" s="10">
        <f t="shared" si="0"/>
        <v>0.48000000000000087</v>
      </c>
      <c r="E21" s="13">
        <f t="shared" si="1"/>
        <v>-1.45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Input'!R35/100</f>
        <v>-1.4</v>
      </c>
      <c r="C22" s="10">
        <f t="shared" si="0"/>
        <v>1.37</v>
      </c>
      <c r="D22" s="10">
        <f t="shared" si="0"/>
        <v>-5.0000000000000266E-2</v>
      </c>
      <c r="E22" s="13">
        <f t="shared" si="1"/>
        <v>0.76000000000000023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Input'!R36/100</f>
        <v>-0.76</v>
      </c>
      <c r="C23" s="10">
        <f t="shared" si="0"/>
        <v>0.6399999999999999</v>
      </c>
      <c r="D23" s="10">
        <f t="shared" si="0"/>
        <v>-0.7300000000000002</v>
      </c>
      <c r="E23" s="13">
        <f t="shared" si="1"/>
        <v>2.1399999999999997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Input'!R37/100</f>
        <v>0.08</v>
      </c>
      <c r="C24" s="10">
        <f t="shared" si="0"/>
        <v>0.84</v>
      </c>
      <c r="D24" s="10">
        <f t="shared" si="0"/>
        <v>0.20000000000000007</v>
      </c>
      <c r="E24" s="13">
        <f t="shared" si="1"/>
        <v>3.86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Input'!R38/100</f>
        <v>1.17</v>
      </c>
      <c r="C25" s="10">
        <f t="shared" si="0"/>
        <v>1.0899999999999999</v>
      </c>
      <c r="D25" s="10">
        <f t="shared" si="0"/>
        <v>0.24999999999999989</v>
      </c>
      <c r="E25" s="13">
        <f t="shared" si="1"/>
        <v>6.22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>
        <f>IF(OR(E25&gt;'95% Report'!$I$15,E25&lt;-'95% Report'!$I$15),E25,"")</f>
        <v>6.22</v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Input'!R39/100</f>
        <v>2.29</v>
      </c>
      <c r="C26" s="10">
        <f t="shared" ref="C26:D41" si="2">B26-B25</f>
        <v>1.1200000000000001</v>
      </c>
      <c r="D26" s="10">
        <f t="shared" si="2"/>
        <v>3.0000000000000249E-2</v>
      </c>
      <c r="E26" s="13">
        <f t="shared" si="1"/>
        <v>8.64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>
        <f>IF(OR(E26&gt;'95% Report'!$I$15,E26&lt;-'95% Report'!$I$15),E26,"")</f>
        <v>8.64</v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>
        <f>IF(OR(E26&gt;'95% Report'!$I$16,E26&lt;-'95% Report'!$I$16),E26,"")</f>
        <v>8.64</v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>
        <f>IF(OR(E26&gt;'95% Report'!$I$17,E26&lt;-'95% Report'!$I$17),E26,"")</f>
        <v>8.64</v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Input'!R40/100</f>
        <v>3.18</v>
      </c>
      <c r="C27" s="10">
        <f t="shared" si="2"/>
        <v>0.89000000000000012</v>
      </c>
      <c r="D27" s="10">
        <f t="shared" si="2"/>
        <v>-0.22999999999999998</v>
      </c>
      <c r="E27" s="13">
        <f t="shared" si="1"/>
        <v>9.15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>
        <f>IF(OR(E27&gt;'95% Report'!$I$15,E27&lt;-'95% Report'!$I$15),E27,"")</f>
        <v>9.15</v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>
        <f>IF(OR(E27&gt;'95% Report'!$I$16,E27&lt;-'95% Report'!$I$16),E27,"")</f>
        <v>9.15</v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>
        <f>IF(OR(E27&gt;'95% Report'!$I$17,E27&lt;-'95% Report'!$I$17),E27,"")</f>
        <v>9.15</v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Input'!R41/100</f>
        <v>3.63</v>
      </c>
      <c r="C28" s="10">
        <f t="shared" si="2"/>
        <v>0.44999999999999973</v>
      </c>
      <c r="D28" s="10">
        <f t="shared" si="2"/>
        <v>-0.44000000000000039</v>
      </c>
      <c r="E28" s="13">
        <f t="shared" si="1"/>
        <v>8.91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>
        <f>IF(OR(E28&gt;'95% Report'!$I$15,E28&lt;-'95% Report'!$I$15),E28,"")</f>
        <v>8.91</v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>
        <f>IF(OR(E28&gt;'95% Report'!$I$16,E28&lt;-'95% Report'!$I$16),E28,"")</f>
        <v>8.91</v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>
        <f>IF(OR(E28&gt;'95% Report'!$I$17,E28&lt;-'95% Report'!$I$17),E28,"")</f>
        <v>8.91</v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Input'!R42/100</f>
        <v>2.5099999999999998</v>
      </c>
      <c r="C29" s="10">
        <f t="shared" si="2"/>
        <v>-1.1200000000000001</v>
      </c>
      <c r="D29" s="10">
        <f t="shared" si="2"/>
        <v>-1.5699999999999998</v>
      </c>
      <c r="E29" s="13">
        <f t="shared" si="1"/>
        <v>7.64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>
        <f>IF(OR(E29&gt;'95% Report'!$I$15,E29&lt;-'95% Report'!$I$15),E29,"")</f>
        <v>7.64</v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>
        <f>IF(OR(E29&gt;'95% Report'!$I$16,E29&lt;-'95% Report'!$I$16),E29,"")</f>
        <v>7.64</v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Input'!R43/100</f>
        <v>2.59</v>
      </c>
      <c r="C30" s="10">
        <f t="shared" si="2"/>
        <v>8.0000000000000071E-2</v>
      </c>
      <c r="D30" s="10">
        <f t="shared" si="2"/>
        <v>1.2000000000000002</v>
      </c>
      <c r="E30" s="13">
        <f t="shared" si="1"/>
        <v>6.78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>
        <f>IF(OR(E30&gt;'95% Report'!$I$15,E30&lt;-'95% Report'!$I$15),E30,"")</f>
        <v>6.78</v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>
        <f>IF(OR(E30&gt;'95% Report'!$I$16,E30&lt;-'95% Report'!$I$16),E30,"")</f>
        <v>6.78</v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Input'!R44/100</f>
        <v>2.67</v>
      </c>
      <c r="C31" s="10">
        <f t="shared" si="2"/>
        <v>8.0000000000000071E-2</v>
      </c>
      <c r="D31" s="10">
        <f t="shared" si="2"/>
        <v>0</v>
      </c>
      <c r="E31" s="13">
        <f t="shared" si="1"/>
        <v>5.4399999999999995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>
        <f>IF(OR(E31&gt;'95% Report'!$I$15,E31&lt;-'95% Report'!$I$15),E31,"")</f>
        <v>5.4399999999999995</v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Input'!R45/100</f>
        <v>2.64</v>
      </c>
      <c r="C32" s="10">
        <f t="shared" si="2"/>
        <v>-2.9999999999999805E-2</v>
      </c>
      <c r="D32" s="10">
        <f t="shared" si="2"/>
        <v>-0.10999999999999988</v>
      </c>
      <c r="E32" s="13">
        <f t="shared" si="1"/>
        <v>4.04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Input'!R46/100</f>
        <v>2.4900000000000002</v>
      </c>
      <c r="C33" s="10">
        <f t="shared" si="2"/>
        <v>-0.14999999999999991</v>
      </c>
      <c r="D33" s="10">
        <f t="shared" si="2"/>
        <v>-0.12000000000000011</v>
      </c>
      <c r="E33" s="13">
        <f t="shared" si="1"/>
        <v>3.25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Input'!R47/100</f>
        <v>2.21</v>
      </c>
      <c r="C34" s="10">
        <f t="shared" si="2"/>
        <v>-0.28000000000000025</v>
      </c>
      <c r="D34" s="10">
        <f t="shared" si="2"/>
        <v>-0.13000000000000034</v>
      </c>
      <c r="E34" s="13">
        <f t="shared" si="1"/>
        <v>2.13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 t="str">
        <f>IF(OR(E34&gt;'95% Report'!$I$15,E34&lt;-'95% Report'!$I$15),E34,"")</f>
        <v/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Input'!R48/100</f>
        <v>2.1800000000000002</v>
      </c>
      <c r="C35" s="10">
        <f t="shared" si="2"/>
        <v>-2.9999999999999805E-2</v>
      </c>
      <c r="D35" s="10">
        <f t="shared" si="2"/>
        <v>0.25000000000000044</v>
      </c>
      <c r="E35" s="13">
        <f t="shared" si="1"/>
        <v>1.0100000000000002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 t="str">
        <f>IF(OR(E35&gt;'95% Report'!$I$15,E35&lt;-'95% Report'!$I$15),E35,"")</f>
        <v/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 t="str">
        <f>IF(OR(E35&gt;'95% Report'!$I$16,E35&lt;-'95% Report'!$I$16),E35,"")</f>
        <v/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Input'!R49/100</f>
        <v>2.79</v>
      </c>
      <c r="C36" s="10">
        <f t="shared" si="2"/>
        <v>0.60999999999999988</v>
      </c>
      <c r="D36" s="10">
        <f t="shared" si="2"/>
        <v>0.63999999999999968</v>
      </c>
      <c r="E36" s="13">
        <f t="shared" si="1"/>
        <v>0.5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 t="str">
        <f>IF(OR(E36&gt;'95% Report'!$I$15,E36&lt;-'95% Report'!$I$15),E36,"")</f>
        <v/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 t="str">
        <f>IF(OR(E36&gt;'95% Report'!$I$16,E36&lt;-'95% Report'!$I$16),E36,"")</f>
        <v/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Input'!R50/100</f>
        <v>3.56</v>
      </c>
      <c r="C37" s="10">
        <f t="shared" si="2"/>
        <v>0.77</v>
      </c>
      <c r="D37" s="10">
        <f t="shared" si="2"/>
        <v>0.16000000000000014</v>
      </c>
      <c r="E37" s="13">
        <f t="shared" si="1"/>
        <v>0.37999999999999989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 t="str">
        <f>IF(OR(E37&gt;'95% Report'!$I$15,E37&lt;-'95% Report'!$I$15),E37,"")</f>
        <v/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 t="str">
        <f>IF(OR(E37&gt;'95% Report'!$I$16,E37&lt;-'95% Report'!$I$16),E37,"")</f>
        <v/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Input'!R51/100</f>
        <v>2.34</v>
      </c>
      <c r="C38" s="10">
        <f t="shared" si="2"/>
        <v>-1.2200000000000002</v>
      </c>
      <c r="D38" s="10">
        <f t="shared" si="2"/>
        <v>-1.9900000000000002</v>
      </c>
      <c r="E38" s="13">
        <f t="shared" si="1"/>
        <v>-1.29</v>
      </c>
      <c r="F38" s="14">
        <f>IF(OR(D38&gt;'95% Report'!$G$15,D38&lt;-'95% Report'!$G$15),D38,"")</f>
        <v>-1.9900000000000002</v>
      </c>
      <c r="G38" s="14" t="str">
        <f>IF(OR(D38&gt;'100% Report'!$G$15,D38&lt;-'100% Report'!$G$15),D38,"")</f>
        <v/>
      </c>
      <c r="H38" s="10" t="str">
        <f>IF(OR(E38&gt;'95% Report'!$I$15,E38&lt;-'95% Report'!$I$15),E38,"")</f>
        <v/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 t="str">
        <f>IF(OR(E38&gt;'95% Report'!$I$16,E38&lt;-'95% Report'!$I$16),E38,"")</f>
        <v/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Input'!R52/100</f>
        <v>1.6</v>
      </c>
      <c r="C39" s="10">
        <f t="shared" si="2"/>
        <v>-0.73999999999999977</v>
      </c>
      <c r="D39" s="10">
        <f t="shared" si="2"/>
        <v>0.48000000000000043</v>
      </c>
      <c r="E39" s="13">
        <f t="shared" si="1"/>
        <v>-0.9099999999999997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 t="str">
        <f>IF(OR(E39&gt;'95% Report'!$I$15,E39&lt;-'95% Report'!$I$15),E39,"")</f>
        <v/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Input'!R53/100</f>
        <v>1.96</v>
      </c>
      <c r="C40" s="10">
        <f t="shared" si="2"/>
        <v>0.35999999999999988</v>
      </c>
      <c r="D40" s="10">
        <f t="shared" si="2"/>
        <v>1.0999999999999996</v>
      </c>
      <c r="E40" s="13">
        <f t="shared" si="1"/>
        <v>-0.62999999999999989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Input'!R54/100</f>
        <v>1.45</v>
      </c>
      <c r="C41" s="10">
        <f t="shared" si="2"/>
        <v>-0.51</v>
      </c>
      <c r="D41" s="10">
        <f t="shared" si="2"/>
        <v>-0.86999999999999988</v>
      </c>
      <c r="E41" s="13">
        <f t="shared" si="1"/>
        <v>-1.22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Input'!R55/100</f>
        <v>0</v>
      </c>
      <c r="C42" s="10">
        <f t="shared" ref="C42:D57" si="3">B42-B41</f>
        <v>-1.45</v>
      </c>
      <c r="D42" s="10">
        <f t="shared" si="3"/>
        <v>-0.94</v>
      </c>
      <c r="E42" s="13">
        <f t="shared" si="1"/>
        <v>-2.64</v>
      </c>
      <c r="F42" s="14" t="str">
        <f>IF(OR(D42&gt;'95% Report'!$G$15,D42&lt;-'95% Report'!$G$15),D42,"")</f>
        <v/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 t="str">
        <f>IF(OR(D42&gt;'95% Report'!$G$16,D42&lt;-'95% Report'!$G$16),D42,"")</f>
        <v/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 t="str">
        <f>IF(OR(D42&gt;'95% Report'!$G$17,D42&lt;-'95% Report'!$G$17),D42,"")</f>
        <v/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 t="str">
        <f>IF(OR(D42&gt;'95% Report'!$G$18,D42&lt;-'95% Report'!$G$18),D42,"")</f>
        <v/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Input'!R56/100</f>
        <v>0</v>
      </c>
      <c r="C43" s="10">
        <f t="shared" si="3"/>
        <v>0</v>
      </c>
      <c r="D43" s="10">
        <f t="shared" si="3"/>
        <v>1.45</v>
      </c>
      <c r="E43" s="13">
        <f t="shared" si="1"/>
        <v>-2.4900000000000002</v>
      </c>
      <c r="F43" s="14" t="str">
        <f>IF(OR(D43&gt;'95% Report'!$G$15,D43&lt;-'95% Report'!$G$15),D43,"")</f>
        <v/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 t="str">
        <f>IF(OR(D43&gt;'95% Report'!$G$16,D43&lt;-'95% Report'!$G$16),D43,"")</f>
        <v/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 t="str">
        <f>IF(OR(D43&gt;'95% Report'!$G$17,D43&lt;-'95% Report'!$G$17),D43,"")</f>
        <v/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 t="str">
        <f>IF(OR(D43&gt;'95% Report'!$G$18,D43&lt;-'95% Report'!$G$18),D43,"")</f>
        <v/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Input'!R57/100</f>
        <v>0</v>
      </c>
      <c r="C44" s="10">
        <f t="shared" si="3"/>
        <v>0</v>
      </c>
      <c r="D44" s="10">
        <f t="shared" si="3"/>
        <v>0</v>
      </c>
      <c r="E44" s="13">
        <f t="shared" si="1"/>
        <v>-2.21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Input'!R58/100</f>
        <v>0</v>
      </c>
      <c r="C45" s="10">
        <f t="shared" si="3"/>
        <v>0</v>
      </c>
      <c r="D45" s="10">
        <f t="shared" si="3"/>
        <v>0</v>
      </c>
      <c r="E45" s="13">
        <f t="shared" si="1"/>
        <v>-2.1800000000000002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Input'!R59/100</f>
        <v>0</v>
      </c>
      <c r="C46" s="10">
        <f t="shared" si="3"/>
        <v>0</v>
      </c>
      <c r="D46" s="10">
        <f t="shared" si="3"/>
        <v>0</v>
      </c>
      <c r="E46" s="13">
        <f t="shared" si="1"/>
        <v>-2.79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Input'!R60/100</f>
        <v>0</v>
      </c>
      <c r="C47" s="10">
        <f t="shared" si="3"/>
        <v>0</v>
      </c>
      <c r="D47" s="10">
        <f t="shared" si="3"/>
        <v>0</v>
      </c>
      <c r="E47" s="13">
        <f t="shared" si="1"/>
        <v>-3.56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Input'!R61/100</f>
        <v>0</v>
      </c>
      <c r="C48" s="10">
        <f t="shared" si="3"/>
        <v>0</v>
      </c>
      <c r="D48" s="10">
        <f t="shared" si="3"/>
        <v>0</v>
      </c>
      <c r="E48" s="13">
        <f t="shared" si="1"/>
        <v>-2.34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Input'!R62/100</f>
        <v>0</v>
      </c>
      <c r="C49" s="10">
        <f t="shared" si="3"/>
        <v>0</v>
      </c>
      <c r="D49" s="10">
        <f t="shared" si="3"/>
        <v>0</v>
      </c>
      <c r="E49" s="13">
        <f t="shared" si="1"/>
        <v>-1.6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Input'!R63/100</f>
        <v>0</v>
      </c>
      <c r="C50" s="10">
        <f t="shared" si="3"/>
        <v>0</v>
      </c>
      <c r="D50" s="10">
        <f t="shared" si="3"/>
        <v>0</v>
      </c>
      <c r="E50" s="13">
        <f t="shared" si="1"/>
        <v>-1.96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Input'!R64/100</f>
        <v>0</v>
      </c>
      <c r="C51" s="10">
        <f t="shared" si="3"/>
        <v>0</v>
      </c>
      <c r="D51" s="10">
        <f t="shared" si="3"/>
        <v>0</v>
      </c>
      <c r="E51" s="13">
        <f t="shared" si="1"/>
        <v>-1.45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Input'!R65/100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Input'!R66/100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Input'!R67/100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Input'!R68/100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Input'!R69/100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Input'!R70/100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Input'!R71/100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Input'!R72/100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Input'!R73/100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Input'!R74/100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Input'!R75/100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Input'!R76/100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Input'!R77/100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Input'!R78/100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Input'!R79/100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Input'!R80/100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Input'!R81/100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Input'!R82/100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Input'!R83/100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Input'!R84/100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Input'!R85/100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Input'!R86/100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Input'!R87/100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Input'!R88/100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Input'!R89/100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Input'!R90/100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Input'!R91/100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Input'!R92/100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Input'!R93/100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Input'!R94/100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Input'!R95/100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Input'!R96/100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Input'!R97/100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Input'!R98/100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Input'!R99/100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Input'!R100/100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Input'!R101/100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Input'!R102/100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Input'!R103/100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Input'!R104/100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Input'!R105/100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Input'!R106/100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Input'!R107/100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Input'!R108/100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Input'!R109/100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Input'!R110/100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Input'!R111/100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Input'!R112/100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Input'!R113/100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Input'!R114/100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Input'!R115/100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Input'!R116/100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Input'!R117/100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Input'!R118/100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Input'!R119/100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Input'!R120/100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Input'!R121/100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Input'!R122/100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Input'!R123/100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Input'!R124/100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Input'!R125/100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Input'!R126/100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Input'!R127/100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Input'!R128/100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Input'!R129/100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Input'!R130/100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Input'!R131/100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Input'!R132/100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Input'!R133/100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Input'!R134/100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Input'!R135/100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Input'!R136/100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Input'!R137/100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Input'!R138/100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Input'!R139/100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Input'!R140/100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Input'!R141/100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Input'!R142/100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Input'!R143/100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Input'!R144/100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Input'!R145/100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Input'!R146/100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Input'!R147/100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Input'!R148/100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Input'!R149/100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Input'!R150/100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Input'!R151/100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Input'!R152/100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Input'!R153/100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Input'!R154/100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Input'!R155/100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Input'!R156/100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Input'!R157/100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Input'!R158/100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Input'!R159/100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Input'!R160/100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Input'!R161/100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Input'!R162/100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Input'!R163/100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Input'!R164/100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Input'!R165/100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Input'!R166/100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Input'!R167/100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Input'!R168/100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Input'!R169/100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Input'!R170/100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Input'!R171/100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Input'!R172/100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Input'!R173/100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Input'!R174/100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Input'!R175/100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Input'!R176/100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Input'!R177/100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Input'!R178/100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Input'!R179/100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Input'!R180/100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Input'!R181/100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Input'!R182/100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Input'!R183/100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Input'!R184/100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Input'!R185/100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Input'!R186/100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Input'!R187/100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Input'!R188/100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Input'!R189/100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Input'!R190/100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Input'!R191/100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Input'!R192/100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Input'!R193/100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Input'!R194/100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Input'!R195/100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Input'!R196/100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Input'!R197/100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Input'!R198/100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Input'!R199/100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Input'!R200/100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Input'!R201/100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Input'!R202/100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Input'!R203/100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Input'!R204/100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Input'!R205/100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Input'!R206/100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Input'!R207/100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Input'!R208/100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Input'!R209/100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Input'!R210/100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Input'!R211/100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Input'!R212/100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Input'!R213/100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Input'!R214/100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Input'!R215/100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Input'!R216/100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Input'!R217/100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Input'!R218/100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Input'!R219/100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Input'!R220/100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Input'!R221/100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Input'!R222/100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Input'!R223/100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Input'!R224/100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Input'!R225/100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Input'!R226/100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Input'!R227/100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Input'!R228/100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Input'!R229/100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Input'!R230/100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Input'!R231/100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Input'!R232/100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Input'!R233/100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Input'!R234/100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Input'!R235/100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Input'!R236/100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Input'!R237/100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Input'!R238/100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Input'!R239/100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Input'!R240/100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Input'!R241/100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Input'!R242/100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Input'!R243/100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Input'!R244/100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Input'!R245/100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Input'!R246/100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Input'!R247/100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Input'!R248/100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Input'!R249/100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Input'!R250/100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Input'!R251/100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Input'!R252/100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Input'!R253/100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Input'!R254/100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Input'!R255/100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Input'!R256/100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Input'!R257/100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Input'!R258/100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Input'!R259/100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Input'!R260/100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Input'!R261/100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1</v>
      </c>
      <c r="G249" s="17">
        <f t="shared" ref="G249:U249" si="22">COUNT(G8:G248)</f>
        <v>0</v>
      </c>
      <c r="H249" s="17">
        <f t="shared" si="22"/>
        <v>10</v>
      </c>
      <c r="I249" s="17">
        <f t="shared" si="22"/>
        <v>0</v>
      </c>
      <c r="J249" s="17">
        <f t="shared" si="22"/>
        <v>0</v>
      </c>
      <c r="K249" s="17">
        <f t="shared" si="22"/>
        <v>0</v>
      </c>
      <c r="L249" s="17">
        <f t="shared" si="22"/>
        <v>7</v>
      </c>
      <c r="M249" s="17">
        <f t="shared" si="22"/>
        <v>0</v>
      </c>
      <c r="N249" s="17">
        <f t="shared" si="22"/>
        <v>0</v>
      </c>
      <c r="O249" s="17">
        <f t="shared" si="22"/>
        <v>0</v>
      </c>
      <c r="P249" s="17">
        <f t="shared" si="22"/>
        <v>4</v>
      </c>
      <c r="Q249" s="17">
        <f t="shared" si="22"/>
        <v>0</v>
      </c>
      <c r="R249" s="17">
        <f t="shared" si="22"/>
        <v>0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67"/>
  <sheetViews>
    <sheetView workbookViewId="0">
      <selection activeCell="M50" sqref="M50"/>
    </sheetView>
  </sheetViews>
  <sheetFormatPr defaultColWidth="9.09765625" defaultRowHeight="10.8"/>
  <cols>
    <col min="1" max="2" width="9.09765625" style="1" customWidth="1"/>
    <col min="3" max="5" width="9.09765625" style="1"/>
    <col min="6" max="21" width="10" style="1" customWidth="1"/>
    <col min="22" max="16384" width="9.09765625" style="1"/>
  </cols>
  <sheetData>
    <row r="2" spans="1:21">
      <c r="A2" s="31" t="s">
        <v>8</v>
      </c>
      <c r="C2" s="2">
        <f>IF(ISNUMBER('Raw Data Input'!S3),'Raw Data Input'!S3,'Raw Data Input'!S3)</f>
        <v>18</v>
      </c>
    </row>
    <row r="3" spans="1:21">
      <c r="A3" s="32" t="s">
        <v>7</v>
      </c>
      <c r="B3" s="2"/>
      <c r="C3" s="2">
        <f>IF(ISNUMBER('Raw Data Input'!S5),'Raw Data Input'!S5,'Raw Data Input'!S5)</f>
        <v>9.9</v>
      </c>
      <c r="D3" s="2"/>
      <c r="E3" s="2"/>
    </row>
    <row r="4" spans="1:21">
      <c r="A4" s="2"/>
      <c r="B4" s="2"/>
      <c r="C4" s="2"/>
      <c r="D4" s="2"/>
      <c r="E4" s="2"/>
    </row>
    <row r="5" spans="1:21" s="20" customFormat="1" ht="15" customHeight="1">
      <c r="A5" s="34" t="s">
        <v>7</v>
      </c>
      <c r="B5" s="212" t="s">
        <v>13</v>
      </c>
      <c r="C5" s="212"/>
      <c r="D5" s="212"/>
      <c r="E5" s="212"/>
      <c r="F5" s="212" t="s">
        <v>14</v>
      </c>
      <c r="G5" s="212"/>
      <c r="H5" s="212"/>
      <c r="I5" s="212"/>
      <c r="J5" s="212" t="s">
        <v>15</v>
      </c>
      <c r="K5" s="212"/>
      <c r="L5" s="212"/>
      <c r="M5" s="212"/>
      <c r="N5" s="212" t="s">
        <v>16</v>
      </c>
      <c r="O5" s="212"/>
      <c r="P5" s="212"/>
      <c r="Q5" s="212"/>
      <c r="R5" s="212" t="s">
        <v>72</v>
      </c>
      <c r="S5" s="212"/>
      <c r="T5" s="212"/>
      <c r="U5" s="212"/>
    </row>
    <row r="6" spans="1:21">
      <c r="A6" s="6" t="s">
        <v>9</v>
      </c>
      <c r="B6" s="17" t="s">
        <v>4</v>
      </c>
      <c r="C6" s="9" t="s">
        <v>5</v>
      </c>
      <c r="D6" s="9" t="s">
        <v>64</v>
      </c>
      <c r="E6" s="16" t="s">
        <v>67</v>
      </c>
      <c r="F6" s="17" t="s">
        <v>68</v>
      </c>
      <c r="G6" s="9" t="s">
        <v>69</v>
      </c>
      <c r="H6" s="9" t="s">
        <v>70</v>
      </c>
      <c r="I6" s="16" t="s">
        <v>71</v>
      </c>
      <c r="J6" s="17" t="s">
        <v>68</v>
      </c>
      <c r="K6" s="9" t="s">
        <v>69</v>
      </c>
      <c r="L6" s="9" t="s">
        <v>70</v>
      </c>
      <c r="M6" s="16" t="s">
        <v>71</v>
      </c>
      <c r="N6" s="17" t="s">
        <v>68</v>
      </c>
      <c r="O6" s="9" t="s">
        <v>69</v>
      </c>
      <c r="P6" s="9" t="s">
        <v>70</v>
      </c>
      <c r="Q6" s="16" t="s">
        <v>71</v>
      </c>
      <c r="R6" s="17" t="s">
        <v>68</v>
      </c>
      <c r="S6" s="9" t="s">
        <v>69</v>
      </c>
      <c r="T6" s="9" t="s">
        <v>70</v>
      </c>
      <c r="U6" s="16" t="s">
        <v>71</v>
      </c>
    </row>
    <row r="7" spans="1:21">
      <c r="A7" s="6"/>
      <c r="B7" s="21"/>
      <c r="C7" s="22"/>
      <c r="D7" s="22"/>
      <c r="E7" s="24" t="s">
        <v>17</v>
      </c>
      <c r="F7" s="25">
        <f>F249/D249</f>
        <v>6.4516129032258063E-2</v>
      </c>
      <c r="G7" s="26">
        <f>G249/D249</f>
        <v>0</v>
      </c>
      <c r="H7" s="27">
        <f>H249/E249</f>
        <v>0.2608695652173913</v>
      </c>
      <c r="I7" s="28">
        <f>I249/E249</f>
        <v>0</v>
      </c>
      <c r="J7" s="29">
        <f>J249/D249</f>
        <v>6.4516129032258063E-2</v>
      </c>
      <c r="K7" s="27">
        <f>K249/D249</f>
        <v>0</v>
      </c>
      <c r="L7" s="26">
        <f>L249/E249</f>
        <v>0.17391304347826086</v>
      </c>
      <c r="M7" s="28">
        <f>M249/E249</f>
        <v>0</v>
      </c>
      <c r="N7" s="25">
        <f>N249/D249</f>
        <v>6.4516129032258063E-2</v>
      </c>
      <c r="O7" s="26">
        <f>O249/D249</f>
        <v>0</v>
      </c>
      <c r="P7" s="26">
        <f>P249/E249</f>
        <v>0</v>
      </c>
      <c r="Q7" s="28">
        <f>Q249/E249</f>
        <v>0</v>
      </c>
      <c r="R7" s="25">
        <f>R249/D249</f>
        <v>6.4516129032258063E-2</v>
      </c>
      <c r="S7" s="26">
        <f>S249/D249</f>
        <v>0</v>
      </c>
      <c r="T7" s="26">
        <f>T249/E249</f>
        <v>0</v>
      </c>
      <c r="U7" s="28">
        <f>U249/E249</f>
        <v>0</v>
      </c>
    </row>
    <row r="8" spans="1:21">
      <c r="A8" s="7">
        <v>0</v>
      </c>
      <c r="B8" s="12">
        <f>'Raw Data Input'!S21/100</f>
        <v>-0.46</v>
      </c>
      <c r="C8" s="9"/>
      <c r="D8" s="10"/>
      <c r="E8" s="23"/>
      <c r="F8" s="14"/>
      <c r="G8" s="10"/>
      <c r="H8" s="18"/>
      <c r="I8" s="15"/>
      <c r="J8" s="14"/>
      <c r="K8" s="11"/>
      <c r="L8" s="9"/>
      <c r="M8" s="16"/>
      <c r="N8" s="14"/>
      <c r="O8" s="10"/>
      <c r="P8" s="9"/>
      <c r="Q8" s="16"/>
      <c r="R8" s="14"/>
      <c r="S8" s="10"/>
      <c r="T8" s="9"/>
      <c r="U8" s="16"/>
    </row>
    <row r="9" spans="1:21">
      <c r="A9" s="8">
        <v>0.3</v>
      </c>
      <c r="B9" s="12">
        <f>'Raw Data Input'!S22/100</f>
        <v>0.56000000000000005</v>
      </c>
      <c r="C9" s="10">
        <f>B9-B8</f>
        <v>1.02</v>
      </c>
      <c r="D9" s="10">
        <f>C9</f>
        <v>1.02</v>
      </c>
      <c r="E9" s="13"/>
      <c r="F9" s="14" t="str">
        <f>IF(OR(D9&gt;'95% Report'!$G$15,D9&lt;-'95% Report'!$G$15),D9,"")</f>
        <v/>
      </c>
      <c r="G9" s="14" t="str">
        <f>IF(OR(D9&gt;'100% Report'!$G$15,D9&lt;-'100% Report'!$G$15),D9,"")</f>
        <v/>
      </c>
      <c r="H9" s="9"/>
      <c r="I9" s="15"/>
      <c r="J9" s="14" t="str">
        <f>IF(OR(D9&gt;'95% Report'!$G$16,D9&lt;-'95% Report'!$G$16),D9,"")</f>
        <v/>
      </c>
      <c r="K9" s="14" t="str">
        <f>IF(OR(D9&gt;'100% Report'!$G$16,D9&lt;-'100% Report'!$G$16),D9,"")</f>
        <v/>
      </c>
      <c r="L9" s="9"/>
      <c r="M9" s="15"/>
      <c r="N9" s="14" t="str">
        <f>IF(OR(D9&gt;'95% Report'!$G$17,D9&lt;-'95% Report'!$G$17),D9,"")</f>
        <v/>
      </c>
      <c r="O9" s="14" t="str">
        <f>IF(OR(D9&gt;'100% Report'!$G$17,D9&lt;-'100% Report'!$G$17),D9,"")</f>
        <v/>
      </c>
      <c r="P9" s="9"/>
      <c r="Q9" s="15"/>
      <c r="R9" s="14" t="str">
        <f>IF(OR(D9&gt;'95% Report'!$G$18,D9&lt;-'95% Report'!$G$18),D9,"")</f>
        <v/>
      </c>
      <c r="S9" s="14" t="str">
        <f>IF(OR(D9&gt;'100% Report'!$G$18,D9&lt;-'100% Report'!$G$18),D9,"")</f>
        <v/>
      </c>
      <c r="T9" s="9"/>
      <c r="U9" s="15"/>
    </row>
    <row r="10" spans="1:21">
      <c r="A10" s="8">
        <v>0.6</v>
      </c>
      <c r="B10" s="12">
        <f>'Raw Data Input'!S23/100</f>
        <v>1.7</v>
      </c>
      <c r="C10" s="10">
        <f t="shared" ref="C10:D25" si="0">B10-B9</f>
        <v>1.1399999999999999</v>
      </c>
      <c r="D10" s="10">
        <f>C10-C9</f>
        <v>0.11999999999999988</v>
      </c>
      <c r="E10" s="13"/>
      <c r="F10" s="14" t="str">
        <f>IF(OR(D10&gt;'95% Report'!$G$15,D10&lt;-'95% Report'!$G$15),D10,"")</f>
        <v/>
      </c>
      <c r="G10" s="14" t="str">
        <f>IF(OR(D10&gt;'100% Report'!$G$15,D10&lt;-'100% Report'!$G$15),D10,"")</f>
        <v/>
      </c>
      <c r="H10" s="9"/>
      <c r="I10" s="15"/>
      <c r="J10" s="14" t="str">
        <f>IF(OR(D10&gt;'95% Report'!$G$16,D10&lt;-'95% Report'!$G$16),D10,"")</f>
        <v/>
      </c>
      <c r="K10" s="14" t="str">
        <f>IF(OR(D10&gt;'100% Report'!$G$16,D10&lt;-'100% Report'!$G$16),D10,"")</f>
        <v/>
      </c>
      <c r="L10" s="9"/>
      <c r="M10" s="15"/>
      <c r="N10" s="14" t="str">
        <f>IF(OR(D10&gt;'95% Report'!$G$17,D10&lt;-'95% Report'!$G$17),D10,"")</f>
        <v/>
      </c>
      <c r="O10" s="14" t="str">
        <f>IF(OR(D10&gt;'100% Report'!$G$17,D10&lt;-'100% Report'!$G$17),D10,"")</f>
        <v/>
      </c>
      <c r="P10" s="9"/>
      <c r="Q10" s="15"/>
      <c r="R10" s="14" t="str">
        <f>IF(OR(D10&gt;'95% Report'!$G$18,D10&lt;-'95% Report'!$G$18),D10,"")</f>
        <v/>
      </c>
      <c r="S10" s="14" t="str">
        <f>IF(OR(D10&gt;'100% Report'!$G$18,D10&lt;-'100% Report'!$G$18),D10,"")</f>
        <v/>
      </c>
      <c r="T10" s="9"/>
      <c r="U10" s="15"/>
    </row>
    <row r="11" spans="1:21">
      <c r="A11" s="8">
        <v>0.9</v>
      </c>
      <c r="B11" s="12">
        <f>'Raw Data Input'!S24/100</f>
        <v>1.93</v>
      </c>
      <c r="C11" s="10">
        <f t="shared" si="0"/>
        <v>0.22999999999999998</v>
      </c>
      <c r="D11" s="10">
        <f t="shared" si="0"/>
        <v>-0.90999999999999992</v>
      </c>
      <c r="E11" s="13"/>
      <c r="F11" s="14" t="str">
        <f>IF(OR(D11&gt;'95% Report'!$G$15,D11&lt;-'95% Report'!$G$15),D11,"")</f>
        <v/>
      </c>
      <c r="G11" s="14" t="str">
        <f>IF(OR(D11&gt;'100% Report'!$G$15,D11&lt;-'100% Report'!$G$15),D11,"")</f>
        <v/>
      </c>
      <c r="H11" s="9"/>
      <c r="I11" s="15"/>
      <c r="J11" s="14" t="str">
        <f>IF(OR(D11&gt;'95% Report'!$G$16,D11&lt;-'95% Report'!$G$16),D11,"")</f>
        <v/>
      </c>
      <c r="K11" s="14" t="str">
        <f>IF(OR(D11&gt;'100% Report'!$G$16,D11&lt;-'100% Report'!$G$16),D11,"")</f>
        <v/>
      </c>
      <c r="L11" s="9"/>
      <c r="M11" s="15"/>
      <c r="N11" s="14" t="str">
        <f>IF(OR(D11&gt;'95% Report'!$G$17,D11&lt;-'95% Report'!$G$17),D11,"")</f>
        <v/>
      </c>
      <c r="O11" s="14" t="str">
        <f>IF(OR(D11&gt;'100% Report'!$G$17,D11&lt;-'100% Report'!$G$17),D11,"")</f>
        <v/>
      </c>
      <c r="P11" s="9"/>
      <c r="Q11" s="15"/>
      <c r="R11" s="14" t="str">
        <f>IF(OR(D11&gt;'95% Report'!$G$18,D11&lt;-'95% Report'!$G$18),D11,"")</f>
        <v/>
      </c>
      <c r="S11" s="14" t="str">
        <f>IF(OR(D11&gt;'100% Report'!$G$18,D11&lt;-'100% Report'!$G$18),D11,"")</f>
        <v/>
      </c>
      <c r="T11" s="9"/>
      <c r="U11" s="15"/>
    </row>
    <row r="12" spans="1:21">
      <c r="A12" s="7">
        <v>1.2</v>
      </c>
      <c r="B12" s="12">
        <f>'Raw Data Input'!S25/100</f>
        <v>1.57</v>
      </c>
      <c r="C12" s="10">
        <f t="shared" si="0"/>
        <v>-0.35999999999999988</v>
      </c>
      <c r="D12" s="10">
        <f t="shared" si="0"/>
        <v>-0.58999999999999986</v>
      </c>
      <c r="E12" s="13"/>
      <c r="F12" s="14" t="str">
        <f>IF(OR(D12&gt;'95% Report'!$G$15,D12&lt;-'95% Report'!$G$15),D12,"")</f>
        <v/>
      </c>
      <c r="G12" s="14" t="str">
        <f>IF(OR(D12&gt;'100% Report'!$G$15,D12&lt;-'100% Report'!$G$15),D12,"")</f>
        <v/>
      </c>
      <c r="H12" s="9"/>
      <c r="I12" s="15"/>
      <c r="J12" s="14" t="str">
        <f>IF(OR(D12&gt;'95% Report'!$G$16,D12&lt;-'95% Report'!$G$16),D12,"")</f>
        <v/>
      </c>
      <c r="K12" s="14" t="str">
        <f>IF(OR(D12&gt;'100% Report'!$G$16,D12&lt;-'100% Report'!$G$16),D12,"")</f>
        <v/>
      </c>
      <c r="L12" s="9"/>
      <c r="M12" s="15"/>
      <c r="N12" s="14" t="str">
        <f>IF(OR(D12&gt;'95% Report'!$G$17,D12&lt;-'95% Report'!$G$17),D12,"")</f>
        <v/>
      </c>
      <c r="O12" s="14" t="str">
        <f>IF(OR(D12&gt;'100% Report'!$G$17,D12&lt;-'100% Report'!$G$17),D12,"")</f>
        <v/>
      </c>
      <c r="P12" s="9"/>
      <c r="Q12" s="15"/>
      <c r="R12" s="14" t="str">
        <f>IF(OR(D12&gt;'95% Report'!$G$18,D12&lt;-'95% Report'!$G$18),D12,"")</f>
        <v/>
      </c>
      <c r="S12" s="14" t="str">
        <f>IF(OR(D12&gt;'100% Report'!$G$18,D12&lt;-'100% Report'!$G$18),D12,"")</f>
        <v/>
      </c>
      <c r="T12" s="9"/>
      <c r="U12" s="15"/>
    </row>
    <row r="13" spans="1:21">
      <c r="A13" s="8">
        <v>1.5</v>
      </c>
      <c r="B13" s="12">
        <f>'Raw Data Input'!S26/100</f>
        <v>0.2</v>
      </c>
      <c r="C13" s="10">
        <f t="shared" si="0"/>
        <v>-1.37</v>
      </c>
      <c r="D13" s="10">
        <f t="shared" si="0"/>
        <v>-1.0100000000000002</v>
      </c>
      <c r="E13" s="13"/>
      <c r="F13" s="14" t="str">
        <f>IF(OR(D13&gt;'95% Report'!$G$15,D13&lt;-'95% Report'!$G$15),D13,"")</f>
        <v/>
      </c>
      <c r="G13" s="14" t="str">
        <f>IF(OR(D13&gt;'100% Report'!$G$15,D13&lt;-'100% Report'!$G$15),D13,"")</f>
        <v/>
      </c>
      <c r="H13" s="9"/>
      <c r="I13" s="15"/>
      <c r="J13" s="14" t="str">
        <f>IF(OR(D13&gt;'95% Report'!$G$16,D13&lt;-'95% Report'!$G$16),D13,"")</f>
        <v/>
      </c>
      <c r="K13" s="14" t="str">
        <f>IF(OR(D13&gt;'100% Report'!$G$16,D13&lt;-'100% Report'!$G$16),D13,"")</f>
        <v/>
      </c>
      <c r="L13" s="9"/>
      <c r="M13" s="15"/>
      <c r="N13" s="14" t="str">
        <f>IF(OR(D13&gt;'95% Report'!$G$17,D13&lt;-'95% Report'!$G$17),D13,"")</f>
        <v/>
      </c>
      <c r="O13" s="14" t="str">
        <f>IF(OR(D13&gt;'100% Report'!$G$17,D13&lt;-'100% Report'!$G$17),D13,"")</f>
        <v/>
      </c>
      <c r="P13" s="9"/>
      <c r="Q13" s="15"/>
      <c r="R13" s="14" t="str">
        <f>IF(OR(D13&gt;'95% Report'!$G$18,D13&lt;-'95% Report'!$G$18),D13,"")</f>
        <v/>
      </c>
      <c r="S13" s="14" t="str">
        <f>IF(OR(D13&gt;'100% Report'!$G$18,D13&lt;-'100% Report'!$G$18),D13,"")</f>
        <v/>
      </c>
      <c r="T13" s="9"/>
      <c r="U13" s="15"/>
    </row>
    <row r="14" spans="1:21">
      <c r="A14" s="8">
        <v>1.8</v>
      </c>
      <c r="B14" s="12">
        <f>'Raw Data Input'!S27/100</f>
        <v>-0.33</v>
      </c>
      <c r="C14" s="10">
        <f t="shared" si="0"/>
        <v>-0.53</v>
      </c>
      <c r="D14" s="10">
        <f t="shared" si="0"/>
        <v>0.84000000000000008</v>
      </c>
      <c r="E14" s="13"/>
      <c r="F14" s="14" t="str">
        <f>IF(OR(D14&gt;'95% Report'!$G$15,D14&lt;-'95% Report'!$G$15),D14,"")</f>
        <v/>
      </c>
      <c r="G14" s="14" t="str">
        <f>IF(OR(D14&gt;'100% Report'!$G$15,D14&lt;-'100% Report'!$G$15),D14,"")</f>
        <v/>
      </c>
      <c r="H14" s="9"/>
      <c r="I14" s="15"/>
      <c r="J14" s="14" t="str">
        <f>IF(OR(D14&gt;'95% Report'!$G$16,D14&lt;-'95% Report'!$G$16),D14,"")</f>
        <v/>
      </c>
      <c r="K14" s="14" t="str">
        <f>IF(OR(D14&gt;'100% Report'!$G$16,D14&lt;-'100% Report'!$G$16),D14,"")</f>
        <v/>
      </c>
      <c r="L14" s="9"/>
      <c r="M14" s="15"/>
      <c r="N14" s="14" t="str">
        <f>IF(OR(D14&gt;'95% Report'!$G$17,D14&lt;-'95% Report'!$G$17),D14,"")</f>
        <v/>
      </c>
      <c r="O14" s="14" t="str">
        <f>IF(OR(D14&gt;'100% Report'!$G$17,D14&lt;-'100% Report'!$G$17),D14,"")</f>
        <v/>
      </c>
      <c r="P14" s="9"/>
      <c r="Q14" s="15"/>
      <c r="R14" s="14" t="str">
        <f>IF(OR(D14&gt;'95% Report'!$G$18,D14&lt;-'95% Report'!$G$18),D14,"")</f>
        <v/>
      </c>
      <c r="S14" s="14" t="str">
        <f>IF(OR(D14&gt;'100% Report'!$G$18,D14&lt;-'100% Report'!$G$18),D14,"")</f>
        <v/>
      </c>
      <c r="T14" s="9"/>
      <c r="U14" s="15"/>
    </row>
    <row r="15" spans="1:21">
      <c r="A15" s="8">
        <v>2.1</v>
      </c>
      <c r="B15" s="12">
        <f>'Raw Data Input'!S28/100</f>
        <v>0.71</v>
      </c>
      <c r="C15" s="10">
        <f t="shared" si="0"/>
        <v>1.04</v>
      </c>
      <c r="D15" s="10">
        <f t="shared" si="0"/>
        <v>1.57</v>
      </c>
      <c r="E15" s="13"/>
      <c r="F15" s="14" t="str">
        <f>IF(OR(D15&gt;'95% Report'!$G$15,D15&lt;-'95% Report'!$G$15),D15,"")</f>
        <v/>
      </c>
      <c r="G15" s="14" t="str">
        <f>IF(OR(D15&gt;'100% Report'!$G$15,D15&lt;-'100% Report'!$G$15),D15,"")</f>
        <v/>
      </c>
      <c r="H15" s="9"/>
      <c r="I15" s="15"/>
      <c r="J15" s="14" t="str">
        <f>IF(OR(D15&gt;'95% Report'!$G$16,D15&lt;-'95% Report'!$G$16),D15,"")</f>
        <v/>
      </c>
      <c r="K15" s="14" t="str">
        <f>IF(OR(D15&gt;'100% Report'!$G$16,D15&lt;-'100% Report'!$G$16),D15,"")</f>
        <v/>
      </c>
      <c r="L15" s="9"/>
      <c r="M15" s="15"/>
      <c r="N15" s="14" t="str">
        <f>IF(OR(D15&gt;'95% Report'!$G$17,D15&lt;-'95% Report'!$G$17),D15,"")</f>
        <v/>
      </c>
      <c r="O15" s="14" t="str">
        <f>IF(OR(D15&gt;'100% Report'!$G$17,D15&lt;-'100% Report'!$G$17),D15,"")</f>
        <v/>
      </c>
      <c r="P15" s="9"/>
      <c r="Q15" s="15"/>
      <c r="R15" s="14" t="str">
        <f>IF(OR(D15&gt;'95% Report'!$G$18,D15&lt;-'95% Report'!$G$18),D15,"")</f>
        <v/>
      </c>
      <c r="S15" s="14" t="str">
        <f>IF(OR(D15&gt;'100% Report'!$G$18,D15&lt;-'100% Report'!$G$18),D15,"")</f>
        <v/>
      </c>
      <c r="T15" s="9"/>
      <c r="U15" s="15"/>
    </row>
    <row r="16" spans="1:21">
      <c r="A16" s="7">
        <v>2.4</v>
      </c>
      <c r="B16" s="12">
        <f>'Raw Data Input'!S29/100</f>
        <v>1.35</v>
      </c>
      <c r="C16" s="10">
        <f t="shared" si="0"/>
        <v>0.64000000000000012</v>
      </c>
      <c r="D16" s="10">
        <f t="shared" si="0"/>
        <v>-0.39999999999999991</v>
      </c>
      <c r="E16" s="13"/>
      <c r="F16" s="14" t="str">
        <f>IF(OR(D16&gt;'95% Report'!$G$15,D16&lt;-'95% Report'!$G$15),D16,"")</f>
        <v/>
      </c>
      <c r="G16" s="14" t="str">
        <f>IF(OR(D16&gt;'100% Report'!$G$15,D16&lt;-'100% Report'!$G$15),D16,"")</f>
        <v/>
      </c>
      <c r="H16" s="9"/>
      <c r="I16" s="15"/>
      <c r="J16" s="14" t="str">
        <f>IF(OR(D16&gt;'95% Report'!$G$16,D16&lt;-'95% Report'!$G$16),D16,"")</f>
        <v/>
      </c>
      <c r="K16" s="14" t="str">
        <f>IF(OR(D16&gt;'100% Report'!$G$16,D16&lt;-'100% Report'!$G$16),D16,"")</f>
        <v/>
      </c>
      <c r="L16" s="9"/>
      <c r="M16" s="15"/>
      <c r="N16" s="14" t="str">
        <f>IF(OR(D16&gt;'95% Report'!$G$17,D16&lt;-'95% Report'!$G$17),D16,"")</f>
        <v/>
      </c>
      <c r="O16" s="14" t="str">
        <f>IF(OR(D16&gt;'100% Report'!$G$17,D16&lt;-'100% Report'!$G$17),D16,"")</f>
        <v/>
      </c>
      <c r="P16" s="9"/>
      <c r="Q16" s="15"/>
      <c r="R16" s="14" t="str">
        <f>IF(OR(D16&gt;'95% Report'!$G$18,D16&lt;-'95% Report'!$G$18),D16,"")</f>
        <v/>
      </c>
      <c r="S16" s="14" t="str">
        <f>IF(OR(D16&gt;'100% Report'!$G$18,D16&lt;-'100% Report'!$G$18),D16,"")</f>
        <v/>
      </c>
      <c r="T16" s="9"/>
      <c r="U16" s="15"/>
    </row>
    <row r="17" spans="1:21">
      <c r="A17" s="8">
        <v>2.7</v>
      </c>
      <c r="B17" s="12">
        <f>'Raw Data Input'!S30/100</f>
        <v>1.45</v>
      </c>
      <c r="C17" s="10">
        <f t="shared" si="0"/>
        <v>9.9999999999999867E-2</v>
      </c>
      <c r="D17" s="10">
        <f t="shared" si="0"/>
        <v>-0.54000000000000026</v>
      </c>
      <c r="E17" s="13"/>
      <c r="F17" s="14" t="str">
        <f>IF(OR(D17&gt;'95% Report'!$G$15,D17&lt;-'95% Report'!$G$15),D17,"")</f>
        <v/>
      </c>
      <c r="G17" s="14" t="str">
        <f>IF(OR(D17&gt;'100% Report'!$G$15,D17&lt;-'100% Report'!$G$15),D17,"")</f>
        <v/>
      </c>
      <c r="H17" s="9"/>
      <c r="I17" s="15"/>
      <c r="J17" s="14" t="str">
        <f>IF(OR(D17&gt;'95% Report'!$G$16,D17&lt;-'95% Report'!$G$16),D17,"")</f>
        <v/>
      </c>
      <c r="K17" s="14" t="str">
        <f>IF(OR(D17&gt;'100% Report'!$G$16,D17&lt;-'100% Report'!$G$16),D17,"")</f>
        <v/>
      </c>
      <c r="L17" s="9"/>
      <c r="M17" s="15"/>
      <c r="N17" s="14" t="str">
        <f>IF(OR(D17&gt;'95% Report'!$G$17,D17&lt;-'95% Report'!$G$17),D17,"")</f>
        <v/>
      </c>
      <c r="O17" s="14" t="str">
        <f>IF(OR(D17&gt;'100% Report'!$G$17,D17&lt;-'100% Report'!$G$17),D17,"")</f>
        <v/>
      </c>
      <c r="P17" s="9"/>
      <c r="Q17" s="15"/>
      <c r="R17" s="14" t="str">
        <f>IF(OR(D17&gt;'95% Report'!$G$18,D17&lt;-'95% Report'!$G$18),D17,"")</f>
        <v/>
      </c>
      <c r="S17" s="14" t="str">
        <f>IF(OR(D17&gt;'100% Report'!$G$18,D17&lt;-'100% Report'!$G$18),D17,"")</f>
        <v/>
      </c>
      <c r="T17" s="9"/>
      <c r="U17" s="15"/>
    </row>
    <row r="18" spans="1:21">
      <c r="A18" s="8">
        <v>3</v>
      </c>
      <c r="B18" s="12">
        <f>'Raw Data Input'!S31/100</f>
        <v>0.91</v>
      </c>
      <c r="C18" s="10">
        <f t="shared" si="0"/>
        <v>-0.53999999999999992</v>
      </c>
      <c r="D18" s="10">
        <f t="shared" si="0"/>
        <v>-0.63999999999999979</v>
      </c>
      <c r="E18" s="13">
        <f>B18-B8</f>
        <v>1.37</v>
      </c>
      <c r="F18" s="14" t="str">
        <f>IF(OR(D18&gt;'95% Report'!$G$15,D18&lt;-'95% Report'!$G$15),D18,"")</f>
        <v/>
      </c>
      <c r="G18" s="14" t="str">
        <f>IF(OR(D18&gt;'100% Report'!$G$15,D18&lt;-'100% Report'!$G$15),D18,"")</f>
        <v/>
      </c>
      <c r="H18" s="10" t="str">
        <f>IF(OR(E18&gt;'95% Report'!$I$15,E18&lt;-'95% Report'!$I$15),E18,"")</f>
        <v/>
      </c>
      <c r="I18" s="10" t="str">
        <f>IF(OR(E18&gt;'100% Report'!$I$15,E18&lt;-'100% Report'!$I$15),E18,"")</f>
        <v/>
      </c>
      <c r="J18" s="14" t="str">
        <f>IF(OR(D18&gt;'95% Report'!$G$16,D18&lt;-'95% Report'!$G$16),D18,"")</f>
        <v/>
      </c>
      <c r="K18" s="14" t="str">
        <f>IF(OR(D18&gt;'100% Report'!$G$16,D18&lt;-'100% Report'!$G$16),D18,"")</f>
        <v/>
      </c>
      <c r="L18" s="10" t="str">
        <f>IF(OR(E18&gt;'95% Report'!$I$16,E18&lt;-'95% Report'!$I$16),E18,"")</f>
        <v/>
      </c>
      <c r="M18" s="10" t="str">
        <f>IF(OR(E18&gt;'100% Report'!$I$16,E18&lt;-'100% Report'!$I$16),E18,"")</f>
        <v/>
      </c>
      <c r="N18" s="14" t="str">
        <f>IF(OR(D18&gt;'95% Report'!$G$17,D18&lt;-'95% Report'!$G$17),D18,"")</f>
        <v/>
      </c>
      <c r="O18" s="14" t="str">
        <f>IF(OR(D18&gt;'100% Report'!$G$17,D18&lt;-'100% Report'!$G$17),D18,"")</f>
        <v/>
      </c>
      <c r="P18" s="9" t="str">
        <f>IF(OR(E18&gt;'95% Report'!$I$17,E18&lt;-'95% Report'!$I$17),E18,"")</f>
        <v/>
      </c>
      <c r="Q18" s="9" t="str">
        <f>IF(OR(E18&gt;'100% Report'!$I$17,E18&lt;-'100% Report'!$I$17),E18,"")</f>
        <v/>
      </c>
      <c r="R18" s="14" t="str">
        <f>IF(OR(D18&gt;'95% Report'!$G$18,D18&lt;-'95% Report'!$G$18),D18,"")</f>
        <v/>
      </c>
      <c r="S18" s="14" t="str">
        <f>IF(OR(D18&gt;'100% Report'!$G$18,D18&lt;-'100% Report'!$G$18),D18,"")</f>
        <v/>
      </c>
      <c r="T18" s="10" t="str">
        <f>IF(OR(E18&gt;'95% Report'!$I$18,E18&lt;-'95% Report'!$I$18),E18,"")</f>
        <v/>
      </c>
      <c r="U18" s="10" t="str">
        <f>IF(OR(E18&gt;'100% Report'!$I$18,E18&lt;-'100% Report'!$I$18),E18,"")</f>
        <v/>
      </c>
    </row>
    <row r="19" spans="1:21">
      <c r="A19" s="8">
        <v>3.3</v>
      </c>
      <c r="B19" s="12">
        <f>'Raw Data Input'!S32/100</f>
        <v>1.35</v>
      </c>
      <c r="C19" s="10">
        <f t="shared" si="0"/>
        <v>0.44000000000000006</v>
      </c>
      <c r="D19" s="10">
        <f t="shared" si="0"/>
        <v>0.98</v>
      </c>
      <c r="E19" s="13">
        <f t="shared" ref="E19:E82" si="1">B19-B9</f>
        <v>0.79</v>
      </c>
      <c r="F19" s="14" t="str">
        <f>IF(OR(D19&gt;'95% Report'!$G$15,D19&lt;-'95% Report'!$G$15),D19,"")</f>
        <v/>
      </c>
      <c r="G19" s="14" t="str">
        <f>IF(OR(D19&gt;'100% Report'!$G$15,D19&lt;-'100% Report'!$G$15),D19,"")</f>
        <v/>
      </c>
      <c r="H19" s="10" t="str">
        <f>IF(OR(E19&gt;'95% Report'!$I$15,E19&lt;-'95% Report'!$I$15),E19,"")</f>
        <v/>
      </c>
      <c r="I19" s="10" t="str">
        <f>IF(OR(E19&gt;'100% Report'!$I$15,E19&lt;-'100% Report'!$I$15),E19,"")</f>
        <v/>
      </c>
      <c r="J19" s="14" t="str">
        <f>IF(OR(D19&gt;'95% Report'!$G$16,D19&lt;-'95% Report'!$G$16),D19,"")</f>
        <v/>
      </c>
      <c r="K19" s="14" t="str">
        <f>IF(OR(D19&gt;'100% Report'!$G$16,D19&lt;-'100% Report'!$G$16),D19,"")</f>
        <v/>
      </c>
      <c r="L19" s="10" t="str">
        <f>IF(OR(E19&gt;'95% Report'!$I$16,E19&lt;-'95% Report'!$I$16),E19,"")</f>
        <v/>
      </c>
      <c r="M19" s="10" t="str">
        <f>IF(OR(E19&gt;'100% Report'!$I$16,E19&lt;-'100% Report'!$I$16),E19,"")</f>
        <v/>
      </c>
      <c r="N19" s="14" t="str">
        <f>IF(OR(D19&gt;'95% Report'!$G$17,D19&lt;-'95% Report'!$G$17),D19,"")</f>
        <v/>
      </c>
      <c r="O19" s="14" t="str">
        <f>IF(OR(D19&gt;'100% Report'!$G$17,D19&lt;-'100% Report'!$G$17),D19,"")</f>
        <v/>
      </c>
      <c r="P19" s="9" t="str">
        <f>IF(OR(E19&gt;'95% Report'!$I$17,E19&lt;-'95% Report'!$I$17),E19,"")</f>
        <v/>
      </c>
      <c r="Q19" s="9" t="str">
        <f>IF(OR(E19&gt;'100% Report'!$I$17,E19&lt;-'100% Report'!$I$17),E19,"")</f>
        <v/>
      </c>
      <c r="R19" s="14" t="str">
        <f>IF(OR(D19&gt;'95% Report'!$G$18,D19&lt;-'95% Report'!$G$18),D19,"")</f>
        <v/>
      </c>
      <c r="S19" s="14" t="str">
        <f>IF(OR(D19&gt;'100% Report'!$G$18,D19&lt;-'100% Report'!$G$18),D19,"")</f>
        <v/>
      </c>
      <c r="T19" s="10" t="str">
        <f>IF(OR(E19&gt;'95% Report'!$I$18,E19&lt;-'95% Report'!$I$18),E19,"")</f>
        <v/>
      </c>
      <c r="U19" s="10" t="str">
        <f>IF(OR(E19&gt;'100% Report'!$I$18,E19&lt;-'100% Report'!$I$18),E19,"")</f>
        <v/>
      </c>
    </row>
    <row r="20" spans="1:21">
      <c r="A20" s="7">
        <v>3.6</v>
      </c>
      <c r="B20" s="12">
        <f>'Raw Data Input'!S33/100</f>
        <v>1.5</v>
      </c>
      <c r="C20" s="10">
        <f t="shared" si="0"/>
        <v>0.14999999999999991</v>
      </c>
      <c r="D20" s="10">
        <f t="shared" si="0"/>
        <v>-0.29000000000000015</v>
      </c>
      <c r="E20" s="13">
        <f t="shared" si="1"/>
        <v>-0.19999999999999996</v>
      </c>
      <c r="F20" s="14" t="str">
        <f>IF(OR(D20&gt;'95% Report'!$G$15,D20&lt;-'95% Report'!$G$15),D20,"")</f>
        <v/>
      </c>
      <c r="G20" s="14" t="str">
        <f>IF(OR(D20&gt;'100% Report'!$G$15,D20&lt;-'100% Report'!$G$15),D20,"")</f>
        <v/>
      </c>
      <c r="H20" s="10" t="str">
        <f>IF(OR(E20&gt;'95% Report'!$I$15,E20&lt;-'95% Report'!$I$15),E20,"")</f>
        <v/>
      </c>
      <c r="I20" s="10" t="str">
        <f>IF(OR(E20&gt;'100% Report'!$I$15,E20&lt;-'100% Report'!$I$15),E20,"")</f>
        <v/>
      </c>
      <c r="J20" s="14" t="str">
        <f>IF(OR(D20&gt;'95% Report'!$G$16,D20&lt;-'95% Report'!$G$16),D20,"")</f>
        <v/>
      </c>
      <c r="K20" s="14" t="str">
        <f>IF(OR(D20&gt;'100% Report'!$G$16,D20&lt;-'100% Report'!$G$16),D20,"")</f>
        <v/>
      </c>
      <c r="L20" s="10" t="str">
        <f>IF(OR(E20&gt;'95% Report'!$I$16,E20&lt;-'95% Report'!$I$16),E20,"")</f>
        <v/>
      </c>
      <c r="M20" s="10" t="str">
        <f>IF(OR(E20&gt;'100% Report'!$I$16,E20&lt;-'100% Report'!$I$16),E20,"")</f>
        <v/>
      </c>
      <c r="N20" s="14" t="str">
        <f>IF(OR(D20&gt;'95% Report'!$G$17,D20&lt;-'95% Report'!$G$17),D20,"")</f>
        <v/>
      </c>
      <c r="O20" s="14" t="str">
        <f>IF(OR(D20&gt;'100% Report'!$G$17,D20&lt;-'100% Report'!$G$17),D20,"")</f>
        <v/>
      </c>
      <c r="P20" s="9" t="str">
        <f>IF(OR(E20&gt;'95% Report'!$I$17,E20&lt;-'95% Report'!$I$17),E20,"")</f>
        <v/>
      </c>
      <c r="Q20" s="9" t="str">
        <f>IF(OR(E20&gt;'100% Report'!$I$17,E20&lt;-'100% Report'!$I$17),E20,"")</f>
        <v/>
      </c>
      <c r="R20" s="14" t="str">
        <f>IF(OR(D20&gt;'95% Report'!$G$18,D20&lt;-'95% Report'!$G$18),D20,"")</f>
        <v/>
      </c>
      <c r="S20" s="14" t="str">
        <f>IF(OR(D20&gt;'100% Report'!$G$18,D20&lt;-'100% Report'!$G$18),D20,"")</f>
        <v/>
      </c>
      <c r="T20" s="10" t="str">
        <f>IF(OR(E20&gt;'95% Report'!$I$18,E20&lt;-'95% Report'!$I$18),E20,"")</f>
        <v/>
      </c>
      <c r="U20" s="10" t="str">
        <f>IF(OR(E20&gt;'100% Report'!$I$18,E20&lt;-'100% Report'!$I$18),E20,"")</f>
        <v/>
      </c>
    </row>
    <row r="21" spans="1:21">
      <c r="A21" s="8">
        <v>3.9</v>
      </c>
      <c r="B21" s="12">
        <f>'Raw Data Input'!S34/100</f>
        <v>1.0900000000000001</v>
      </c>
      <c r="C21" s="10">
        <f t="shared" si="0"/>
        <v>-0.40999999999999992</v>
      </c>
      <c r="D21" s="10">
        <f t="shared" si="0"/>
        <v>-0.55999999999999983</v>
      </c>
      <c r="E21" s="13">
        <f t="shared" si="1"/>
        <v>-0.83999999999999986</v>
      </c>
      <c r="F21" s="14" t="str">
        <f>IF(OR(D21&gt;'95% Report'!$G$15,D21&lt;-'95% Report'!$G$15),D21,"")</f>
        <v/>
      </c>
      <c r="G21" s="14" t="str">
        <f>IF(OR(D21&gt;'100% Report'!$G$15,D21&lt;-'100% Report'!$G$15),D21,"")</f>
        <v/>
      </c>
      <c r="H21" s="10" t="str">
        <f>IF(OR(E21&gt;'95% Report'!$I$15,E21&lt;-'95% Report'!$I$15),E21,"")</f>
        <v/>
      </c>
      <c r="I21" s="10" t="str">
        <f>IF(OR(E21&gt;'100% Report'!$I$15,E21&lt;-'100% Report'!$I$15),E21,"")</f>
        <v/>
      </c>
      <c r="J21" s="14" t="str">
        <f>IF(OR(D21&gt;'95% Report'!$G$16,D21&lt;-'95% Report'!$G$16),D21,"")</f>
        <v/>
      </c>
      <c r="K21" s="14" t="str">
        <f>IF(OR(D21&gt;'100% Report'!$G$16,D21&lt;-'100% Report'!$G$16),D21,"")</f>
        <v/>
      </c>
      <c r="L21" s="10" t="str">
        <f>IF(OR(E21&gt;'95% Report'!$I$16,E21&lt;-'95% Report'!$I$16),E21,"")</f>
        <v/>
      </c>
      <c r="M21" s="10" t="str">
        <f>IF(OR(E21&gt;'100% Report'!$I$16,E21&lt;-'100% Report'!$I$16),E21,"")</f>
        <v/>
      </c>
      <c r="N21" s="14" t="str">
        <f>IF(OR(D21&gt;'95% Report'!$G$17,D21&lt;-'95% Report'!$G$17),D21,"")</f>
        <v/>
      </c>
      <c r="O21" s="14" t="str">
        <f>IF(OR(D21&gt;'100% Report'!$G$17,D21&lt;-'100% Report'!$G$17),D21,"")</f>
        <v/>
      </c>
      <c r="P21" s="9" t="str">
        <f>IF(OR(E21&gt;'95% Report'!$I$17,E21&lt;-'95% Report'!$I$17),E21,"")</f>
        <v/>
      </c>
      <c r="Q21" s="9" t="str">
        <f>IF(OR(E21&gt;'100% Report'!$I$17,E21&lt;-'100% Report'!$I$17),E21,"")</f>
        <v/>
      </c>
      <c r="R21" s="14" t="str">
        <f>IF(OR(D21&gt;'95% Report'!$G$18,D21&lt;-'95% Report'!$G$18),D21,"")</f>
        <v/>
      </c>
      <c r="S21" s="14" t="str">
        <f>IF(OR(D21&gt;'100% Report'!$G$18,D21&lt;-'100% Report'!$G$18),D21,"")</f>
        <v/>
      </c>
      <c r="T21" s="10" t="str">
        <f>IF(OR(E21&gt;'95% Report'!$I$18,E21&lt;-'95% Report'!$I$18),E21,"")</f>
        <v/>
      </c>
      <c r="U21" s="10" t="str">
        <f>IF(OR(E21&gt;'100% Report'!$I$18,E21&lt;-'100% Report'!$I$18),E21,"")</f>
        <v/>
      </c>
    </row>
    <row r="22" spans="1:21">
      <c r="A22" s="8">
        <v>4.2</v>
      </c>
      <c r="B22" s="12">
        <f>'Raw Data Input'!S35/100</f>
        <v>1.07</v>
      </c>
      <c r="C22" s="10">
        <f t="shared" si="0"/>
        <v>-2.0000000000000018E-2</v>
      </c>
      <c r="D22" s="10">
        <f t="shared" si="0"/>
        <v>0.3899999999999999</v>
      </c>
      <c r="E22" s="13">
        <f t="shared" si="1"/>
        <v>-0.5</v>
      </c>
      <c r="F22" s="14" t="str">
        <f>IF(OR(D22&gt;'95% Report'!$G$15,D22&lt;-'95% Report'!$G$15),D22,"")</f>
        <v/>
      </c>
      <c r="G22" s="14" t="str">
        <f>IF(OR(D22&gt;'100% Report'!$G$15,D22&lt;-'100% Report'!$G$15),D22,"")</f>
        <v/>
      </c>
      <c r="H22" s="10" t="str">
        <f>IF(OR(E22&gt;'95% Report'!$I$15,E22&lt;-'95% Report'!$I$15),E22,"")</f>
        <v/>
      </c>
      <c r="I22" s="10" t="str">
        <f>IF(OR(E22&gt;'100% Report'!$I$15,E22&lt;-'100% Report'!$I$15),E22,"")</f>
        <v/>
      </c>
      <c r="J22" s="14" t="str">
        <f>IF(OR(D22&gt;'95% Report'!$G$16,D22&lt;-'95% Report'!$G$16),D22,"")</f>
        <v/>
      </c>
      <c r="K22" s="14" t="str">
        <f>IF(OR(D22&gt;'100% Report'!$G$16,D22&lt;-'100% Report'!$G$16),D22,"")</f>
        <v/>
      </c>
      <c r="L22" s="10" t="str">
        <f>IF(OR(E22&gt;'95% Report'!$I$16,E22&lt;-'95% Report'!$I$16),E22,"")</f>
        <v/>
      </c>
      <c r="M22" s="10" t="str">
        <f>IF(OR(E22&gt;'100% Report'!$I$16,E22&lt;-'100% Report'!$I$16),E22,"")</f>
        <v/>
      </c>
      <c r="N22" s="14" t="str">
        <f>IF(OR(D22&gt;'95% Report'!$G$17,D22&lt;-'95% Report'!$G$17),D22,"")</f>
        <v/>
      </c>
      <c r="O22" s="14" t="str">
        <f>IF(OR(D22&gt;'100% Report'!$G$17,D22&lt;-'100% Report'!$G$17),D22,"")</f>
        <v/>
      </c>
      <c r="P22" s="9" t="str">
        <f>IF(OR(E22&gt;'95% Report'!$I$17,E22&lt;-'95% Report'!$I$17),E22,"")</f>
        <v/>
      </c>
      <c r="Q22" s="9" t="str">
        <f>IF(OR(E22&gt;'100% Report'!$I$17,E22&lt;-'100% Report'!$I$17),E22,"")</f>
        <v/>
      </c>
      <c r="R22" s="14" t="str">
        <f>IF(OR(D22&gt;'95% Report'!$G$18,D22&lt;-'95% Report'!$G$18),D22,"")</f>
        <v/>
      </c>
      <c r="S22" s="14" t="str">
        <f>IF(OR(D22&gt;'100% Report'!$G$18,D22&lt;-'100% Report'!$G$18),D22,"")</f>
        <v/>
      </c>
      <c r="T22" s="10" t="str">
        <f>IF(OR(E22&gt;'95% Report'!$I$18,E22&lt;-'95% Report'!$I$18),E22,"")</f>
        <v/>
      </c>
      <c r="U22" s="10" t="str">
        <f>IF(OR(E22&gt;'100% Report'!$I$18,E22&lt;-'100% Report'!$I$18),E22,"")</f>
        <v/>
      </c>
    </row>
    <row r="23" spans="1:21">
      <c r="A23" s="8">
        <v>4.5</v>
      </c>
      <c r="B23" s="12">
        <f>'Raw Data Input'!S36/100</f>
        <v>1.0900000000000001</v>
      </c>
      <c r="C23" s="10">
        <f t="shared" si="0"/>
        <v>2.0000000000000018E-2</v>
      </c>
      <c r="D23" s="10">
        <f t="shared" si="0"/>
        <v>4.0000000000000036E-2</v>
      </c>
      <c r="E23" s="13">
        <f t="shared" si="1"/>
        <v>0.89000000000000012</v>
      </c>
      <c r="F23" s="14" t="str">
        <f>IF(OR(D23&gt;'95% Report'!$G$15,D23&lt;-'95% Report'!$G$15),D23,"")</f>
        <v/>
      </c>
      <c r="G23" s="14" t="str">
        <f>IF(OR(D23&gt;'100% Report'!$G$15,D23&lt;-'100% Report'!$G$15),D23,"")</f>
        <v/>
      </c>
      <c r="H23" s="10" t="str">
        <f>IF(OR(E23&gt;'95% Report'!$I$15,E23&lt;-'95% Report'!$I$15),E23,"")</f>
        <v/>
      </c>
      <c r="I23" s="10" t="str">
        <f>IF(OR(E23&gt;'100% Report'!$I$15,E23&lt;-'100% Report'!$I$15),E23,"")</f>
        <v/>
      </c>
      <c r="J23" s="14" t="str">
        <f>IF(OR(D23&gt;'95% Report'!$G$16,D23&lt;-'95% Report'!$G$16),D23,"")</f>
        <v/>
      </c>
      <c r="K23" s="14" t="str">
        <f>IF(OR(D23&gt;'100% Report'!$G$16,D23&lt;-'100% Report'!$G$16),D23,"")</f>
        <v/>
      </c>
      <c r="L23" s="10" t="str">
        <f>IF(OR(E23&gt;'95% Report'!$I$16,E23&lt;-'95% Report'!$I$16),E23,"")</f>
        <v/>
      </c>
      <c r="M23" s="10" t="str">
        <f>IF(OR(E23&gt;'100% Report'!$I$16,E23&lt;-'100% Report'!$I$16),E23,"")</f>
        <v/>
      </c>
      <c r="N23" s="14" t="str">
        <f>IF(OR(D23&gt;'95% Report'!$G$17,D23&lt;-'95% Report'!$G$17),D23,"")</f>
        <v/>
      </c>
      <c r="O23" s="14" t="str">
        <f>IF(OR(D23&gt;'100% Report'!$G$17,D23&lt;-'100% Report'!$G$17),D23,"")</f>
        <v/>
      </c>
      <c r="P23" s="9" t="str">
        <f>IF(OR(E23&gt;'95% Report'!$I$17,E23&lt;-'95% Report'!$I$17),E23,"")</f>
        <v/>
      </c>
      <c r="Q23" s="9" t="str">
        <f>IF(OR(E23&gt;'100% Report'!$I$17,E23&lt;-'100% Report'!$I$17),E23,"")</f>
        <v/>
      </c>
      <c r="R23" s="14" t="str">
        <f>IF(OR(D23&gt;'95% Report'!$G$18,D23&lt;-'95% Report'!$G$18),D23,"")</f>
        <v/>
      </c>
      <c r="S23" s="14" t="str">
        <f>IF(OR(D23&gt;'100% Report'!$G$18,D23&lt;-'100% Report'!$G$18),D23,"")</f>
        <v/>
      </c>
      <c r="T23" s="10" t="str">
        <f>IF(OR(E23&gt;'95% Report'!$I$18,E23&lt;-'95% Report'!$I$18),E23,"")</f>
        <v/>
      </c>
      <c r="U23" s="10" t="str">
        <f>IF(OR(E23&gt;'100% Report'!$I$18,E23&lt;-'100% Report'!$I$18),E23,"")</f>
        <v/>
      </c>
    </row>
    <row r="24" spans="1:21">
      <c r="A24" s="7">
        <v>4.8</v>
      </c>
      <c r="B24" s="12">
        <f>'Raw Data Input'!S37/100</f>
        <v>2.2400000000000002</v>
      </c>
      <c r="C24" s="10">
        <f t="shared" si="0"/>
        <v>1.1500000000000001</v>
      </c>
      <c r="D24" s="10">
        <f t="shared" si="0"/>
        <v>1.1300000000000001</v>
      </c>
      <c r="E24" s="13">
        <f t="shared" si="1"/>
        <v>2.5700000000000003</v>
      </c>
      <c r="F24" s="14" t="str">
        <f>IF(OR(D24&gt;'95% Report'!$G$15,D24&lt;-'95% Report'!$G$15),D24,"")</f>
        <v/>
      </c>
      <c r="G24" s="14" t="str">
        <f>IF(OR(D24&gt;'100% Report'!$G$15,D24&lt;-'100% Report'!$G$15),D24,"")</f>
        <v/>
      </c>
      <c r="H24" s="10" t="str">
        <f>IF(OR(E24&gt;'95% Report'!$I$15,E24&lt;-'95% Report'!$I$15),E24,"")</f>
        <v/>
      </c>
      <c r="I24" s="10" t="str">
        <f>IF(OR(E24&gt;'100% Report'!$I$15,E24&lt;-'100% Report'!$I$15),E24,"")</f>
        <v/>
      </c>
      <c r="J24" s="14" t="str">
        <f>IF(OR(D24&gt;'95% Report'!$G$16,D24&lt;-'95% Report'!$G$16),D24,"")</f>
        <v/>
      </c>
      <c r="K24" s="14" t="str">
        <f>IF(OR(D24&gt;'100% Report'!$G$16,D24&lt;-'100% Report'!$G$16),D24,"")</f>
        <v/>
      </c>
      <c r="L24" s="10" t="str">
        <f>IF(OR(E24&gt;'95% Report'!$I$16,E24&lt;-'95% Report'!$I$16),E24,"")</f>
        <v/>
      </c>
      <c r="M24" s="10" t="str">
        <f>IF(OR(E24&gt;'100% Report'!$I$16,E24&lt;-'100% Report'!$I$16),E24,"")</f>
        <v/>
      </c>
      <c r="N24" s="14" t="str">
        <f>IF(OR(D24&gt;'95% Report'!$G$17,D24&lt;-'95% Report'!$G$17),D24,"")</f>
        <v/>
      </c>
      <c r="O24" s="14" t="str">
        <f>IF(OR(D24&gt;'100% Report'!$G$17,D24&lt;-'100% Report'!$G$17),D24,"")</f>
        <v/>
      </c>
      <c r="P24" s="9" t="str">
        <f>IF(OR(E24&gt;'95% Report'!$I$17,E24&lt;-'95% Report'!$I$17),E24,"")</f>
        <v/>
      </c>
      <c r="Q24" s="9" t="str">
        <f>IF(OR(E24&gt;'100% Report'!$I$17,E24&lt;-'100% Report'!$I$17),E24,"")</f>
        <v/>
      </c>
      <c r="R24" s="14" t="str">
        <f>IF(OR(D24&gt;'95% Report'!$G$18,D24&lt;-'95% Report'!$G$18),D24,"")</f>
        <v/>
      </c>
      <c r="S24" s="14" t="str">
        <f>IF(OR(D24&gt;'100% Report'!$G$18,D24&lt;-'100% Report'!$G$18),D24,"")</f>
        <v/>
      </c>
      <c r="T24" s="10" t="str">
        <f>IF(OR(E24&gt;'95% Report'!$I$18,E24&lt;-'95% Report'!$I$18),E24,"")</f>
        <v/>
      </c>
      <c r="U24" s="10" t="str">
        <f>IF(OR(E24&gt;'100% Report'!$I$18,E24&lt;-'100% Report'!$I$18),E24,"")</f>
        <v/>
      </c>
    </row>
    <row r="25" spans="1:21">
      <c r="A25" s="8">
        <v>5.0999999999999996</v>
      </c>
      <c r="B25" s="12">
        <f>'Raw Data Input'!S38/100</f>
        <v>3.76</v>
      </c>
      <c r="C25" s="10">
        <f t="shared" si="0"/>
        <v>1.5199999999999996</v>
      </c>
      <c r="D25" s="10">
        <f t="shared" si="0"/>
        <v>0.36999999999999944</v>
      </c>
      <c r="E25" s="13">
        <f t="shared" si="1"/>
        <v>3.05</v>
      </c>
      <c r="F25" s="14" t="str">
        <f>IF(OR(D25&gt;'95% Report'!$G$15,D25&lt;-'95% Report'!$G$15),D25,"")</f>
        <v/>
      </c>
      <c r="G25" s="14" t="str">
        <f>IF(OR(D25&gt;'100% Report'!$G$15,D25&lt;-'100% Report'!$G$15),D25,"")</f>
        <v/>
      </c>
      <c r="H25" s="10" t="str">
        <f>IF(OR(E25&gt;'95% Report'!$I$15,E25&lt;-'95% Report'!$I$15),E25,"")</f>
        <v/>
      </c>
      <c r="I25" s="10" t="str">
        <f>IF(OR(E25&gt;'100% Report'!$I$15,E25&lt;-'100% Report'!$I$15),E25,"")</f>
        <v/>
      </c>
      <c r="J25" s="14" t="str">
        <f>IF(OR(D25&gt;'95% Report'!$G$16,D25&lt;-'95% Report'!$G$16),D25,"")</f>
        <v/>
      </c>
      <c r="K25" s="14" t="str">
        <f>IF(OR(D25&gt;'100% Report'!$G$16,D25&lt;-'100% Report'!$G$16),D25,"")</f>
        <v/>
      </c>
      <c r="L25" s="10" t="str">
        <f>IF(OR(E25&gt;'95% Report'!$I$16,E25&lt;-'95% Report'!$I$16),E25,"")</f>
        <v/>
      </c>
      <c r="M25" s="10" t="str">
        <f>IF(OR(E25&gt;'100% Report'!$I$16,E25&lt;-'100% Report'!$I$16),E25,"")</f>
        <v/>
      </c>
      <c r="N25" s="14" t="str">
        <f>IF(OR(D25&gt;'95% Report'!$G$17,D25&lt;-'95% Report'!$G$17),D25,"")</f>
        <v/>
      </c>
      <c r="O25" s="14" t="str">
        <f>IF(OR(D25&gt;'100% Report'!$G$17,D25&lt;-'100% Report'!$G$17),D25,"")</f>
        <v/>
      </c>
      <c r="P25" s="9" t="str">
        <f>IF(OR(E25&gt;'95% Report'!$I$17,E25&lt;-'95% Report'!$I$17),E25,"")</f>
        <v/>
      </c>
      <c r="Q25" s="9" t="str">
        <f>IF(OR(E25&gt;'100% Report'!$I$17,E25&lt;-'100% Report'!$I$17),E25,"")</f>
        <v/>
      </c>
      <c r="R25" s="14" t="str">
        <f>IF(OR(D25&gt;'95% Report'!$G$18,D25&lt;-'95% Report'!$G$18),D25,"")</f>
        <v/>
      </c>
      <c r="S25" s="14" t="str">
        <f>IF(OR(D25&gt;'100% Report'!$G$18,D25&lt;-'100% Report'!$G$18),D25,"")</f>
        <v/>
      </c>
      <c r="T25" s="10" t="str">
        <f>IF(OR(E25&gt;'95% Report'!$I$18,E25&lt;-'95% Report'!$I$18),E25,"")</f>
        <v/>
      </c>
      <c r="U25" s="10" t="str">
        <f>IF(OR(E25&gt;'100% Report'!$I$18,E25&lt;-'100% Report'!$I$18),E25,"")</f>
        <v/>
      </c>
    </row>
    <row r="26" spans="1:21">
      <c r="A26" s="8">
        <v>5.4</v>
      </c>
      <c r="B26" s="12">
        <f>'Raw Data Input'!S39/100</f>
        <v>3.96</v>
      </c>
      <c r="C26" s="10">
        <f t="shared" ref="C26:D41" si="2">B26-B25</f>
        <v>0.20000000000000018</v>
      </c>
      <c r="D26" s="10">
        <f t="shared" si="2"/>
        <v>-1.3199999999999994</v>
      </c>
      <c r="E26" s="13">
        <f t="shared" si="1"/>
        <v>2.61</v>
      </c>
      <c r="F26" s="14" t="str">
        <f>IF(OR(D26&gt;'95% Report'!$G$15,D26&lt;-'95% Report'!$G$15),D26,"")</f>
        <v/>
      </c>
      <c r="G26" s="14" t="str">
        <f>IF(OR(D26&gt;'100% Report'!$G$15,D26&lt;-'100% Report'!$G$15),D26,"")</f>
        <v/>
      </c>
      <c r="H26" s="10" t="str">
        <f>IF(OR(E26&gt;'95% Report'!$I$15,E26&lt;-'95% Report'!$I$15),E26,"")</f>
        <v/>
      </c>
      <c r="I26" s="10" t="str">
        <f>IF(OR(E26&gt;'100% Report'!$I$15,E26&lt;-'100% Report'!$I$15),E26,"")</f>
        <v/>
      </c>
      <c r="J26" s="14" t="str">
        <f>IF(OR(D26&gt;'95% Report'!$G$16,D26&lt;-'95% Report'!$G$16),D26,"")</f>
        <v/>
      </c>
      <c r="K26" s="14" t="str">
        <f>IF(OR(D26&gt;'100% Report'!$G$16,D26&lt;-'100% Report'!$G$16),D26,"")</f>
        <v/>
      </c>
      <c r="L26" s="10" t="str">
        <f>IF(OR(E26&gt;'95% Report'!$I$16,E26&lt;-'95% Report'!$I$16),E26,"")</f>
        <v/>
      </c>
      <c r="M26" s="10" t="str">
        <f>IF(OR(E26&gt;'100% Report'!$I$16,E26&lt;-'100% Report'!$I$16),E26,"")</f>
        <v/>
      </c>
      <c r="N26" s="14" t="str">
        <f>IF(OR(D26&gt;'95% Report'!$G$17,D26&lt;-'95% Report'!$G$17),D26,"")</f>
        <v/>
      </c>
      <c r="O26" s="14" t="str">
        <f>IF(OR(D26&gt;'100% Report'!$G$17,D26&lt;-'100% Report'!$G$17),D26,"")</f>
        <v/>
      </c>
      <c r="P26" s="9" t="str">
        <f>IF(OR(E26&gt;'95% Report'!$I$17,E26&lt;-'95% Report'!$I$17),E26,"")</f>
        <v/>
      </c>
      <c r="Q26" s="9" t="str">
        <f>IF(OR(E26&gt;'100% Report'!$I$17,E26&lt;-'100% Report'!$I$17),E26,"")</f>
        <v/>
      </c>
      <c r="R26" s="14" t="str">
        <f>IF(OR(D26&gt;'95% Report'!$G$18,D26&lt;-'95% Report'!$G$18),D26,"")</f>
        <v/>
      </c>
      <c r="S26" s="14" t="str">
        <f>IF(OR(D26&gt;'100% Report'!$G$18,D26&lt;-'100% Report'!$G$18),D26,"")</f>
        <v/>
      </c>
      <c r="T26" s="10" t="str">
        <f>IF(OR(E26&gt;'95% Report'!$I$18,E26&lt;-'95% Report'!$I$18),E26,"")</f>
        <v/>
      </c>
      <c r="U26" s="10" t="str">
        <f>IF(OR(E26&gt;'100% Report'!$I$18,E26&lt;-'100% Report'!$I$18),E26,"")</f>
        <v/>
      </c>
    </row>
    <row r="27" spans="1:21">
      <c r="A27" s="8">
        <v>5.7</v>
      </c>
      <c r="B27" s="12">
        <f>'Raw Data Input'!S40/100</f>
        <v>3.23</v>
      </c>
      <c r="C27" s="10">
        <f t="shared" si="2"/>
        <v>-0.73</v>
      </c>
      <c r="D27" s="10">
        <f t="shared" si="2"/>
        <v>-0.93000000000000016</v>
      </c>
      <c r="E27" s="13">
        <f t="shared" si="1"/>
        <v>1.78</v>
      </c>
      <c r="F27" s="14" t="str">
        <f>IF(OR(D27&gt;'95% Report'!$G$15,D27&lt;-'95% Report'!$G$15),D27,"")</f>
        <v/>
      </c>
      <c r="G27" s="14" t="str">
        <f>IF(OR(D27&gt;'100% Report'!$G$15,D27&lt;-'100% Report'!$G$15),D27,"")</f>
        <v/>
      </c>
      <c r="H27" s="10" t="str">
        <f>IF(OR(E27&gt;'95% Report'!$I$15,E27&lt;-'95% Report'!$I$15),E27,"")</f>
        <v/>
      </c>
      <c r="I27" s="10" t="str">
        <f>IF(OR(E27&gt;'100% Report'!$I$15,E27&lt;-'100% Report'!$I$15),E27,"")</f>
        <v/>
      </c>
      <c r="J27" s="14" t="str">
        <f>IF(OR(D27&gt;'95% Report'!$G$16,D27&lt;-'95% Report'!$G$16),D27,"")</f>
        <v/>
      </c>
      <c r="K27" s="14" t="str">
        <f>IF(OR(D27&gt;'100% Report'!$G$16,D27&lt;-'100% Report'!$G$16),D27,"")</f>
        <v/>
      </c>
      <c r="L27" s="10" t="str">
        <f>IF(OR(E27&gt;'95% Report'!$I$16,E27&lt;-'95% Report'!$I$16),E27,"")</f>
        <v/>
      </c>
      <c r="M27" s="10" t="str">
        <f>IF(OR(E27&gt;'100% Report'!$I$16,E27&lt;-'100% Report'!$I$16),E27,"")</f>
        <v/>
      </c>
      <c r="N27" s="14" t="str">
        <f>IF(OR(D27&gt;'95% Report'!$G$17,D27&lt;-'95% Report'!$G$17),D27,"")</f>
        <v/>
      </c>
      <c r="O27" s="14" t="str">
        <f>IF(OR(D27&gt;'100% Report'!$G$17,D27&lt;-'100% Report'!$G$17),D27,"")</f>
        <v/>
      </c>
      <c r="P27" s="9" t="str">
        <f>IF(OR(E27&gt;'95% Report'!$I$17,E27&lt;-'95% Report'!$I$17),E27,"")</f>
        <v/>
      </c>
      <c r="Q27" s="9" t="str">
        <f>IF(OR(E27&gt;'100% Report'!$I$17,E27&lt;-'100% Report'!$I$17),E27,"")</f>
        <v/>
      </c>
      <c r="R27" s="14" t="str">
        <f>IF(OR(D27&gt;'95% Report'!$G$18,D27&lt;-'95% Report'!$G$18),D27,"")</f>
        <v/>
      </c>
      <c r="S27" s="14" t="str">
        <f>IF(OR(D27&gt;'100% Report'!$G$18,D27&lt;-'100% Report'!$G$18),D27,"")</f>
        <v/>
      </c>
      <c r="T27" s="10" t="str">
        <f>IF(OR(E27&gt;'95% Report'!$I$18,E27&lt;-'95% Report'!$I$18),E27,"")</f>
        <v/>
      </c>
      <c r="U27" s="10" t="str">
        <f>IF(OR(E27&gt;'100% Report'!$I$18,E27&lt;-'100% Report'!$I$18),E27,"")</f>
        <v/>
      </c>
    </row>
    <row r="28" spans="1:21">
      <c r="A28" s="7">
        <v>6</v>
      </c>
      <c r="B28" s="12">
        <f>'Raw Data Input'!S41/100</f>
        <v>2.36</v>
      </c>
      <c r="C28" s="10">
        <f t="shared" si="2"/>
        <v>-0.87000000000000011</v>
      </c>
      <c r="D28" s="10">
        <f t="shared" si="2"/>
        <v>-0.14000000000000012</v>
      </c>
      <c r="E28" s="13">
        <f t="shared" si="1"/>
        <v>1.4499999999999997</v>
      </c>
      <c r="F28" s="14" t="str">
        <f>IF(OR(D28&gt;'95% Report'!$G$15,D28&lt;-'95% Report'!$G$15),D28,"")</f>
        <v/>
      </c>
      <c r="G28" s="14" t="str">
        <f>IF(OR(D28&gt;'100% Report'!$G$15,D28&lt;-'100% Report'!$G$15),D28,"")</f>
        <v/>
      </c>
      <c r="H28" s="10" t="str">
        <f>IF(OR(E28&gt;'95% Report'!$I$15,E28&lt;-'95% Report'!$I$15),E28,"")</f>
        <v/>
      </c>
      <c r="I28" s="10" t="str">
        <f>IF(OR(E28&gt;'100% Report'!$I$15,E28&lt;-'100% Report'!$I$15),E28,"")</f>
        <v/>
      </c>
      <c r="J28" s="14" t="str">
        <f>IF(OR(D28&gt;'95% Report'!$G$16,D28&lt;-'95% Report'!$G$16),D28,"")</f>
        <v/>
      </c>
      <c r="K28" s="14" t="str">
        <f>IF(OR(D28&gt;'100% Report'!$G$16,D28&lt;-'100% Report'!$G$16),D28,"")</f>
        <v/>
      </c>
      <c r="L28" s="10" t="str">
        <f>IF(OR(E28&gt;'95% Report'!$I$16,E28&lt;-'95% Report'!$I$16),E28,"")</f>
        <v/>
      </c>
      <c r="M28" s="10" t="str">
        <f>IF(OR(E28&gt;'100% Report'!$I$16,E28&lt;-'100% Report'!$I$16),E28,"")</f>
        <v/>
      </c>
      <c r="N28" s="14" t="str">
        <f>IF(OR(D28&gt;'95% Report'!$G$17,D28&lt;-'95% Report'!$G$17),D28,"")</f>
        <v/>
      </c>
      <c r="O28" s="14" t="str">
        <f>IF(OR(D28&gt;'100% Report'!$G$17,D28&lt;-'100% Report'!$G$17),D28,"")</f>
        <v/>
      </c>
      <c r="P28" s="9" t="str">
        <f>IF(OR(E28&gt;'95% Report'!$I$17,E28&lt;-'95% Report'!$I$17),E28,"")</f>
        <v/>
      </c>
      <c r="Q28" s="9" t="str">
        <f>IF(OR(E28&gt;'100% Report'!$I$17,E28&lt;-'100% Report'!$I$17),E28,"")</f>
        <v/>
      </c>
      <c r="R28" s="14" t="str">
        <f>IF(OR(D28&gt;'95% Report'!$G$18,D28&lt;-'95% Report'!$G$18),D28,"")</f>
        <v/>
      </c>
      <c r="S28" s="14" t="str">
        <f>IF(OR(D28&gt;'100% Report'!$G$18,D28&lt;-'100% Report'!$G$18),D28,"")</f>
        <v/>
      </c>
      <c r="T28" s="10" t="str">
        <f>IF(OR(E28&gt;'95% Report'!$I$18,E28&lt;-'95% Report'!$I$18),E28,"")</f>
        <v/>
      </c>
      <c r="U28" s="10" t="str">
        <f>IF(OR(E28&gt;'100% Report'!$I$18,E28&lt;-'100% Report'!$I$18),E28,"")</f>
        <v/>
      </c>
    </row>
    <row r="29" spans="1:21">
      <c r="A29" s="8">
        <v>6.3</v>
      </c>
      <c r="B29" s="12">
        <f>'Raw Data Input'!S42/100</f>
        <v>1.0900000000000001</v>
      </c>
      <c r="C29" s="10">
        <f t="shared" si="2"/>
        <v>-1.2699999999999998</v>
      </c>
      <c r="D29" s="10">
        <f t="shared" si="2"/>
        <v>-0.39999999999999969</v>
      </c>
      <c r="E29" s="13">
        <f t="shared" si="1"/>
        <v>-0.26</v>
      </c>
      <c r="F29" s="14" t="str">
        <f>IF(OR(D29&gt;'95% Report'!$G$15,D29&lt;-'95% Report'!$G$15),D29,"")</f>
        <v/>
      </c>
      <c r="G29" s="14" t="str">
        <f>IF(OR(D29&gt;'100% Report'!$G$15,D29&lt;-'100% Report'!$G$15),D29,"")</f>
        <v/>
      </c>
      <c r="H29" s="10" t="str">
        <f>IF(OR(E29&gt;'95% Report'!$I$15,E29&lt;-'95% Report'!$I$15),E29,"")</f>
        <v/>
      </c>
      <c r="I29" s="10" t="str">
        <f>IF(OR(E29&gt;'100% Report'!$I$15,E29&lt;-'100% Report'!$I$15),E29,"")</f>
        <v/>
      </c>
      <c r="J29" s="14" t="str">
        <f>IF(OR(D29&gt;'95% Report'!$G$16,D29&lt;-'95% Report'!$G$16),D29,"")</f>
        <v/>
      </c>
      <c r="K29" s="14" t="str">
        <f>IF(OR(D29&gt;'100% Report'!$G$16,D29&lt;-'100% Report'!$G$16),D29,"")</f>
        <v/>
      </c>
      <c r="L29" s="10" t="str">
        <f>IF(OR(E29&gt;'95% Report'!$I$16,E29&lt;-'95% Report'!$I$16),E29,"")</f>
        <v/>
      </c>
      <c r="M29" s="10" t="str">
        <f>IF(OR(E29&gt;'100% Report'!$I$16,E29&lt;-'100% Report'!$I$16),E29,"")</f>
        <v/>
      </c>
      <c r="N29" s="14" t="str">
        <f>IF(OR(D29&gt;'95% Report'!$G$17,D29&lt;-'95% Report'!$G$17),D29,"")</f>
        <v/>
      </c>
      <c r="O29" s="14" t="str">
        <f>IF(OR(D29&gt;'100% Report'!$G$17,D29&lt;-'100% Report'!$G$17),D29,"")</f>
        <v/>
      </c>
      <c r="P29" s="9" t="str">
        <f>IF(OR(E29&gt;'95% Report'!$I$17,E29&lt;-'95% Report'!$I$17),E29,"")</f>
        <v/>
      </c>
      <c r="Q29" s="9" t="str">
        <f>IF(OR(E29&gt;'100% Report'!$I$17,E29&lt;-'100% Report'!$I$17),E29,"")</f>
        <v/>
      </c>
      <c r="R29" s="14" t="str">
        <f>IF(OR(D29&gt;'95% Report'!$G$18,D29&lt;-'95% Report'!$G$18),D29,"")</f>
        <v/>
      </c>
      <c r="S29" s="14" t="str">
        <f>IF(OR(D29&gt;'100% Report'!$G$18,D29&lt;-'100% Report'!$G$18),D29,"")</f>
        <v/>
      </c>
      <c r="T29" s="10" t="str">
        <f>IF(OR(E29&gt;'95% Report'!$I$18,E29&lt;-'95% Report'!$I$18),E29,"")</f>
        <v/>
      </c>
      <c r="U29" s="10" t="str">
        <f>IF(OR(E29&gt;'100% Report'!$I$18,E29&lt;-'100% Report'!$I$18),E29,"")</f>
        <v/>
      </c>
    </row>
    <row r="30" spans="1:21">
      <c r="A30" s="8">
        <v>6.6</v>
      </c>
      <c r="B30" s="12">
        <f>'Raw Data Input'!S43/100</f>
        <v>0.23</v>
      </c>
      <c r="C30" s="10">
        <f t="shared" si="2"/>
        <v>-0.8600000000000001</v>
      </c>
      <c r="D30" s="10">
        <f t="shared" si="2"/>
        <v>0.4099999999999997</v>
      </c>
      <c r="E30" s="13">
        <f t="shared" si="1"/>
        <v>-1.27</v>
      </c>
      <c r="F30" s="14" t="str">
        <f>IF(OR(D30&gt;'95% Report'!$G$15,D30&lt;-'95% Report'!$G$15),D30,"")</f>
        <v/>
      </c>
      <c r="G30" s="14" t="str">
        <f>IF(OR(D30&gt;'100% Report'!$G$15,D30&lt;-'100% Report'!$G$15),D30,"")</f>
        <v/>
      </c>
      <c r="H30" s="10" t="str">
        <f>IF(OR(E30&gt;'95% Report'!$I$15,E30&lt;-'95% Report'!$I$15),E30,"")</f>
        <v/>
      </c>
      <c r="I30" s="10" t="str">
        <f>IF(OR(E30&gt;'100% Report'!$I$15,E30&lt;-'100% Report'!$I$15),E30,"")</f>
        <v/>
      </c>
      <c r="J30" s="14" t="str">
        <f>IF(OR(D30&gt;'95% Report'!$G$16,D30&lt;-'95% Report'!$G$16),D30,"")</f>
        <v/>
      </c>
      <c r="K30" s="14" t="str">
        <f>IF(OR(D30&gt;'100% Report'!$G$16,D30&lt;-'100% Report'!$G$16),D30,"")</f>
        <v/>
      </c>
      <c r="L30" s="10" t="str">
        <f>IF(OR(E30&gt;'95% Report'!$I$16,E30&lt;-'95% Report'!$I$16),E30,"")</f>
        <v/>
      </c>
      <c r="M30" s="10" t="str">
        <f>IF(OR(E30&gt;'100% Report'!$I$16,E30&lt;-'100% Report'!$I$16),E30,"")</f>
        <v/>
      </c>
      <c r="N30" s="14" t="str">
        <f>IF(OR(D30&gt;'95% Report'!$G$17,D30&lt;-'95% Report'!$G$17),D30,"")</f>
        <v/>
      </c>
      <c r="O30" s="14" t="str">
        <f>IF(OR(D30&gt;'100% Report'!$G$17,D30&lt;-'100% Report'!$G$17),D30,"")</f>
        <v/>
      </c>
      <c r="P30" s="9" t="str">
        <f>IF(OR(E30&gt;'95% Report'!$I$17,E30&lt;-'95% Report'!$I$17),E30,"")</f>
        <v/>
      </c>
      <c r="Q30" s="9" t="str">
        <f>IF(OR(E30&gt;'100% Report'!$I$17,E30&lt;-'100% Report'!$I$17),E30,"")</f>
        <v/>
      </c>
      <c r="R30" s="14" t="str">
        <f>IF(OR(D30&gt;'95% Report'!$G$18,D30&lt;-'95% Report'!$G$18),D30,"")</f>
        <v/>
      </c>
      <c r="S30" s="14" t="str">
        <f>IF(OR(D30&gt;'100% Report'!$G$18,D30&lt;-'100% Report'!$G$18),D30,"")</f>
        <v/>
      </c>
      <c r="T30" s="10" t="str">
        <f>IF(OR(E30&gt;'95% Report'!$I$18,E30&lt;-'95% Report'!$I$18),E30,"")</f>
        <v/>
      </c>
      <c r="U30" s="10" t="str">
        <f>IF(OR(E30&gt;'100% Report'!$I$18,E30&lt;-'100% Report'!$I$18),E30,"")</f>
        <v/>
      </c>
    </row>
    <row r="31" spans="1:21">
      <c r="A31" s="8">
        <v>6.9</v>
      </c>
      <c r="B31" s="12">
        <f>'Raw Data Input'!S44/100</f>
        <v>-0.38</v>
      </c>
      <c r="C31" s="10">
        <f t="shared" si="2"/>
        <v>-0.61</v>
      </c>
      <c r="D31" s="10">
        <f t="shared" si="2"/>
        <v>0.25000000000000011</v>
      </c>
      <c r="E31" s="13">
        <f t="shared" si="1"/>
        <v>-1.4700000000000002</v>
      </c>
      <c r="F31" s="14" t="str">
        <f>IF(OR(D31&gt;'95% Report'!$G$15,D31&lt;-'95% Report'!$G$15),D31,"")</f>
        <v/>
      </c>
      <c r="G31" s="14" t="str">
        <f>IF(OR(D31&gt;'100% Report'!$G$15,D31&lt;-'100% Report'!$G$15),D31,"")</f>
        <v/>
      </c>
      <c r="H31" s="10" t="str">
        <f>IF(OR(E31&gt;'95% Report'!$I$15,E31&lt;-'95% Report'!$I$15),E31,"")</f>
        <v/>
      </c>
      <c r="I31" s="10" t="str">
        <f>IF(OR(E31&gt;'100% Report'!$I$15,E31&lt;-'100% Report'!$I$15),E31,"")</f>
        <v/>
      </c>
      <c r="J31" s="14" t="str">
        <f>IF(OR(D31&gt;'95% Report'!$G$16,D31&lt;-'95% Report'!$G$16),D31,"")</f>
        <v/>
      </c>
      <c r="K31" s="14" t="str">
        <f>IF(OR(D31&gt;'100% Report'!$G$16,D31&lt;-'100% Report'!$G$16),D31,"")</f>
        <v/>
      </c>
      <c r="L31" s="10" t="str">
        <f>IF(OR(E31&gt;'95% Report'!$I$16,E31&lt;-'95% Report'!$I$16),E31,"")</f>
        <v/>
      </c>
      <c r="M31" s="10" t="str">
        <f>IF(OR(E31&gt;'100% Report'!$I$16,E31&lt;-'100% Report'!$I$16),E31,"")</f>
        <v/>
      </c>
      <c r="N31" s="14" t="str">
        <f>IF(OR(D31&gt;'95% Report'!$G$17,D31&lt;-'95% Report'!$G$17),D31,"")</f>
        <v/>
      </c>
      <c r="O31" s="14" t="str">
        <f>IF(OR(D31&gt;'100% Report'!$G$17,D31&lt;-'100% Report'!$G$17),D31,"")</f>
        <v/>
      </c>
      <c r="P31" s="9" t="str">
        <f>IF(OR(E31&gt;'95% Report'!$I$17,E31&lt;-'95% Report'!$I$17),E31,"")</f>
        <v/>
      </c>
      <c r="Q31" s="9" t="str">
        <f>IF(OR(E31&gt;'100% Report'!$I$17,E31&lt;-'100% Report'!$I$17),E31,"")</f>
        <v/>
      </c>
      <c r="R31" s="14" t="str">
        <f>IF(OR(D31&gt;'95% Report'!$G$18,D31&lt;-'95% Report'!$G$18),D31,"")</f>
        <v/>
      </c>
      <c r="S31" s="14" t="str">
        <f>IF(OR(D31&gt;'100% Report'!$G$18,D31&lt;-'100% Report'!$G$18),D31,"")</f>
        <v/>
      </c>
      <c r="T31" s="10" t="str">
        <f>IF(OR(E31&gt;'95% Report'!$I$18,E31&lt;-'95% Report'!$I$18),E31,"")</f>
        <v/>
      </c>
      <c r="U31" s="10" t="str">
        <f>IF(OR(E31&gt;'100% Report'!$I$18,E31&lt;-'100% Report'!$I$18),E31,"")</f>
        <v/>
      </c>
    </row>
    <row r="32" spans="1:21">
      <c r="A32" s="7">
        <v>7.2</v>
      </c>
      <c r="B32" s="12">
        <f>'Raw Data Input'!S45/100</f>
        <v>-0.71</v>
      </c>
      <c r="C32" s="10">
        <f t="shared" si="2"/>
        <v>-0.32999999999999996</v>
      </c>
      <c r="D32" s="10">
        <f t="shared" si="2"/>
        <v>0.28000000000000003</v>
      </c>
      <c r="E32" s="13">
        <f t="shared" si="1"/>
        <v>-1.78</v>
      </c>
      <c r="F32" s="14" t="str">
        <f>IF(OR(D32&gt;'95% Report'!$G$15,D32&lt;-'95% Report'!$G$15),D32,"")</f>
        <v/>
      </c>
      <c r="G32" s="14" t="str">
        <f>IF(OR(D32&gt;'100% Report'!$G$15,D32&lt;-'100% Report'!$G$15),D32,"")</f>
        <v/>
      </c>
      <c r="H32" s="10" t="str">
        <f>IF(OR(E32&gt;'95% Report'!$I$15,E32&lt;-'95% Report'!$I$15),E32,"")</f>
        <v/>
      </c>
      <c r="I32" s="10" t="str">
        <f>IF(OR(E32&gt;'100% Report'!$I$15,E32&lt;-'100% Report'!$I$15),E32,"")</f>
        <v/>
      </c>
      <c r="J32" s="14" t="str">
        <f>IF(OR(D32&gt;'95% Report'!$G$16,D32&lt;-'95% Report'!$G$16),D32,"")</f>
        <v/>
      </c>
      <c r="K32" s="14" t="str">
        <f>IF(OR(D32&gt;'100% Report'!$G$16,D32&lt;-'100% Report'!$G$16),D32,"")</f>
        <v/>
      </c>
      <c r="L32" s="10" t="str">
        <f>IF(OR(E32&gt;'95% Report'!$I$16,E32&lt;-'95% Report'!$I$16),E32,"")</f>
        <v/>
      </c>
      <c r="M32" s="10" t="str">
        <f>IF(OR(E32&gt;'100% Report'!$I$16,E32&lt;-'100% Report'!$I$16),E32,"")</f>
        <v/>
      </c>
      <c r="N32" s="14" t="str">
        <f>IF(OR(D32&gt;'95% Report'!$G$17,D32&lt;-'95% Report'!$G$17),D32,"")</f>
        <v/>
      </c>
      <c r="O32" s="14" t="str">
        <f>IF(OR(D32&gt;'100% Report'!$G$17,D32&lt;-'100% Report'!$G$17),D32,"")</f>
        <v/>
      </c>
      <c r="P32" s="9" t="str">
        <f>IF(OR(E32&gt;'95% Report'!$I$17,E32&lt;-'95% Report'!$I$17),E32,"")</f>
        <v/>
      </c>
      <c r="Q32" s="9" t="str">
        <f>IF(OR(E32&gt;'100% Report'!$I$17,E32&lt;-'100% Report'!$I$17),E32,"")</f>
        <v/>
      </c>
      <c r="R32" s="14" t="str">
        <f>IF(OR(D32&gt;'95% Report'!$G$18,D32&lt;-'95% Report'!$G$18),D32,"")</f>
        <v/>
      </c>
      <c r="S32" s="14" t="str">
        <f>IF(OR(D32&gt;'100% Report'!$G$18,D32&lt;-'100% Report'!$G$18),D32,"")</f>
        <v/>
      </c>
      <c r="T32" s="10" t="str">
        <f>IF(OR(E32&gt;'95% Report'!$I$18,E32&lt;-'95% Report'!$I$18),E32,"")</f>
        <v/>
      </c>
      <c r="U32" s="10" t="str">
        <f>IF(OR(E32&gt;'100% Report'!$I$18,E32&lt;-'100% Report'!$I$18),E32,"")</f>
        <v/>
      </c>
    </row>
    <row r="33" spans="1:21">
      <c r="A33" s="8">
        <v>7.5</v>
      </c>
      <c r="B33" s="12">
        <f>'Raw Data Input'!S46/100</f>
        <v>-1.75</v>
      </c>
      <c r="C33" s="10">
        <f t="shared" si="2"/>
        <v>-1.04</v>
      </c>
      <c r="D33" s="10">
        <f t="shared" si="2"/>
        <v>-0.71000000000000008</v>
      </c>
      <c r="E33" s="13">
        <f t="shared" si="1"/>
        <v>-2.84</v>
      </c>
      <c r="F33" s="14" t="str">
        <f>IF(OR(D33&gt;'95% Report'!$G$15,D33&lt;-'95% Report'!$G$15),D33,"")</f>
        <v/>
      </c>
      <c r="G33" s="14" t="str">
        <f>IF(OR(D33&gt;'100% Report'!$G$15,D33&lt;-'100% Report'!$G$15),D33,"")</f>
        <v/>
      </c>
      <c r="H33" s="10" t="str">
        <f>IF(OR(E33&gt;'95% Report'!$I$15,E33&lt;-'95% Report'!$I$15),E33,"")</f>
        <v/>
      </c>
      <c r="I33" s="10" t="str">
        <f>IF(OR(E33&gt;'100% Report'!$I$15,E33&lt;-'100% Report'!$I$15),E33,"")</f>
        <v/>
      </c>
      <c r="J33" s="14" t="str">
        <f>IF(OR(D33&gt;'95% Report'!$G$16,D33&lt;-'95% Report'!$G$16),D33,"")</f>
        <v/>
      </c>
      <c r="K33" s="14" t="str">
        <f>IF(OR(D33&gt;'100% Report'!$G$16,D33&lt;-'100% Report'!$G$16),D33,"")</f>
        <v/>
      </c>
      <c r="L33" s="10" t="str">
        <f>IF(OR(E33&gt;'95% Report'!$I$16,E33&lt;-'95% Report'!$I$16),E33,"")</f>
        <v/>
      </c>
      <c r="M33" s="10" t="str">
        <f>IF(OR(E33&gt;'100% Report'!$I$16,E33&lt;-'100% Report'!$I$16),E33,"")</f>
        <v/>
      </c>
      <c r="N33" s="14" t="str">
        <f>IF(OR(D33&gt;'95% Report'!$G$17,D33&lt;-'95% Report'!$G$17),D33,"")</f>
        <v/>
      </c>
      <c r="O33" s="14" t="str">
        <f>IF(OR(D33&gt;'100% Report'!$G$17,D33&lt;-'100% Report'!$G$17),D33,"")</f>
        <v/>
      </c>
      <c r="P33" s="9" t="str">
        <f>IF(OR(E33&gt;'95% Report'!$I$17,E33&lt;-'95% Report'!$I$17),E33,"")</f>
        <v/>
      </c>
      <c r="Q33" s="9" t="str">
        <f>IF(OR(E33&gt;'100% Report'!$I$17,E33&lt;-'100% Report'!$I$17),E33,"")</f>
        <v/>
      </c>
      <c r="R33" s="14" t="str">
        <f>IF(OR(D33&gt;'95% Report'!$G$18,D33&lt;-'95% Report'!$G$18),D33,"")</f>
        <v/>
      </c>
      <c r="S33" s="14" t="str">
        <f>IF(OR(D33&gt;'100% Report'!$G$18,D33&lt;-'100% Report'!$G$18),D33,"")</f>
        <v/>
      </c>
      <c r="T33" s="10" t="str">
        <f>IF(OR(E33&gt;'95% Report'!$I$18,E33&lt;-'95% Report'!$I$18),E33,"")</f>
        <v/>
      </c>
      <c r="U33" s="10" t="str">
        <f>IF(OR(E33&gt;'100% Report'!$I$18,E33&lt;-'100% Report'!$I$18),E33,"")</f>
        <v/>
      </c>
    </row>
    <row r="34" spans="1:21">
      <c r="A34" s="8">
        <v>7.8</v>
      </c>
      <c r="B34" s="12">
        <f>'Raw Data Input'!S47/100</f>
        <v>-2.31</v>
      </c>
      <c r="C34" s="10">
        <f t="shared" si="2"/>
        <v>-0.56000000000000005</v>
      </c>
      <c r="D34" s="10">
        <f t="shared" si="2"/>
        <v>0.48</v>
      </c>
      <c r="E34" s="13">
        <f t="shared" si="1"/>
        <v>-4.5500000000000007</v>
      </c>
      <c r="F34" s="14" t="str">
        <f>IF(OR(D34&gt;'95% Report'!$G$15,D34&lt;-'95% Report'!$G$15),D34,"")</f>
        <v/>
      </c>
      <c r="G34" s="14" t="str">
        <f>IF(OR(D34&gt;'100% Report'!$G$15,D34&lt;-'100% Report'!$G$15),D34,"")</f>
        <v/>
      </c>
      <c r="H34" s="10">
        <f>IF(OR(E34&gt;'95% Report'!$I$15,E34&lt;-'95% Report'!$I$15),E34,"")</f>
        <v>-4.5500000000000007</v>
      </c>
      <c r="I34" s="10" t="str">
        <f>IF(OR(E34&gt;'100% Report'!$I$15,E34&lt;-'100% Report'!$I$15),E34,"")</f>
        <v/>
      </c>
      <c r="J34" s="14" t="str">
        <f>IF(OR(D34&gt;'95% Report'!$G$16,D34&lt;-'95% Report'!$G$16),D34,"")</f>
        <v/>
      </c>
      <c r="K34" s="14" t="str">
        <f>IF(OR(D34&gt;'100% Report'!$G$16,D34&lt;-'100% Report'!$G$16),D34,"")</f>
        <v/>
      </c>
      <c r="L34" s="10" t="str">
        <f>IF(OR(E34&gt;'95% Report'!$I$16,E34&lt;-'95% Report'!$I$16),E34,"")</f>
        <v/>
      </c>
      <c r="M34" s="10" t="str">
        <f>IF(OR(E34&gt;'100% Report'!$I$16,E34&lt;-'100% Report'!$I$16),E34,"")</f>
        <v/>
      </c>
      <c r="N34" s="14" t="str">
        <f>IF(OR(D34&gt;'95% Report'!$G$17,D34&lt;-'95% Report'!$G$17),D34,"")</f>
        <v/>
      </c>
      <c r="O34" s="14" t="str">
        <f>IF(OR(D34&gt;'100% Report'!$G$17,D34&lt;-'100% Report'!$G$17),D34,"")</f>
        <v/>
      </c>
      <c r="P34" s="9" t="str">
        <f>IF(OR(E34&gt;'95% Report'!$I$17,E34&lt;-'95% Report'!$I$17),E34,"")</f>
        <v/>
      </c>
      <c r="Q34" s="9" t="str">
        <f>IF(OR(E34&gt;'100% Report'!$I$17,E34&lt;-'100% Report'!$I$17),E34,"")</f>
        <v/>
      </c>
      <c r="R34" s="14" t="str">
        <f>IF(OR(D34&gt;'95% Report'!$G$18,D34&lt;-'95% Report'!$G$18),D34,"")</f>
        <v/>
      </c>
      <c r="S34" s="14" t="str">
        <f>IF(OR(D34&gt;'100% Report'!$G$18,D34&lt;-'100% Report'!$G$18),D34,"")</f>
        <v/>
      </c>
      <c r="T34" s="10" t="str">
        <f>IF(OR(E34&gt;'95% Report'!$I$18,E34&lt;-'95% Report'!$I$18),E34,"")</f>
        <v/>
      </c>
      <c r="U34" s="10" t="str">
        <f>IF(OR(E34&gt;'100% Report'!$I$18,E34&lt;-'100% Report'!$I$18),E34,"")</f>
        <v/>
      </c>
    </row>
    <row r="35" spans="1:21">
      <c r="A35" s="8">
        <v>8.1</v>
      </c>
      <c r="B35" s="12">
        <f>'Raw Data Input'!S48/100</f>
        <v>-3.23</v>
      </c>
      <c r="C35" s="10">
        <f t="shared" si="2"/>
        <v>-0.91999999999999993</v>
      </c>
      <c r="D35" s="10">
        <f t="shared" si="2"/>
        <v>-0.35999999999999988</v>
      </c>
      <c r="E35" s="13">
        <f t="shared" si="1"/>
        <v>-6.99</v>
      </c>
      <c r="F35" s="14" t="str">
        <f>IF(OR(D35&gt;'95% Report'!$G$15,D35&lt;-'95% Report'!$G$15),D35,"")</f>
        <v/>
      </c>
      <c r="G35" s="14" t="str">
        <f>IF(OR(D35&gt;'100% Report'!$G$15,D35&lt;-'100% Report'!$G$15),D35,"")</f>
        <v/>
      </c>
      <c r="H35" s="10">
        <f>IF(OR(E35&gt;'95% Report'!$I$15,E35&lt;-'95% Report'!$I$15),E35,"")</f>
        <v>-6.99</v>
      </c>
      <c r="I35" s="10" t="str">
        <f>IF(OR(E35&gt;'100% Report'!$I$15,E35&lt;-'100% Report'!$I$15),E35,"")</f>
        <v/>
      </c>
      <c r="J35" s="14" t="str">
        <f>IF(OR(D35&gt;'95% Report'!$G$16,D35&lt;-'95% Report'!$G$16),D35,"")</f>
        <v/>
      </c>
      <c r="K35" s="14" t="str">
        <f>IF(OR(D35&gt;'100% Report'!$G$16,D35&lt;-'100% Report'!$G$16),D35,"")</f>
        <v/>
      </c>
      <c r="L35" s="10">
        <f>IF(OR(E35&gt;'95% Report'!$I$16,E35&lt;-'95% Report'!$I$16),E35,"")</f>
        <v>-6.99</v>
      </c>
      <c r="M35" s="10" t="str">
        <f>IF(OR(E35&gt;'100% Report'!$I$16,E35&lt;-'100% Report'!$I$16),E35,"")</f>
        <v/>
      </c>
      <c r="N35" s="14" t="str">
        <f>IF(OR(D35&gt;'95% Report'!$G$17,D35&lt;-'95% Report'!$G$17),D35,"")</f>
        <v/>
      </c>
      <c r="O35" s="14" t="str">
        <f>IF(OR(D35&gt;'100% Report'!$G$17,D35&lt;-'100% Report'!$G$17),D35,"")</f>
        <v/>
      </c>
      <c r="P35" s="9" t="str">
        <f>IF(OR(E35&gt;'95% Report'!$I$17,E35&lt;-'95% Report'!$I$17),E35,"")</f>
        <v/>
      </c>
      <c r="Q35" s="9" t="str">
        <f>IF(OR(E35&gt;'100% Report'!$I$17,E35&lt;-'100% Report'!$I$17),E35,"")</f>
        <v/>
      </c>
      <c r="R35" s="14" t="str">
        <f>IF(OR(D35&gt;'95% Report'!$G$18,D35&lt;-'95% Report'!$G$18),D35,"")</f>
        <v/>
      </c>
      <c r="S35" s="14" t="str">
        <f>IF(OR(D35&gt;'100% Report'!$G$18,D35&lt;-'100% Report'!$G$18),D35,"")</f>
        <v/>
      </c>
      <c r="T35" s="10" t="str">
        <f>IF(OR(E35&gt;'95% Report'!$I$18,E35&lt;-'95% Report'!$I$18),E35,"")</f>
        <v/>
      </c>
      <c r="U35" s="10" t="str">
        <f>IF(OR(E35&gt;'100% Report'!$I$18,E35&lt;-'100% Report'!$I$18),E35,"")</f>
        <v/>
      </c>
    </row>
    <row r="36" spans="1:21">
      <c r="A36" s="7">
        <v>8.4</v>
      </c>
      <c r="B36" s="12">
        <f>'Raw Data Input'!S49/100</f>
        <v>-3.94</v>
      </c>
      <c r="C36" s="10">
        <f t="shared" si="2"/>
        <v>-0.71</v>
      </c>
      <c r="D36" s="10">
        <f t="shared" si="2"/>
        <v>0.20999999999999996</v>
      </c>
      <c r="E36" s="13">
        <f t="shared" si="1"/>
        <v>-7.9</v>
      </c>
      <c r="F36" s="14" t="str">
        <f>IF(OR(D36&gt;'95% Report'!$G$15,D36&lt;-'95% Report'!$G$15),D36,"")</f>
        <v/>
      </c>
      <c r="G36" s="14" t="str">
        <f>IF(OR(D36&gt;'100% Report'!$G$15,D36&lt;-'100% Report'!$G$15),D36,"")</f>
        <v/>
      </c>
      <c r="H36" s="10">
        <f>IF(OR(E36&gt;'95% Report'!$I$15,E36&lt;-'95% Report'!$I$15),E36,"")</f>
        <v>-7.9</v>
      </c>
      <c r="I36" s="10" t="str">
        <f>IF(OR(E36&gt;'100% Report'!$I$15,E36&lt;-'100% Report'!$I$15),E36,"")</f>
        <v/>
      </c>
      <c r="J36" s="14" t="str">
        <f>IF(OR(D36&gt;'95% Report'!$G$16,D36&lt;-'95% Report'!$G$16),D36,"")</f>
        <v/>
      </c>
      <c r="K36" s="14" t="str">
        <f>IF(OR(D36&gt;'100% Report'!$G$16,D36&lt;-'100% Report'!$G$16),D36,"")</f>
        <v/>
      </c>
      <c r="L36" s="10">
        <f>IF(OR(E36&gt;'95% Report'!$I$16,E36&lt;-'95% Report'!$I$16),E36,"")</f>
        <v>-7.9</v>
      </c>
      <c r="M36" s="10" t="str">
        <f>IF(OR(E36&gt;'100% Report'!$I$16,E36&lt;-'100% Report'!$I$16),E36,"")</f>
        <v/>
      </c>
      <c r="N36" s="14" t="str">
        <f>IF(OR(D36&gt;'95% Report'!$G$17,D36&lt;-'95% Report'!$G$17),D36,"")</f>
        <v/>
      </c>
      <c r="O36" s="14" t="str">
        <f>IF(OR(D36&gt;'100% Report'!$G$17,D36&lt;-'100% Report'!$G$17),D36,"")</f>
        <v/>
      </c>
      <c r="P36" s="9" t="str">
        <f>IF(OR(E36&gt;'95% Report'!$I$17,E36&lt;-'95% Report'!$I$17),E36,"")</f>
        <v/>
      </c>
      <c r="Q36" s="9" t="str">
        <f>IF(OR(E36&gt;'100% Report'!$I$17,E36&lt;-'100% Report'!$I$17),E36,"")</f>
        <v/>
      </c>
      <c r="R36" s="14" t="str">
        <f>IF(OR(D36&gt;'95% Report'!$G$18,D36&lt;-'95% Report'!$G$18),D36,"")</f>
        <v/>
      </c>
      <c r="S36" s="14" t="str">
        <f>IF(OR(D36&gt;'100% Report'!$G$18,D36&lt;-'100% Report'!$G$18),D36,"")</f>
        <v/>
      </c>
      <c r="T36" s="10" t="str">
        <f>IF(OR(E36&gt;'95% Report'!$I$18,E36&lt;-'95% Report'!$I$18),E36,"")</f>
        <v/>
      </c>
      <c r="U36" s="10" t="str">
        <f>IF(OR(E36&gt;'100% Report'!$I$18,E36&lt;-'100% Report'!$I$18),E36,"")</f>
        <v/>
      </c>
    </row>
    <row r="37" spans="1:21">
      <c r="A37" s="8">
        <v>8.6999999999999993</v>
      </c>
      <c r="B37" s="12">
        <f>'Raw Data Input'!S50/100</f>
        <v>-4.17</v>
      </c>
      <c r="C37" s="10">
        <f t="shared" si="2"/>
        <v>-0.22999999999999998</v>
      </c>
      <c r="D37" s="10">
        <f t="shared" si="2"/>
        <v>0.48</v>
      </c>
      <c r="E37" s="13">
        <f t="shared" si="1"/>
        <v>-7.4</v>
      </c>
      <c r="F37" s="14" t="str">
        <f>IF(OR(D37&gt;'95% Report'!$G$15,D37&lt;-'95% Report'!$G$15),D37,"")</f>
        <v/>
      </c>
      <c r="G37" s="14" t="str">
        <f>IF(OR(D37&gt;'100% Report'!$G$15,D37&lt;-'100% Report'!$G$15),D37,"")</f>
        <v/>
      </c>
      <c r="H37" s="10">
        <f>IF(OR(E37&gt;'95% Report'!$I$15,E37&lt;-'95% Report'!$I$15),E37,"")</f>
        <v>-7.4</v>
      </c>
      <c r="I37" s="10" t="str">
        <f>IF(OR(E37&gt;'100% Report'!$I$15,E37&lt;-'100% Report'!$I$15),E37,"")</f>
        <v/>
      </c>
      <c r="J37" s="14" t="str">
        <f>IF(OR(D37&gt;'95% Report'!$G$16,D37&lt;-'95% Report'!$G$16),D37,"")</f>
        <v/>
      </c>
      <c r="K37" s="14" t="str">
        <f>IF(OR(D37&gt;'100% Report'!$G$16,D37&lt;-'100% Report'!$G$16),D37,"")</f>
        <v/>
      </c>
      <c r="L37" s="10">
        <f>IF(OR(E37&gt;'95% Report'!$I$16,E37&lt;-'95% Report'!$I$16),E37,"")</f>
        <v>-7.4</v>
      </c>
      <c r="M37" s="10" t="str">
        <f>IF(OR(E37&gt;'100% Report'!$I$16,E37&lt;-'100% Report'!$I$16),E37,"")</f>
        <v/>
      </c>
      <c r="N37" s="14" t="str">
        <f>IF(OR(D37&gt;'95% Report'!$G$17,D37&lt;-'95% Report'!$G$17),D37,"")</f>
        <v/>
      </c>
      <c r="O37" s="14" t="str">
        <f>IF(OR(D37&gt;'100% Report'!$G$17,D37&lt;-'100% Report'!$G$17),D37,"")</f>
        <v/>
      </c>
      <c r="P37" s="9" t="str">
        <f>IF(OR(E37&gt;'95% Report'!$I$17,E37&lt;-'95% Report'!$I$17),E37,"")</f>
        <v/>
      </c>
      <c r="Q37" s="9" t="str">
        <f>IF(OR(E37&gt;'100% Report'!$I$17,E37&lt;-'100% Report'!$I$17),E37,"")</f>
        <v/>
      </c>
      <c r="R37" s="14" t="str">
        <f>IF(OR(D37&gt;'95% Report'!$G$18,D37&lt;-'95% Report'!$G$18),D37,"")</f>
        <v/>
      </c>
      <c r="S37" s="14" t="str">
        <f>IF(OR(D37&gt;'100% Report'!$G$18,D37&lt;-'100% Report'!$G$18),D37,"")</f>
        <v/>
      </c>
      <c r="T37" s="10" t="str">
        <f>IF(OR(E37&gt;'95% Report'!$I$18,E37&lt;-'95% Report'!$I$18),E37,"")</f>
        <v/>
      </c>
      <c r="U37" s="10" t="str">
        <f>IF(OR(E37&gt;'100% Report'!$I$18,E37&lt;-'100% Report'!$I$18),E37,"")</f>
        <v/>
      </c>
    </row>
    <row r="38" spans="1:21">
      <c r="A38" s="8">
        <v>9</v>
      </c>
      <c r="B38" s="12">
        <f>'Raw Data Input'!S51/100</f>
        <v>-4.34</v>
      </c>
      <c r="C38" s="10">
        <f t="shared" si="2"/>
        <v>-0.16999999999999993</v>
      </c>
      <c r="D38" s="10">
        <f t="shared" si="2"/>
        <v>6.0000000000000053E-2</v>
      </c>
      <c r="E38" s="13">
        <f t="shared" si="1"/>
        <v>-6.6999999999999993</v>
      </c>
      <c r="F38" s="14" t="str">
        <f>IF(OR(D38&gt;'95% Report'!$G$15,D38&lt;-'95% Report'!$G$15),D38,"")</f>
        <v/>
      </c>
      <c r="G38" s="14" t="str">
        <f>IF(OR(D38&gt;'100% Report'!$G$15,D38&lt;-'100% Report'!$G$15),D38,"")</f>
        <v/>
      </c>
      <c r="H38" s="10">
        <f>IF(OR(E38&gt;'95% Report'!$I$15,E38&lt;-'95% Report'!$I$15),E38,"")</f>
        <v>-6.6999999999999993</v>
      </c>
      <c r="I38" s="10" t="str">
        <f>IF(OR(E38&gt;'100% Report'!$I$15,E38&lt;-'100% Report'!$I$15),E38,"")</f>
        <v/>
      </c>
      <c r="J38" s="14" t="str">
        <f>IF(OR(D38&gt;'95% Report'!$G$16,D38&lt;-'95% Report'!$G$16),D38,"")</f>
        <v/>
      </c>
      <c r="K38" s="14" t="str">
        <f>IF(OR(D38&gt;'100% Report'!$G$16,D38&lt;-'100% Report'!$G$16),D38,"")</f>
        <v/>
      </c>
      <c r="L38" s="10">
        <f>IF(OR(E38&gt;'95% Report'!$I$16,E38&lt;-'95% Report'!$I$16),E38,"")</f>
        <v>-6.6999999999999993</v>
      </c>
      <c r="M38" s="10" t="str">
        <f>IF(OR(E38&gt;'100% Report'!$I$16,E38&lt;-'100% Report'!$I$16),E38,"")</f>
        <v/>
      </c>
      <c r="N38" s="14" t="str">
        <f>IF(OR(D38&gt;'95% Report'!$G$17,D38&lt;-'95% Report'!$G$17),D38,"")</f>
        <v/>
      </c>
      <c r="O38" s="14" t="str">
        <f>IF(OR(D38&gt;'100% Report'!$G$17,D38&lt;-'100% Report'!$G$17),D38,"")</f>
        <v/>
      </c>
      <c r="P38" s="9" t="str">
        <f>IF(OR(E38&gt;'95% Report'!$I$17,E38&lt;-'95% Report'!$I$17),E38,"")</f>
        <v/>
      </c>
      <c r="Q38" s="9" t="str">
        <f>IF(OR(E38&gt;'100% Report'!$I$17,E38&lt;-'100% Report'!$I$17),E38,"")</f>
        <v/>
      </c>
      <c r="R38" s="14" t="str">
        <f>IF(OR(D38&gt;'95% Report'!$G$18,D38&lt;-'95% Report'!$G$18),D38,"")</f>
        <v/>
      </c>
      <c r="S38" s="14" t="str">
        <f>IF(OR(D38&gt;'100% Report'!$G$18,D38&lt;-'100% Report'!$G$18),D38,"")</f>
        <v/>
      </c>
      <c r="T38" s="10" t="str">
        <f>IF(OR(E38&gt;'95% Report'!$I$18,E38&lt;-'95% Report'!$I$18),E38,"")</f>
        <v/>
      </c>
      <c r="U38" s="10" t="str">
        <f>IF(OR(E38&gt;'100% Report'!$I$18,E38&lt;-'100% Report'!$I$18),E38,"")</f>
        <v/>
      </c>
    </row>
    <row r="39" spans="1:21">
      <c r="A39" s="8">
        <v>9.3000000000000007</v>
      </c>
      <c r="B39" s="12">
        <f>'Raw Data Input'!S52/100</f>
        <v>-4.09</v>
      </c>
      <c r="C39" s="10">
        <f t="shared" si="2"/>
        <v>0.25</v>
      </c>
      <c r="D39" s="10">
        <f t="shared" si="2"/>
        <v>0.41999999999999993</v>
      </c>
      <c r="E39" s="13">
        <f t="shared" si="1"/>
        <v>-5.18</v>
      </c>
      <c r="F39" s="14" t="str">
        <f>IF(OR(D39&gt;'95% Report'!$G$15,D39&lt;-'95% Report'!$G$15),D39,"")</f>
        <v/>
      </c>
      <c r="G39" s="14" t="str">
        <f>IF(OR(D39&gt;'100% Report'!$G$15,D39&lt;-'100% Report'!$G$15),D39,"")</f>
        <v/>
      </c>
      <c r="H39" s="10">
        <f>IF(OR(E39&gt;'95% Report'!$I$15,E39&lt;-'95% Report'!$I$15),E39,"")</f>
        <v>-5.18</v>
      </c>
      <c r="I39" s="10" t="str">
        <f>IF(OR(E39&gt;'100% Report'!$I$15,E39&lt;-'100% Report'!$I$15),E39,"")</f>
        <v/>
      </c>
      <c r="J39" s="14" t="str">
        <f>IF(OR(D39&gt;'95% Report'!$G$16,D39&lt;-'95% Report'!$G$16),D39,"")</f>
        <v/>
      </c>
      <c r="K39" s="14" t="str">
        <f>IF(OR(D39&gt;'100% Report'!$G$16,D39&lt;-'100% Report'!$G$16),D39,"")</f>
        <v/>
      </c>
      <c r="L39" s="10" t="str">
        <f>IF(OR(E39&gt;'95% Report'!$I$16,E39&lt;-'95% Report'!$I$16),E39,"")</f>
        <v/>
      </c>
      <c r="M39" s="10" t="str">
        <f>IF(OR(E39&gt;'100% Report'!$I$16,E39&lt;-'100% Report'!$I$16),E39,"")</f>
        <v/>
      </c>
      <c r="N39" s="14" t="str">
        <f>IF(OR(D39&gt;'95% Report'!$G$17,D39&lt;-'95% Report'!$G$17),D39,"")</f>
        <v/>
      </c>
      <c r="O39" s="14" t="str">
        <f>IF(OR(D39&gt;'100% Report'!$G$17,D39&lt;-'100% Report'!$G$17),D39,"")</f>
        <v/>
      </c>
      <c r="P39" s="9" t="str">
        <f>IF(OR(E39&gt;'95% Report'!$I$17,E39&lt;-'95% Report'!$I$17),E39,"")</f>
        <v/>
      </c>
      <c r="Q39" s="9" t="str">
        <f>IF(OR(E39&gt;'100% Report'!$I$17,E39&lt;-'100% Report'!$I$17),E39,"")</f>
        <v/>
      </c>
      <c r="R39" s="14" t="str">
        <f>IF(OR(D39&gt;'95% Report'!$G$18,D39&lt;-'95% Report'!$G$18),D39,"")</f>
        <v/>
      </c>
      <c r="S39" s="14" t="str">
        <f>IF(OR(D39&gt;'100% Report'!$G$18,D39&lt;-'100% Report'!$G$18),D39,"")</f>
        <v/>
      </c>
      <c r="T39" s="10" t="str">
        <f>IF(OR(E39&gt;'95% Report'!$I$18,E39&lt;-'95% Report'!$I$18),E39,"")</f>
        <v/>
      </c>
      <c r="U39" s="10" t="str">
        <f>IF(OR(E39&gt;'100% Report'!$I$18,E39&lt;-'100% Report'!$I$18),E39,"")</f>
        <v/>
      </c>
    </row>
    <row r="40" spans="1:21">
      <c r="A40" s="7">
        <v>9.6</v>
      </c>
      <c r="B40" s="12">
        <f>'Raw Data Input'!S53/100</f>
        <v>-4.1100000000000003</v>
      </c>
      <c r="C40" s="10">
        <f t="shared" si="2"/>
        <v>-2.0000000000000462E-2</v>
      </c>
      <c r="D40" s="10">
        <f t="shared" si="2"/>
        <v>-0.27000000000000046</v>
      </c>
      <c r="E40" s="13">
        <f t="shared" si="1"/>
        <v>-4.3400000000000007</v>
      </c>
      <c r="F40" s="14" t="str">
        <f>IF(OR(D40&gt;'95% Report'!$G$15,D40&lt;-'95% Report'!$G$15),D40,"")</f>
        <v/>
      </c>
      <c r="G40" s="14" t="str">
        <f>IF(OR(D40&gt;'100% Report'!$G$15,D40&lt;-'100% Report'!$G$15),D40,"")</f>
        <v/>
      </c>
      <c r="H40" s="10" t="str">
        <f>IF(OR(E40&gt;'95% Report'!$I$15,E40&lt;-'95% Report'!$I$15),E40,"")</f>
        <v/>
      </c>
      <c r="I40" s="10" t="str">
        <f>IF(OR(E40&gt;'100% Report'!$I$15,E40&lt;-'100% Report'!$I$15),E40,"")</f>
        <v/>
      </c>
      <c r="J40" s="14" t="str">
        <f>IF(OR(D40&gt;'95% Report'!$G$16,D40&lt;-'95% Report'!$G$16),D40,"")</f>
        <v/>
      </c>
      <c r="K40" s="14" t="str">
        <f>IF(OR(D40&gt;'100% Report'!$G$16,D40&lt;-'100% Report'!$G$16),D40,"")</f>
        <v/>
      </c>
      <c r="L40" s="10" t="str">
        <f>IF(OR(E40&gt;'95% Report'!$I$16,E40&lt;-'95% Report'!$I$16),E40,"")</f>
        <v/>
      </c>
      <c r="M40" s="10" t="str">
        <f>IF(OR(E40&gt;'100% Report'!$I$16,E40&lt;-'100% Report'!$I$16),E40,"")</f>
        <v/>
      </c>
      <c r="N40" s="14" t="str">
        <f>IF(OR(D40&gt;'95% Report'!$G$17,D40&lt;-'95% Report'!$G$17),D40,"")</f>
        <v/>
      </c>
      <c r="O40" s="14" t="str">
        <f>IF(OR(D40&gt;'100% Report'!$G$17,D40&lt;-'100% Report'!$G$17),D40,"")</f>
        <v/>
      </c>
      <c r="P40" s="9" t="str">
        <f>IF(OR(E40&gt;'95% Report'!$I$17,E40&lt;-'95% Report'!$I$17),E40,"")</f>
        <v/>
      </c>
      <c r="Q40" s="9" t="str">
        <f>IF(OR(E40&gt;'100% Report'!$I$17,E40&lt;-'100% Report'!$I$17),E40,"")</f>
        <v/>
      </c>
      <c r="R40" s="14" t="str">
        <f>IF(OR(D40&gt;'95% Report'!$G$18,D40&lt;-'95% Report'!$G$18),D40,"")</f>
        <v/>
      </c>
      <c r="S40" s="14" t="str">
        <f>IF(OR(D40&gt;'100% Report'!$G$18,D40&lt;-'100% Report'!$G$18),D40,"")</f>
        <v/>
      </c>
      <c r="T40" s="10" t="str">
        <f>IF(OR(E40&gt;'95% Report'!$I$18,E40&lt;-'95% Report'!$I$18),E40,"")</f>
        <v/>
      </c>
      <c r="U40" s="10" t="str">
        <f>IF(OR(E40&gt;'100% Report'!$I$18,E40&lt;-'100% Report'!$I$18),E40,"")</f>
        <v/>
      </c>
    </row>
    <row r="41" spans="1:21">
      <c r="A41" s="8">
        <v>9.9</v>
      </c>
      <c r="B41" s="12">
        <f>'Raw Data Input'!S54/100</f>
        <v>-3.56</v>
      </c>
      <c r="C41" s="10">
        <f t="shared" si="2"/>
        <v>0.55000000000000027</v>
      </c>
      <c r="D41" s="10">
        <f t="shared" si="2"/>
        <v>0.57000000000000073</v>
      </c>
      <c r="E41" s="13">
        <f t="shared" si="1"/>
        <v>-3.18</v>
      </c>
      <c r="F41" s="14" t="str">
        <f>IF(OR(D41&gt;'95% Report'!$G$15,D41&lt;-'95% Report'!$G$15),D41,"")</f>
        <v/>
      </c>
      <c r="G41" s="14" t="str">
        <f>IF(OR(D41&gt;'100% Report'!$G$15,D41&lt;-'100% Report'!$G$15),D41,"")</f>
        <v/>
      </c>
      <c r="H41" s="10" t="str">
        <f>IF(OR(E41&gt;'95% Report'!$I$15,E41&lt;-'95% Report'!$I$15),E41,"")</f>
        <v/>
      </c>
      <c r="I41" s="10" t="str">
        <f>IF(OR(E41&gt;'100% Report'!$I$15,E41&lt;-'100% Report'!$I$15),E41,"")</f>
        <v/>
      </c>
      <c r="J41" s="14" t="str">
        <f>IF(OR(D41&gt;'95% Report'!$G$16,D41&lt;-'95% Report'!$G$16),D41,"")</f>
        <v/>
      </c>
      <c r="K41" s="14" t="str">
        <f>IF(OR(D41&gt;'100% Report'!$G$16,D41&lt;-'100% Report'!$G$16),D41,"")</f>
        <v/>
      </c>
      <c r="L41" s="10" t="str">
        <f>IF(OR(E41&gt;'95% Report'!$I$16,E41&lt;-'95% Report'!$I$16),E41,"")</f>
        <v/>
      </c>
      <c r="M41" s="10" t="str">
        <f>IF(OR(E41&gt;'100% Report'!$I$16,E41&lt;-'100% Report'!$I$16),E41,"")</f>
        <v/>
      </c>
      <c r="N41" s="14" t="str">
        <f>IF(OR(D41&gt;'95% Report'!$G$17,D41&lt;-'95% Report'!$G$17),D41,"")</f>
        <v/>
      </c>
      <c r="O41" s="14" t="str">
        <f>IF(OR(D41&gt;'100% Report'!$G$17,D41&lt;-'100% Report'!$G$17),D41,"")</f>
        <v/>
      </c>
      <c r="P41" s="9" t="str">
        <f>IF(OR(E41&gt;'95% Report'!$I$17,E41&lt;-'95% Report'!$I$17),E41,"")</f>
        <v/>
      </c>
      <c r="Q41" s="9" t="str">
        <f>IF(OR(E41&gt;'100% Report'!$I$17,E41&lt;-'100% Report'!$I$17),E41,"")</f>
        <v/>
      </c>
      <c r="R41" s="14" t="str">
        <f>IF(OR(D41&gt;'95% Report'!$G$18,D41&lt;-'95% Report'!$G$18),D41,"")</f>
        <v/>
      </c>
      <c r="S41" s="14" t="str">
        <f>IF(OR(D41&gt;'100% Report'!$G$18,D41&lt;-'100% Report'!$G$18),D41,"")</f>
        <v/>
      </c>
      <c r="T41" s="10" t="str">
        <f>IF(OR(E41&gt;'95% Report'!$I$18,E41&lt;-'95% Report'!$I$18),E41,"")</f>
        <v/>
      </c>
      <c r="U41" s="10" t="str">
        <f>IF(OR(E41&gt;'100% Report'!$I$18,E41&lt;-'100% Report'!$I$18),E41,"")</f>
        <v/>
      </c>
    </row>
    <row r="42" spans="1:21">
      <c r="A42" s="8">
        <v>10.199999999999999</v>
      </c>
      <c r="B42" s="12">
        <f>'Raw Data Input'!S55/100</f>
        <v>0</v>
      </c>
      <c r="C42" s="10">
        <f t="shared" ref="C42:D57" si="3">B42-B41</f>
        <v>3.56</v>
      </c>
      <c r="D42" s="10">
        <f t="shared" si="3"/>
        <v>3.01</v>
      </c>
      <c r="E42" s="13">
        <f t="shared" si="1"/>
        <v>0.71</v>
      </c>
      <c r="F42" s="14">
        <f>IF(OR(D42&gt;'95% Report'!$G$15,D42&lt;-'95% Report'!$G$15),D42,"")</f>
        <v>3.01</v>
      </c>
      <c r="G42" s="14" t="str">
        <f>IF(OR(D42&gt;'100% Report'!$G$15,D42&lt;-'100% Report'!$G$15),D42,"")</f>
        <v/>
      </c>
      <c r="H42" s="10" t="str">
        <f>IF(OR(E42&gt;'95% Report'!$I$15,E42&lt;-'95% Report'!$I$15),E42,"")</f>
        <v/>
      </c>
      <c r="I42" s="10" t="str">
        <f>IF(OR(E42&gt;'100% Report'!$I$15,E42&lt;-'100% Report'!$I$15),E42,"")</f>
        <v/>
      </c>
      <c r="J42" s="14">
        <f>IF(OR(D42&gt;'95% Report'!$G$16,D42&lt;-'95% Report'!$G$16),D42,"")</f>
        <v>3.01</v>
      </c>
      <c r="K42" s="14" t="str">
        <f>IF(OR(D42&gt;'100% Report'!$G$16,D42&lt;-'100% Report'!$G$16),D42,"")</f>
        <v/>
      </c>
      <c r="L42" s="10" t="str">
        <f>IF(OR(E42&gt;'95% Report'!$I$16,E42&lt;-'95% Report'!$I$16),E42,"")</f>
        <v/>
      </c>
      <c r="M42" s="10" t="str">
        <f>IF(OR(E42&gt;'100% Report'!$I$16,E42&lt;-'100% Report'!$I$16),E42,"")</f>
        <v/>
      </c>
      <c r="N42" s="14">
        <f>IF(OR(D42&gt;'95% Report'!$G$17,D42&lt;-'95% Report'!$G$17),D42,"")</f>
        <v>3.01</v>
      </c>
      <c r="O42" s="14" t="str">
        <f>IF(OR(D42&gt;'100% Report'!$G$17,D42&lt;-'100% Report'!$G$17),D42,"")</f>
        <v/>
      </c>
      <c r="P42" s="9" t="str">
        <f>IF(OR(E42&gt;'95% Report'!$I$17,E42&lt;-'95% Report'!$I$17),E42,"")</f>
        <v/>
      </c>
      <c r="Q42" s="9" t="str">
        <f>IF(OR(E42&gt;'100% Report'!$I$17,E42&lt;-'100% Report'!$I$17),E42,"")</f>
        <v/>
      </c>
      <c r="R42" s="14">
        <f>IF(OR(D42&gt;'95% Report'!$G$18,D42&lt;-'95% Report'!$G$18),D42,"")</f>
        <v>3.01</v>
      </c>
      <c r="S42" s="14" t="str">
        <f>IF(OR(D42&gt;'100% Report'!$G$18,D42&lt;-'100% Report'!$G$18),D42,"")</f>
        <v/>
      </c>
      <c r="T42" s="10" t="str">
        <f>IF(OR(E42&gt;'95% Report'!$I$18,E42&lt;-'95% Report'!$I$18),E42,"")</f>
        <v/>
      </c>
      <c r="U42" s="10" t="str">
        <f>IF(OR(E42&gt;'100% Report'!$I$18,E42&lt;-'100% Report'!$I$18),E42,"")</f>
        <v/>
      </c>
    </row>
    <row r="43" spans="1:21">
      <c r="A43" s="8">
        <v>10.5</v>
      </c>
      <c r="B43" s="12">
        <f>'Raw Data Input'!S56/100</f>
        <v>0</v>
      </c>
      <c r="C43" s="10">
        <f t="shared" si="3"/>
        <v>0</v>
      </c>
      <c r="D43" s="10">
        <f t="shared" si="3"/>
        <v>-3.56</v>
      </c>
      <c r="E43" s="13">
        <f t="shared" si="1"/>
        <v>1.75</v>
      </c>
      <c r="F43" s="14">
        <f>IF(OR(D43&gt;'95% Report'!$G$15,D43&lt;-'95% Report'!$G$15),D43,"")</f>
        <v>-3.56</v>
      </c>
      <c r="G43" s="14" t="str">
        <f>IF(OR(D43&gt;'100% Report'!$G$15,D43&lt;-'100% Report'!$G$15),D43,"")</f>
        <v/>
      </c>
      <c r="H43" s="10" t="str">
        <f>IF(OR(E43&gt;'95% Report'!$I$15,E43&lt;-'95% Report'!$I$15),E43,"")</f>
        <v/>
      </c>
      <c r="I43" s="10" t="str">
        <f>IF(OR(E43&gt;'100% Report'!$I$15,E43&lt;-'100% Report'!$I$15),E43,"")</f>
        <v/>
      </c>
      <c r="J43" s="14">
        <f>IF(OR(D43&gt;'95% Report'!$G$16,D43&lt;-'95% Report'!$G$16),D43,"")</f>
        <v>-3.56</v>
      </c>
      <c r="K43" s="14" t="str">
        <f>IF(OR(D43&gt;'100% Report'!$G$16,D43&lt;-'100% Report'!$G$16),D43,"")</f>
        <v/>
      </c>
      <c r="L43" s="10" t="str">
        <f>IF(OR(E43&gt;'95% Report'!$I$16,E43&lt;-'95% Report'!$I$16),E43,"")</f>
        <v/>
      </c>
      <c r="M43" s="10" t="str">
        <f>IF(OR(E43&gt;'100% Report'!$I$16,E43&lt;-'100% Report'!$I$16),E43,"")</f>
        <v/>
      </c>
      <c r="N43" s="14">
        <f>IF(OR(D43&gt;'95% Report'!$G$17,D43&lt;-'95% Report'!$G$17),D43,"")</f>
        <v>-3.56</v>
      </c>
      <c r="O43" s="14" t="str">
        <f>IF(OR(D43&gt;'100% Report'!$G$17,D43&lt;-'100% Report'!$G$17),D43,"")</f>
        <v/>
      </c>
      <c r="P43" s="9" t="str">
        <f>IF(OR(E43&gt;'95% Report'!$I$17,E43&lt;-'95% Report'!$I$17),E43,"")</f>
        <v/>
      </c>
      <c r="Q43" s="9" t="str">
        <f>IF(OR(E43&gt;'100% Report'!$I$17,E43&lt;-'100% Report'!$I$17),E43,"")</f>
        <v/>
      </c>
      <c r="R43" s="14">
        <f>IF(OR(D43&gt;'95% Report'!$G$18,D43&lt;-'95% Report'!$G$18),D43,"")</f>
        <v>-3.56</v>
      </c>
      <c r="S43" s="14" t="str">
        <f>IF(OR(D43&gt;'100% Report'!$G$18,D43&lt;-'100% Report'!$G$18),D43,"")</f>
        <v/>
      </c>
      <c r="T43" s="10" t="str">
        <f>IF(OR(E43&gt;'95% Report'!$I$18,E43&lt;-'95% Report'!$I$18),E43,"")</f>
        <v/>
      </c>
      <c r="U43" s="10" t="str">
        <f>IF(OR(E43&gt;'100% Report'!$I$18,E43&lt;-'100% Report'!$I$18),E43,"")</f>
        <v/>
      </c>
    </row>
    <row r="44" spans="1:21">
      <c r="A44" s="7">
        <v>10.8</v>
      </c>
      <c r="B44" s="12">
        <f>'Raw Data Input'!S57/100</f>
        <v>0</v>
      </c>
      <c r="C44" s="10">
        <f t="shared" si="3"/>
        <v>0</v>
      </c>
      <c r="D44" s="10">
        <f t="shared" si="3"/>
        <v>0</v>
      </c>
      <c r="E44" s="13">
        <f t="shared" si="1"/>
        <v>2.31</v>
      </c>
      <c r="F44" s="14" t="str">
        <f>IF(OR(D44&gt;'95% Report'!$G$15,D44&lt;-'95% Report'!$G$15),D44,"")</f>
        <v/>
      </c>
      <c r="G44" s="14" t="str">
        <f>IF(OR(D44&gt;'100% Report'!$G$15,D44&lt;-'100% Report'!$G$15),D44,"")</f>
        <v/>
      </c>
      <c r="H44" s="10" t="str">
        <f>IF(OR(E44&gt;'95% Report'!$I$15,E44&lt;-'95% Report'!$I$15),E44,"")</f>
        <v/>
      </c>
      <c r="I44" s="10" t="str">
        <f>IF(OR(E44&gt;'100% Report'!$I$15,E44&lt;-'100% Report'!$I$15),E44,"")</f>
        <v/>
      </c>
      <c r="J44" s="14" t="str">
        <f>IF(OR(D44&gt;'95% Report'!$G$16,D44&lt;-'95% Report'!$G$16),D44,"")</f>
        <v/>
      </c>
      <c r="K44" s="14" t="str">
        <f>IF(OR(D44&gt;'100% Report'!$G$16,D44&lt;-'100% Report'!$G$16),D44,"")</f>
        <v/>
      </c>
      <c r="L44" s="10" t="str">
        <f>IF(OR(E44&gt;'95% Report'!$I$16,E44&lt;-'95% Report'!$I$16),E44,"")</f>
        <v/>
      </c>
      <c r="M44" s="10" t="str">
        <f>IF(OR(E44&gt;'100% Report'!$I$16,E44&lt;-'100% Report'!$I$16),E44,"")</f>
        <v/>
      </c>
      <c r="N44" s="14" t="str">
        <f>IF(OR(D44&gt;'95% Report'!$G$17,D44&lt;-'95% Report'!$G$17),D44,"")</f>
        <v/>
      </c>
      <c r="O44" s="14" t="str">
        <f>IF(OR(D44&gt;'100% Report'!$G$17,D44&lt;-'100% Report'!$G$17),D44,"")</f>
        <v/>
      </c>
      <c r="P44" s="9" t="str">
        <f>IF(OR(E44&gt;'95% Report'!$I$17,E44&lt;-'95% Report'!$I$17),E44,"")</f>
        <v/>
      </c>
      <c r="Q44" s="9" t="str">
        <f>IF(OR(E44&gt;'100% Report'!$I$17,E44&lt;-'100% Report'!$I$17),E44,"")</f>
        <v/>
      </c>
      <c r="R44" s="14" t="str">
        <f>IF(OR(D44&gt;'95% Report'!$G$18,D44&lt;-'95% Report'!$G$18),D44,"")</f>
        <v/>
      </c>
      <c r="S44" s="14" t="str">
        <f>IF(OR(D44&gt;'100% Report'!$G$18,D44&lt;-'100% Report'!$G$18),D44,"")</f>
        <v/>
      </c>
      <c r="T44" s="10" t="str">
        <f>IF(OR(E44&gt;'95% Report'!$I$18,E44&lt;-'95% Report'!$I$18),E44,"")</f>
        <v/>
      </c>
      <c r="U44" s="10" t="str">
        <f>IF(OR(E44&gt;'100% Report'!$I$18,E44&lt;-'100% Report'!$I$18),E44,"")</f>
        <v/>
      </c>
    </row>
    <row r="45" spans="1:21">
      <c r="A45" s="8">
        <v>11.1</v>
      </c>
      <c r="B45" s="12">
        <f>'Raw Data Input'!S58/100</f>
        <v>0</v>
      </c>
      <c r="C45" s="10">
        <f t="shared" si="3"/>
        <v>0</v>
      </c>
      <c r="D45" s="10">
        <f t="shared" si="3"/>
        <v>0</v>
      </c>
      <c r="E45" s="13">
        <f t="shared" si="1"/>
        <v>3.23</v>
      </c>
      <c r="F45" s="14" t="str">
        <f>IF(OR(D45&gt;'95% Report'!$G$15,D45&lt;-'95% Report'!$G$15),D45,"")</f>
        <v/>
      </c>
      <c r="G45" s="14" t="str">
        <f>IF(OR(D45&gt;'100% Report'!$G$15,D45&lt;-'100% Report'!$G$15),D45,"")</f>
        <v/>
      </c>
      <c r="H45" s="10" t="str">
        <f>IF(OR(E45&gt;'95% Report'!$I$15,E45&lt;-'95% Report'!$I$15),E45,"")</f>
        <v/>
      </c>
      <c r="I45" s="10" t="str">
        <f>IF(OR(E45&gt;'100% Report'!$I$15,E45&lt;-'100% Report'!$I$15),E45,"")</f>
        <v/>
      </c>
      <c r="J45" s="14" t="str">
        <f>IF(OR(D45&gt;'95% Report'!$G$16,D45&lt;-'95% Report'!$G$16),D45,"")</f>
        <v/>
      </c>
      <c r="K45" s="14" t="str">
        <f>IF(OR(D45&gt;'100% Report'!$G$16,D45&lt;-'100% Report'!$G$16),D45,"")</f>
        <v/>
      </c>
      <c r="L45" s="10" t="str">
        <f>IF(OR(E45&gt;'95% Report'!$I$16,E45&lt;-'95% Report'!$I$16),E45,"")</f>
        <v/>
      </c>
      <c r="M45" s="10" t="str">
        <f>IF(OR(E45&gt;'100% Report'!$I$16,E45&lt;-'100% Report'!$I$16),E45,"")</f>
        <v/>
      </c>
      <c r="N45" s="14" t="str">
        <f>IF(OR(D45&gt;'95% Report'!$G$17,D45&lt;-'95% Report'!$G$17),D45,"")</f>
        <v/>
      </c>
      <c r="O45" s="14" t="str">
        <f>IF(OR(D45&gt;'100% Report'!$G$17,D45&lt;-'100% Report'!$G$17),D45,"")</f>
        <v/>
      </c>
      <c r="P45" s="9" t="str">
        <f>IF(OR(E45&gt;'95% Report'!$I$17,E45&lt;-'95% Report'!$I$17),E45,"")</f>
        <v/>
      </c>
      <c r="Q45" s="9" t="str">
        <f>IF(OR(E45&gt;'100% Report'!$I$17,E45&lt;-'100% Report'!$I$17),E45,"")</f>
        <v/>
      </c>
      <c r="R45" s="14" t="str">
        <f>IF(OR(D45&gt;'95% Report'!$G$18,D45&lt;-'95% Report'!$G$18),D45,"")</f>
        <v/>
      </c>
      <c r="S45" s="14" t="str">
        <f>IF(OR(D45&gt;'100% Report'!$G$18,D45&lt;-'100% Report'!$G$18),D45,"")</f>
        <v/>
      </c>
      <c r="T45" s="10" t="str">
        <f>IF(OR(E45&gt;'95% Report'!$I$18,E45&lt;-'95% Report'!$I$18),E45,"")</f>
        <v/>
      </c>
      <c r="U45" s="10" t="str">
        <f>IF(OR(E45&gt;'100% Report'!$I$18,E45&lt;-'100% Report'!$I$18),E45,"")</f>
        <v/>
      </c>
    </row>
    <row r="46" spans="1:21">
      <c r="A46" s="8">
        <v>11.4</v>
      </c>
      <c r="B46" s="12">
        <f>'Raw Data Input'!S59/100</f>
        <v>0</v>
      </c>
      <c r="C46" s="10">
        <f t="shared" si="3"/>
        <v>0</v>
      </c>
      <c r="D46" s="10">
        <f t="shared" si="3"/>
        <v>0</v>
      </c>
      <c r="E46" s="13">
        <f t="shared" si="1"/>
        <v>3.94</v>
      </c>
      <c r="F46" s="14" t="str">
        <f>IF(OR(D46&gt;'95% Report'!$G$15,D46&lt;-'95% Report'!$G$15),D46,"")</f>
        <v/>
      </c>
      <c r="G46" s="14" t="str">
        <f>IF(OR(D46&gt;'100% Report'!$G$15,D46&lt;-'100% Report'!$G$15),D46,"")</f>
        <v/>
      </c>
      <c r="H46" s="10" t="str">
        <f>IF(OR(E46&gt;'95% Report'!$I$15,E46&lt;-'95% Report'!$I$15),E46,"")</f>
        <v/>
      </c>
      <c r="I46" s="10" t="str">
        <f>IF(OR(E46&gt;'100% Report'!$I$15,E46&lt;-'100% Report'!$I$15),E46,"")</f>
        <v/>
      </c>
      <c r="J46" s="14" t="str">
        <f>IF(OR(D46&gt;'95% Report'!$G$16,D46&lt;-'95% Report'!$G$16),D46,"")</f>
        <v/>
      </c>
      <c r="K46" s="14" t="str">
        <f>IF(OR(D46&gt;'100% Report'!$G$16,D46&lt;-'100% Report'!$G$16),D46,"")</f>
        <v/>
      </c>
      <c r="L46" s="10" t="str">
        <f>IF(OR(E46&gt;'95% Report'!$I$16,E46&lt;-'95% Report'!$I$16),E46,"")</f>
        <v/>
      </c>
      <c r="M46" s="10" t="str">
        <f>IF(OR(E46&gt;'100% Report'!$I$16,E46&lt;-'100% Report'!$I$16),E46,"")</f>
        <v/>
      </c>
      <c r="N46" s="14" t="str">
        <f>IF(OR(D46&gt;'95% Report'!$G$17,D46&lt;-'95% Report'!$G$17),D46,"")</f>
        <v/>
      </c>
      <c r="O46" s="14" t="str">
        <f>IF(OR(D46&gt;'100% Report'!$G$17,D46&lt;-'100% Report'!$G$17),D46,"")</f>
        <v/>
      </c>
      <c r="P46" s="9" t="str">
        <f>IF(OR(E46&gt;'95% Report'!$I$17,E46&lt;-'95% Report'!$I$17),E46,"")</f>
        <v/>
      </c>
      <c r="Q46" s="9" t="str">
        <f>IF(OR(E46&gt;'100% Report'!$I$17,E46&lt;-'100% Report'!$I$17),E46,"")</f>
        <v/>
      </c>
      <c r="R46" s="14" t="str">
        <f>IF(OR(D46&gt;'95% Report'!$G$18,D46&lt;-'95% Report'!$G$18),D46,"")</f>
        <v/>
      </c>
      <c r="S46" s="14" t="str">
        <f>IF(OR(D46&gt;'100% Report'!$G$18,D46&lt;-'100% Report'!$G$18),D46,"")</f>
        <v/>
      </c>
      <c r="T46" s="10" t="str">
        <f>IF(OR(E46&gt;'95% Report'!$I$18,E46&lt;-'95% Report'!$I$18),E46,"")</f>
        <v/>
      </c>
      <c r="U46" s="10" t="str">
        <f>IF(OR(E46&gt;'100% Report'!$I$18,E46&lt;-'100% Report'!$I$18),E46,"")</f>
        <v/>
      </c>
    </row>
    <row r="47" spans="1:21">
      <c r="A47" s="8">
        <v>11.7</v>
      </c>
      <c r="B47" s="12">
        <f>'Raw Data Input'!S60/100</f>
        <v>0</v>
      </c>
      <c r="C47" s="10">
        <f t="shared" si="3"/>
        <v>0</v>
      </c>
      <c r="D47" s="10">
        <f t="shared" si="3"/>
        <v>0</v>
      </c>
      <c r="E47" s="13">
        <f t="shared" si="1"/>
        <v>4.17</v>
      </c>
      <c r="F47" s="14" t="str">
        <f>IF(OR(D47&gt;'95% Report'!$G$15,D47&lt;-'95% Report'!$G$15),D47,"")</f>
        <v/>
      </c>
      <c r="G47" s="14" t="str">
        <f>IF(OR(D47&gt;'100% Report'!$G$15,D47&lt;-'100% Report'!$G$15),D47,"")</f>
        <v/>
      </c>
      <c r="H47" s="10" t="str">
        <f>IF(OR(E47&gt;'95% Report'!$I$15,E47&lt;-'95% Report'!$I$15),E47,"")</f>
        <v/>
      </c>
      <c r="I47" s="10" t="str">
        <f>IF(OR(E47&gt;'100% Report'!$I$15,E47&lt;-'100% Report'!$I$15),E47,"")</f>
        <v/>
      </c>
      <c r="J47" s="14" t="str">
        <f>IF(OR(D47&gt;'95% Report'!$G$16,D47&lt;-'95% Report'!$G$16),D47,"")</f>
        <v/>
      </c>
      <c r="K47" s="14" t="str">
        <f>IF(OR(D47&gt;'100% Report'!$G$16,D47&lt;-'100% Report'!$G$16),D47,"")</f>
        <v/>
      </c>
      <c r="L47" s="10" t="str">
        <f>IF(OR(E47&gt;'95% Report'!$I$16,E47&lt;-'95% Report'!$I$16),E47,"")</f>
        <v/>
      </c>
      <c r="M47" s="10" t="str">
        <f>IF(OR(E47&gt;'100% Report'!$I$16,E47&lt;-'100% Report'!$I$16),E47,"")</f>
        <v/>
      </c>
      <c r="N47" s="14" t="str">
        <f>IF(OR(D47&gt;'95% Report'!$G$17,D47&lt;-'95% Report'!$G$17),D47,"")</f>
        <v/>
      </c>
      <c r="O47" s="14" t="str">
        <f>IF(OR(D47&gt;'100% Report'!$G$17,D47&lt;-'100% Report'!$G$17),D47,"")</f>
        <v/>
      </c>
      <c r="P47" s="9" t="str">
        <f>IF(OR(E47&gt;'95% Report'!$I$17,E47&lt;-'95% Report'!$I$17),E47,"")</f>
        <v/>
      </c>
      <c r="Q47" s="9" t="str">
        <f>IF(OR(E47&gt;'100% Report'!$I$17,E47&lt;-'100% Report'!$I$17),E47,"")</f>
        <v/>
      </c>
      <c r="R47" s="14" t="str">
        <f>IF(OR(D47&gt;'95% Report'!$G$18,D47&lt;-'95% Report'!$G$18),D47,"")</f>
        <v/>
      </c>
      <c r="S47" s="14" t="str">
        <f>IF(OR(D47&gt;'100% Report'!$G$18,D47&lt;-'100% Report'!$G$18),D47,"")</f>
        <v/>
      </c>
      <c r="T47" s="10" t="str">
        <f>IF(OR(E47&gt;'95% Report'!$I$18,E47&lt;-'95% Report'!$I$18),E47,"")</f>
        <v/>
      </c>
      <c r="U47" s="10" t="str">
        <f>IF(OR(E47&gt;'100% Report'!$I$18,E47&lt;-'100% Report'!$I$18),E47,"")</f>
        <v/>
      </c>
    </row>
    <row r="48" spans="1:21">
      <c r="A48" s="7">
        <v>12</v>
      </c>
      <c r="B48" s="12">
        <f>'Raw Data Input'!S61/100</f>
        <v>0</v>
      </c>
      <c r="C48" s="10">
        <f t="shared" si="3"/>
        <v>0</v>
      </c>
      <c r="D48" s="10">
        <f t="shared" si="3"/>
        <v>0</v>
      </c>
      <c r="E48" s="13">
        <f t="shared" si="1"/>
        <v>4.34</v>
      </c>
      <c r="F48" s="14" t="str">
        <f>IF(OR(D48&gt;'95% Report'!$G$15,D48&lt;-'95% Report'!$G$15),D48,"")</f>
        <v/>
      </c>
      <c r="G48" s="14" t="str">
        <f>IF(OR(D48&gt;'100% Report'!$G$15,D48&lt;-'100% Report'!$G$15),D48,"")</f>
        <v/>
      </c>
      <c r="H48" s="10" t="str">
        <f>IF(OR(E48&gt;'95% Report'!$I$15,E48&lt;-'95% Report'!$I$15),E48,"")</f>
        <v/>
      </c>
      <c r="I48" s="10" t="str">
        <f>IF(OR(E48&gt;'100% Report'!$I$15,E48&lt;-'100% Report'!$I$15),E48,"")</f>
        <v/>
      </c>
      <c r="J48" s="14" t="str">
        <f>IF(OR(D48&gt;'95% Report'!$G$16,D48&lt;-'95% Report'!$G$16),D48,"")</f>
        <v/>
      </c>
      <c r="K48" s="14" t="str">
        <f>IF(OR(D48&gt;'100% Report'!$G$16,D48&lt;-'100% Report'!$G$16),D48,"")</f>
        <v/>
      </c>
      <c r="L48" s="10" t="str">
        <f>IF(OR(E48&gt;'95% Report'!$I$16,E48&lt;-'95% Report'!$I$16),E48,"")</f>
        <v/>
      </c>
      <c r="M48" s="10" t="str">
        <f>IF(OR(E48&gt;'100% Report'!$I$16,E48&lt;-'100% Report'!$I$16),E48,"")</f>
        <v/>
      </c>
      <c r="N48" s="14" t="str">
        <f>IF(OR(D48&gt;'95% Report'!$G$17,D48&lt;-'95% Report'!$G$17),D48,"")</f>
        <v/>
      </c>
      <c r="O48" s="14" t="str">
        <f>IF(OR(D48&gt;'100% Report'!$G$17,D48&lt;-'100% Report'!$G$17),D48,"")</f>
        <v/>
      </c>
      <c r="P48" s="9" t="str">
        <f>IF(OR(E48&gt;'95% Report'!$I$17,E48&lt;-'95% Report'!$I$17),E48,"")</f>
        <v/>
      </c>
      <c r="Q48" s="9" t="str">
        <f>IF(OR(E48&gt;'100% Report'!$I$17,E48&lt;-'100% Report'!$I$17),E48,"")</f>
        <v/>
      </c>
      <c r="R48" s="14" t="str">
        <f>IF(OR(D48&gt;'95% Report'!$G$18,D48&lt;-'95% Report'!$G$18),D48,"")</f>
        <v/>
      </c>
      <c r="S48" s="14" t="str">
        <f>IF(OR(D48&gt;'100% Report'!$G$18,D48&lt;-'100% Report'!$G$18),D48,"")</f>
        <v/>
      </c>
      <c r="T48" s="10" t="str">
        <f>IF(OR(E48&gt;'95% Report'!$I$18,E48&lt;-'95% Report'!$I$18),E48,"")</f>
        <v/>
      </c>
      <c r="U48" s="10" t="str">
        <f>IF(OR(E48&gt;'100% Report'!$I$18,E48&lt;-'100% Report'!$I$18),E48,"")</f>
        <v/>
      </c>
    </row>
    <row r="49" spans="1:21">
      <c r="A49" s="8">
        <v>12.3</v>
      </c>
      <c r="B49" s="12">
        <f>'Raw Data Input'!S62/100</f>
        <v>0</v>
      </c>
      <c r="C49" s="10">
        <f t="shared" si="3"/>
        <v>0</v>
      </c>
      <c r="D49" s="10">
        <f t="shared" si="3"/>
        <v>0</v>
      </c>
      <c r="E49" s="13">
        <f t="shared" si="1"/>
        <v>4.09</v>
      </c>
      <c r="F49" s="14" t="str">
        <f>IF(OR(D49&gt;'95% Report'!$G$15,D49&lt;-'95% Report'!$G$15),D49,"")</f>
        <v/>
      </c>
      <c r="G49" s="14" t="str">
        <f>IF(OR(D49&gt;'100% Report'!$G$15,D49&lt;-'100% Report'!$G$15),D49,"")</f>
        <v/>
      </c>
      <c r="H49" s="10" t="str">
        <f>IF(OR(E49&gt;'95% Report'!$I$15,E49&lt;-'95% Report'!$I$15),E49,"")</f>
        <v/>
      </c>
      <c r="I49" s="10" t="str">
        <f>IF(OR(E49&gt;'100% Report'!$I$15,E49&lt;-'100% Report'!$I$15),E49,"")</f>
        <v/>
      </c>
      <c r="J49" s="14" t="str">
        <f>IF(OR(D49&gt;'95% Report'!$G$16,D49&lt;-'95% Report'!$G$16),D49,"")</f>
        <v/>
      </c>
      <c r="K49" s="14" t="str">
        <f>IF(OR(D49&gt;'100% Report'!$G$16,D49&lt;-'100% Report'!$G$16),D49,"")</f>
        <v/>
      </c>
      <c r="L49" s="10" t="str">
        <f>IF(OR(E49&gt;'95% Report'!$I$16,E49&lt;-'95% Report'!$I$16),E49,"")</f>
        <v/>
      </c>
      <c r="M49" s="10" t="str">
        <f>IF(OR(E49&gt;'100% Report'!$I$16,E49&lt;-'100% Report'!$I$16),E49,"")</f>
        <v/>
      </c>
      <c r="N49" s="14" t="str">
        <f>IF(OR(D49&gt;'95% Report'!$G$17,D49&lt;-'95% Report'!$G$17),D49,"")</f>
        <v/>
      </c>
      <c r="O49" s="14" t="str">
        <f>IF(OR(D49&gt;'100% Report'!$G$17,D49&lt;-'100% Report'!$G$17),D49,"")</f>
        <v/>
      </c>
      <c r="P49" s="9" t="str">
        <f>IF(OR(E49&gt;'95% Report'!$I$17,E49&lt;-'95% Report'!$I$17),E49,"")</f>
        <v/>
      </c>
      <c r="Q49" s="9" t="str">
        <f>IF(OR(E49&gt;'100% Report'!$I$17,E49&lt;-'100% Report'!$I$17),E49,"")</f>
        <v/>
      </c>
      <c r="R49" s="14" t="str">
        <f>IF(OR(D49&gt;'95% Report'!$G$18,D49&lt;-'95% Report'!$G$18),D49,"")</f>
        <v/>
      </c>
      <c r="S49" s="14" t="str">
        <f>IF(OR(D49&gt;'100% Report'!$G$18,D49&lt;-'100% Report'!$G$18),D49,"")</f>
        <v/>
      </c>
      <c r="T49" s="10" t="str">
        <f>IF(OR(E49&gt;'95% Report'!$I$18,E49&lt;-'95% Report'!$I$18),E49,"")</f>
        <v/>
      </c>
      <c r="U49" s="10" t="str">
        <f>IF(OR(E49&gt;'100% Report'!$I$18,E49&lt;-'100% Report'!$I$18),E49,"")</f>
        <v/>
      </c>
    </row>
    <row r="50" spans="1:21">
      <c r="A50" s="8">
        <v>12.6</v>
      </c>
      <c r="B50" s="12">
        <f>'Raw Data Input'!S63/100</f>
        <v>0</v>
      </c>
      <c r="C50" s="10">
        <f t="shared" si="3"/>
        <v>0</v>
      </c>
      <c r="D50" s="10">
        <f t="shared" si="3"/>
        <v>0</v>
      </c>
      <c r="E50" s="13">
        <f t="shared" si="1"/>
        <v>4.1100000000000003</v>
      </c>
      <c r="F50" s="14" t="str">
        <f>IF(OR(D50&gt;'95% Report'!$G$15,D50&lt;-'95% Report'!$G$15),D50,"")</f>
        <v/>
      </c>
      <c r="G50" s="14" t="str">
        <f>IF(OR(D50&gt;'100% Report'!$G$15,D50&lt;-'100% Report'!$G$15),D50,"")</f>
        <v/>
      </c>
      <c r="H50" s="10" t="str">
        <f>IF(OR(E50&gt;'95% Report'!$I$15,E50&lt;-'95% Report'!$I$15),E50,"")</f>
        <v/>
      </c>
      <c r="I50" s="10" t="str">
        <f>IF(OR(E50&gt;'100% Report'!$I$15,E50&lt;-'100% Report'!$I$15),E50,"")</f>
        <v/>
      </c>
      <c r="J50" s="14" t="str">
        <f>IF(OR(D50&gt;'95% Report'!$G$16,D50&lt;-'95% Report'!$G$16),D50,"")</f>
        <v/>
      </c>
      <c r="K50" s="14" t="str">
        <f>IF(OR(D50&gt;'100% Report'!$G$16,D50&lt;-'100% Report'!$G$16),D50,"")</f>
        <v/>
      </c>
      <c r="L50" s="10" t="str">
        <f>IF(OR(E50&gt;'95% Report'!$I$16,E50&lt;-'95% Report'!$I$16),E50,"")</f>
        <v/>
      </c>
      <c r="M50" s="10" t="str">
        <f>IF(OR(E50&gt;'100% Report'!$I$16,E50&lt;-'100% Report'!$I$16),E50,"")</f>
        <v/>
      </c>
      <c r="N50" s="14" t="str">
        <f>IF(OR(D50&gt;'95% Report'!$G$17,D50&lt;-'95% Report'!$G$17),D50,"")</f>
        <v/>
      </c>
      <c r="O50" s="14" t="str">
        <f>IF(OR(D50&gt;'100% Report'!$G$17,D50&lt;-'100% Report'!$G$17),D50,"")</f>
        <v/>
      </c>
      <c r="P50" s="9" t="str">
        <f>IF(OR(E50&gt;'95% Report'!$I$17,E50&lt;-'95% Report'!$I$17),E50,"")</f>
        <v/>
      </c>
      <c r="Q50" s="9" t="str">
        <f>IF(OR(E50&gt;'100% Report'!$I$17,E50&lt;-'100% Report'!$I$17),E50,"")</f>
        <v/>
      </c>
      <c r="R50" s="14" t="str">
        <f>IF(OR(D50&gt;'95% Report'!$G$18,D50&lt;-'95% Report'!$G$18),D50,"")</f>
        <v/>
      </c>
      <c r="S50" s="14" t="str">
        <f>IF(OR(D50&gt;'100% Report'!$G$18,D50&lt;-'100% Report'!$G$18),D50,"")</f>
        <v/>
      </c>
      <c r="T50" s="10" t="str">
        <f>IF(OR(E50&gt;'95% Report'!$I$18,E50&lt;-'95% Report'!$I$18),E50,"")</f>
        <v/>
      </c>
      <c r="U50" s="10" t="str">
        <f>IF(OR(E50&gt;'100% Report'!$I$18,E50&lt;-'100% Report'!$I$18),E50,"")</f>
        <v/>
      </c>
    </row>
    <row r="51" spans="1:21">
      <c r="A51" s="8">
        <v>12.9</v>
      </c>
      <c r="B51" s="12">
        <f>'Raw Data Input'!S64/100</f>
        <v>0</v>
      </c>
      <c r="C51" s="10">
        <f t="shared" si="3"/>
        <v>0</v>
      </c>
      <c r="D51" s="10">
        <f t="shared" si="3"/>
        <v>0</v>
      </c>
      <c r="E51" s="13">
        <f t="shared" si="1"/>
        <v>3.56</v>
      </c>
      <c r="F51" s="14" t="str">
        <f>IF(OR(D51&gt;'95% Report'!$G$15,D51&lt;-'95% Report'!$G$15),D51,"")</f>
        <v/>
      </c>
      <c r="G51" s="14" t="str">
        <f>IF(OR(D51&gt;'100% Report'!$G$15,D51&lt;-'100% Report'!$G$15),D51,"")</f>
        <v/>
      </c>
      <c r="H51" s="10" t="str">
        <f>IF(OR(E51&gt;'95% Report'!$I$15,E51&lt;-'95% Report'!$I$15),E51,"")</f>
        <v/>
      </c>
      <c r="I51" s="10" t="str">
        <f>IF(OR(E51&gt;'100% Report'!$I$15,E51&lt;-'100% Report'!$I$15),E51,"")</f>
        <v/>
      </c>
      <c r="J51" s="14" t="str">
        <f>IF(OR(D51&gt;'95% Report'!$G$16,D51&lt;-'95% Report'!$G$16),D51,"")</f>
        <v/>
      </c>
      <c r="K51" s="14" t="str">
        <f>IF(OR(D51&gt;'100% Report'!$G$16,D51&lt;-'100% Report'!$G$16),D51,"")</f>
        <v/>
      </c>
      <c r="L51" s="10" t="str">
        <f>IF(OR(E51&gt;'95% Report'!$I$16,E51&lt;-'95% Report'!$I$16),E51,"")</f>
        <v/>
      </c>
      <c r="M51" s="10" t="str">
        <f>IF(OR(E51&gt;'100% Report'!$I$16,E51&lt;-'100% Report'!$I$16),E51,"")</f>
        <v/>
      </c>
      <c r="N51" s="14" t="str">
        <f>IF(OR(D51&gt;'95% Report'!$G$17,D51&lt;-'95% Report'!$G$17),D51,"")</f>
        <v/>
      </c>
      <c r="O51" s="14" t="str">
        <f>IF(OR(D51&gt;'100% Report'!$G$17,D51&lt;-'100% Report'!$G$17),D51,"")</f>
        <v/>
      </c>
      <c r="P51" s="9" t="str">
        <f>IF(OR(E51&gt;'95% Report'!$I$17,E51&lt;-'95% Report'!$I$17),E51,"")</f>
        <v/>
      </c>
      <c r="Q51" s="9" t="str">
        <f>IF(OR(E51&gt;'100% Report'!$I$17,E51&lt;-'100% Report'!$I$17),E51,"")</f>
        <v/>
      </c>
      <c r="R51" s="14" t="str">
        <f>IF(OR(D51&gt;'95% Report'!$G$18,D51&lt;-'95% Report'!$G$18),D51,"")</f>
        <v/>
      </c>
      <c r="S51" s="14" t="str">
        <f>IF(OR(D51&gt;'100% Report'!$G$18,D51&lt;-'100% Report'!$G$18),D51,"")</f>
        <v/>
      </c>
      <c r="T51" s="10" t="str">
        <f>IF(OR(E51&gt;'95% Report'!$I$18,E51&lt;-'95% Report'!$I$18),E51,"")</f>
        <v/>
      </c>
      <c r="U51" s="10" t="str">
        <f>IF(OR(E51&gt;'100% Report'!$I$18,E51&lt;-'100% Report'!$I$18),E51,"")</f>
        <v/>
      </c>
    </row>
    <row r="52" spans="1:21">
      <c r="A52" s="7">
        <v>13.2</v>
      </c>
      <c r="B52" s="12">
        <f>'Raw Data Input'!S65/100</f>
        <v>0</v>
      </c>
      <c r="C52" s="10">
        <f t="shared" si="3"/>
        <v>0</v>
      </c>
      <c r="D52" s="10">
        <f t="shared" si="3"/>
        <v>0</v>
      </c>
      <c r="E52" s="13">
        <f t="shared" si="1"/>
        <v>0</v>
      </c>
      <c r="F52" s="14" t="str">
        <f>IF(OR(D52&gt;'95% Report'!$G$15,D52&lt;-'95% Report'!$G$15),D52,"")</f>
        <v/>
      </c>
      <c r="G52" s="14" t="str">
        <f>IF(OR(D52&gt;'100% Report'!$G$15,D52&lt;-'100% Report'!$G$15),D52,"")</f>
        <v/>
      </c>
      <c r="H52" s="10" t="str">
        <f>IF(OR(E52&gt;'95% Report'!$I$15,E52&lt;-'95% Report'!$I$15),E52,"")</f>
        <v/>
      </c>
      <c r="I52" s="10" t="str">
        <f>IF(OR(E52&gt;'100% Report'!$I$15,E52&lt;-'100% Report'!$I$15),E52,"")</f>
        <v/>
      </c>
      <c r="J52" s="14" t="str">
        <f>IF(OR(D52&gt;'95% Report'!$G$16,D52&lt;-'95% Report'!$G$16),D52,"")</f>
        <v/>
      </c>
      <c r="K52" s="14" t="str">
        <f>IF(OR(D52&gt;'100% Report'!$G$16,D52&lt;-'100% Report'!$G$16),D52,"")</f>
        <v/>
      </c>
      <c r="L52" s="10" t="str">
        <f>IF(OR(E52&gt;'95% Report'!$I$16,E52&lt;-'95% Report'!$I$16),E52,"")</f>
        <v/>
      </c>
      <c r="M52" s="10" t="str">
        <f>IF(OR(E52&gt;'100% Report'!$I$16,E52&lt;-'100% Report'!$I$16),E52,"")</f>
        <v/>
      </c>
      <c r="N52" s="14" t="str">
        <f>IF(OR(D52&gt;'95% Report'!$G$17,D52&lt;-'95% Report'!$G$17),D52,"")</f>
        <v/>
      </c>
      <c r="O52" s="14" t="str">
        <f>IF(OR(D52&gt;'100% Report'!$G$17,D52&lt;-'100% Report'!$G$17),D52,"")</f>
        <v/>
      </c>
      <c r="P52" s="9" t="str">
        <f>IF(OR(E52&gt;'95% Report'!$I$17,E52&lt;-'95% Report'!$I$17),E52,"")</f>
        <v/>
      </c>
      <c r="Q52" s="9" t="str">
        <f>IF(OR(E52&gt;'100% Report'!$I$17,E52&lt;-'100% Report'!$I$17),E52,"")</f>
        <v/>
      </c>
      <c r="R52" s="14" t="str">
        <f>IF(OR(D52&gt;'95% Report'!$G$18,D52&lt;-'95% Report'!$G$18),D52,"")</f>
        <v/>
      </c>
      <c r="S52" s="14" t="str">
        <f>IF(OR(D52&gt;'100% Report'!$G$18,D52&lt;-'100% Report'!$G$18),D52,"")</f>
        <v/>
      </c>
      <c r="T52" s="10" t="str">
        <f>IF(OR(E52&gt;'95% Report'!$I$18,E52&lt;-'95% Report'!$I$18),E52,"")</f>
        <v/>
      </c>
      <c r="U52" s="10" t="str">
        <f>IF(OR(E52&gt;'100% Report'!$I$18,E52&lt;-'100% Report'!$I$18),E52,"")</f>
        <v/>
      </c>
    </row>
    <row r="53" spans="1:21">
      <c r="A53" s="8">
        <v>13.5</v>
      </c>
      <c r="B53" s="12">
        <f>'Raw Data Input'!S66/100</f>
        <v>0</v>
      </c>
      <c r="C53" s="10">
        <f t="shared" si="3"/>
        <v>0</v>
      </c>
      <c r="D53" s="10">
        <f t="shared" si="3"/>
        <v>0</v>
      </c>
      <c r="E53" s="13">
        <f t="shared" si="1"/>
        <v>0</v>
      </c>
      <c r="F53" s="14" t="str">
        <f>IF(OR(D53&gt;'95% Report'!$G$15,D53&lt;-'95% Report'!$G$15),D53,"")</f>
        <v/>
      </c>
      <c r="G53" s="14" t="str">
        <f>IF(OR(D53&gt;'100% Report'!$G$15,D53&lt;-'100% Report'!$G$15),D53,"")</f>
        <v/>
      </c>
      <c r="H53" s="10" t="str">
        <f>IF(OR(E53&gt;'95% Report'!$I$15,E53&lt;-'95% Report'!$I$15),E53,"")</f>
        <v/>
      </c>
      <c r="I53" s="10" t="str">
        <f>IF(OR(E53&gt;'100% Report'!$I$15,E53&lt;-'100% Report'!$I$15),E53,"")</f>
        <v/>
      </c>
      <c r="J53" s="14" t="str">
        <f>IF(OR(D53&gt;'95% Report'!$G$16,D53&lt;-'95% Report'!$G$16),D53,"")</f>
        <v/>
      </c>
      <c r="K53" s="14" t="str">
        <f>IF(OR(D53&gt;'100% Report'!$G$16,D53&lt;-'100% Report'!$G$16),D53,"")</f>
        <v/>
      </c>
      <c r="L53" s="10" t="str">
        <f>IF(OR(E53&gt;'95% Report'!$I$16,E53&lt;-'95% Report'!$I$16),E53,"")</f>
        <v/>
      </c>
      <c r="M53" s="10" t="str">
        <f>IF(OR(E53&gt;'100% Report'!$I$16,E53&lt;-'100% Report'!$I$16),E53,"")</f>
        <v/>
      </c>
      <c r="N53" s="14" t="str">
        <f>IF(OR(D53&gt;'95% Report'!$G$17,D53&lt;-'95% Report'!$G$17),D53,"")</f>
        <v/>
      </c>
      <c r="O53" s="14" t="str">
        <f>IF(OR(D53&gt;'100% Report'!$G$17,D53&lt;-'100% Report'!$G$17),D53,"")</f>
        <v/>
      </c>
      <c r="P53" s="9" t="str">
        <f>IF(OR(E53&gt;'95% Report'!$I$17,E53&lt;-'95% Report'!$I$17),E53,"")</f>
        <v/>
      </c>
      <c r="Q53" s="9" t="str">
        <f>IF(OR(E53&gt;'100% Report'!$I$17,E53&lt;-'100% Report'!$I$17),E53,"")</f>
        <v/>
      </c>
      <c r="R53" s="14" t="str">
        <f>IF(OR(D53&gt;'95% Report'!$G$18,D53&lt;-'95% Report'!$G$18),D53,"")</f>
        <v/>
      </c>
      <c r="S53" s="14" t="str">
        <f>IF(OR(D53&gt;'100% Report'!$G$18,D53&lt;-'100% Report'!$G$18),D53,"")</f>
        <v/>
      </c>
      <c r="T53" s="10" t="str">
        <f>IF(OR(E53&gt;'95% Report'!$I$18,E53&lt;-'95% Report'!$I$18),E53,"")</f>
        <v/>
      </c>
      <c r="U53" s="10" t="str">
        <f>IF(OR(E53&gt;'100% Report'!$I$18,E53&lt;-'100% Report'!$I$18),E53,"")</f>
        <v/>
      </c>
    </row>
    <row r="54" spans="1:21">
      <c r="A54" s="8">
        <v>13.8</v>
      </c>
      <c r="B54" s="12">
        <f>'Raw Data Input'!S67/100</f>
        <v>0</v>
      </c>
      <c r="C54" s="10">
        <f t="shared" si="3"/>
        <v>0</v>
      </c>
      <c r="D54" s="10">
        <f t="shared" si="3"/>
        <v>0</v>
      </c>
      <c r="E54" s="13">
        <f t="shared" si="1"/>
        <v>0</v>
      </c>
      <c r="F54" s="14" t="str">
        <f>IF(OR(D54&gt;'95% Report'!$G$15,D54&lt;-'95% Report'!$G$15),D54,"")</f>
        <v/>
      </c>
      <c r="G54" s="14" t="str">
        <f>IF(OR(D54&gt;'100% Report'!$G$15,D54&lt;-'100% Report'!$G$15),D54,"")</f>
        <v/>
      </c>
      <c r="H54" s="10" t="str">
        <f>IF(OR(E54&gt;'95% Report'!$I$15,E54&lt;-'95% Report'!$I$15),E54,"")</f>
        <v/>
      </c>
      <c r="I54" s="10" t="str">
        <f>IF(OR(E54&gt;'100% Report'!$I$15,E54&lt;-'100% Report'!$I$15),E54,"")</f>
        <v/>
      </c>
      <c r="J54" s="14" t="str">
        <f>IF(OR(D54&gt;'95% Report'!$G$16,D54&lt;-'95% Report'!$G$16),D54,"")</f>
        <v/>
      </c>
      <c r="K54" s="14" t="str">
        <f>IF(OR(D54&gt;'100% Report'!$G$16,D54&lt;-'100% Report'!$G$16),D54,"")</f>
        <v/>
      </c>
      <c r="L54" s="10" t="str">
        <f>IF(OR(E54&gt;'95% Report'!$I$16,E54&lt;-'95% Report'!$I$16),E54,"")</f>
        <v/>
      </c>
      <c r="M54" s="10" t="str">
        <f>IF(OR(E54&gt;'100% Report'!$I$16,E54&lt;-'100% Report'!$I$16),E54,"")</f>
        <v/>
      </c>
      <c r="N54" s="14" t="str">
        <f>IF(OR(D54&gt;'95% Report'!$G$17,D54&lt;-'95% Report'!$G$17),D54,"")</f>
        <v/>
      </c>
      <c r="O54" s="14" t="str">
        <f>IF(OR(D54&gt;'100% Report'!$G$17,D54&lt;-'100% Report'!$G$17),D54,"")</f>
        <v/>
      </c>
      <c r="P54" s="9" t="str">
        <f>IF(OR(E54&gt;'95% Report'!$I$17,E54&lt;-'95% Report'!$I$17),E54,"")</f>
        <v/>
      </c>
      <c r="Q54" s="9" t="str">
        <f>IF(OR(E54&gt;'100% Report'!$I$17,E54&lt;-'100% Report'!$I$17),E54,"")</f>
        <v/>
      </c>
      <c r="R54" s="14" t="str">
        <f>IF(OR(D54&gt;'95% Report'!$G$18,D54&lt;-'95% Report'!$G$18),D54,"")</f>
        <v/>
      </c>
      <c r="S54" s="14" t="str">
        <f>IF(OR(D54&gt;'100% Report'!$G$18,D54&lt;-'100% Report'!$G$18),D54,"")</f>
        <v/>
      </c>
      <c r="T54" s="10" t="str">
        <f>IF(OR(E54&gt;'95% Report'!$I$18,E54&lt;-'95% Report'!$I$18),E54,"")</f>
        <v/>
      </c>
      <c r="U54" s="10" t="str">
        <f>IF(OR(E54&gt;'100% Report'!$I$18,E54&lt;-'100% Report'!$I$18),E54,"")</f>
        <v/>
      </c>
    </row>
    <row r="55" spans="1:21">
      <c r="A55" s="8">
        <v>14.1</v>
      </c>
      <c r="B55" s="12">
        <f>'Raw Data Input'!S68/100</f>
        <v>0</v>
      </c>
      <c r="C55" s="10">
        <f t="shared" si="3"/>
        <v>0</v>
      </c>
      <c r="D55" s="10">
        <f t="shared" si="3"/>
        <v>0</v>
      </c>
      <c r="E55" s="13">
        <f t="shared" si="1"/>
        <v>0</v>
      </c>
      <c r="F55" s="14" t="str">
        <f>IF(OR(D55&gt;'95% Report'!$G$15,D55&lt;-'95% Report'!$G$15),D55,"")</f>
        <v/>
      </c>
      <c r="G55" s="14" t="str">
        <f>IF(OR(D55&gt;'100% Report'!$G$15,D55&lt;-'100% Report'!$G$15),D55,"")</f>
        <v/>
      </c>
      <c r="H55" s="10" t="str">
        <f>IF(OR(E55&gt;'95% Report'!$I$15,E55&lt;-'95% Report'!$I$15),E55,"")</f>
        <v/>
      </c>
      <c r="I55" s="10" t="str">
        <f>IF(OR(E55&gt;'100% Report'!$I$15,E55&lt;-'100% Report'!$I$15),E55,"")</f>
        <v/>
      </c>
      <c r="J55" s="14" t="str">
        <f>IF(OR(D55&gt;'95% Report'!$G$16,D55&lt;-'95% Report'!$G$16),D55,"")</f>
        <v/>
      </c>
      <c r="K55" s="14" t="str">
        <f>IF(OR(D55&gt;'100% Report'!$G$16,D55&lt;-'100% Report'!$G$16),D55,"")</f>
        <v/>
      </c>
      <c r="L55" s="10" t="str">
        <f>IF(OR(E55&gt;'95% Report'!$I$16,E55&lt;-'95% Report'!$I$16),E55,"")</f>
        <v/>
      </c>
      <c r="M55" s="10" t="str">
        <f>IF(OR(E55&gt;'100% Report'!$I$16,E55&lt;-'100% Report'!$I$16),E55,"")</f>
        <v/>
      </c>
      <c r="N55" s="14" t="str">
        <f>IF(OR(D55&gt;'95% Report'!$G$17,D55&lt;-'95% Report'!$G$17),D55,"")</f>
        <v/>
      </c>
      <c r="O55" s="14" t="str">
        <f>IF(OR(D55&gt;'100% Report'!$G$17,D55&lt;-'100% Report'!$G$17),D55,"")</f>
        <v/>
      </c>
      <c r="P55" s="9" t="str">
        <f>IF(OR(E55&gt;'95% Report'!$I$17,E55&lt;-'95% Report'!$I$17),E55,"")</f>
        <v/>
      </c>
      <c r="Q55" s="9" t="str">
        <f>IF(OR(E55&gt;'100% Report'!$I$17,E55&lt;-'100% Report'!$I$17),E55,"")</f>
        <v/>
      </c>
      <c r="R55" s="14" t="str">
        <f>IF(OR(D55&gt;'95% Report'!$G$18,D55&lt;-'95% Report'!$G$18),D55,"")</f>
        <v/>
      </c>
      <c r="S55" s="14" t="str">
        <f>IF(OR(D55&gt;'100% Report'!$G$18,D55&lt;-'100% Report'!$G$18),D55,"")</f>
        <v/>
      </c>
      <c r="T55" s="10" t="str">
        <f>IF(OR(E55&gt;'95% Report'!$I$18,E55&lt;-'95% Report'!$I$18),E55,"")</f>
        <v/>
      </c>
      <c r="U55" s="10" t="str">
        <f>IF(OR(E55&gt;'100% Report'!$I$18,E55&lt;-'100% Report'!$I$18),E55,"")</f>
        <v/>
      </c>
    </row>
    <row r="56" spans="1:21">
      <c r="A56" s="7">
        <v>14.4</v>
      </c>
      <c r="B56" s="12">
        <f>'Raw Data Input'!S69/100</f>
        <v>0</v>
      </c>
      <c r="C56" s="10">
        <f t="shared" si="3"/>
        <v>0</v>
      </c>
      <c r="D56" s="10">
        <f t="shared" si="3"/>
        <v>0</v>
      </c>
      <c r="E56" s="13">
        <f t="shared" si="1"/>
        <v>0</v>
      </c>
      <c r="F56" s="14" t="str">
        <f>IF(OR(D56&gt;'95% Report'!$G$15,D56&lt;-'95% Report'!$G$15),D56,"")</f>
        <v/>
      </c>
      <c r="G56" s="14" t="str">
        <f>IF(OR(D56&gt;'100% Report'!$G$15,D56&lt;-'100% Report'!$G$15),D56,"")</f>
        <v/>
      </c>
      <c r="H56" s="10" t="str">
        <f>IF(OR(E56&gt;'95% Report'!$I$15,E56&lt;-'95% Report'!$I$15),E56,"")</f>
        <v/>
      </c>
      <c r="I56" s="10" t="str">
        <f>IF(OR(E56&gt;'100% Report'!$I$15,E56&lt;-'100% Report'!$I$15),E56,"")</f>
        <v/>
      </c>
      <c r="J56" s="14" t="str">
        <f>IF(OR(D56&gt;'95% Report'!$G$16,D56&lt;-'95% Report'!$G$16),D56,"")</f>
        <v/>
      </c>
      <c r="K56" s="14" t="str">
        <f>IF(OR(D56&gt;'100% Report'!$G$16,D56&lt;-'100% Report'!$G$16),D56,"")</f>
        <v/>
      </c>
      <c r="L56" s="10" t="str">
        <f>IF(OR(E56&gt;'95% Report'!$I$16,E56&lt;-'95% Report'!$I$16),E56,"")</f>
        <v/>
      </c>
      <c r="M56" s="10" t="str">
        <f>IF(OR(E56&gt;'100% Report'!$I$16,E56&lt;-'100% Report'!$I$16),E56,"")</f>
        <v/>
      </c>
      <c r="N56" s="14" t="str">
        <f>IF(OR(D56&gt;'95% Report'!$G$17,D56&lt;-'95% Report'!$G$17),D56,"")</f>
        <v/>
      </c>
      <c r="O56" s="14" t="str">
        <f>IF(OR(D56&gt;'100% Report'!$G$17,D56&lt;-'100% Report'!$G$17),D56,"")</f>
        <v/>
      </c>
      <c r="P56" s="9" t="str">
        <f>IF(OR(E56&gt;'95% Report'!$I$17,E56&lt;-'95% Report'!$I$17),E56,"")</f>
        <v/>
      </c>
      <c r="Q56" s="9" t="str">
        <f>IF(OR(E56&gt;'100% Report'!$I$17,E56&lt;-'100% Report'!$I$17),E56,"")</f>
        <v/>
      </c>
      <c r="R56" s="14" t="str">
        <f>IF(OR(D56&gt;'95% Report'!$G$18,D56&lt;-'95% Report'!$G$18),D56,"")</f>
        <v/>
      </c>
      <c r="S56" s="14" t="str">
        <f>IF(OR(D56&gt;'100% Report'!$G$18,D56&lt;-'100% Report'!$G$18),D56,"")</f>
        <v/>
      </c>
      <c r="T56" s="10" t="str">
        <f>IF(OR(E56&gt;'95% Report'!$I$18,E56&lt;-'95% Report'!$I$18),E56,"")</f>
        <v/>
      </c>
      <c r="U56" s="10" t="str">
        <f>IF(OR(E56&gt;'100% Report'!$I$18,E56&lt;-'100% Report'!$I$18),E56,"")</f>
        <v/>
      </c>
    </row>
    <row r="57" spans="1:21">
      <c r="A57" s="8">
        <v>14.7</v>
      </c>
      <c r="B57" s="12">
        <f>'Raw Data Input'!S70/100</f>
        <v>0</v>
      </c>
      <c r="C57" s="10">
        <f t="shared" si="3"/>
        <v>0</v>
      </c>
      <c r="D57" s="10">
        <f t="shared" si="3"/>
        <v>0</v>
      </c>
      <c r="E57" s="13">
        <f t="shared" si="1"/>
        <v>0</v>
      </c>
      <c r="F57" s="14" t="str">
        <f>IF(OR(D57&gt;'95% Report'!$G$15,D57&lt;-'95% Report'!$G$15),D57,"")</f>
        <v/>
      </c>
      <c r="G57" s="14" t="str">
        <f>IF(OR(D57&gt;'100% Report'!$G$15,D57&lt;-'100% Report'!$G$15),D57,"")</f>
        <v/>
      </c>
      <c r="H57" s="10" t="str">
        <f>IF(OR(E57&gt;'95% Report'!$I$15,E57&lt;-'95% Report'!$I$15),E57,"")</f>
        <v/>
      </c>
      <c r="I57" s="10" t="str">
        <f>IF(OR(E57&gt;'100% Report'!$I$15,E57&lt;-'100% Report'!$I$15),E57,"")</f>
        <v/>
      </c>
      <c r="J57" s="14" t="str">
        <f>IF(OR(D57&gt;'95% Report'!$G$16,D57&lt;-'95% Report'!$G$16),D57,"")</f>
        <v/>
      </c>
      <c r="K57" s="14" t="str">
        <f>IF(OR(D57&gt;'100% Report'!$G$16,D57&lt;-'100% Report'!$G$16),D57,"")</f>
        <v/>
      </c>
      <c r="L57" s="10" t="str">
        <f>IF(OR(E57&gt;'95% Report'!$I$16,E57&lt;-'95% Report'!$I$16),E57,"")</f>
        <v/>
      </c>
      <c r="M57" s="10" t="str">
        <f>IF(OR(E57&gt;'100% Report'!$I$16,E57&lt;-'100% Report'!$I$16),E57,"")</f>
        <v/>
      </c>
      <c r="N57" s="14" t="str">
        <f>IF(OR(D57&gt;'95% Report'!$G$17,D57&lt;-'95% Report'!$G$17),D57,"")</f>
        <v/>
      </c>
      <c r="O57" s="14" t="str">
        <f>IF(OR(D57&gt;'100% Report'!$G$17,D57&lt;-'100% Report'!$G$17),D57,"")</f>
        <v/>
      </c>
      <c r="P57" s="9" t="str">
        <f>IF(OR(E57&gt;'95% Report'!$I$17,E57&lt;-'95% Report'!$I$17),E57,"")</f>
        <v/>
      </c>
      <c r="Q57" s="9" t="str">
        <f>IF(OR(E57&gt;'100% Report'!$I$17,E57&lt;-'100% Report'!$I$17),E57,"")</f>
        <v/>
      </c>
      <c r="R57" s="14" t="str">
        <f>IF(OR(D57&gt;'95% Report'!$G$18,D57&lt;-'95% Report'!$G$18),D57,"")</f>
        <v/>
      </c>
      <c r="S57" s="14" t="str">
        <f>IF(OR(D57&gt;'100% Report'!$G$18,D57&lt;-'100% Report'!$G$18),D57,"")</f>
        <v/>
      </c>
      <c r="T57" s="10" t="str">
        <f>IF(OR(E57&gt;'95% Report'!$I$18,E57&lt;-'95% Report'!$I$18),E57,"")</f>
        <v/>
      </c>
      <c r="U57" s="10" t="str">
        <f>IF(OR(E57&gt;'100% Report'!$I$18,E57&lt;-'100% Report'!$I$18),E57,"")</f>
        <v/>
      </c>
    </row>
    <row r="58" spans="1:21">
      <c r="A58" s="8">
        <v>15</v>
      </c>
      <c r="B58" s="12">
        <f>'Raw Data Input'!S71/100</f>
        <v>0</v>
      </c>
      <c r="C58" s="10">
        <f t="shared" ref="C58:D73" si="4">B58-B57</f>
        <v>0</v>
      </c>
      <c r="D58" s="10">
        <f t="shared" si="4"/>
        <v>0</v>
      </c>
      <c r="E58" s="13">
        <f t="shared" si="1"/>
        <v>0</v>
      </c>
      <c r="F58" s="14" t="str">
        <f>IF(OR(D58&gt;'95% Report'!$G$15,D58&lt;-'95% Report'!$G$15),D58,"")</f>
        <v/>
      </c>
      <c r="G58" s="14" t="str">
        <f>IF(OR(D58&gt;'100% Report'!$G$15,D58&lt;-'100% Report'!$G$15),D58,"")</f>
        <v/>
      </c>
      <c r="H58" s="10" t="str">
        <f>IF(OR(E58&gt;'95% Report'!$I$15,E58&lt;-'95% Report'!$I$15),E58,"")</f>
        <v/>
      </c>
      <c r="I58" s="10" t="str">
        <f>IF(OR(E58&gt;'100% Report'!$I$15,E58&lt;-'100% Report'!$I$15),E58,"")</f>
        <v/>
      </c>
      <c r="J58" s="14" t="str">
        <f>IF(OR(D58&gt;'95% Report'!$G$16,D58&lt;-'95% Report'!$G$16),D58,"")</f>
        <v/>
      </c>
      <c r="K58" s="14" t="str">
        <f>IF(OR(D58&gt;'100% Report'!$G$16,D58&lt;-'100% Report'!$G$16),D58,"")</f>
        <v/>
      </c>
      <c r="L58" s="10" t="str">
        <f>IF(OR(E58&gt;'95% Report'!$I$16,E58&lt;-'95% Report'!$I$16),E58,"")</f>
        <v/>
      </c>
      <c r="M58" s="10" t="str">
        <f>IF(OR(E58&gt;'100% Report'!$I$16,E58&lt;-'100% Report'!$I$16),E58,"")</f>
        <v/>
      </c>
      <c r="N58" s="14" t="str">
        <f>IF(OR(D58&gt;'95% Report'!$G$17,D58&lt;-'95% Report'!$G$17),D58,"")</f>
        <v/>
      </c>
      <c r="O58" s="14" t="str">
        <f>IF(OR(D58&gt;'100% Report'!$G$17,D58&lt;-'100% Report'!$G$17),D58,"")</f>
        <v/>
      </c>
      <c r="P58" s="9" t="str">
        <f>IF(OR(E58&gt;'95% Report'!$I$17,E58&lt;-'95% Report'!$I$17),E58,"")</f>
        <v/>
      </c>
      <c r="Q58" s="9" t="str">
        <f>IF(OR(E58&gt;'100% Report'!$I$17,E58&lt;-'100% Report'!$I$17),E58,"")</f>
        <v/>
      </c>
      <c r="R58" s="14" t="str">
        <f>IF(OR(D58&gt;'95% Report'!$G$18,D58&lt;-'95% Report'!$G$18),D58,"")</f>
        <v/>
      </c>
      <c r="S58" s="14" t="str">
        <f>IF(OR(D58&gt;'100% Report'!$G$18,D58&lt;-'100% Report'!$G$18),D58,"")</f>
        <v/>
      </c>
      <c r="T58" s="10" t="str">
        <f>IF(OR(E58&gt;'95% Report'!$I$18,E58&lt;-'95% Report'!$I$18),E58,"")</f>
        <v/>
      </c>
      <c r="U58" s="10" t="str">
        <f>IF(OR(E58&gt;'100% Report'!$I$18,E58&lt;-'100% Report'!$I$18),E58,"")</f>
        <v/>
      </c>
    </row>
    <row r="59" spans="1:21">
      <c r="A59" s="8">
        <v>15.3</v>
      </c>
      <c r="B59" s="12">
        <f>'Raw Data Input'!S72/100</f>
        <v>0</v>
      </c>
      <c r="C59" s="10">
        <f t="shared" si="4"/>
        <v>0</v>
      </c>
      <c r="D59" s="10">
        <f t="shared" si="4"/>
        <v>0</v>
      </c>
      <c r="E59" s="13">
        <f t="shared" si="1"/>
        <v>0</v>
      </c>
      <c r="F59" s="14" t="str">
        <f>IF(OR(D59&gt;'95% Report'!$G$15,D59&lt;-'95% Report'!$G$15),D59,"")</f>
        <v/>
      </c>
      <c r="G59" s="14" t="str">
        <f>IF(OR(D59&gt;'100% Report'!$G$15,D59&lt;-'100% Report'!$G$15),D59,"")</f>
        <v/>
      </c>
      <c r="H59" s="10" t="str">
        <f>IF(OR(E59&gt;'95% Report'!$I$15,E59&lt;-'95% Report'!$I$15),E59,"")</f>
        <v/>
      </c>
      <c r="I59" s="10" t="str">
        <f>IF(OR(E59&gt;'100% Report'!$I$15,E59&lt;-'100% Report'!$I$15),E59,"")</f>
        <v/>
      </c>
      <c r="J59" s="14" t="str">
        <f>IF(OR(D59&gt;'95% Report'!$G$16,D59&lt;-'95% Report'!$G$16),D59,"")</f>
        <v/>
      </c>
      <c r="K59" s="14" t="str">
        <f>IF(OR(D59&gt;'100% Report'!$G$16,D59&lt;-'100% Report'!$G$16),D59,"")</f>
        <v/>
      </c>
      <c r="L59" s="10" t="str">
        <f>IF(OR(E59&gt;'95% Report'!$I$16,E59&lt;-'95% Report'!$I$16),E59,"")</f>
        <v/>
      </c>
      <c r="M59" s="10" t="str">
        <f>IF(OR(E59&gt;'100% Report'!$I$16,E59&lt;-'100% Report'!$I$16),E59,"")</f>
        <v/>
      </c>
      <c r="N59" s="14" t="str">
        <f>IF(OR(D59&gt;'95% Report'!$G$17,D59&lt;-'95% Report'!$G$17),D59,"")</f>
        <v/>
      </c>
      <c r="O59" s="14" t="str">
        <f>IF(OR(D59&gt;'100% Report'!$G$17,D59&lt;-'100% Report'!$G$17),D59,"")</f>
        <v/>
      </c>
      <c r="P59" s="9" t="str">
        <f>IF(OR(E59&gt;'95% Report'!$I$17,E59&lt;-'95% Report'!$I$17),E59,"")</f>
        <v/>
      </c>
      <c r="Q59" s="9" t="str">
        <f>IF(OR(E59&gt;'100% Report'!$I$17,E59&lt;-'100% Report'!$I$17),E59,"")</f>
        <v/>
      </c>
      <c r="R59" s="14" t="str">
        <f>IF(OR(D59&gt;'95% Report'!$G$18,D59&lt;-'95% Report'!$G$18),D59,"")</f>
        <v/>
      </c>
      <c r="S59" s="14" t="str">
        <f>IF(OR(D59&gt;'100% Report'!$G$18,D59&lt;-'100% Report'!$G$18),D59,"")</f>
        <v/>
      </c>
      <c r="T59" s="10" t="str">
        <f>IF(OR(E59&gt;'95% Report'!$I$18,E59&lt;-'95% Report'!$I$18),E59,"")</f>
        <v/>
      </c>
      <c r="U59" s="10" t="str">
        <f>IF(OR(E59&gt;'100% Report'!$I$18,E59&lt;-'100% Report'!$I$18),E59,"")</f>
        <v/>
      </c>
    </row>
    <row r="60" spans="1:21">
      <c r="A60" s="7">
        <v>15.6</v>
      </c>
      <c r="B60" s="12">
        <f>'Raw Data Input'!S73/100</f>
        <v>0</v>
      </c>
      <c r="C60" s="10">
        <f t="shared" si="4"/>
        <v>0</v>
      </c>
      <c r="D60" s="10">
        <f t="shared" si="4"/>
        <v>0</v>
      </c>
      <c r="E60" s="13">
        <f t="shared" si="1"/>
        <v>0</v>
      </c>
      <c r="F60" s="14" t="str">
        <f>IF(OR(D60&gt;'95% Report'!$G$15,D60&lt;-'95% Report'!$G$15),D60,"")</f>
        <v/>
      </c>
      <c r="G60" s="14" t="str">
        <f>IF(OR(D60&gt;'100% Report'!$G$15,D60&lt;-'100% Report'!$G$15),D60,"")</f>
        <v/>
      </c>
      <c r="H60" s="10" t="str">
        <f>IF(OR(E60&gt;'95% Report'!$I$15,E60&lt;-'95% Report'!$I$15),E60,"")</f>
        <v/>
      </c>
      <c r="I60" s="10" t="str">
        <f>IF(OR(E60&gt;'100% Report'!$I$15,E60&lt;-'100% Report'!$I$15),E60,"")</f>
        <v/>
      </c>
      <c r="J60" s="14" t="str">
        <f>IF(OR(D60&gt;'95% Report'!$G$16,D60&lt;-'95% Report'!$G$16),D60,"")</f>
        <v/>
      </c>
      <c r="K60" s="14" t="str">
        <f>IF(OR(D60&gt;'100% Report'!$G$16,D60&lt;-'100% Report'!$G$16),D60,"")</f>
        <v/>
      </c>
      <c r="L60" s="10" t="str">
        <f>IF(OR(E60&gt;'95% Report'!$I$16,E60&lt;-'95% Report'!$I$16),E60,"")</f>
        <v/>
      </c>
      <c r="M60" s="10" t="str">
        <f>IF(OR(E60&gt;'100% Report'!$I$16,E60&lt;-'100% Report'!$I$16),E60,"")</f>
        <v/>
      </c>
      <c r="N60" s="14" t="str">
        <f>IF(OR(D60&gt;'95% Report'!$G$17,D60&lt;-'95% Report'!$G$17),D60,"")</f>
        <v/>
      </c>
      <c r="O60" s="14" t="str">
        <f>IF(OR(D60&gt;'100% Report'!$G$17,D60&lt;-'100% Report'!$G$17),D60,"")</f>
        <v/>
      </c>
      <c r="P60" s="9" t="str">
        <f>IF(OR(E60&gt;'95% Report'!$I$17,E60&lt;-'95% Report'!$I$17),E60,"")</f>
        <v/>
      </c>
      <c r="Q60" s="9" t="str">
        <f>IF(OR(E60&gt;'100% Report'!$I$17,E60&lt;-'100% Report'!$I$17),E60,"")</f>
        <v/>
      </c>
      <c r="R60" s="14" t="str">
        <f>IF(OR(D60&gt;'95% Report'!$G$18,D60&lt;-'95% Report'!$G$18),D60,"")</f>
        <v/>
      </c>
      <c r="S60" s="14" t="str">
        <f>IF(OR(D60&gt;'100% Report'!$G$18,D60&lt;-'100% Report'!$G$18),D60,"")</f>
        <v/>
      </c>
      <c r="T60" s="10" t="str">
        <f>IF(OR(E60&gt;'95% Report'!$I$18,E60&lt;-'95% Report'!$I$18),E60,"")</f>
        <v/>
      </c>
      <c r="U60" s="10" t="str">
        <f>IF(OR(E60&gt;'100% Report'!$I$18,E60&lt;-'100% Report'!$I$18),E60,"")</f>
        <v/>
      </c>
    </row>
    <row r="61" spans="1:21">
      <c r="A61" s="8">
        <v>15.9</v>
      </c>
      <c r="B61" s="12">
        <f>'Raw Data Input'!S74/100</f>
        <v>0</v>
      </c>
      <c r="C61" s="10">
        <f t="shared" si="4"/>
        <v>0</v>
      </c>
      <c r="D61" s="10">
        <f t="shared" si="4"/>
        <v>0</v>
      </c>
      <c r="E61" s="13">
        <f t="shared" si="1"/>
        <v>0</v>
      </c>
      <c r="F61" s="14" t="str">
        <f>IF(OR(D61&gt;'95% Report'!$G$15,D61&lt;-'95% Report'!$G$15),D61,"")</f>
        <v/>
      </c>
      <c r="G61" s="14" t="str">
        <f>IF(OR(D61&gt;'100% Report'!$G$15,D61&lt;-'100% Report'!$G$15),D61,"")</f>
        <v/>
      </c>
      <c r="H61" s="10" t="str">
        <f>IF(OR(E61&gt;'95% Report'!$I$15,E61&lt;-'95% Report'!$I$15),E61,"")</f>
        <v/>
      </c>
      <c r="I61" s="10" t="str">
        <f>IF(OR(E61&gt;'100% Report'!$I$15,E61&lt;-'100% Report'!$I$15),E61,"")</f>
        <v/>
      </c>
      <c r="J61" s="14" t="str">
        <f>IF(OR(D61&gt;'95% Report'!$G$16,D61&lt;-'95% Report'!$G$16),D61,"")</f>
        <v/>
      </c>
      <c r="K61" s="14" t="str">
        <f>IF(OR(D61&gt;'100% Report'!$G$16,D61&lt;-'100% Report'!$G$16),D61,"")</f>
        <v/>
      </c>
      <c r="L61" s="10" t="str">
        <f>IF(OR(E61&gt;'95% Report'!$I$16,E61&lt;-'95% Report'!$I$16),E61,"")</f>
        <v/>
      </c>
      <c r="M61" s="10" t="str">
        <f>IF(OR(E61&gt;'100% Report'!$I$16,E61&lt;-'100% Report'!$I$16),E61,"")</f>
        <v/>
      </c>
      <c r="N61" s="14" t="str">
        <f>IF(OR(D61&gt;'95% Report'!$G$17,D61&lt;-'95% Report'!$G$17),D61,"")</f>
        <v/>
      </c>
      <c r="O61" s="14" t="str">
        <f>IF(OR(D61&gt;'100% Report'!$G$17,D61&lt;-'100% Report'!$G$17),D61,"")</f>
        <v/>
      </c>
      <c r="P61" s="9" t="str">
        <f>IF(OR(E61&gt;'95% Report'!$I$17,E61&lt;-'95% Report'!$I$17),E61,"")</f>
        <v/>
      </c>
      <c r="Q61" s="9" t="str">
        <f>IF(OR(E61&gt;'100% Report'!$I$17,E61&lt;-'100% Report'!$I$17),E61,"")</f>
        <v/>
      </c>
      <c r="R61" s="14" t="str">
        <f>IF(OR(D61&gt;'95% Report'!$G$18,D61&lt;-'95% Report'!$G$18),D61,"")</f>
        <v/>
      </c>
      <c r="S61" s="14" t="str">
        <f>IF(OR(D61&gt;'100% Report'!$G$18,D61&lt;-'100% Report'!$G$18),D61,"")</f>
        <v/>
      </c>
      <c r="T61" s="10" t="str">
        <f>IF(OR(E61&gt;'95% Report'!$I$18,E61&lt;-'95% Report'!$I$18),E61,"")</f>
        <v/>
      </c>
      <c r="U61" s="10" t="str">
        <f>IF(OR(E61&gt;'100% Report'!$I$18,E61&lt;-'100% Report'!$I$18),E61,"")</f>
        <v/>
      </c>
    </row>
    <row r="62" spans="1:21">
      <c r="A62" s="8">
        <v>16.2</v>
      </c>
      <c r="B62" s="12">
        <f>'Raw Data Input'!S75/100</f>
        <v>0</v>
      </c>
      <c r="C62" s="10">
        <f t="shared" si="4"/>
        <v>0</v>
      </c>
      <c r="D62" s="10">
        <f t="shared" si="4"/>
        <v>0</v>
      </c>
      <c r="E62" s="13">
        <f t="shared" si="1"/>
        <v>0</v>
      </c>
      <c r="F62" s="14" t="str">
        <f>IF(OR(D62&gt;'95% Report'!$G$15,D62&lt;-'95% Report'!$G$15),D62,"")</f>
        <v/>
      </c>
      <c r="G62" s="14" t="str">
        <f>IF(OR(D62&gt;'100% Report'!$G$15,D62&lt;-'100% Report'!$G$15),D62,"")</f>
        <v/>
      </c>
      <c r="H62" s="10" t="str">
        <f>IF(OR(E62&gt;'95% Report'!$I$15,E62&lt;-'95% Report'!$I$15),E62,"")</f>
        <v/>
      </c>
      <c r="I62" s="10" t="str">
        <f>IF(OR(E62&gt;'100% Report'!$I$15,E62&lt;-'100% Report'!$I$15),E62,"")</f>
        <v/>
      </c>
      <c r="J62" s="14" t="str">
        <f>IF(OR(D62&gt;'95% Report'!$G$16,D62&lt;-'95% Report'!$G$16),D62,"")</f>
        <v/>
      </c>
      <c r="K62" s="14" t="str">
        <f>IF(OR(D62&gt;'100% Report'!$G$16,D62&lt;-'100% Report'!$G$16),D62,"")</f>
        <v/>
      </c>
      <c r="L62" s="10" t="str">
        <f>IF(OR(E62&gt;'95% Report'!$I$16,E62&lt;-'95% Report'!$I$16),E62,"")</f>
        <v/>
      </c>
      <c r="M62" s="10" t="str">
        <f>IF(OR(E62&gt;'100% Report'!$I$16,E62&lt;-'100% Report'!$I$16),E62,"")</f>
        <v/>
      </c>
      <c r="N62" s="14" t="str">
        <f>IF(OR(D62&gt;'95% Report'!$G$17,D62&lt;-'95% Report'!$G$17),D62,"")</f>
        <v/>
      </c>
      <c r="O62" s="14" t="str">
        <f>IF(OR(D62&gt;'100% Report'!$G$17,D62&lt;-'100% Report'!$G$17),D62,"")</f>
        <v/>
      </c>
      <c r="P62" s="9" t="str">
        <f>IF(OR(E62&gt;'95% Report'!$I$17,E62&lt;-'95% Report'!$I$17),E62,"")</f>
        <v/>
      </c>
      <c r="Q62" s="9" t="str">
        <f>IF(OR(E62&gt;'100% Report'!$I$17,E62&lt;-'100% Report'!$I$17),E62,"")</f>
        <v/>
      </c>
      <c r="R62" s="14" t="str">
        <f>IF(OR(D62&gt;'95% Report'!$G$18,D62&lt;-'95% Report'!$G$18),D62,"")</f>
        <v/>
      </c>
      <c r="S62" s="14" t="str">
        <f>IF(OR(D62&gt;'100% Report'!$G$18,D62&lt;-'100% Report'!$G$18),D62,"")</f>
        <v/>
      </c>
      <c r="T62" s="10" t="str">
        <f>IF(OR(E62&gt;'95% Report'!$I$18,E62&lt;-'95% Report'!$I$18),E62,"")</f>
        <v/>
      </c>
      <c r="U62" s="10" t="str">
        <f>IF(OR(E62&gt;'100% Report'!$I$18,E62&lt;-'100% Report'!$I$18),E62,"")</f>
        <v/>
      </c>
    </row>
    <row r="63" spans="1:21">
      <c r="A63" s="8">
        <v>16.5</v>
      </c>
      <c r="B63" s="12">
        <f>'Raw Data Input'!S76/100</f>
        <v>0</v>
      </c>
      <c r="C63" s="10">
        <f t="shared" si="4"/>
        <v>0</v>
      </c>
      <c r="D63" s="10">
        <f t="shared" si="4"/>
        <v>0</v>
      </c>
      <c r="E63" s="13">
        <f t="shared" si="1"/>
        <v>0</v>
      </c>
      <c r="F63" s="14" t="str">
        <f>IF(OR(D63&gt;'95% Report'!$G$15,D63&lt;-'95% Report'!$G$15),D63,"")</f>
        <v/>
      </c>
      <c r="G63" s="14" t="str">
        <f>IF(OR(D63&gt;'100% Report'!$G$15,D63&lt;-'100% Report'!$G$15),D63,"")</f>
        <v/>
      </c>
      <c r="H63" s="10" t="str">
        <f>IF(OR(E63&gt;'95% Report'!$I$15,E63&lt;-'95% Report'!$I$15),E63,"")</f>
        <v/>
      </c>
      <c r="I63" s="10" t="str">
        <f>IF(OR(E63&gt;'100% Report'!$I$15,E63&lt;-'100% Report'!$I$15),E63,"")</f>
        <v/>
      </c>
      <c r="J63" s="14" t="str">
        <f>IF(OR(D63&gt;'95% Report'!$G$16,D63&lt;-'95% Report'!$G$16),D63,"")</f>
        <v/>
      </c>
      <c r="K63" s="14" t="str">
        <f>IF(OR(D63&gt;'100% Report'!$G$16,D63&lt;-'100% Report'!$G$16),D63,"")</f>
        <v/>
      </c>
      <c r="L63" s="10" t="str">
        <f>IF(OR(E63&gt;'95% Report'!$I$16,E63&lt;-'95% Report'!$I$16),E63,"")</f>
        <v/>
      </c>
      <c r="M63" s="10" t="str">
        <f>IF(OR(E63&gt;'100% Report'!$I$16,E63&lt;-'100% Report'!$I$16),E63,"")</f>
        <v/>
      </c>
      <c r="N63" s="14" t="str">
        <f>IF(OR(D63&gt;'95% Report'!$G$17,D63&lt;-'95% Report'!$G$17),D63,"")</f>
        <v/>
      </c>
      <c r="O63" s="14" t="str">
        <f>IF(OR(D63&gt;'100% Report'!$G$17,D63&lt;-'100% Report'!$G$17),D63,"")</f>
        <v/>
      </c>
      <c r="P63" s="9" t="str">
        <f>IF(OR(E63&gt;'95% Report'!$I$17,E63&lt;-'95% Report'!$I$17),E63,"")</f>
        <v/>
      </c>
      <c r="Q63" s="9" t="str">
        <f>IF(OR(E63&gt;'100% Report'!$I$17,E63&lt;-'100% Report'!$I$17),E63,"")</f>
        <v/>
      </c>
      <c r="R63" s="14" t="str">
        <f>IF(OR(D63&gt;'95% Report'!$G$18,D63&lt;-'95% Report'!$G$18),D63,"")</f>
        <v/>
      </c>
      <c r="S63" s="14" t="str">
        <f>IF(OR(D63&gt;'100% Report'!$G$18,D63&lt;-'100% Report'!$G$18),D63,"")</f>
        <v/>
      </c>
      <c r="T63" s="10" t="str">
        <f>IF(OR(E63&gt;'95% Report'!$I$18,E63&lt;-'95% Report'!$I$18),E63,"")</f>
        <v/>
      </c>
      <c r="U63" s="10" t="str">
        <f>IF(OR(E63&gt;'100% Report'!$I$18,E63&lt;-'100% Report'!$I$18),E63,"")</f>
        <v/>
      </c>
    </row>
    <row r="64" spans="1:21">
      <c r="A64" s="7">
        <v>16.8</v>
      </c>
      <c r="B64" s="12">
        <f>'Raw Data Input'!S77/100</f>
        <v>0</v>
      </c>
      <c r="C64" s="10">
        <f t="shared" si="4"/>
        <v>0</v>
      </c>
      <c r="D64" s="10">
        <f t="shared" si="4"/>
        <v>0</v>
      </c>
      <c r="E64" s="13">
        <f t="shared" si="1"/>
        <v>0</v>
      </c>
      <c r="F64" s="14" t="str">
        <f>IF(OR(D64&gt;'95% Report'!$G$15,D64&lt;-'95% Report'!$G$15),D64,"")</f>
        <v/>
      </c>
      <c r="G64" s="14" t="str">
        <f>IF(OR(D64&gt;'100% Report'!$G$15,D64&lt;-'100% Report'!$G$15),D64,"")</f>
        <v/>
      </c>
      <c r="H64" s="10" t="str">
        <f>IF(OR(E64&gt;'95% Report'!$I$15,E64&lt;-'95% Report'!$I$15),E64,"")</f>
        <v/>
      </c>
      <c r="I64" s="10" t="str">
        <f>IF(OR(E64&gt;'100% Report'!$I$15,E64&lt;-'100% Report'!$I$15),E64,"")</f>
        <v/>
      </c>
      <c r="J64" s="14" t="str">
        <f>IF(OR(D64&gt;'95% Report'!$G$16,D64&lt;-'95% Report'!$G$16),D64,"")</f>
        <v/>
      </c>
      <c r="K64" s="14" t="str">
        <f>IF(OR(D64&gt;'100% Report'!$G$16,D64&lt;-'100% Report'!$G$16),D64,"")</f>
        <v/>
      </c>
      <c r="L64" s="10" t="str">
        <f>IF(OR(E64&gt;'95% Report'!$I$16,E64&lt;-'95% Report'!$I$16),E64,"")</f>
        <v/>
      </c>
      <c r="M64" s="10" t="str">
        <f>IF(OR(E64&gt;'100% Report'!$I$16,E64&lt;-'100% Report'!$I$16),E64,"")</f>
        <v/>
      </c>
      <c r="N64" s="14" t="str">
        <f>IF(OR(D64&gt;'95% Report'!$G$17,D64&lt;-'95% Report'!$G$17),D64,"")</f>
        <v/>
      </c>
      <c r="O64" s="14" t="str">
        <f>IF(OR(D64&gt;'100% Report'!$G$17,D64&lt;-'100% Report'!$G$17),D64,"")</f>
        <v/>
      </c>
      <c r="P64" s="9" t="str">
        <f>IF(OR(E64&gt;'95% Report'!$I$17,E64&lt;-'95% Report'!$I$17),E64,"")</f>
        <v/>
      </c>
      <c r="Q64" s="9" t="str">
        <f>IF(OR(E64&gt;'100% Report'!$I$17,E64&lt;-'100% Report'!$I$17),E64,"")</f>
        <v/>
      </c>
      <c r="R64" s="14" t="str">
        <f>IF(OR(D64&gt;'95% Report'!$G$18,D64&lt;-'95% Report'!$G$18),D64,"")</f>
        <v/>
      </c>
      <c r="S64" s="14" t="str">
        <f>IF(OR(D64&gt;'100% Report'!$G$18,D64&lt;-'100% Report'!$G$18),D64,"")</f>
        <v/>
      </c>
      <c r="T64" s="10" t="str">
        <f>IF(OR(E64&gt;'95% Report'!$I$18,E64&lt;-'95% Report'!$I$18),E64,"")</f>
        <v/>
      </c>
      <c r="U64" s="10" t="str">
        <f>IF(OR(E64&gt;'100% Report'!$I$18,E64&lt;-'100% Report'!$I$18),E64,"")</f>
        <v/>
      </c>
    </row>
    <row r="65" spans="1:21">
      <c r="A65" s="8">
        <v>17.100000000000001</v>
      </c>
      <c r="B65" s="12">
        <f>'Raw Data Input'!S78/100</f>
        <v>0</v>
      </c>
      <c r="C65" s="10">
        <f t="shared" si="4"/>
        <v>0</v>
      </c>
      <c r="D65" s="10">
        <f t="shared" si="4"/>
        <v>0</v>
      </c>
      <c r="E65" s="13">
        <f t="shared" si="1"/>
        <v>0</v>
      </c>
      <c r="F65" s="14" t="str">
        <f>IF(OR(D65&gt;'95% Report'!$G$15,D65&lt;-'95% Report'!$G$15),D65,"")</f>
        <v/>
      </c>
      <c r="G65" s="14" t="str">
        <f>IF(OR(D65&gt;'100% Report'!$G$15,D65&lt;-'100% Report'!$G$15),D65,"")</f>
        <v/>
      </c>
      <c r="H65" s="10" t="str">
        <f>IF(OR(E65&gt;'95% Report'!$I$15,E65&lt;-'95% Report'!$I$15),E65,"")</f>
        <v/>
      </c>
      <c r="I65" s="10" t="str">
        <f>IF(OR(E65&gt;'100% Report'!$I$15,E65&lt;-'100% Report'!$I$15),E65,"")</f>
        <v/>
      </c>
      <c r="J65" s="14" t="str">
        <f>IF(OR(D65&gt;'95% Report'!$G$16,D65&lt;-'95% Report'!$G$16),D65,"")</f>
        <v/>
      </c>
      <c r="K65" s="14" t="str">
        <f>IF(OR(D65&gt;'100% Report'!$G$16,D65&lt;-'100% Report'!$G$16),D65,"")</f>
        <v/>
      </c>
      <c r="L65" s="10" t="str">
        <f>IF(OR(E65&gt;'95% Report'!$I$16,E65&lt;-'95% Report'!$I$16),E65,"")</f>
        <v/>
      </c>
      <c r="M65" s="10" t="str">
        <f>IF(OR(E65&gt;'100% Report'!$I$16,E65&lt;-'100% Report'!$I$16),E65,"")</f>
        <v/>
      </c>
      <c r="N65" s="14" t="str">
        <f>IF(OR(D65&gt;'95% Report'!$G$17,D65&lt;-'95% Report'!$G$17),D65,"")</f>
        <v/>
      </c>
      <c r="O65" s="14" t="str">
        <f>IF(OR(D65&gt;'100% Report'!$G$17,D65&lt;-'100% Report'!$G$17),D65,"")</f>
        <v/>
      </c>
      <c r="P65" s="9" t="str">
        <f>IF(OR(E65&gt;'95% Report'!$I$17,E65&lt;-'95% Report'!$I$17),E65,"")</f>
        <v/>
      </c>
      <c r="Q65" s="9" t="str">
        <f>IF(OR(E65&gt;'100% Report'!$I$17,E65&lt;-'100% Report'!$I$17),E65,"")</f>
        <v/>
      </c>
      <c r="R65" s="14" t="str">
        <f>IF(OR(D65&gt;'95% Report'!$G$18,D65&lt;-'95% Report'!$G$18),D65,"")</f>
        <v/>
      </c>
      <c r="S65" s="14" t="str">
        <f>IF(OR(D65&gt;'100% Report'!$G$18,D65&lt;-'100% Report'!$G$18),D65,"")</f>
        <v/>
      </c>
      <c r="T65" s="10" t="str">
        <f>IF(OR(E65&gt;'95% Report'!$I$18,E65&lt;-'95% Report'!$I$18),E65,"")</f>
        <v/>
      </c>
      <c r="U65" s="10" t="str">
        <f>IF(OR(E65&gt;'100% Report'!$I$18,E65&lt;-'100% Report'!$I$18),E65,"")</f>
        <v/>
      </c>
    </row>
    <row r="66" spans="1:21">
      <c r="A66" s="8">
        <v>17.399999999999999</v>
      </c>
      <c r="B66" s="12">
        <f>'Raw Data Input'!S79/100</f>
        <v>0</v>
      </c>
      <c r="C66" s="10">
        <f t="shared" si="4"/>
        <v>0</v>
      </c>
      <c r="D66" s="10">
        <f t="shared" si="4"/>
        <v>0</v>
      </c>
      <c r="E66" s="13">
        <f t="shared" si="1"/>
        <v>0</v>
      </c>
      <c r="F66" s="14" t="str">
        <f>IF(OR(D66&gt;'95% Report'!$G$15,D66&lt;-'95% Report'!$G$15),D66,"")</f>
        <v/>
      </c>
      <c r="G66" s="14" t="str">
        <f>IF(OR(D66&gt;'100% Report'!$G$15,D66&lt;-'100% Report'!$G$15),D66,"")</f>
        <v/>
      </c>
      <c r="H66" s="10" t="str">
        <f>IF(OR(E66&gt;'95% Report'!$I$15,E66&lt;-'95% Report'!$I$15),E66,"")</f>
        <v/>
      </c>
      <c r="I66" s="10" t="str">
        <f>IF(OR(E66&gt;'100% Report'!$I$15,E66&lt;-'100% Report'!$I$15),E66,"")</f>
        <v/>
      </c>
      <c r="J66" s="14" t="str">
        <f>IF(OR(D66&gt;'95% Report'!$G$16,D66&lt;-'95% Report'!$G$16),D66,"")</f>
        <v/>
      </c>
      <c r="K66" s="14" t="str">
        <f>IF(OR(D66&gt;'100% Report'!$G$16,D66&lt;-'100% Report'!$G$16),D66,"")</f>
        <v/>
      </c>
      <c r="L66" s="10" t="str">
        <f>IF(OR(E66&gt;'95% Report'!$I$16,E66&lt;-'95% Report'!$I$16),E66,"")</f>
        <v/>
      </c>
      <c r="M66" s="10" t="str">
        <f>IF(OR(E66&gt;'100% Report'!$I$16,E66&lt;-'100% Report'!$I$16),E66,"")</f>
        <v/>
      </c>
      <c r="N66" s="14" t="str">
        <f>IF(OR(D66&gt;'95% Report'!$G$17,D66&lt;-'95% Report'!$G$17),D66,"")</f>
        <v/>
      </c>
      <c r="O66" s="14" t="str">
        <f>IF(OR(D66&gt;'100% Report'!$G$17,D66&lt;-'100% Report'!$G$17),D66,"")</f>
        <v/>
      </c>
      <c r="P66" s="9" t="str">
        <f>IF(OR(E66&gt;'95% Report'!$I$17,E66&lt;-'95% Report'!$I$17),E66,"")</f>
        <v/>
      </c>
      <c r="Q66" s="9" t="str">
        <f>IF(OR(E66&gt;'100% Report'!$I$17,E66&lt;-'100% Report'!$I$17),E66,"")</f>
        <v/>
      </c>
      <c r="R66" s="14" t="str">
        <f>IF(OR(D66&gt;'95% Report'!$G$18,D66&lt;-'95% Report'!$G$18),D66,"")</f>
        <v/>
      </c>
      <c r="S66" s="14" t="str">
        <f>IF(OR(D66&gt;'100% Report'!$G$18,D66&lt;-'100% Report'!$G$18),D66,"")</f>
        <v/>
      </c>
      <c r="T66" s="10" t="str">
        <f>IF(OR(E66&gt;'95% Report'!$I$18,E66&lt;-'95% Report'!$I$18),E66,"")</f>
        <v/>
      </c>
      <c r="U66" s="10" t="str">
        <f>IF(OR(E66&gt;'100% Report'!$I$18,E66&lt;-'100% Report'!$I$18),E66,"")</f>
        <v/>
      </c>
    </row>
    <row r="67" spans="1:21">
      <c r="A67" s="8">
        <v>17.7</v>
      </c>
      <c r="B67" s="12">
        <f>'Raw Data Input'!S80/100</f>
        <v>0</v>
      </c>
      <c r="C67" s="10">
        <f t="shared" si="4"/>
        <v>0</v>
      </c>
      <c r="D67" s="10">
        <f t="shared" si="4"/>
        <v>0</v>
      </c>
      <c r="E67" s="13">
        <f t="shared" si="1"/>
        <v>0</v>
      </c>
      <c r="F67" s="14" t="str">
        <f>IF(OR(D67&gt;'95% Report'!$G$15,D67&lt;-'95% Report'!$G$15),D67,"")</f>
        <v/>
      </c>
      <c r="G67" s="14" t="str">
        <f>IF(OR(D67&gt;'100% Report'!$G$15,D67&lt;-'100% Report'!$G$15),D67,"")</f>
        <v/>
      </c>
      <c r="H67" s="10" t="str">
        <f>IF(OR(E67&gt;'95% Report'!$I$15,E67&lt;-'95% Report'!$I$15),E67,"")</f>
        <v/>
      </c>
      <c r="I67" s="10" t="str">
        <f>IF(OR(E67&gt;'100% Report'!$I$15,E67&lt;-'100% Report'!$I$15),E67,"")</f>
        <v/>
      </c>
      <c r="J67" s="14" t="str">
        <f>IF(OR(D67&gt;'95% Report'!$G$16,D67&lt;-'95% Report'!$G$16),D67,"")</f>
        <v/>
      </c>
      <c r="K67" s="14" t="str">
        <f>IF(OR(D67&gt;'100% Report'!$G$16,D67&lt;-'100% Report'!$G$16),D67,"")</f>
        <v/>
      </c>
      <c r="L67" s="10" t="str">
        <f>IF(OR(E67&gt;'95% Report'!$I$16,E67&lt;-'95% Report'!$I$16),E67,"")</f>
        <v/>
      </c>
      <c r="M67" s="10" t="str">
        <f>IF(OR(E67&gt;'100% Report'!$I$16,E67&lt;-'100% Report'!$I$16),E67,"")</f>
        <v/>
      </c>
      <c r="N67" s="14" t="str">
        <f>IF(OR(D67&gt;'95% Report'!$G$17,D67&lt;-'95% Report'!$G$17),D67,"")</f>
        <v/>
      </c>
      <c r="O67" s="14" t="str">
        <f>IF(OR(D67&gt;'100% Report'!$G$17,D67&lt;-'100% Report'!$G$17),D67,"")</f>
        <v/>
      </c>
      <c r="P67" s="9" t="str">
        <f>IF(OR(E67&gt;'95% Report'!$I$17,E67&lt;-'95% Report'!$I$17),E67,"")</f>
        <v/>
      </c>
      <c r="Q67" s="9" t="str">
        <f>IF(OR(E67&gt;'100% Report'!$I$17,E67&lt;-'100% Report'!$I$17),E67,"")</f>
        <v/>
      </c>
      <c r="R67" s="14" t="str">
        <f>IF(OR(D67&gt;'95% Report'!$G$18,D67&lt;-'95% Report'!$G$18),D67,"")</f>
        <v/>
      </c>
      <c r="S67" s="14" t="str">
        <f>IF(OR(D67&gt;'100% Report'!$G$18,D67&lt;-'100% Report'!$G$18),D67,"")</f>
        <v/>
      </c>
      <c r="T67" s="10" t="str">
        <f>IF(OR(E67&gt;'95% Report'!$I$18,E67&lt;-'95% Report'!$I$18),E67,"")</f>
        <v/>
      </c>
      <c r="U67" s="10" t="str">
        <f>IF(OR(E67&gt;'100% Report'!$I$18,E67&lt;-'100% Report'!$I$18),E67,"")</f>
        <v/>
      </c>
    </row>
    <row r="68" spans="1:21">
      <c r="A68" s="7">
        <v>18</v>
      </c>
      <c r="B68" s="12">
        <f>'Raw Data Input'!S81/100</f>
        <v>0</v>
      </c>
      <c r="C68" s="10">
        <f t="shared" si="4"/>
        <v>0</v>
      </c>
      <c r="D68" s="10">
        <f t="shared" si="4"/>
        <v>0</v>
      </c>
      <c r="E68" s="13">
        <f t="shared" si="1"/>
        <v>0</v>
      </c>
      <c r="F68" s="14" t="str">
        <f>IF(OR(D68&gt;'95% Report'!$G$15,D68&lt;-'95% Report'!$G$15),D68,"")</f>
        <v/>
      </c>
      <c r="G68" s="14" t="str">
        <f>IF(OR(D68&gt;'100% Report'!$G$15,D68&lt;-'100% Report'!$G$15),D68,"")</f>
        <v/>
      </c>
      <c r="H68" s="10" t="str">
        <f>IF(OR(E68&gt;'95% Report'!$I$15,E68&lt;-'95% Report'!$I$15),E68,"")</f>
        <v/>
      </c>
      <c r="I68" s="10" t="str">
        <f>IF(OR(E68&gt;'100% Report'!$I$15,E68&lt;-'100% Report'!$I$15),E68,"")</f>
        <v/>
      </c>
      <c r="J68" s="14" t="str">
        <f>IF(OR(D68&gt;'95% Report'!$G$16,D68&lt;-'95% Report'!$G$16),D68,"")</f>
        <v/>
      </c>
      <c r="K68" s="14" t="str">
        <f>IF(OR(D68&gt;'100% Report'!$G$16,D68&lt;-'100% Report'!$G$16),D68,"")</f>
        <v/>
      </c>
      <c r="L68" s="10" t="str">
        <f>IF(OR(E68&gt;'95% Report'!$I$16,E68&lt;-'95% Report'!$I$16),E68,"")</f>
        <v/>
      </c>
      <c r="M68" s="10" t="str">
        <f>IF(OR(E68&gt;'100% Report'!$I$16,E68&lt;-'100% Report'!$I$16),E68,"")</f>
        <v/>
      </c>
      <c r="N68" s="14" t="str">
        <f>IF(OR(D68&gt;'95% Report'!$G$17,D68&lt;-'95% Report'!$G$17),D68,"")</f>
        <v/>
      </c>
      <c r="O68" s="14" t="str">
        <f>IF(OR(D68&gt;'100% Report'!$G$17,D68&lt;-'100% Report'!$G$17),D68,"")</f>
        <v/>
      </c>
      <c r="P68" s="9" t="str">
        <f>IF(OR(E68&gt;'95% Report'!$I$17,E68&lt;-'95% Report'!$I$17),E68,"")</f>
        <v/>
      </c>
      <c r="Q68" s="9" t="str">
        <f>IF(OR(E68&gt;'100% Report'!$I$17,E68&lt;-'100% Report'!$I$17),E68,"")</f>
        <v/>
      </c>
      <c r="R68" s="14" t="str">
        <f>IF(OR(D68&gt;'95% Report'!$G$18,D68&lt;-'95% Report'!$G$18),D68,"")</f>
        <v/>
      </c>
      <c r="S68" s="14" t="str">
        <f>IF(OR(D68&gt;'100% Report'!$G$18,D68&lt;-'100% Report'!$G$18),D68,"")</f>
        <v/>
      </c>
      <c r="T68" s="10" t="str">
        <f>IF(OR(E68&gt;'95% Report'!$I$18,E68&lt;-'95% Report'!$I$18),E68,"")</f>
        <v/>
      </c>
      <c r="U68" s="10" t="str">
        <f>IF(OR(E68&gt;'100% Report'!$I$18,E68&lt;-'100% Report'!$I$18),E68,"")</f>
        <v/>
      </c>
    </row>
    <row r="69" spans="1:21">
      <c r="A69" s="8">
        <v>18.3</v>
      </c>
      <c r="B69" s="12">
        <f>'Raw Data Input'!S82/100</f>
        <v>0</v>
      </c>
      <c r="C69" s="10">
        <f t="shared" si="4"/>
        <v>0</v>
      </c>
      <c r="D69" s="10">
        <f t="shared" si="4"/>
        <v>0</v>
      </c>
      <c r="E69" s="13">
        <f t="shared" si="1"/>
        <v>0</v>
      </c>
      <c r="F69" s="14" t="str">
        <f>IF(OR(D69&gt;'95% Report'!$G$15,D69&lt;-'95% Report'!$G$15),D69,"")</f>
        <v/>
      </c>
      <c r="G69" s="14" t="str">
        <f>IF(OR(D69&gt;'100% Report'!$G$15,D69&lt;-'100% Report'!$G$15),D69,"")</f>
        <v/>
      </c>
      <c r="H69" s="10" t="str">
        <f>IF(OR(E69&gt;'95% Report'!$I$15,E69&lt;-'95% Report'!$I$15),E69,"")</f>
        <v/>
      </c>
      <c r="I69" s="10" t="str">
        <f>IF(OR(E69&gt;'100% Report'!$I$15,E69&lt;-'100% Report'!$I$15),E69,"")</f>
        <v/>
      </c>
      <c r="J69" s="14" t="str">
        <f>IF(OR(D69&gt;'95% Report'!$G$16,D69&lt;-'95% Report'!$G$16),D69,"")</f>
        <v/>
      </c>
      <c r="K69" s="14" t="str">
        <f>IF(OR(D69&gt;'100% Report'!$G$16,D69&lt;-'100% Report'!$G$16),D69,"")</f>
        <v/>
      </c>
      <c r="L69" s="10" t="str">
        <f>IF(OR(E69&gt;'95% Report'!$I$16,E69&lt;-'95% Report'!$I$16),E69,"")</f>
        <v/>
      </c>
      <c r="M69" s="10" t="str">
        <f>IF(OR(E69&gt;'100% Report'!$I$16,E69&lt;-'100% Report'!$I$16),E69,"")</f>
        <v/>
      </c>
      <c r="N69" s="14" t="str">
        <f>IF(OR(D69&gt;'95% Report'!$G$17,D69&lt;-'95% Report'!$G$17),D69,"")</f>
        <v/>
      </c>
      <c r="O69" s="14" t="str">
        <f>IF(OR(D69&gt;'100% Report'!$G$17,D69&lt;-'100% Report'!$G$17),D69,"")</f>
        <v/>
      </c>
      <c r="P69" s="9" t="str">
        <f>IF(OR(E69&gt;'95% Report'!$I$17,E69&lt;-'95% Report'!$I$17),E69,"")</f>
        <v/>
      </c>
      <c r="Q69" s="9" t="str">
        <f>IF(OR(E69&gt;'100% Report'!$I$17,E69&lt;-'100% Report'!$I$17),E69,"")</f>
        <v/>
      </c>
      <c r="R69" s="14" t="str">
        <f>IF(OR(D69&gt;'95% Report'!$G$18,D69&lt;-'95% Report'!$G$18),D69,"")</f>
        <v/>
      </c>
      <c r="S69" s="14" t="str">
        <f>IF(OR(D69&gt;'100% Report'!$G$18,D69&lt;-'100% Report'!$G$18),D69,"")</f>
        <v/>
      </c>
      <c r="T69" s="10" t="str">
        <f>IF(OR(E69&gt;'95% Report'!$I$18,E69&lt;-'95% Report'!$I$18),E69,"")</f>
        <v/>
      </c>
      <c r="U69" s="10" t="str">
        <f>IF(OR(E69&gt;'100% Report'!$I$18,E69&lt;-'100% Report'!$I$18),E69,"")</f>
        <v/>
      </c>
    </row>
    <row r="70" spans="1:21">
      <c r="A70" s="8">
        <v>18.600000000000001</v>
      </c>
      <c r="B70" s="12">
        <f>'Raw Data Input'!S83/100</f>
        <v>0</v>
      </c>
      <c r="C70" s="10">
        <f t="shared" si="4"/>
        <v>0</v>
      </c>
      <c r="D70" s="10">
        <f t="shared" si="4"/>
        <v>0</v>
      </c>
      <c r="E70" s="13">
        <f t="shared" si="1"/>
        <v>0</v>
      </c>
      <c r="F70" s="14" t="str">
        <f>IF(OR(D70&gt;'95% Report'!$G$15,D70&lt;-'95% Report'!$G$15),D70,"")</f>
        <v/>
      </c>
      <c r="G70" s="14" t="str">
        <f>IF(OR(D70&gt;'100% Report'!$G$15,D70&lt;-'100% Report'!$G$15),D70,"")</f>
        <v/>
      </c>
      <c r="H70" s="10" t="str">
        <f>IF(OR(E70&gt;'95% Report'!$I$15,E70&lt;-'95% Report'!$I$15),E70,"")</f>
        <v/>
      </c>
      <c r="I70" s="10" t="str">
        <f>IF(OR(E70&gt;'100% Report'!$I$15,E70&lt;-'100% Report'!$I$15),E70,"")</f>
        <v/>
      </c>
      <c r="J70" s="14" t="str">
        <f>IF(OR(D70&gt;'95% Report'!$G$16,D70&lt;-'95% Report'!$G$16),D70,"")</f>
        <v/>
      </c>
      <c r="K70" s="14" t="str">
        <f>IF(OR(D70&gt;'100% Report'!$G$16,D70&lt;-'100% Report'!$G$16),D70,"")</f>
        <v/>
      </c>
      <c r="L70" s="10" t="str">
        <f>IF(OR(E70&gt;'95% Report'!$I$16,E70&lt;-'95% Report'!$I$16),E70,"")</f>
        <v/>
      </c>
      <c r="M70" s="10" t="str">
        <f>IF(OR(E70&gt;'100% Report'!$I$16,E70&lt;-'100% Report'!$I$16),E70,"")</f>
        <v/>
      </c>
      <c r="N70" s="14" t="str">
        <f>IF(OR(D70&gt;'95% Report'!$G$17,D70&lt;-'95% Report'!$G$17),D70,"")</f>
        <v/>
      </c>
      <c r="O70" s="14" t="str">
        <f>IF(OR(D70&gt;'100% Report'!$G$17,D70&lt;-'100% Report'!$G$17),D70,"")</f>
        <v/>
      </c>
      <c r="P70" s="9" t="str">
        <f>IF(OR(E70&gt;'95% Report'!$I$17,E70&lt;-'95% Report'!$I$17),E70,"")</f>
        <v/>
      </c>
      <c r="Q70" s="9" t="str">
        <f>IF(OR(E70&gt;'100% Report'!$I$17,E70&lt;-'100% Report'!$I$17),E70,"")</f>
        <v/>
      </c>
      <c r="R70" s="14" t="str">
        <f>IF(OR(D70&gt;'95% Report'!$G$18,D70&lt;-'95% Report'!$G$18),D70,"")</f>
        <v/>
      </c>
      <c r="S70" s="14" t="str">
        <f>IF(OR(D70&gt;'100% Report'!$G$18,D70&lt;-'100% Report'!$G$18),D70,"")</f>
        <v/>
      </c>
      <c r="T70" s="10" t="str">
        <f>IF(OR(E70&gt;'95% Report'!$I$18,E70&lt;-'95% Report'!$I$18),E70,"")</f>
        <v/>
      </c>
      <c r="U70" s="10" t="str">
        <f>IF(OR(E70&gt;'100% Report'!$I$18,E70&lt;-'100% Report'!$I$18),E70,"")</f>
        <v/>
      </c>
    </row>
    <row r="71" spans="1:21">
      <c r="A71" s="8">
        <v>18.899999999999999</v>
      </c>
      <c r="B71" s="12">
        <f>'Raw Data Input'!S84/100</f>
        <v>0</v>
      </c>
      <c r="C71" s="10">
        <f t="shared" si="4"/>
        <v>0</v>
      </c>
      <c r="D71" s="10">
        <f t="shared" si="4"/>
        <v>0</v>
      </c>
      <c r="E71" s="13">
        <f t="shared" si="1"/>
        <v>0</v>
      </c>
      <c r="F71" s="14" t="str">
        <f>IF(OR(D71&gt;'95% Report'!$G$15,D71&lt;-'95% Report'!$G$15),D71,"")</f>
        <v/>
      </c>
      <c r="G71" s="14" t="str">
        <f>IF(OR(D71&gt;'100% Report'!$G$15,D71&lt;-'100% Report'!$G$15),D71,"")</f>
        <v/>
      </c>
      <c r="H71" s="10" t="str">
        <f>IF(OR(E71&gt;'95% Report'!$I$15,E71&lt;-'95% Report'!$I$15),E71,"")</f>
        <v/>
      </c>
      <c r="I71" s="10" t="str">
        <f>IF(OR(E71&gt;'100% Report'!$I$15,E71&lt;-'100% Report'!$I$15),E71,"")</f>
        <v/>
      </c>
      <c r="J71" s="14" t="str">
        <f>IF(OR(D71&gt;'95% Report'!$G$16,D71&lt;-'95% Report'!$G$16),D71,"")</f>
        <v/>
      </c>
      <c r="K71" s="14" t="str">
        <f>IF(OR(D71&gt;'100% Report'!$G$16,D71&lt;-'100% Report'!$G$16),D71,"")</f>
        <v/>
      </c>
      <c r="L71" s="10" t="str">
        <f>IF(OR(E71&gt;'95% Report'!$I$16,E71&lt;-'95% Report'!$I$16),E71,"")</f>
        <v/>
      </c>
      <c r="M71" s="10" t="str">
        <f>IF(OR(E71&gt;'100% Report'!$I$16,E71&lt;-'100% Report'!$I$16),E71,"")</f>
        <v/>
      </c>
      <c r="N71" s="14" t="str">
        <f>IF(OR(D71&gt;'95% Report'!$G$17,D71&lt;-'95% Report'!$G$17),D71,"")</f>
        <v/>
      </c>
      <c r="O71" s="14" t="str">
        <f>IF(OR(D71&gt;'100% Report'!$G$17,D71&lt;-'100% Report'!$G$17),D71,"")</f>
        <v/>
      </c>
      <c r="P71" s="9" t="str">
        <f>IF(OR(E71&gt;'95% Report'!$I$17,E71&lt;-'95% Report'!$I$17),E71,"")</f>
        <v/>
      </c>
      <c r="Q71" s="9" t="str">
        <f>IF(OR(E71&gt;'100% Report'!$I$17,E71&lt;-'100% Report'!$I$17),E71,"")</f>
        <v/>
      </c>
      <c r="R71" s="14" t="str">
        <f>IF(OR(D71&gt;'95% Report'!$G$18,D71&lt;-'95% Report'!$G$18),D71,"")</f>
        <v/>
      </c>
      <c r="S71" s="14" t="str">
        <f>IF(OR(D71&gt;'100% Report'!$G$18,D71&lt;-'100% Report'!$G$18),D71,"")</f>
        <v/>
      </c>
      <c r="T71" s="10" t="str">
        <f>IF(OR(E71&gt;'95% Report'!$I$18,E71&lt;-'95% Report'!$I$18),E71,"")</f>
        <v/>
      </c>
      <c r="U71" s="10" t="str">
        <f>IF(OR(E71&gt;'100% Report'!$I$18,E71&lt;-'100% Report'!$I$18),E71,"")</f>
        <v/>
      </c>
    </row>
    <row r="72" spans="1:21">
      <c r="A72" s="7">
        <v>19.2</v>
      </c>
      <c r="B72" s="12">
        <f>'Raw Data Input'!S85/100</f>
        <v>0</v>
      </c>
      <c r="C72" s="10">
        <f t="shared" si="4"/>
        <v>0</v>
      </c>
      <c r="D72" s="10">
        <f t="shared" si="4"/>
        <v>0</v>
      </c>
      <c r="E72" s="13">
        <f t="shared" si="1"/>
        <v>0</v>
      </c>
      <c r="F72" s="14" t="str">
        <f>IF(OR(D72&gt;'95% Report'!$G$15,D72&lt;-'95% Report'!$G$15),D72,"")</f>
        <v/>
      </c>
      <c r="G72" s="14" t="str">
        <f>IF(OR(D72&gt;'100% Report'!$G$15,D72&lt;-'100% Report'!$G$15),D72,"")</f>
        <v/>
      </c>
      <c r="H72" s="10" t="str">
        <f>IF(OR(E72&gt;'95% Report'!$I$15,E72&lt;-'95% Report'!$I$15),E72,"")</f>
        <v/>
      </c>
      <c r="I72" s="10" t="str">
        <f>IF(OR(E72&gt;'100% Report'!$I$15,E72&lt;-'100% Report'!$I$15),E72,"")</f>
        <v/>
      </c>
      <c r="J72" s="14" t="str">
        <f>IF(OR(D72&gt;'95% Report'!$G$16,D72&lt;-'95% Report'!$G$16),D72,"")</f>
        <v/>
      </c>
      <c r="K72" s="14" t="str">
        <f>IF(OR(D72&gt;'100% Report'!$G$16,D72&lt;-'100% Report'!$G$16),D72,"")</f>
        <v/>
      </c>
      <c r="L72" s="10" t="str">
        <f>IF(OR(E72&gt;'95% Report'!$I$16,E72&lt;-'95% Report'!$I$16),E72,"")</f>
        <v/>
      </c>
      <c r="M72" s="10" t="str">
        <f>IF(OR(E72&gt;'100% Report'!$I$16,E72&lt;-'100% Report'!$I$16),E72,"")</f>
        <v/>
      </c>
      <c r="N72" s="14" t="str">
        <f>IF(OR(D72&gt;'95% Report'!$G$17,D72&lt;-'95% Report'!$G$17),D72,"")</f>
        <v/>
      </c>
      <c r="O72" s="14" t="str">
        <f>IF(OR(D72&gt;'100% Report'!$G$17,D72&lt;-'100% Report'!$G$17),D72,"")</f>
        <v/>
      </c>
      <c r="P72" s="9" t="str">
        <f>IF(OR(E72&gt;'95% Report'!$I$17,E72&lt;-'95% Report'!$I$17),E72,"")</f>
        <v/>
      </c>
      <c r="Q72" s="9" t="str">
        <f>IF(OR(E72&gt;'100% Report'!$I$17,E72&lt;-'100% Report'!$I$17),E72,"")</f>
        <v/>
      </c>
      <c r="R72" s="14" t="str">
        <f>IF(OR(D72&gt;'95% Report'!$G$18,D72&lt;-'95% Report'!$G$18),D72,"")</f>
        <v/>
      </c>
      <c r="S72" s="14" t="str">
        <f>IF(OR(D72&gt;'100% Report'!$G$18,D72&lt;-'100% Report'!$G$18),D72,"")</f>
        <v/>
      </c>
      <c r="T72" s="10" t="str">
        <f>IF(OR(E72&gt;'95% Report'!$I$18,E72&lt;-'95% Report'!$I$18),E72,"")</f>
        <v/>
      </c>
      <c r="U72" s="10" t="str">
        <f>IF(OR(E72&gt;'100% Report'!$I$18,E72&lt;-'100% Report'!$I$18),E72,"")</f>
        <v/>
      </c>
    </row>
    <row r="73" spans="1:21">
      <c r="A73" s="8">
        <v>19.5</v>
      </c>
      <c r="B73" s="12">
        <f>'Raw Data Input'!S86/100</f>
        <v>0</v>
      </c>
      <c r="C73" s="10">
        <f t="shared" si="4"/>
        <v>0</v>
      </c>
      <c r="D73" s="10">
        <f t="shared" si="4"/>
        <v>0</v>
      </c>
      <c r="E73" s="13">
        <f t="shared" si="1"/>
        <v>0</v>
      </c>
      <c r="F73" s="14" t="str">
        <f>IF(OR(D73&gt;'95% Report'!$G$15,D73&lt;-'95% Report'!$G$15),D73,"")</f>
        <v/>
      </c>
      <c r="G73" s="14" t="str">
        <f>IF(OR(D73&gt;'100% Report'!$G$15,D73&lt;-'100% Report'!$G$15),D73,"")</f>
        <v/>
      </c>
      <c r="H73" s="10" t="str">
        <f>IF(OR(E73&gt;'95% Report'!$I$15,E73&lt;-'95% Report'!$I$15),E73,"")</f>
        <v/>
      </c>
      <c r="I73" s="10" t="str">
        <f>IF(OR(E73&gt;'100% Report'!$I$15,E73&lt;-'100% Report'!$I$15),E73,"")</f>
        <v/>
      </c>
      <c r="J73" s="14" t="str">
        <f>IF(OR(D73&gt;'95% Report'!$G$16,D73&lt;-'95% Report'!$G$16),D73,"")</f>
        <v/>
      </c>
      <c r="K73" s="14" t="str">
        <f>IF(OR(D73&gt;'100% Report'!$G$16,D73&lt;-'100% Report'!$G$16),D73,"")</f>
        <v/>
      </c>
      <c r="L73" s="10" t="str">
        <f>IF(OR(E73&gt;'95% Report'!$I$16,E73&lt;-'95% Report'!$I$16),E73,"")</f>
        <v/>
      </c>
      <c r="M73" s="10" t="str">
        <f>IF(OR(E73&gt;'100% Report'!$I$16,E73&lt;-'100% Report'!$I$16),E73,"")</f>
        <v/>
      </c>
      <c r="N73" s="14" t="str">
        <f>IF(OR(D73&gt;'95% Report'!$G$17,D73&lt;-'95% Report'!$G$17),D73,"")</f>
        <v/>
      </c>
      <c r="O73" s="14" t="str">
        <f>IF(OR(D73&gt;'100% Report'!$G$17,D73&lt;-'100% Report'!$G$17),D73,"")</f>
        <v/>
      </c>
      <c r="P73" s="9" t="str">
        <f>IF(OR(E73&gt;'95% Report'!$I$17,E73&lt;-'95% Report'!$I$17),E73,"")</f>
        <v/>
      </c>
      <c r="Q73" s="9" t="str">
        <f>IF(OR(E73&gt;'100% Report'!$I$17,E73&lt;-'100% Report'!$I$17),E73,"")</f>
        <v/>
      </c>
      <c r="R73" s="14" t="str">
        <f>IF(OR(D73&gt;'95% Report'!$G$18,D73&lt;-'95% Report'!$G$18),D73,"")</f>
        <v/>
      </c>
      <c r="S73" s="14" t="str">
        <f>IF(OR(D73&gt;'100% Report'!$G$18,D73&lt;-'100% Report'!$G$18),D73,"")</f>
        <v/>
      </c>
      <c r="T73" s="10" t="str">
        <f>IF(OR(E73&gt;'95% Report'!$I$18,E73&lt;-'95% Report'!$I$18),E73,"")</f>
        <v/>
      </c>
      <c r="U73" s="10" t="str">
        <f>IF(OR(E73&gt;'100% Report'!$I$18,E73&lt;-'100% Report'!$I$18),E73,"")</f>
        <v/>
      </c>
    </row>
    <row r="74" spans="1:21">
      <c r="A74" s="8">
        <v>19.8</v>
      </c>
      <c r="B74" s="12">
        <f>'Raw Data Input'!S87/100</f>
        <v>0</v>
      </c>
      <c r="C74" s="10">
        <f t="shared" ref="C74:D89" si="5">B74-B73</f>
        <v>0</v>
      </c>
      <c r="D74" s="10">
        <f t="shared" si="5"/>
        <v>0</v>
      </c>
      <c r="E74" s="13">
        <f t="shared" si="1"/>
        <v>0</v>
      </c>
      <c r="F74" s="14" t="str">
        <f>IF(OR(D74&gt;'95% Report'!$G$15,D74&lt;-'95% Report'!$G$15),D74,"")</f>
        <v/>
      </c>
      <c r="G74" s="14" t="str">
        <f>IF(OR(D74&gt;'100% Report'!$G$15,D74&lt;-'100% Report'!$G$15),D74,"")</f>
        <v/>
      </c>
      <c r="H74" s="10" t="str">
        <f>IF(OR(E74&gt;'95% Report'!$I$15,E74&lt;-'95% Report'!$I$15),E74,"")</f>
        <v/>
      </c>
      <c r="I74" s="10" t="str">
        <f>IF(OR(E74&gt;'100% Report'!$I$15,E74&lt;-'100% Report'!$I$15),E74,"")</f>
        <v/>
      </c>
      <c r="J74" s="14" t="str">
        <f>IF(OR(D74&gt;'95% Report'!$G$16,D74&lt;-'95% Report'!$G$16),D74,"")</f>
        <v/>
      </c>
      <c r="K74" s="14" t="str">
        <f>IF(OR(D74&gt;'100% Report'!$G$16,D74&lt;-'100% Report'!$G$16),D74,"")</f>
        <v/>
      </c>
      <c r="L74" s="10" t="str">
        <f>IF(OR(E74&gt;'95% Report'!$I$16,E74&lt;-'95% Report'!$I$16),E74,"")</f>
        <v/>
      </c>
      <c r="M74" s="10" t="str">
        <f>IF(OR(E74&gt;'100% Report'!$I$16,E74&lt;-'100% Report'!$I$16),E74,"")</f>
        <v/>
      </c>
      <c r="N74" s="14" t="str">
        <f>IF(OR(D74&gt;'95% Report'!$G$17,D74&lt;-'95% Report'!$G$17),D74,"")</f>
        <v/>
      </c>
      <c r="O74" s="14" t="str">
        <f>IF(OR(D74&gt;'100% Report'!$G$17,D74&lt;-'100% Report'!$G$17),D74,"")</f>
        <v/>
      </c>
      <c r="P74" s="9" t="str">
        <f>IF(OR(E74&gt;'95% Report'!$I$17,E74&lt;-'95% Report'!$I$17),E74,"")</f>
        <v/>
      </c>
      <c r="Q74" s="9" t="str">
        <f>IF(OR(E74&gt;'100% Report'!$I$17,E74&lt;-'100% Report'!$I$17),E74,"")</f>
        <v/>
      </c>
      <c r="R74" s="14" t="str">
        <f>IF(OR(D74&gt;'95% Report'!$G$18,D74&lt;-'95% Report'!$G$18),D74,"")</f>
        <v/>
      </c>
      <c r="S74" s="14" t="str">
        <f>IF(OR(D74&gt;'100% Report'!$G$18,D74&lt;-'100% Report'!$G$18),D74,"")</f>
        <v/>
      </c>
      <c r="T74" s="10" t="str">
        <f>IF(OR(E74&gt;'95% Report'!$I$18,E74&lt;-'95% Report'!$I$18),E74,"")</f>
        <v/>
      </c>
      <c r="U74" s="10" t="str">
        <f>IF(OR(E74&gt;'100% Report'!$I$18,E74&lt;-'100% Report'!$I$18),E74,"")</f>
        <v/>
      </c>
    </row>
    <row r="75" spans="1:21">
      <c r="A75" s="8">
        <v>20.100000000000001</v>
      </c>
      <c r="B75" s="12">
        <f>'Raw Data Input'!S88/100</f>
        <v>0</v>
      </c>
      <c r="C75" s="10">
        <f t="shared" si="5"/>
        <v>0</v>
      </c>
      <c r="D75" s="10">
        <f t="shared" si="5"/>
        <v>0</v>
      </c>
      <c r="E75" s="13">
        <f t="shared" si="1"/>
        <v>0</v>
      </c>
      <c r="F75" s="14" t="str">
        <f>IF(OR(D75&gt;'95% Report'!$G$15,D75&lt;-'95% Report'!$G$15),D75,"")</f>
        <v/>
      </c>
      <c r="G75" s="14" t="str">
        <f>IF(OR(D75&gt;'100% Report'!$G$15,D75&lt;-'100% Report'!$G$15),D75,"")</f>
        <v/>
      </c>
      <c r="H75" s="10" t="str">
        <f>IF(OR(E75&gt;'95% Report'!$I$15,E75&lt;-'95% Report'!$I$15),E75,"")</f>
        <v/>
      </c>
      <c r="I75" s="10" t="str">
        <f>IF(OR(E75&gt;'100% Report'!$I$15,E75&lt;-'100% Report'!$I$15),E75,"")</f>
        <v/>
      </c>
      <c r="J75" s="14" t="str">
        <f>IF(OR(D75&gt;'95% Report'!$G$16,D75&lt;-'95% Report'!$G$16),D75,"")</f>
        <v/>
      </c>
      <c r="K75" s="14" t="str">
        <f>IF(OR(D75&gt;'100% Report'!$G$16,D75&lt;-'100% Report'!$G$16),D75,"")</f>
        <v/>
      </c>
      <c r="L75" s="10" t="str">
        <f>IF(OR(E75&gt;'95% Report'!$I$16,E75&lt;-'95% Report'!$I$16),E75,"")</f>
        <v/>
      </c>
      <c r="M75" s="10" t="str">
        <f>IF(OR(E75&gt;'100% Report'!$I$16,E75&lt;-'100% Report'!$I$16),E75,"")</f>
        <v/>
      </c>
      <c r="N75" s="14" t="str">
        <f>IF(OR(D75&gt;'95% Report'!$G$17,D75&lt;-'95% Report'!$G$17),D75,"")</f>
        <v/>
      </c>
      <c r="O75" s="14" t="str">
        <f>IF(OR(D75&gt;'100% Report'!$G$17,D75&lt;-'100% Report'!$G$17),D75,"")</f>
        <v/>
      </c>
      <c r="P75" s="9" t="str">
        <f>IF(OR(E75&gt;'95% Report'!$I$17,E75&lt;-'95% Report'!$I$17),E75,"")</f>
        <v/>
      </c>
      <c r="Q75" s="9" t="str">
        <f>IF(OR(E75&gt;'100% Report'!$I$17,E75&lt;-'100% Report'!$I$17),E75,"")</f>
        <v/>
      </c>
      <c r="R75" s="14" t="str">
        <f>IF(OR(D75&gt;'95% Report'!$G$18,D75&lt;-'95% Report'!$G$18),D75,"")</f>
        <v/>
      </c>
      <c r="S75" s="14" t="str">
        <f>IF(OR(D75&gt;'100% Report'!$G$18,D75&lt;-'100% Report'!$G$18),D75,"")</f>
        <v/>
      </c>
      <c r="T75" s="10" t="str">
        <f>IF(OR(E75&gt;'95% Report'!$I$18,E75&lt;-'95% Report'!$I$18),E75,"")</f>
        <v/>
      </c>
      <c r="U75" s="10" t="str">
        <f>IF(OR(E75&gt;'100% Report'!$I$18,E75&lt;-'100% Report'!$I$18),E75,"")</f>
        <v/>
      </c>
    </row>
    <row r="76" spans="1:21">
      <c r="A76" s="7">
        <v>20.399999999999999</v>
      </c>
      <c r="B76" s="12">
        <f>'Raw Data Input'!S89/100</f>
        <v>0</v>
      </c>
      <c r="C76" s="10">
        <f t="shared" si="5"/>
        <v>0</v>
      </c>
      <c r="D76" s="10">
        <f t="shared" si="5"/>
        <v>0</v>
      </c>
      <c r="E76" s="13">
        <f t="shared" si="1"/>
        <v>0</v>
      </c>
      <c r="F76" s="14" t="str">
        <f>IF(OR(D76&gt;'95% Report'!$G$15,D76&lt;-'95% Report'!$G$15),D76,"")</f>
        <v/>
      </c>
      <c r="G76" s="14" t="str">
        <f>IF(OR(D76&gt;'100% Report'!$G$15,D76&lt;-'100% Report'!$G$15),D76,"")</f>
        <v/>
      </c>
      <c r="H76" s="10" t="str">
        <f>IF(OR(E76&gt;'95% Report'!$I$15,E76&lt;-'95% Report'!$I$15),E76,"")</f>
        <v/>
      </c>
      <c r="I76" s="10" t="str">
        <f>IF(OR(E76&gt;'100% Report'!$I$15,E76&lt;-'100% Report'!$I$15),E76,"")</f>
        <v/>
      </c>
      <c r="J76" s="14" t="str">
        <f>IF(OR(D76&gt;'95% Report'!$G$16,D76&lt;-'95% Report'!$G$16),D76,"")</f>
        <v/>
      </c>
      <c r="K76" s="14" t="str">
        <f>IF(OR(D76&gt;'100% Report'!$G$16,D76&lt;-'100% Report'!$G$16),D76,"")</f>
        <v/>
      </c>
      <c r="L76" s="10" t="str">
        <f>IF(OR(E76&gt;'95% Report'!$I$16,E76&lt;-'95% Report'!$I$16),E76,"")</f>
        <v/>
      </c>
      <c r="M76" s="10" t="str">
        <f>IF(OR(E76&gt;'100% Report'!$I$16,E76&lt;-'100% Report'!$I$16),E76,"")</f>
        <v/>
      </c>
      <c r="N76" s="14" t="str">
        <f>IF(OR(D76&gt;'95% Report'!$G$17,D76&lt;-'95% Report'!$G$17),D76,"")</f>
        <v/>
      </c>
      <c r="O76" s="14" t="str">
        <f>IF(OR(D76&gt;'100% Report'!$G$17,D76&lt;-'100% Report'!$G$17),D76,"")</f>
        <v/>
      </c>
      <c r="P76" s="9" t="str">
        <f>IF(OR(E76&gt;'95% Report'!$I$17,E76&lt;-'95% Report'!$I$17),E76,"")</f>
        <v/>
      </c>
      <c r="Q76" s="9" t="str">
        <f>IF(OR(E76&gt;'100% Report'!$I$17,E76&lt;-'100% Report'!$I$17),E76,"")</f>
        <v/>
      </c>
      <c r="R76" s="14" t="str">
        <f>IF(OR(D76&gt;'95% Report'!$G$18,D76&lt;-'95% Report'!$G$18),D76,"")</f>
        <v/>
      </c>
      <c r="S76" s="14" t="str">
        <f>IF(OR(D76&gt;'100% Report'!$G$18,D76&lt;-'100% Report'!$G$18),D76,"")</f>
        <v/>
      </c>
      <c r="T76" s="10" t="str">
        <f>IF(OR(E76&gt;'95% Report'!$I$18,E76&lt;-'95% Report'!$I$18),E76,"")</f>
        <v/>
      </c>
      <c r="U76" s="10" t="str">
        <f>IF(OR(E76&gt;'100% Report'!$I$18,E76&lt;-'100% Report'!$I$18),E76,"")</f>
        <v/>
      </c>
    </row>
    <row r="77" spans="1:21">
      <c r="A77" s="8">
        <v>20.7</v>
      </c>
      <c r="B77" s="12">
        <f>'Raw Data Input'!S90/100</f>
        <v>0</v>
      </c>
      <c r="C77" s="10">
        <f t="shared" si="5"/>
        <v>0</v>
      </c>
      <c r="D77" s="10">
        <f t="shared" si="5"/>
        <v>0</v>
      </c>
      <c r="E77" s="13">
        <f t="shared" si="1"/>
        <v>0</v>
      </c>
      <c r="F77" s="14" t="str">
        <f>IF(OR(D77&gt;'95% Report'!$G$15,D77&lt;-'95% Report'!$G$15),D77,"")</f>
        <v/>
      </c>
      <c r="G77" s="14" t="str">
        <f>IF(OR(D77&gt;'100% Report'!$G$15,D77&lt;-'100% Report'!$G$15),D77,"")</f>
        <v/>
      </c>
      <c r="H77" s="10" t="str">
        <f>IF(OR(E77&gt;'95% Report'!$I$15,E77&lt;-'95% Report'!$I$15),E77,"")</f>
        <v/>
      </c>
      <c r="I77" s="10" t="str">
        <f>IF(OR(E77&gt;'100% Report'!$I$15,E77&lt;-'100% Report'!$I$15),E77,"")</f>
        <v/>
      </c>
      <c r="J77" s="14" t="str">
        <f>IF(OR(D77&gt;'95% Report'!$G$16,D77&lt;-'95% Report'!$G$16),D77,"")</f>
        <v/>
      </c>
      <c r="K77" s="14" t="str">
        <f>IF(OR(D77&gt;'100% Report'!$G$16,D77&lt;-'100% Report'!$G$16),D77,"")</f>
        <v/>
      </c>
      <c r="L77" s="10" t="str">
        <f>IF(OR(E77&gt;'95% Report'!$I$16,E77&lt;-'95% Report'!$I$16),E77,"")</f>
        <v/>
      </c>
      <c r="M77" s="10" t="str">
        <f>IF(OR(E77&gt;'100% Report'!$I$16,E77&lt;-'100% Report'!$I$16),E77,"")</f>
        <v/>
      </c>
      <c r="N77" s="14" t="str">
        <f>IF(OR(D77&gt;'95% Report'!$G$17,D77&lt;-'95% Report'!$G$17),D77,"")</f>
        <v/>
      </c>
      <c r="O77" s="14" t="str">
        <f>IF(OR(D77&gt;'100% Report'!$G$17,D77&lt;-'100% Report'!$G$17),D77,"")</f>
        <v/>
      </c>
      <c r="P77" s="9" t="str">
        <f>IF(OR(E77&gt;'95% Report'!$I$17,E77&lt;-'95% Report'!$I$17),E77,"")</f>
        <v/>
      </c>
      <c r="Q77" s="9" t="str">
        <f>IF(OR(E77&gt;'100% Report'!$I$17,E77&lt;-'100% Report'!$I$17),E77,"")</f>
        <v/>
      </c>
      <c r="R77" s="14" t="str">
        <f>IF(OR(D77&gt;'95% Report'!$G$18,D77&lt;-'95% Report'!$G$18),D77,"")</f>
        <v/>
      </c>
      <c r="S77" s="14" t="str">
        <f>IF(OR(D77&gt;'100% Report'!$G$18,D77&lt;-'100% Report'!$G$18),D77,"")</f>
        <v/>
      </c>
      <c r="T77" s="10" t="str">
        <f>IF(OR(E77&gt;'95% Report'!$I$18,E77&lt;-'95% Report'!$I$18),E77,"")</f>
        <v/>
      </c>
      <c r="U77" s="10" t="str">
        <f>IF(OR(E77&gt;'100% Report'!$I$18,E77&lt;-'100% Report'!$I$18),E77,"")</f>
        <v/>
      </c>
    </row>
    <row r="78" spans="1:21">
      <c r="A78" s="8">
        <v>21</v>
      </c>
      <c r="B78" s="12">
        <f>'Raw Data Input'!S91/100</f>
        <v>0</v>
      </c>
      <c r="C78" s="10">
        <f t="shared" si="5"/>
        <v>0</v>
      </c>
      <c r="D78" s="10">
        <f t="shared" si="5"/>
        <v>0</v>
      </c>
      <c r="E78" s="13">
        <f t="shared" si="1"/>
        <v>0</v>
      </c>
      <c r="F78" s="14" t="str">
        <f>IF(OR(D78&gt;'95% Report'!$G$15,D78&lt;-'95% Report'!$G$15),D78,"")</f>
        <v/>
      </c>
      <c r="G78" s="14" t="str">
        <f>IF(OR(D78&gt;'100% Report'!$G$15,D78&lt;-'100% Report'!$G$15),D78,"")</f>
        <v/>
      </c>
      <c r="H78" s="10" t="str">
        <f>IF(OR(E78&gt;'95% Report'!$I$15,E78&lt;-'95% Report'!$I$15),E78,"")</f>
        <v/>
      </c>
      <c r="I78" s="10" t="str">
        <f>IF(OR(E78&gt;'100% Report'!$I$15,E78&lt;-'100% Report'!$I$15),E78,"")</f>
        <v/>
      </c>
      <c r="J78" s="14" t="str">
        <f>IF(OR(D78&gt;'95% Report'!$G$16,D78&lt;-'95% Report'!$G$16),D78,"")</f>
        <v/>
      </c>
      <c r="K78" s="14" t="str">
        <f>IF(OR(D78&gt;'100% Report'!$G$16,D78&lt;-'100% Report'!$G$16),D78,"")</f>
        <v/>
      </c>
      <c r="L78" s="10" t="str">
        <f>IF(OR(E78&gt;'95% Report'!$I$16,E78&lt;-'95% Report'!$I$16),E78,"")</f>
        <v/>
      </c>
      <c r="M78" s="10" t="str">
        <f>IF(OR(E78&gt;'100% Report'!$I$16,E78&lt;-'100% Report'!$I$16),E78,"")</f>
        <v/>
      </c>
      <c r="N78" s="14" t="str">
        <f>IF(OR(D78&gt;'95% Report'!$G$17,D78&lt;-'95% Report'!$G$17),D78,"")</f>
        <v/>
      </c>
      <c r="O78" s="14" t="str">
        <f>IF(OR(D78&gt;'100% Report'!$G$17,D78&lt;-'100% Report'!$G$17),D78,"")</f>
        <v/>
      </c>
      <c r="P78" s="9" t="str">
        <f>IF(OR(E78&gt;'95% Report'!$I$17,E78&lt;-'95% Report'!$I$17),E78,"")</f>
        <v/>
      </c>
      <c r="Q78" s="9" t="str">
        <f>IF(OR(E78&gt;'100% Report'!$I$17,E78&lt;-'100% Report'!$I$17),E78,"")</f>
        <v/>
      </c>
      <c r="R78" s="14" t="str">
        <f>IF(OR(D78&gt;'95% Report'!$G$18,D78&lt;-'95% Report'!$G$18),D78,"")</f>
        <v/>
      </c>
      <c r="S78" s="14" t="str">
        <f>IF(OR(D78&gt;'100% Report'!$G$18,D78&lt;-'100% Report'!$G$18),D78,"")</f>
        <v/>
      </c>
      <c r="T78" s="10" t="str">
        <f>IF(OR(E78&gt;'95% Report'!$I$18,E78&lt;-'95% Report'!$I$18),E78,"")</f>
        <v/>
      </c>
      <c r="U78" s="10" t="str">
        <f>IF(OR(E78&gt;'100% Report'!$I$18,E78&lt;-'100% Report'!$I$18),E78,"")</f>
        <v/>
      </c>
    </row>
    <row r="79" spans="1:21">
      <c r="A79" s="8">
        <v>21.3</v>
      </c>
      <c r="B79" s="12">
        <f>'Raw Data Input'!S92/100</f>
        <v>0</v>
      </c>
      <c r="C79" s="10">
        <f t="shared" si="5"/>
        <v>0</v>
      </c>
      <c r="D79" s="10">
        <f t="shared" si="5"/>
        <v>0</v>
      </c>
      <c r="E79" s="13">
        <f t="shared" si="1"/>
        <v>0</v>
      </c>
      <c r="F79" s="14" t="str">
        <f>IF(OR(D79&gt;'95% Report'!$G$15,D79&lt;-'95% Report'!$G$15),D79,"")</f>
        <v/>
      </c>
      <c r="G79" s="14" t="str">
        <f>IF(OR(D79&gt;'100% Report'!$G$15,D79&lt;-'100% Report'!$G$15),D79,"")</f>
        <v/>
      </c>
      <c r="H79" s="10" t="str">
        <f>IF(OR(E79&gt;'95% Report'!$I$15,E79&lt;-'95% Report'!$I$15),E79,"")</f>
        <v/>
      </c>
      <c r="I79" s="10" t="str">
        <f>IF(OR(E79&gt;'100% Report'!$I$15,E79&lt;-'100% Report'!$I$15),E79,"")</f>
        <v/>
      </c>
      <c r="J79" s="14" t="str">
        <f>IF(OR(D79&gt;'95% Report'!$G$16,D79&lt;-'95% Report'!$G$16),D79,"")</f>
        <v/>
      </c>
      <c r="K79" s="14" t="str">
        <f>IF(OR(D79&gt;'100% Report'!$G$16,D79&lt;-'100% Report'!$G$16),D79,"")</f>
        <v/>
      </c>
      <c r="L79" s="10" t="str">
        <f>IF(OR(E79&gt;'95% Report'!$I$16,E79&lt;-'95% Report'!$I$16),E79,"")</f>
        <v/>
      </c>
      <c r="M79" s="10" t="str">
        <f>IF(OR(E79&gt;'100% Report'!$I$16,E79&lt;-'100% Report'!$I$16),E79,"")</f>
        <v/>
      </c>
      <c r="N79" s="14" t="str">
        <f>IF(OR(D79&gt;'95% Report'!$G$17,D79&lt;-'95% Report'!$G$17),D79,"")</f>
        <v/>
      </c>
      <c r="O79" s="14" t="str">
        <f>IF(OR(D79&gt;'100% Report'!$G$17,D79&lt;-'100% Report'!$G$17),D79,"")</f>
        <v/>
      </c>
      <c r="P79" s="9" t="str">
        <f>IF(OR(E79&gt;'95% Report'!$I$17,E79&lt;-'95% Report'!$I$17),E79,"")</f>
        <v/>
      </c>
      <c r="Q79" s="9" t="str">
        <f>IF(OR(E79&gt;'100% Report'!$I$17,E79&lt;-'100% Report'!$I$17),E79,"")</f>
        <v/>
      </c>
      <c r="R79" s="14" t="str">
        <f>IF(OR(D79&gt;'95% Report'!$G$18,D79&lt;-'95% Report'!$G$18),D79,"")</f>
        <v/>
      </c>
      <c r="S79" s="14" t="str">
        <f>IF(OR(D79&gt;'100% Report'!$G$18,D79&lt;-'100% Report'!$G$18),D79,"")</f>
        <v/>
      </c>
      <c r="T79" s="10" t="str">
        <f>IF(OR(E79&gt;'95% Report'!$I$18,E79&lt;-'95% Report'!$I$18),E79,"")</f>
        <v/>
      </c>
      <c r="U79" s="10" t="str">
        <f>IF(OR(E79&gt;'100% Report'!$I$18,E79&lt;-'100% Report'!$I$18),E79,"")</f>
        <v/>
      </c>
    </row>
    <row r="80" spans="1:21">
      <c r="A80" s="7">
        <v>21.6</v>
      </c>
      <c r="B80" s="12">
        <f>'Raw Data Input'!S93/100</f>
        <v>0</v>
      </c>
      <c r="C80" s="10">
        <f t="shared" si="5"/>
        <v>0</v>
      </c>
      <c r="D80" s="10">
        <f t="shared" si="5"/>
        <v>0</v>
      </c>
      <c r="E80" s="13">
        <f t="shared" si="1"/>
        <v>0</v>
      </c>
      <c r="F80" s="14" t="str">
        <f>IF(OR(D80&gt;'95% Report'!$G$15,D80&lt;-'95% Report'!$G$15),D80,"")</f>
        <v/>
      </c>
      <c r="G80" s="14" t="str">
        <f>IF(OR(D80&gt;'100% Report'!$G$15,D80&lt;-'100% Report'!$G$15),D80,"")</f>
        <v/>
      </c>
      <c r="H80" s="10" t="str">
        <f>IF(OR(E80&gt;'95% Report'!$I$15,E80&lt;-'95% Report'!$I$15),E80,"")</f>
        <v/>
      </c>
      <c r="I80" s="10" t="str">
        <f>IF(OR(E80&gt;'100% Report'!$I$15,E80&lt;-'100% Report'!$I$15),E80,"")</f>
        <v/>
      </c>
      <c r="J80" s="14" t="str">
        <f>IF(OR(D80&gt;'95% Report'!$G$16,D80&lt;-'95% Report'!$G$16),D80,"")</f>
        <v/>
      </c>
      <c r="K80" s="14" t="str">
        <f>IF(OR(D80&gt;'100% Report'!$G$16,D80&lt;-'100% Report'!$G$16),D80,"")</f>
        <v/>
      </c>
      <c r="L80" s="10" t="str">
        <f>IF(OR(E80&gt;'95% Report'!$I$16,E80&lt;-'95% Report'!$I$16),E80,"")</f>
        <v/>
      </c>
      <c r="M80" s="10" t="str">
        <f>IF(OR(E80&gt;'100% Report'!$I$16,E80&lt;-'100% Report'!$I$16),E80,"")</f>
        <v/>
      </c>
      <c r="N80" s="14" t="str">
        <f>IF(OR(D80&gt;'95% Report'!$G$17,D80&lt;-'95% Report'!$G$17),D80,"")</f>
        <v/>
      </c>
      <c r="O80" s="14" t="str">
        <f>IF(OR(D80&gt;'100% Report'!$G$17,D80&lt;-'100% Report'!$G$17),D80,"")</f>
        <v/>
      </c>
      <c r="P80" s="9" t="str">
        <f>IF(OR(E80&gt;'95% Report'!$I$17,E80&lt;-'95% Report'!$I$17),E80,"")</f>
        <v/>
      </c>
      <c r="Q80" s="9" t="str">
        <f>IF(OR(E80&gt;'100% Report'!$I$17,E80&lt;-'100% Report'!$I$17),E80,"")</f>
        <v/>
      </c>
      <c r="R80" s="14" t="str">
        <f>IF(OR(D80&gt;'95% Report'!$G$18,D80&lt;-'95% Report'!$G$18),D80,"")</f>
        <v/>
      </c>
      <c r="S80" s="14" t="str">
        <f>IF(OR(D80&gt;'100% Report'!$G$18,D80&lt;-'100% Report'!$G$18),D80,"")</f>
        <v/>
      </c>
      <c r="T80" s="10" t="str">
        <f>IF(OR(E80&gt;'95% Report'!$I$18,E80&lt;-'95% Report'!$I$18),E80,"")</f>
        <v/>
      </c>
      <c r="U80" s="10" t="str">
        <f>IF(OR(E80&gt;'100% Report'!$I$18,E80&lt;-'100% Report'!$I$18),E80,"")</f>
        <v/>
      </c>
    </row>
    <row r="81" spans="1:21">
      <c r="A81" s="8">
        <v>21.9</v>
      </c>
      <c r="B81" s="12">
        <f>'Raw Data Input'!S94/100</f>
        <v>0</v>
      </c>
      <c r="C81" s="10">
        <f t="shared" si="5"/>
        <v>0</v>
      </c>
      <c r="D81" s="10">
        <f t="shared" si="5"/>
        <v>0</v>
      </c>
      <c r="E81" s="13">
        <f t="shared" si="1"/>
        <v>0</v>
      </c>
      <c r="F81" s="14" t="str">
        <f>IF(OR(D81&gt;'95% Report'!$G$15,D81&lt;-'95% Report'!$G$15),D81,"")</f>
        <v/>
      </c>
      <c r="G81" s="14" t="str">
        <f>IF(OR(D81&gt;'100% Report'!$G$15,D81&lt;-'100% Report'!$G$15),D81,"")</f>
        <v/>
      </c>
      <c r="H81" s="10" t="str">
        <f>IF(OR(E81&gt;'95% Report'!$I$15,E81&lt;-'95% Report'!$I$15),E81,"")</f>
        <v/>
      </c>
      <c r="I81" s="10" t="str">
        <f>IF(OR(E81&gt;'100% Report'!$I$15,E81&lt;-'100% Report'!$I$15),E81,"")</f>
        <v/>
      </c>
      <c r="J81" s="14" t="str">
        <f>IF(OR(D81&gt;'95% Report'!$G$16,D81&lt;-'95% Report'!$G$16),D81,"")</f>
        <v/>
      </c>
      <c r="K81" s="14" t="str">
        <f>IF(OR(D81&gt;'100% Report'!$G$16,D81&lt;-'100% Report'!$G$16),D81,"")</f>
        <v/>
      </c>
      <c r="L81" s="10" t="str">
        <f>IF(OR(E81&gt;'95% Report'!$I$16,E81&lt;-'95% Report'!$I$16),E81,"")</f>
        <v/>
      </c>
      <c r="M81" s="10" t="str">
        <f>IF(OR(E81&gt;'100% Report'!$I$16,E81&lt;-'100% Report'!$I$16),E81,"")</f>
        <v/>
      </c>
      <c r="N81" s="14" t="str">
        <f>IF(OR(D81&gt;'95% Report'!$G$17,D81&lt;-'95% Report'!$G$17),D81,"")</f>
        <v/>
      </c>
      <c r="O81" s="14" t="str">
        <f>IF(OR(D81&gt;'100% Report'!$G$17,D81&lt;-'100% Report'!$G$17),D81,"")</f>
        <v/>
      </c>
      <c r="P81" s="9" t="str">
        <f>IF(OR(E81&gt;'95% Report'!$I$17,E81&lt;-'95% Report'!$I$17),E81,"")</f>
        <v/>
      </c>
      <c r="Q81" s="9" t="str">
        <f>IF(OR(E81&gt;'100% Report'!$I$17,E81&lt;-'100% Report'!$I$17),E81,"")</f>
        <v/>
      </c>
      <c r="R81" s="14" t="str">
        <f>IF(OR(D81&gt;'95% Report'!$G$18,D81&lt;-'95% Report'!$G$18),D81,"")</f>
        <v/>
      </c>
      <c r="S81" s="14" t="str">
        <f>IF(OR(D81&gt;'100% Report'!$G$18,D81&lt;-'100% Report'!$G$18),D81,"")</f>
        <v/>
      </c>
      <c r="T81" s="10" t="str">
        <f>IF(OR(E81&gt;'95% Report'!$I$18,E81&lt;-'95% Report'!$I$18),E81,"")</f>
        <v/>
      </c>
      <c r="U81" s="10" t="str">
        <f>IF(OR(E81&gt;'100% Report'!$I$18,E81&lt;-'100% Report'!$I$18),E81,"")</f>
        <v/>
      </c>
    </row>
    <row r="82" spans="1:21">
      <c r="A82" s="8">
        <v>22.2</v>
      </c>
      <c r="B82" s="12">
        <f>'Raw Data Input'!S95/100</f>
        <v>0</v>
      </c>
      <c r="C82" s="10">
        <f t="shared" si="5"/>
        <v>0</v>
      </c>
      <c r="D82" s="10">
        <f t="shared" si="5"/>
        <v>0</v>
      </c>
      <c r="E82" s="13">
        <f t="shared" si="1"/>
        <v>0</v>
      </c>
      <c r="F82" s="14" t="str">
        <f>IF(OR(D82&gt;'95% Report'!$G$15,D82&lt;-'95% Report'!$G$15),D82,"")</f>
        <v/>
      </c>
      <c r="G82" s="14" t="str">
        <f>IF(OR(D82&gt;'100% Report'!$G$15,D82&lt;-'100% Report'!$G$15),D82,"")</f>
        <v/>
      </c>
      <c r="H82" s="10" t="str">
        <f>IF(OR(E82&gt;'95% Report'!$I$15,E82&lt;-'95% Report'!$I$15),E82,"")</f>
        <v/>
      </c>
      <c r="I82" s="10" t="str">
        <f>IF(OR(E82&gt;'100% Report'!$I$15,E82&lt;-'100% Report'!$I$15),E82,"")</f>
        <v/>
      </c>
      <c r="J82" s="14" t="str">
        <f>IF(OR(D82&gt;'95% Report'!$G$16,D82&lt;-'95% Report'!$G$16),D82,"")</f>
        <v/>
      </c>
      <c r="K82" s="14" t="str">
        <f>IF(OR(D82&gt;'100% Report'!$G$16,D82&lt;-'100% Report'!$G$16),D82,"")</f>
        <v/>
      </c>
      <c r="L82" s="10" t="str">
        <f>IF(OR(E82&gt;'95% Report'!$I$16,E82&lt;-'95% Report'!$I$16),E82,"")</f>
        <v/>
      </c>
      <c r="M82" s="10" t="str">
        <f>IF(OR(E82&gt;'100% Report'!$I$16,E82&lt;-'100% Report'!$I$16),E82,"")</f>
        <v/>
      </c>
      <c r="N82" s="14" t="str">
        <f>IF(OR(D82&gt;'95% Report'!$G$17,D82&lt;-'95% Report'!$G$17),D82,"")</f>
        <v/>
      </c>
      <c r="O82" s="14" t="str">
        <f>IF(OR(D82&gt;'100% Report'!$G$17,D82&lt;-'100% Report'!$G$17),D82,"")</f>
        <v/>
      </c>
      <c r="P82" s="9" t="str">
        <f>IF(OR(E82&gt;'95% Report'!$I$17,E82&lt;-'95% Report'!$I$17),E82,"")</f>
        <v/>
      </c>
      <c r="Q82" s="9" t="str">
        <f>IF(OR(E82&gt;'100% Report'!$I$17,E82&lt;-'100% Report'!$I$17),E82,"")</f>
        <v/>
      </c>
      <c r="R82" s="14" t="str">
        <f>IF(OR(D82&gt;'95% Report'!$G$18,D82&lt;-'95% Report'!$G$18),D82,"")</f>
        <v/>
      </c>
      <c r="S82" s="14" t="str">
        <f>IF(OR(D82&gt;'100% Report'!$G$18,D82&lt;-'100% Report'!$G$18),D82,"")</f>
        <v/>
      </c>
      <c r="T82" s="10" t="str">
        <f>IF(OR(E82&gt;'95% Report'!$I$18,E82&lt;-'95% Report'!$I$18),E82,"")</f>
        <v/>
      </c>
      <c r="U82" s="10" t="str">
        <f>IF(OR(E82&gt;'100% Report'!$I$18,E82&lt;-'100% Report'!$I$18),E82,"")</f>
        <v/>
      </c>
    </row>
    <row r="83" spans="1:21">
      <c r="A83" s="8">
        <v>22.5</v>
      </c>
      <c r="B83" s="12">
        <f>'Raw Data Input'!S96/100</f>
        <v>0</v>
      </c>
      <c r="C83" s="10">
        <f t="shared" si="5"/>
        <v>0</v>
      </c>
      <c r="D83" s="10">
        <f t="shared" si="5"/>
        <v>0</v>
      </c>
      <c r="E83" s="13">
        <f t="shared" ref="E83:E146" si="6">B83-B73</f>
        <v>0</v>
      </c>
      <c r="F83" s="14" t="str">
        <f>IF(OR(D83&gt;'95% Report'!$G$15,D83&lt;-'95% Report'!$G$15),D83,"")</f>
        <v/>
      </c>
      <c r="G83" s="14" t="str">
        <f>IF(OR(D83&gt;'100% Report'!$G$15,D83&lt;-'100% Report'!$G$15),D83,"")</f>
        <v/>
      </c>
      <c r="H83" s="10" t="str">
        <f>IF(OR(E83&gt;'95% Report'!$I$15,E83&lt;-'95% Report'!$I$15),E83,"")</f>
        <v/>
      </c>
      <c r="I83" s="10" t="str">
        <f>IF(OR(E83&gt;'100% Report'!$I$15,E83&lt;-'100% Report'!$I$15),E83,"")</f>
        <v/>
      </c>
      <c r="J83" s="14" t="str">
        <f>IF(OR(D83&gt;'95% Report'!$G$16,D83&lt;-'95% Report'!$G$16),D83,"")</f>
        <v/>
      </c>
      <c r="K83" s="14" t="str">
        <f>IF(OR(D83&gt;'100% Report'!$G$16,D83&lt;-'100% Report'!$G$16),D83,"")</f>
        <v/>
      </c>
      <c r="L83" s="10" t="str">
        <f>IF(OR(E83&gt;'95% Report'!$I$16,E83&lt;-'95% Report'!$I$16),E83,"")</f>
        <v/>
      </c>
      <c r="M83" s="10" t="str">
        <f>IF(OR(E83&gt;'100% Report'!$I$16,E83&lt;-'100% Report'!$I$16),E83,"")</f>
        <v/>
      </c>
      <c r="N83" s="14" t="str">
        <f>IF(OR(D83&gt;'95% Report'!$G$17,D83&lt;-'95% Report'!$G$17),D83,"")</f>
        <v/>
      </c>
      <c r="O83" s="14" t="str">
        <f>IF(OR(D83&gt;'100% Report'!$G$17,D83&lt;-'100% Report'!$G$17),D83,"")</f>
        <v/>
      </c>
      <c r="P83" s="9" t="str">
        <f>IF(OR(E83&gt;'95% Report'!$I$17,E83&lt;-'95% Report'!$I$17),E83,"")</f>
        <v/>
      </c>
      <c r="Q83" s="9" t="str">
        <f>IF(OR(E83&gt;'100% Report'!$I$17,E83&lt;-'100% Report'!$I$17),E83,"")</f>
        <v/>
      </c>
      <c r="R83" s="14" t="str">
        <f>IF(OR(D83&gt;'95% Report'!$G$18,D83&lt;-'95% Report'!$G$18),D83,"")</f>
        <v/>
      </c>
      <c r="S83" s="14" t="str">
        <f>IF(OR(D83&gt;'100% Report'!$G$18,D83&lt;-'100% Report'!$G$18),D83,"")</f>
        <v/>
      </c>
      <c r="T83" s="10" t="str">
        <f>IF(OR(E83&gt;'95% Report'!$I$18,E83&lt;-'95% Report'!$I$18),E83,"")</f>
        <v/>
      </c>
      <c r="U83" s="10" t="str">
        <f>IF(OR(E83&gt;'100% Report'!$I$18,E83&lt;-'100% Report'!$I$18),E83,"")</f>
        <v/>
      </c>
    </row>
    <row r="84" spans="1:21">
      <c r="A84" s="7">
        <v>22.8</v>
      </c>
      <c r="B84" s="12">
        <f>'Raw Data Input'!S97/100</f>
        <v>0</v>
      </c>
      <c r="C84" s="10">
        <f t="shared" si="5"/>
        <v>0</v>
      </c>
      <c r="D84" s="10">
        <f t="shared" si="5"/>
        <v>0</v>
      </c>
      <c r="E84" s="13">
        <f t="shared" si="6"/>
        <v>0</v>
      </c>
      <c r="F84" s="14" t="str">
        <f>IF(OR(D84&gt;'95% Report'!$G$15,D84&lt;-'95% Report'!$G$15),D84,"")</f>
        <v/>
      </c>
      <c r="G84" s="14" t="str">
        <f>IF(OR(D84&gt;'100% Report'!$G$15,D84&lt;-'100% Report'!$G$15),D84,"")</f>
        <v/>
      </c>
      <c r="H84" s="10" t="str">
        <f>IF(OR(E84&gt;'95% Report'!$I$15,E84&lt;-'95% Report'!$I$15),E84,"")</f>
        <v/>
      </c>
      <c r="I84" s="10" t="str">
        <f>IF(OR(E84&gt;'100% Report'!$I$15,E84&lt;-'100% Report'!$I$15),E84,"")</f>
        <v/>
      </c>
      <c r="J84" s="14" t="str">
        <f>IF(OR(D84&gt;'95% Report'!$G$16,D84&lt;-'95% Report'!$G$16),D84,"")</f>
        <v/>
      </c>
      <c r="K84" s="14" t="str">
        <f>IF(OR(D84&gt;'100% Report'!$G$16,D84&lt;-'100% Report'!$G$16),D84,"")</f>
        <v/>
      </c>
      <c r="L84" s="10" t="str">
        <f>IF(OR(E84&gt;'95% Report'!$I$16,E84&lt;-'95% Report'!$I$16),E84,"")</f>
        <v/>
      </c>
      <c r="M84" s="10" t="str">
        <f>IF(OR(E84&gt;'100% Report'!$I$16,E84&lt;-'100% Report'!$I$16),E84,"")</f>
        <v/>
      </c>
      <c r="N84" s="14" t="str">
        <f>IF(OR(D84&gt;'95% Report'!$G$17,D84&lt;-'95% Report'!$G$17),D84,"")</f>
        <v/>
      </c>
      <c r="O84" s="14" t="str">
        <f>IF(OR(D84&gt;'100% Report'!$G$17,D84&lt;-'100% Report'!$G$17),D84,"")</f>
        <v/>
      </c>
      <c r="P84" s="9" t="str">
        <f>IF(OR(E84&gt;'95% Report'!$I$17,E84&lt;-'95% Report'!$I$17),E84,"")</f>
        <v/>
      </c>
      <c r="Q84" s="9" t="str">
        <f>IF(OR(E84&gt;'100% Report'!$I$17,E84&lt;-'100% Report'!$I$17),E84,"")</f>
        <v/>
      </c>
      <c r="R84" s="14" t="str">
        <f>IF(OR(D84&gt;'95% Report'!$G$18,D84&lt;-'95% Report'!$G$18),D84,"")</f>
        <v/>
      </c>
      <c r="S84" s="14" t="str">
        <f>IF(OR(D84&gt;'100% Report'!$G$18,D84&lt;-'100% Report'!$G$18),D84,"")</f>
        <v/>
      </c>
      <c r="T84" s="10" t="str">
        <f>IF(OR(E84&gt;'95% Report'!$I$18,E84&lt;-'95% Report'!$I$18),E84,"")</f>
        <v/>
      </c>
      <c r="U84" s="10" t="str">
        <f>IF(OR(E84&gt;'100% Report'!$I$18,E84&lt;-'100% Report'!$I$18),E84,"")</f>
        <v/>
      </c>
    </row>
    <row r="85" spans="1:21">
      <c r="A85" s="8">
        <v>23.1</v>
      </c>
      <c r="B85" s="12">
        <f>'Raw Data Input'!S98/100</f>
        <v>0</v>
      </c>
      <c r="C85" s="10">
        <f t="shared" si="5"/>
        <v>0</v>
      </c>
      <c r="D85" s="10">
        <f t="shared" si="5"/>
        <v>0</v>
      </c>
      <c r="E85" s="13">
        <f t="shared" si="6"/>
        <v>0</v>
      </c>
      <c r="F85" s="14" t="str">
        <f>IF(OR(D85&gt;'95% Report'!$G$15,D85&lt;-'95% Report'!$G$15),D85,"")</f>
        <v/>
      </c>
      <c r="G85" s="14" t="str">
        <f>IF(OR(D85&gt;'100% Report'!$G$15,D85&lt;-'100% Report'!$G$15),D85,"")</f>
        <v/>
      </c>
      <c r="H85" s="10" t="str">
        <f>IF(OR(E85&gt;'95% Report'!$I$15,E85&lt;-'95% Report'!$I$15),E85,"")</f>
        <v/>
      </c>
      <c r="I85" s="10" t="str">
        <f>IF(OR(E85&gt;'100% Report'!$I$15,E85&lt;-'100% Report'!$I$15),E85,"")</f>
        <v/>
      </c>
      <c r="J85" s="14" t="str">
        <f>IF(OR(D85&gt;'95% Report'!$G$16,D85&lt;-'95% Report'!$G$16),D85,"")</f>
        <v/>
      </c>
      <c r="K85" s="14" t="str">
        <f>IF(OR(D85&gt;'100% Report'!$G$16,D85&lt;-'100% Report'!$G$16),D85,"")</f>
        <v/>
      </c>
      <c r="L85" s="10" t="str">
        <f>IF(OR(E85&gt;'95% Report'!$I$16,E85&lt;-'95% Report'!$I$16),E85,"")</f>
        <v/>
      </c>
      <c r="M85" s="10" t="str">
        <f>IF(OR(E85&gt;'100% Report'!$I$16,E85&lt;-'100% Report'!$I$16),E85,"")</f>
        <v/>
      </c>
      <c r="N85" s="14" t="str">
        <f>IF(OR(D85&gt;'95% Report'!$G$17,D85&lt;-'95% Report'!$G$17),D85,"")</f>
        <v/>
      </c>
      <c r="O85" s="14" t="str">
        <f>IF(OR(D85&gt;'100% Report'!$G$17,D85&lt;-'100% Report'!$G$17),D85,"")</f>
        <v/>
      </c>
      <c r="P85" s="9" t="str">
        <f>IF(OR(E85&gt;'95% Report'!$I$17,E85&lt;-'95% Report'!$I$17),E85,"")</f>
        <v/>
      </c>
      <c r="Q85" s="9" t="str">
        <f>IF(OR(E85&gt;'100% Report'!$I$17,E85&lt;-'100% Report'!$I$17),E85,"")</f>
        <v/>
      </c>
      <c r="R85" s="14" t="str">
        <f>IF(OR(D85&gt;'95% Report'!$G$18,D85&lt;-'95% Report'!$G$18),D85,"")</f>
        <v/>
      </c>
      <c r="S85" s="14" t="str">
        <f>IF(OR(D85&gt;'100% Report'!$G$18,D85&lt;-'100% Report'!$G$18),D85,"")</f>
        <v/>
      </c>
      <c r="T85" s="10" t="str">
        <f>IF(OR(E85&gt;'95% Report'!$I$18,E85&lt;-'95% Report'!$I$18),E85,"")</f>
        <v/>
      </c>
      <c r="U85" s="10" t="str">
        <f>IF(OR(E85&gt;'100% Report'!$I$18,E85&lt;-'100% Report'!$I$18),E85,"")</f>
        <v/>
      </c>
    </row>
    <row r="86" spans="1:21">
      <c r="A86" s="8">
        <v>23.4</v>
      </c>
      <c r="B86" s="12">
        <f>'Raw Data Input'!S99/100</f>
        <v>0</v>
      </c>
      <c r="C86" s="10">
        <f t="shared" si="5"/>
        <v>0</v>
      </c>
      <c r="D86" s="10">
        <f t="shared" si="5"/>
        <v>0</v>
      </c>
      <c r="E86" s="13">
        <f t="shared" si="6"/>
        <v>0</v>
      </c>
      <c r="F86" s="14" t="str">
        <f>IF(OR(D86&gt;'95% Report'!$G$15,D86&lt;-'95% Report'!$G$15),D86,"")</f>
        <v/>
      </c>
      <c r="G86" s="14" t="str">
        <f>IF(OR(D86&gt;'100% Report'!$G$15,D86&lt;-'100% Report'!$G$15),D86,"")</f>
        <v/>
      </c>
      <c r="H86" s="10" t="str">
        <f>IF(OR(E86&gt;'95% Report'!$I$15,E86&lt;-'95% Report'!$I$15),E86,"")</f>
        <v/>
      </c>
      <c r="I86" s="10" t="str">
        <f>IF(OR(E86&gt;'100% Report'!$I$15,E86&lt;-'100% Report'!$I$15),E86,"")</f>
        <v/>
      </c>
      <c r="J86" s="14" t="str">
        <f>IF(OR(D86&gt;'95% Report'!$G$16,D86&lt;-'95% Report'!$G$16),D86,"")</f>
        <v/>
      </c>
      <c r="K86" s="14" t="str">
        <f>IF(OR(D86&gt;'100% Report'!$G$16,D86&lt;-'100% Report'!$G$16),D86,"")</f>
        <v/>
      </c>
      <c r="L86" s="10" t="str">
        <f>IF(OR(E86&gt;'95% Report'!$I$16,E86&lt;-'95% Report'!$I$16),E86,"")</f>
        <v/>
      </c>
      <c r="M86" s="10" t="str">
        <f>IF(OR(E86&gt;'100% Report'!$I$16,E86&lt;-'100% Report'!$I$16),E86,"")</f>
        <v/>
      </c>
      <c r="N86" s="14" t="str">
        <f>IF(OR(D86&gt;'95% Report'!$G$17,D86&lt;-'95% Report'!$G$17),D86,"")</f>
        <v/>
      </c>
      <c r="O86" s="14" t="str">
        <f>IF(OR(D86&gt;'100% Report'!$G$17,D86&lt;-'100% Report'!$G$17),D86,"")</f>
        <v/>
      </c>
      <c r="P86" s="9" t="str">
        <f>IF(OR(E86&gt;'95% Report'!$I$17,E86&lt;-'95% Report'!$I$17),E86,"")</f>
        <v/>
      </c>
      <c r="Q86" s="9" t="str">
        <f>IF(OR(E86&gt;'100% Report'!$I$17,E86&lt;-'100% Report'!$I$17),E86,"")</f>
        <v/>
      </c>
      <c r="R86" s="14" t="str">
        <f>IF(OR(D86&gt;'95% Report'!$G$18,D86&lt;-'95% Report'!$G$18),D86,"")</f>
        <v/>
      </c>
      <c r="S86" s="14" t="str">
        <f>IF(OR(D86&gt;'100% Report'!$G$18,D86&lt;-'100% Report'!$G$18),D86,"")</f>
        <v/>
      </c>
      <c r="T86" s="10" t="str">
        <f>IF(OR(E86&gt;'95% Report'!$I$18,E86&lt;-'95% Report'!$I$18),E86,"")</f>
        <v/>
      </c>
      <c r="U86" s="10" t="str">
        <f>IF(OR(E86&gt;'100% Report'!$I$18,E86&lt;-'100% Report'!$I$18),E86,"")</f>
        <v/>
      </c>
    </row>
    <row r="87" spans="1:21">
      <c r="A87" s="8">
        <v>23.7</v>
      </c>
      <c r="B87" s="12">
        <f>'Raw Data Input'!S100/100</f>
        <v>0</v>
      </c>
      <c r="C87" s="10">
        <f t="shared" si="5"/>
        <v>0</v>
      </c>
      <c r="D87" s="10">
        <f t="shared" si="5"/>
        <v>0</v>
      </c>
      <c r="E87" s="13">
        <f t="shared" si="6"/>
        <v>0</v>
      </c>
      <c r="F87" s="14" t="str">
        <f>IF(OR(D87&gt;'95% Report'!$G$15,D87&lt;-'95% Report'!$G$15),D87,"")</f>
        <v/>
      </c>
      <c r="G87" s="14" t="str">
        <f>IF(OR(D87&gt;'100% Report'!$G$15,D87&lt;-'100% Report'!$G$15),D87,"")</f>
        <v/>
      </c>
      <c r="H87" s="10" t="str">
        <f>IF(OR(E87&gt;'95% Report'!$I$15,E87&lt;-'95% Report'!$I$15),E87,"")</f>
        <v/>
      </c>
      <c r="I87" s="10" t="str">
        <f>IF(OR(E87&gt;'100% Report'!$I$15,E87&lt;-'100% Report'!$I$15),E87,"")</f>
        <v/>
      </c>
      <c r="J87" s="14" t="str">
        <f>IF(OR(D87&gt;'95% Report'!$G$16,D87&lt;-'95% Report'!$G$16),D87,"")</f>
        <v/>
      </c>
      <c r="K87" s="14" t="str">
        <f>IF(OR(D87&gt;'100% Report'!$G$16,D87&lt;-'100% Report'!$G$16),D87,"")</f>
        <v/>
      </c>
      <c r="L87" s="10" t="str">
        <f>IF(OR(E87&gt;'95% Report'!$I$16,E87&lt;-'95% Report'!$I$16),E87,"")</f>
        <v/>
      </c>
      <c r="M87" s="10" t="str">
        <f>IF(OR(E87&gt;'100% Report'!$I$16,E87&lt;-'100% Report'!$I$16),E87,"")</f>
        <v/>
      </c>
      <c r="N87" s="14" t="str">
        <f>IF(OR(D87&gt;'95% Report'!$G$17,D87&lt;-'95% Report'!$G$17),D87,"")</f>
        <v/>
      </c>
      <c r="O87" s="14" t="str">
        <f>IF(OR(D87&gt;'100% Report'!$G$17,D87&lt;-'100% Report'!$G$17),D87,"")</f>
        <v/>
      </c>
      <c r="P87" s="9" t="str">
        <f>IF(OR(E87&gt;'95% Report'!$I$17,E87&lt;-'95% Report'!$I$17),E87,"")</f>
        <v/>
      </c>
      <c r="Q87" s="9" t="str">
        <f>IF(OR(E87&gt;'100% Report'!$I$17,E87&lt;-'100% Report'!$I$17),E87,"")</f>
        <v/>
      </c>
      <c r="R87" s="14" t="str">
        <f>IF(OR(D87&gt;'95% Report'!$G$18,D87&lt;-'95% Report'!$G$18),D87,"")</f>
        <v/>
      </c>
      <c r="S87" s="14" t="str">
        <f>IF(OR(D87&gt;'100% Report'!$G$18,D87&lt;-'100% Report'!$G$18),D87,"")</f>
        <v/>
      </c>
      <c r="T87" s="10" t="str">
        <f>IF(OR(E87&gt;'95% Report'!$I$18,E87&lt;-'95% Report'!$I$18),E87,"")</f>
        <v/>
      </c>
      <c r="U87" s="10" t="str">
        <f>IF(OR(E87&gt;'100% Report'!$I$18,E87&lt;-'100% Report'!$I$18),E87,"")</f>
        <v/>
      </c>
    </row>
    <row r="88" spans="1:21">
      <c r="A88" s="7">
        <v>24</v>
      </c>
      <c r="B88" s="12">
        <f>'Raw Data Input'!S101/100</f>
        <v>0</v>
      </c>
      <c r="C88" s="10">
        <f t="shared" si="5"/>
        <v>0</v>
      </c>
      <c r="D88" s="10">
        <f t="shared" si="5"/>
        <v>0</v>
      </c>
      <c r="E88" s="13">
        <f t="shared" si="6"/>
        <v>0</v>
      </c>
      <c r="F88" s="14" t="str">
        <f>IF(OR(D88&gt;'95% Report'!$G$15,D88&lt;-'95% Report'!$G$15),D88,"")</f>
        <v/>
      </c>
      <c r="G88" s="14" t="str">
        <f>IF(OR(D88&gt;'100% Report'!$G$15,D88&lt;-'100% Report'!$G$15),D88,"")</f>
        <v/>
      </c>
      <c r="H88" s="10" t="str">
        <f>IF(OR(E88&gt;'95% Report'!$I$15,E88&lt;-'95% Report'!$I$15),E88,"")</f>
        <v/>
      </c>
      <c r="I88" s="10" t="str">
        <f>IF(OR(E88&gt;'100% Report'!$I$15,E88&lt;-'100% Report'!$I$15),E88,"")</f>
        <v/>
      </c>
      <c r="J88" s="14" t="str">
        <f>IF(OR(D88&gt;'95% Report'!$G$16,D88&lt;-'95% Report'!$G$16),D88,"")</f>
        <v/>
      </c>
      <c r="K88" s="14" t="str">
        <f>IF(OR(D88&gt;'100% Report'!$G$16,D88&lt;-'100% Report'!$G$16),D88,"")</f>
        <v/>
      </c>
      <c r="L88" s="10" t="str">
        <f>IF(OR(E88&gt;'95% Report'!$I$16,E88&lt;-'95% Report'!$I$16),E88,"")</f>
        <v/>
      </c>
      <c r="M88" s="10" t="str">
        <f>IF(OR(E88&gt;'100% Report'!$I$16,E88&lt;-'100% Report'!$I$16),E88,"")</f>
        <v/>
      </c>
      <c r="N88" s="14" t="str">
        <f>IF(OR(D88&gt;'95% Report'!$G$17,D88&lt;-'95% Report'!$G$17),D88,"")</f>
        <v/>
      </c>
      <c r="O88" s="14" t="str">
        <f>IF(OR(D88&gt;'100% Report'!$G$17,D88&lt;-'100% Report'!$G$17),D88,"")</f>
        <v/>
      </c>
      <c r="P88" s="9" t="str">
        <f>IF(OR(E88&gt;'95% Report'!$I$17,E88&lt;-'95% Report'!$I$17),E88,"")</f>
        <v/>
      </c>
      <c r="Q88" s="9" t="str">
        <f>IF(OR(E88&gt;'100% Report'!$I$17,E88&lt;-'100% Report'!$I$17),E88,"")</f>
        <v/>
      </c>
      <c r="R88" s="14" t="str">
        <f>IF(OR(D88&gt;'95% Report'!$G$18,D88&lt;-'95% Report'!$G$18),D88,"")</f>
        <v/>
      </c>
      <c r="S88" s="14" t="str">
        <f>IF(OR(D88&gt;'100% Report'!$G$18,D88&lt;-'100% Report'!$G$18),D88,"")</f>
        <v/>
      </c>
      <c r="T88" s="10" t="str">
        <f>IF(OR(E88&gt;'95% Report'!$I$18,E88&lt;-'95% Report'!$I$18),E88,"")</f>
        <v/>
      </c>
      <c r="U88" s="10" t="str">
        <f>IF(OR(E88&gt;'100% Report'!$I$18,E88&lt;-'100% Report'!$I$18),E88,"")</f>
        <v/>
      </c>
    </row>
    <row r="89" spans="1:21">
      <c r="A89" s="8">
        <v>24.3</v>
      </c>
      <c r="B89" s="12">
        <f>'Raw Data Input'!S102/100</f>
        <v>0</v>
      </c>
      <c r="C89" s="10">
        <f t="shared" si="5"/>
        <v>0</v>
      </c>
      <c r="D89" s="10">
        <f t="shared" si="5"/>
        <v>0</v>
      </c>
      <c r="E89" s="13">
        <f t="shared" si="6"/>
        <v>0</v>
      </c>
      <c r="F89" s="14" t="str">
        <f>IF(OR(D89&gt;'95% Report'!$G$15,D89&lt;-'95% Report'!$G$15),D89,"")</f>
        <v/>
      </c>
      <c r="G89" s="14" t="str">
        <f>IF(OR(D89&gt;'100% Report'!$G$15,D89&lt;-'100% Report'!$G$15),D89,"")</f>
        <v/>
      </c>
      <c r="H89" s="10" t="str">
        <f>IF(OR(E89&gt;'95% Report'!$I$15,E89&lt;-'95% Report'!$I$15),E89,"")</f>
        <v/>
      </c>
      <c r="I89" s="10" t="str">
        <f>IF(OR(E89&gt;'100% Report'!$I$15,E89&lt;-'100% Report'!$I$15),E89,"")</f>
        <v/>
      </c>
      <c r="J89" s="14" t="str">
        <f>IF(OR(D89&gt;'95% Report'!$G$16,D89&lt;-'95% Report'!$G$16),D89,"")</f>
        <v/>
      </c>
      <c r="K89" s="14" t="str">
        <f>IF(OR(D89&gt;'100% Report'!$G$16,D89&lt;-'100% Report'!$G$16),D89,"")</f>
        <v/>
      </c>
      <c r="L89" s="10" t="str">
        <f>IF(OR(E89&gt;'95% Report'!$I$16,E89&lt;-'95% Report'!$I$16),E89,"")</f>
        <v/>
      </c>
      <c r="M89" s="10" t="str">
        <f>IF(OR(E89&gt;'100% Report'!$I$16,E89&lt;-'100% Report'!$I$16),E89,"")</f>
        <v/>
      </c>
      <c r="N89" s="14" t="str">
        <f>IF(OR(D89&gt;'95% Report'!$G$17,D89&lt;-'95% Report'!$G$17),D89,"")</f>
        <v/>
      </c>
      <c r="O89" s="14" t="str">
        <f>IF(OR(D89&gt;'100% Report'!$G$17,D89&lt;-'100% Report'!$G$17),D89,"")</f>
        <v/>
      </c>
      <c r="P89" s="9" t="str">
        <f>IF(OR(E89&gt;'95% Report'!$I$17,E89&lt;-'95% Report'!$I$17),E89,"")</f>
        <v/>
      </c>
      <c r="Q89" s="9" t="str">
        <f>IF(OR(E89&gt;'100% Report'!$I$17,E89&lt;-'100% Report'!$I$17),E89,"")</f>
        <v/>
      </c>
      <c r="R89" s="14" t="str">
        <f>IF(OR(D89&gt;'95% Report'!$G$18,D89&lt;-'95% Report'!$G$18),D89,"")</f>
        <v/>
      </c>
      <c r="S89" s="14" t="str">
        <f>IF(OR(D89&gt;'100% Report'!$G$18,D89&lt;-'100% Report'!$G$18),D89,"")</f>
        <v/>
      </c>
      <c r="T89" s="10" t="str">
        <f>IF(OR(E89&gt;'95% Report'!$I$18,E89&lt;-'95% Report'!$I$18),E89,"")</f>
        <v/>
      </c>
      <c r="U89" s="10" t="str">
        <f>IF(OR(E89&gt;'100% Report'!$I$18,E89&lt;-'100% Report'!$I$18),E89,"")</f>
        <v/>
      </c>
    </row>
    <row r="90" spans="1:21">
      <c r="A90" s="8">
        <v>24.6</v>
      </c>
      <c r="B90" s="12">
        <f>'Raw Data Input'!S103/100</f>
        <v>0</v>
      </c>
      <c r="C90" s="10">
        <f t="shared" ref="C90:D105" si="7">B90-B89</f>
        <v>0</v>
      </c>
      <c r="D90" s="10">
        <f t="shared" si="7"/>
        <v>0</v>
      </c>
      <c r="E90" s="13">
        <f t="shared" si="6"/>
        <v>0</v>
      </c>
      <c r="F90" s="14" t="str">
        <f>IF(OR(D90&gt;'95% Report'!$G$15,D90&lt;-'95% Report'!$G$15),D90,"")</f>
        <v/>
      </c>
      <c r="G90" s="14" t="str">
        <f>IF(OR(D90&gt;'100% Report'!$G$15,D90&lt;-'100% Report'!$G$15),D90,"")</f>
        <v/>
      </c>
      <c r="H90" s="10" t="str">
        <f>IF(OR(E90&gt;'95% Report'!$I$15,E90&lt;-'95% Report'!$I$15),E90,"")</f>
        <v/>
      </c>
      <c r="I90" s="10" t="str">
        <f>IF(OR(E90&gt;'100% Report'!$I$15,E90&lt;-'100% Report'!$I$15),E90,"")</f>
        <v/>
      </c>
      <c r="J90" s="14" t="str">
        <f>IF(OR(D90&gt;'95% Report'!$G$16,D90&lt;-'95% Report'!$G$16),D90,"")</f>
        <v/>
      </c>
      <c r="K90" s="14" t="str">
        <f>IF(OR(D90&gt;'100% Report'!$G$16,D90&lt;-'100% Report'!$G$16),D90,"")</f>
        <v/>
      </c>
      <c r="L90" s="10" t="str">
        <f>IF(OR(E90&gt;'95% Report'!$I$16,E90&lt;-'95% Report'!$I$16),E90,"")</f>
        <v/>
      </c>
      <c r="M90" s="10" t="str">
        <f>IF(OR(E90&gt;'100% Report'!$I$16,E90&lt;-'100% Report'!$I$16),E90,"")</f>
        <v/>
      </c>
      <c r="N90" s="14" t="str">
        <f>IF(OR(D90&gt;'95% Report'!$G$17,D90&lt;-'95% Report'!$G$17),D90,"")</f>
        <v/>
      </c>
      <c r="O90" s="14" t="str">
        <f>IF(OR(D90&gt;'100% Report'!$G$17,D90&lt;-'100% Report'!$G$17),D90,"")</f>
        <v/>
      </c>
      <c r="P90" s="9" t="str">
        <f>IF(OR(E90&gt;'95% Report'!$I$17,E90&lt;-'95% Report'!$I$17),E90,"")</f>
        <v/>
      </c>
      <c r="Q90" s="9" t="str">
        <f>IF(OR(E90&gt;'100% Report'!$I$17,E90&lt;-'100% Report'!$I$17),E90,"")</f>
        <v/>
      </c>
      <c r="R90" s="14" t="str">
        <f>IF(OR(D90&gt;'95% Report'!$G$18,D90&lt;-'95% Report'!$G$18),D90,"")</f>
        <v/>
      </c>
      <c r="S90" s="14" t="str">
        <f>IF(OR(D90&gt;'100% Report'!$G$18,D90&lt;-'100% Report'!$G$18),D90,"")</f>
        <v/>
      </c>
      <c r="T90" s="10" t="str">
        <f>IF(OR(E90&gt;'95% Report'!$I$18,E90&lt;-'95% Report'!$I$18),E90,"")</f>
        <v/>
      </c>
      <c r="U90" s="10" t="str">
        <f>IF(OR(E90&gt;'100% Report'!$I$18,E90&lt;-'100% Report'!$I$18),E90,"")</f>
        <v/>
      </c>
    </row>
    <row r="91" spans="1:21">
      <c r="A91" s="8">
        <v>24.9</v>
      </c>
      <c r="B91" s="12">
        <f>'Raw Data Input'!S104/100</f>
        <v>0</v>
      </c>
      <c r="C91" s="10">
        <f t="shared" si="7"/>
        <v>0</v>
      </c>
      <c r="D91" s="10">
        <f t="shared" si="7"/>
        <v>0</v>
      </c>
      <c r="E91" s="13">
        <f t="shared" si="6"/>
        <v>0</v>
      </c>
      <c r="F91" s="14" t="str">
        <f>IF(OR(D91&gt;'95% Report'!$G$15,D91&lt;-'95% Report'!$G$15),D91,"")</f>
        <v/>
      </c>
      <c r="G91" s="14" t="str">
        <f>IF(OR(D91&gt;'100% Report'!$G$15,D91&lt;-'100% Report'!$G$15),D91,"")</f>
        <v/>
      </c>
      <c r="H91" s="10" t="str">
        <f>IF(OR(E91&gt;'95% Report'!$I$15,E91&lt;-'95% Report'!$I$15),E91,"")</f>
        <v/>
      </c>
      <c r="I91" s="10" t="str">
        <f>IF(OR(E91&gt;'100% Report'!$I$15,E91&lt;-'100% Report'!$I$15),E91,"")</f>
        <v/>
      </c>
      <c r="J91" s="14" t="str">
        <f>IF(OR(D91&gt;'95% Report'!$G$16,D91&lt;-'95% Report'!$G$16),D91,"")</f>
        <v/>
      </c>
      <c r="K91" s="14" t="str">
        <f>IF(OR(D91&gt;'100% Report'!$G$16,D91&lt;-'100% Report'!$G$16),D91,"")</f>
        <v/>
      </c>
      <c r="L91" s="10" t="str">
        <f>IF(OR(E91&gt;'95% Report'!$I$16,E91&lt;-'95% Report'!$I$16),E91,"")</f>
        <v/>
      </c>
      <c r="M91" s="10" t="str">
        <f>IF(OR(E91&gt;'100% Report'!$I$16,E91&lt;-'100% Report'!$I$16),E91,"")</f>
        <v/>
      </c>
      <c r="N91" s="14" t="str">
        <f>IF(OR(D91&gt;'95% Report'!$G$17,D91&lt;-'95% Report'!$G$17),D91,"")</f>
        <v/>
      </c>
      <c r="O91" s="14" t="str">
        <f>IF(OR(D91&gt;'100% Report'!$G$17,D91&lt;-'100% Report'!$G$17),D91,"")</f>
        <v/>
      </c>
      <c r="P91" s="9" t="str">
        <f>IF(OR(E91&gt;'95% Report'!$I$17,E91&lt;-'95% Report'!$I$17),E91,"")</f>
        <v/>
      </c>
      <c r="Q91" s="9" t="str">
        <f>IF(OR(E91&gt;'100% Report'!$I$17,E91&lt;-'100% Report'!$I$17),E91,"")</f>
        <v/>
      </c>
      <c r="R91" s="14" t="str">
        <f>IF(OR(D91&gt;'95% Report'!$G$18,D91&lt;-'95% Report'!$G$18),D91,"")</f>
        <v/>
      </c>
      <c r="S91" s="14" t="str">
        <f>IF(OR(D91&gt;'100% Report'!$G$18,D91&lt;-'100% Report'!$G$18),D91,"")</f>
        <v/>
      </c>
      <c r="T91" s="10" t="str">
        <f>IF(OR(E91&gt;'95% Report'!$I$18,E91&lt;-'95% Report'!$I$18),E91,"")</f>
        <v/>
      </c>
      <c r="U91" s="10" t="str">
        <f>IF(OR(E91&gt;'100% Report'!$I$18,E91&lt;-'100% Report'!$I$18),E91,"")</f>
        <v/>
      </c>
    </row>
    <row r="92" spans="1:21">
      <c r="A92" s="7">
        <v>25.2</v>
      </c>
      <c r="B92" s="12">
        <f>'Raw Data Input'!S105/100</f>
        <v>0</v>
      </c>
      <c r="C92" s="10">
        <f t="shared" si="7"/>
        <v>0</v>
      </c>
      <c r="D92" s="10">
        <f t="shared" si="7"/>
        <v>0</v>
      </c>
      <c r="E92" s="13">
        <f t="shared" si="6"/>
        <v>0</v>
      </c>
      <c r="F92" s="14" t="str">
        <f>IF(OR(D92&gt;'95% Report'!$G$15,D92&lt;-'95% Report'!$G$15),D92,"")</f>
        <v/>
      </c>
      <c r="G92" s="14" t="str">
        <f>IF(OR(D92&gt;'100% Report'!$G$15,D92&lt;-'100% Report'!$G$15),D92,"")</f>
        <v/>
      </c>
      <c r="H92" s="10" t="str">
        <f>IF(OR(E92&gt;'95% Report'!$I$15,E92&lt;-'95% Report'!$I$15),E92,"")</f>
        <v/>
      </c>
      <c r="I92" s="10" t="str">
        <f>IF(OR(E92&gt;'100% Report'!$I$15,E92&lt;-'100% Report'!$I$15),E92,"")</f>
        <v/>
      </c>
      <c r="J92" s="14" t="str">
        <f>IF(OR(D92&gt;'95% Report'!$G$16,D92&lt;-'95% Report'!$G$16),D92,"")</f>
        <v/>
      </c>
      <c r="K92" s="14" t="str">
        <f>IF(OR(D92&gt;'100% Report'!$G$16,D92&lt;-'100% Report'!$G$16),D92,"")</f>
        <v/>
      </c>
      <c r="L92" s="10" t="str">
        <f>IF(OR(E92&gt;'95% Report'!$I$16,E92&lt;-'95% Report'!$I$16),E92,"")</f>
        <v/>
      </c>
      <c r="M92" s="10" t="str">
        <f>IF(OR(E92&gt;'100% Report'!$I$16,E92&lt;-'100% Report'!$I$16),E92,"")</f>
        <v/>
      </c>
      <c r="N92" s="14" t="str">
        <f>IF(OR(D92&gt;'95% Report'!$G$17,D92&lt;-'95% Report'!$G$17),D92,"")</f>
        <v/>
      </c>
      <c r="O92" s="14" t="str">
        <f>IF(OR(D92&gt;'100% Report'!$G$17,D92&lt;-'100% Report'!$G$17),D92,"")</f>
        <v/>
      </c>
      <c r="P92" s="9" t="str">
        <f>IF(OR(E92&gt;'95% Report'!$I$17,E92&lt;-'95% Report'!$I$17),E92,"")</f>
        <v/>
      </c>
      <c r="Q92" s="9" t="str">
        <f>IF(OR(E92&gt;'100% Report'!$I$17,E92&lt;-'100% Report'!$I$17),E92,"")</f>
        <v/>
      </c>
      <c r="R92" s="14" t="str">
        <f>IF(OR(D92&gt;'95% Report'!$G$18,D92&lt;-'95% Report'!$G$18),D92,"")</f>
        <v/>
      </c>
      <c r="S92" s="14" t="str">
        <f>IF(OR(D92&gt;'100% Report'!$G$18,D92&lt;-'100% Report'!$G$18),D92,"")</f>
        <v/>
      </c>
      <c r="T92" s="10" t="str">
        <f>IF(OR(E92&gt;'95% Report'!$I$18,E92&lt;-'95% Report'!$I$18),E92,"")</f>
        <v/>
      </c>
      <c r="U92" s="10" t="str">
        <f>IF(OR(E92&gt;'100% Report'!$I$18,E92&lt;-'100% Report'!$I$18),E92,"")</f>
        <v/>
      </c>
    </row>
    <row r="93" spans="1:21">
      <c r="A93" s="8">
        <v>25.5</v>
      </c>
      <c r="B93" s="12">
        <f>'Raw Data Input'!S106/100</f>
        <v>0</v>
      </c>
      <c r="C93" s="10">
        <f t="shared" si="7"/>
        <v>0</v>
      </c>
      <c r="D93" s="10">
        <f t="shared" si="7"/>
        <v>0</v>
      </c>
      <c r="E93" s="13">
        <f t="shared" si="6"/>
        <v>0</v>
      </c>
      <c r="F93" s="14" t="str">
        <f>IF(OR(D93&gt;'95% Report'!$G$15,D93&lt;-'95% Report'!$G$15),D93,"")</f>
        <v/>
      </c>
      <c r="G93" s="14" t="str">
        <f>IF(OR(D93&gt;'100% Report'!$G$15,D93&lt;-'100% Report'!$G$15),D93,"")</f>
        <v/>
      </c>
      <c r="H93" s="10" t="str">
        <f>IF(OR(E93&gt;'95% Report'!$I$15,E93&lt;-'95% Report'!$I$15),E93,"")</f>
        <v/>
      </c>
      <c r="I93" s="10" t="str">
        <f>IF(OR(E93&gt;'100% Report'!$I$15,E93&lt;-'100% Report'!$I$15),E93,"")</f>
        <v/>
      </c>
      <c r="J93" s="14" t="str">
        <f>IF(OR(D93&gt;'95% Report'!$G$16,D93&lt;-'95% Report'!$G$16),D93,"")</f>
        <v/>
      </c>
      <c r="K93" s="14" t="str">
        <f>IF(OR(D93&gt;'100% Report'!$G$16,D93&lt;-'100% Report'!$G$16),D93,"")</f>
        <v/>
      </c>
      <c r="L93" s="10" t="str">
        <f>IF(OR(E93&gt;'95% Report'!$I$16,E93&lt;-'95% Report'!$I$16),E93,"")</f>
        <v/>
      </c>
      <c r="M93" s="10" t="str">
        <f>IF(OR(E93&gt;'100% Report'!$I$16,E93&lt;-'100% Report'!$I$16),E93,"")</f>
        <v/>
      </c>
      <c r="N93" s="14" t="str">
        <f>IF(OR(D93&gt;'95% Report'!$G$17,D93&lt;-'95% Report'!$G$17),D93,"")</f>
        <v/>
      </c>
      <c r="O93" s="14" t="str">
        <f>IF(OR(D93&gt;'100% Report'!$G$17,D93&lt;-'100% Report'!$G$17),D93,"")</f>
        <v/>
      </c>
      <c r="P93" s="9" t="str">
        <f>IF(OR(E93&gt;'95% Report'!$I$17,E93&lt;-'95% Report'!$I$17),E93,"")</f>
        <v/>
      </c>
      <c r="Q93" s="9" t="str">
        <f>IF(OR(E93&gt;'100% Report'!$I$17,E93&lt;-'100% Report'!$I$17),E93,"")</f>
        <v/>
      </c>
      <c r="R93" s="14" t="str">
        <f>IF(OR(D93&gt;'95% Report'!$G$18,D93&lt;-'95% Report'!$G$18),D93,"")</f>
        <v/>
      </c>
      <c r="S93" s="14" t="str">
        <f>IF(OR(D93&gt;'100% Report'!$G$18,D93&lt;-'100% Report'!$G$18),D93,"")</f>
        <v/>
      </c>
      <c r="T93" s="10" t="str">
        <f>IF(OR(E93&gt;'95% Report'!$I$18,E93&lt;-'95% Report'!$I$18),E93,"")</f>
        <v/>
      </c>
      <c r="U93" s="10" t="str">
        <f>IF(OR(E93&gt;'100% Report'!$I$18,E93&lt;-'100% Report'!$I$18),E93,"")</f>
        <v/>
      </c>
    </row>
    <row r="94" spans="1:21">
      <c r="A94" s="8">
        <v>25.8</v>
      </c>
      <c r="B94" s="12">
        <f>'Raw Data Input'!S107/100</f>
        <v>0</v>
      </c>
      <c r="C94" s="10">
        <f t="shared" si="7"/>
        <v>0</v>
      </c>
      <c r="D94" s="10">
        <f t="shared" si="7"/>
        <v>0</v>
      </c>
      <c r="E94" s="13">
        <f t="shared" si="6"/>
        <v>0</v>
      </c>
      <c r="F94" s="14" t="str">
        <f>IF(OR(D94&gt;'95% Report'!$G$15,D94&lt;-'95% Report'!$G$15),D94,"")</f>
        <v/>
      </c>
      <c r="G94" s="14" t="str">
        <f>IF(OR(D94&gt;'100% Report'!$G$15,D94&lt;-'100% Report'!$G$15),D94,"")</f>
        <v/>
      </c>
      <c r="H94" s="10" t="str">
        <f>IF(OR(E94&gt;'95% Report'!$I$15,E94&lt;-'95% Report'!$I$15),E94,"")</f>
        <v/>
      </c>
      <c r="I94" s="10" t="str">
        <f>IF(OR(E94&gt;'100% Report'!$I$15,E94&lt;-'100% Report'!$I$15),E94,"")</f>
        <v/>
      </c>
      <c r="J94" s="14" t="str">
        <f>IF(OR(D94&gt;'95% Report'!$G$16,D94&lt;-'95% Report'!$G$16),D94,"")</f>
        <v/>
      </c>
      <c r="K94" s="14" t="str">
        <f>IF(OR(D94&gt;'100% Report'!$G$16,D94&lt;-'100% Report'!$G$16),D94,"")</f>
        <v/>
      </c>
      <c r="L94" s="10" t="str">
        <f>IF(OR(E94&gt;'95% Report'!$I$16,E94&lt;-'95% Report'!$I$16),E94,"")</f>
        <v/>
      </c>
      <c r="M94" s="10" t="str">
        <f>IF(OR(E94&gt;'100% Report'!$I$16,E94&lt;-'100% Report'!$I$16),E94,"")</f>
        <v/>
      </c>
      <c r="N94" s="14" t="str">
        <f>IF(OR(D94&gt;'95% Report'!$G$17,D94&lt;-'95% Report'!$G$17),D94,"")</f>
        <v/>
      </c>
      <c r="O94" s="14" t="str">
        <f>IF(OR(D94&gt;'100% Report'!$G$17,D94&lt;-'100% Report'!$G$17),D94,"")</f>
        <v/>
      </c>
      <c r="P94" s="9" t="str">
        <f>IF(OR(E94&gt;'95% Report'!$I$17,E94&lt;-'95% Report'!$I$17),E94,"")</f>
        <v/>
      </c>
      <c r="Q94" s="9" t="str">
        <f>IF(OR(E94&gt;'100% Report'!$I$17,E94&lt;-'100% Report'!$I$17),E94,"")</f>
        <v/>
      </c>
      <c r="R94" s="14" t="str">
        <f>IF(OR(D94&gt;'95% Report'!$G$18,D94&lt;-'95% Report'!$G$18),D94,"")</f>
        <v/>
      </c>
      <c r="S94" s="14" t="str">
        <f>IF(OR(D94&gt;'100% Report'!$G$18,D94&lt;-'100% Report'!$G$18),D94,"")</f>
        <v/>
      </c>
      <c r="T94" s="10" t="str">
        <f>IF(OR(E94&gt;'95% Report'!$I$18,E94&lt;-'95% Report'!$I$18),E94,"")</f>
        <v/>
      </c>
      <c r="U94" s="10" t="str">
        <f>IF(OR(E94&gt;'100% Report'!$I$18,E94&lt;-'100% Report'!$I$18),E94,"")</f>
        <v/>
      </c>
    </row>
    <row r="95" spans="1:21">
      <c r="A95" s="8">
        <v>26.1</v>
      </c>
      <c r="B95" s="12">
        <f>'Raw Data Input'!S108/100</f>
        <v>0</v>
      </c>
      <c r="C95" s="10">
        <f t="shared" si="7"/>
        <v>0</v>
      </c>
      <c r="D95" s="10">
        <f t="shared" si="7"/>
        <v>0</v>
      </c>
      <c r="E95" s="13">
        <f t="shared" si="6"/>
        <v>0</v>
      </c>
      <c r="F95" s="14" t="str">
        <f>IF(OR(D95&gt;'95% Report'!$G$15,D95&lt;-'95% Report'!$G$15),D95,"")</f>
        <v/>
      </c>
      <c r="G95" s="14" t="str">
        <f>IF(OR(D95&gt;'100% Report'!$G$15,D95&lt;-'100% Report'!$G$15),D95,"")</f>
        <v/>
      </c>
      <c r="H95" s="10" t="str">
        <f>IF(OR(E95&gt;'95% Report'!$I$15,E95&lt;-'95% Report'!$I$15),E95,"")</f>
        <v/>
      </c>
      <c r="I95" s="10" t="str">
        <f>IF(OR(E95&gt;'100% Report'!$I$15,E95&lt;-'100% Report'!$I$15),E95,"")</f>
        <v/>
      </c>
      <c r="J95" s="14" t="str">
        <f>IF(OR(D95&gt;'95% Report'!$G$16,D95&lt;-'95% Report'!$G$16),D95,"")</f>
        <v/>
      </c>
      <c r="K95" s="14" t="str">
        <f>IF(OR(D95&gt;'100% Report'!$G$16,D95&lt;-'100% Report'!$G$16),D95,"")</f>
        <v/>
      </c>
      <c r="L95" s="10" t="str">
        <f>IF(OR(E95&gt;'95% Report'!$I$16,E95&lt;-'95% Report'!$I$16),E95,"")</f>
        <v/>
      </c>
      <c r="M95" s="10" t="str">
        <f>IF(OR(E95&gt;'100% Report'!$I$16,E95&lt;-'100% Report'!$I$16),E95,"")</f>
        <v/>
      </c>
      <c r="N95" s="14" t="str">
        <f>IF(OR(D95&gt;'95% Report'!$G$17,D95&lt;-'95% Report'!$G$17),D95,"")</f>
        <v/>
      </c>
      <c r="O95" s="14" t="str">
        <f>IF(OR(D95&gt;'100% Report'!$G$17,D95&lt;-'100% Report'!$G$17),D95,"")</f>
        <v/>
      </c>
      <c r="P95" s="9" t="str">
        <f>IF(OR(E95&gt;'95% Report'!$I$17,E95&lt;-'95% Report'!$I$17),E95,"")</f>
        <v/>
      </c>
      <c r="Q95" s="9" t="str">
        <f>IF(OR(E95&gt;'100% Report'!$I$17,E95&lt;-'100% Report'!$I$17),E95,"")</f>
        <v/>
      </c>
      <c r="R95" s="14" t="str">
        <f>IF(OR(D95&gt;'95% Report'!$G$18,D95&lt;-'95% Report'!$G$18),D95,"")</f>
        <v/>
      </c>
      <c r="S95" s="14" t="str">
        <f>IF(OR(D95&gt;'100% Report'!$G$18,D95&lt;-'100% Report'!$G$18),D95,"")</f>
        <v/>
      </c>
      <c r="T95" s="10" t="str">
        <f>IF(OR(E95&gt;'95% Report'!$I$18,E95&lt;-'95% Report'!$I$18),E95,"")</f>
        <v/>
      </c>
      <c r="U95" s="10" t="str">
        <f>IF(OR(E95&gt;'100% Report'!$I$18,E95&lt;-'100% Report'!$I$18),E95,"")</f>
        <v/>
      </c>
    </row>
    <row r="96" spans="1:21">
      <c r="A96" s="7">
        <v>26.4</v>
      </c>
      <c r="B96" s="12">
        <f>'Raw Data Input'!S109/100</f>
        <v>0</v>
      </c>
      <c r="C96" s="10">
        <f t="shared" si="7"/>
        <v>0</v>
      </c>
      <c r="D96" s="10">
        <f t="shared" si="7"/>
        <v>0</v>
      </c>
      <c r="E96" s="13">
        <f t="shared" si="6"/>
        <v>0</v>
      </c>
      <c r="F96" s="14" t="str">
        <f>IF(OR(D96&gt;'95% Report'!$G$15,D96&lt;-'95% Report'!$G$15),D96,"")</f>
        <v/>
      </c>
      <c r="G96" s="14" t="str">
        <f>IF(OR(D96&gt;'100% Report'!$G$15,D96&lt;-'100% Report'!$G$15),D96,"")</f>
        <v/>
      </c>
      <c r="H96" s="10" t="str">
        <f>IF(OR(E96&gt;'95% Report'!$I$15,E96&lt;-'95% Report'!$I$15),E96,"")</f>
        <v/>
      </c>
      <c r="I96" s="10" t="str">
        <f>IF(OR(E96&gt;'100% Report'!$I$15,E96&lt;-'100% Report'!$I$15),E96,"")</f>
        <v/>
      </c>
      <c r="J96" s="14" t="str">
        <f>IF(OR(D96&gt;'95% Report'!$G$16,D96&lt;-'95% Report'!$G$16),D96,"")</f>
        <v/>
      </c>
      <c r="K96" s="14" t="str">
        <f>IF(OR(D96&gt;'100% Report'!$G$16,D96&lt;-'100% Report'!$G$16),D96,"")</f>
        <v/>
      </c>
      <c r="L96" s="10" t="str">
        <f>IF(OR(E96&gt;'95% Report'!$I$16,E96&lt;-'95% Report'!$I$16),E96,"")</f>
        <v/>
      </c>
      <c r="M96" s="10" t="str">
        <f>IF(OR(E96&gt;'100% Report'!$I$16,E96&lt;-'100% Report'!$I$16),E96,"")</f>
        <v/>
      </c>
      <c r="N96" s="14" t="str">
        <f>IF(OR(D96&gt;'95% Report'!$G$17,D96&lt;-'95% Report'!$G$17),D96,"")</f>
        <v/>
      </c>
      <c r="O96" s="14" t="str">
        <f>IF(OR(D96&gt;'100% Report'!$G$17,D96&lt;-'100% Report'!$G$17),D96,"")</f>
        <v/>
      </c>
      <c r="P96" s="9" t="str">
        <f>IF(OR(E96&gt;'95% Report'!$I$17,E96&lt;-'95% Report'!$I$17),E96,"")</f>
        <v/>
      </c>
      <c r="Q96" s="9" t="str">
        <f>IF(OR(E96&gt;'100% Report'!$I$17,E96&lt;-'100% Report'!$I$17),E96,"")</f>
        <v/>
      </c>
      <c r="R96" s="14" t="str">
        <f>IF(OR(D96&gt;'95% Report'!$G$18,D96&lt;-'95% Report'!$G$18),D96,"")</f>
        <v/>
      </c>
      <c r="S96" s="14" t="str">
        <f>IF(OR(D96&gt;'100% Report'!$G$18,D96&lt;-'100% Report'!$G$18),D96,"")</f>
        <v/>
      </c>
      <c r="T96" s="10" t="str">
        <f>IF(OR(E96&gt;'95% Report'!$I$18,E96&lt;-'95% Report'!$I$18),E96,"")</f>
        <v/>
      </c>
      <c r="U96" s="10" t="str">
        <f>IF(OR(E96&gt;'100% Report'!$I$18,E96&lt;-'100% Report'!$I$18),E96,"")</f>
        <v/>
      </c>
    </row>
    <row r="97" spans="1:21">
      <c r="A97" s="8">
        <v>26.7</v>
      </c>
      <c r="B97" s="12">
        <f>'Raw Data Input'!S110/100</f>
        <v>0</v>
      </c>
      <c r="C97" s="10">
        <f t="shared" si="7"/>
        <v>0</v>
      </c>
      <c r="D97" s="10">
        <f t="shared" si="7"/>
        <v>0</v>
      </c>
      <c r="E97" s="13">
        <f t="shared" si="6"/>
        <v>0</v>
      </c>
      <c r="F97" s="14" t="str">
        <f>IF(OR(D97&gt;'95% Report'!$G$15,D97&lt;-'95% Report'!$G$15),D97,"")</f>
        <v/>
      </c>
      <c r="G97" s="14" t="str">
        <f>IF(OR(D97&gt;'100% Report'!$G$15,D97&lt;-'100% Report'!$G$15),D97,"")</f>
        <v/>
      </c>
      <c r="H97" s="10" t="str">
        <f>IF(OR(E97&gt;'95% Report'!$I$15,E97&lt;-'95% Report'!$I$15),E97,"")</f>
        <v/>
      </c>
      <c r="I97" s="10" t="str">
        <f>IF(OR(E97&gt;'100% Report'!$I$15,E97&lt;-'100% Report'!$I$15),E97,"")</f>
        <v/>
      </c>
      <c r="J97" s="14" t="str">
        <f>IF(OR(D97&gt;'95% Report'!$G$16,D97&lt;-'95% Report'!$G$16),D97,"")</f>
        <v/>
      </c>
      <c r="K97" s="14" t="str">
        <f>IF(OR(D97&gt;'100% Report'!$G$16,D97&lt;-'100% Report'!$G$16),D97,"")</f>
        <v/>
      </c>
      <c r="L97" s="10" t="str">
        <f>IF(OR(E97&gt;'95% Report'!$I$16,E97&lt;-'95% Report'!$I$16),E97,"")</f>
        <v/>
      </c>
      <c r="M97" s="10" t="str">
        <f>IF(OR(E97&gt;'100% Report'!$I$16,E97&lt;-'100% Report'!$I$16),E97,"")</f>
        <v/>
      </c>
      <c r="N97" s="14" t="str">
        <f>IF(OR(D97&gt;'95% Report'!$G$17,D97&lt;-'95% Report'!$G$17),D97,"")</f>
        <v/>
      </c>
      <c r="O97" s="14" t="str">
        <f>IF(OR(D97&gt;'100% Report'!$G$17,D97&lt;-'100% Report'!$G$17),D97,"")</f>
        <v/>
      </c>
      <c r="P97" s="9" t="str">
        <f>IF(OR(E97&gt;'95% Report'!$I$17,E97&lt;-'95% Report'!$I$17),E97,"")</f>
        <v/>
      </c>
      <c r="Q97" s="9" t="str">
        <f>IF(OR(E97&gt;'100% Report'!$I$17,E97&lt;-'100% Report'!$I$17),E97,"")</f>
        <v/>
      </c>
      <c r="R97" s="14" t="str">
        <f>IF(OR(D97&gt;'95% Report'!$G$18,D97&lt;-'95% Report'!$G$18),D97,"")</f>
        <v/>
      </c>
      <c r="S97" s="14" t="str">
        <f>IF(OR(D97&gt;'100% Report'!$G$18,D97&lt;-'100% Report'!$G$18),D97,"")</f>
        <v/>
      </c>
      <c r="T97" s="10" t="str">
        <f>IF(OR(E97&gt;'95% Report'!$I$18,E97&lt;-'95% Report'!$I$18),E97,"")</f>
        <v/>
      </c>
      <c r="U97" s="10" t="str">
        <f>IF(OR(E97&gt;'100% Report'!$I$18,E97&lt;-'100% Report'!$I$18),E97,"")</f>
        <v/>
      </c>
    </row>
    <row r="98" spans="1:21">
      <c r="A98" s="8">
        <v>27</v>
      </c>
      <c r="B98" s="12">
        <f>'Raw Data Input'!S111/100</f>
        <v>0</v>
      </c>
      <c r="C98" s="10">
        <f t="shared" si="7"/>
        <v>0</v>
      </c>
      <c r="D98" s="10">
        <f t="shared" si="7"/>
        <v>0</v>
      </c>
      <c r="E98" s="13">
        <f t="shared" si="6"/>
        <v>0</v>
      </c>
      <c r="F98" s="14" t="str">
        <f>IF(OR(D98&gt;'95% Report'!$G$15,D98&lt;-'95% Report'!$G$15),D98,"")</f>
        <v/>
      </c>
      <c r="G98" s="14" t="str">
        <f>IF(OR(D98&gt;'100% Report'!$G$15,D98&lt;-'100% Report'!$G$15),D98,"")</f>
        <v/>
      </c>
      <c r="H98" s="10" t="str">
        <f>IF(OR(E98&gt;'95% Report'!$I$15,E98&lt;-'95% Report'!$I$15),E98,"")</f>
        <v/>
      </c>
      <c r="I98" s="10" t="str">
        <f>IF(OR(E98&gt;'100% Report'!$I$15,E98&lt;-'100% Report'!$I$15),E98,"")</f>
        <v/>
      </c>
      <c r="J98" s="14" t="str">
        <f>IF(OR(D98&gt;'95% Report'!$G$16,D98&lt;-'95% Report'!$G$16),D98,"")</f>
        <v/>
      </c>
      <c r="K98" s="14" t="str">
        <f>IF(OR(D98&gt;'100% Report'!$G$16,D98&lt;-'100% Report'!$G$16),D98,"")</f>
        <v/>
      </c>
      <c r="L98" s="10" t="str">
        <f>IF(OR(E98&gt;'95% Report'!$I$16,E98&lt;-'95% Report'!$I$16),E98,"")</f>
        <v/>
      </c>
      <c r="M98" s="10" t="str">
        <f>IF(OR(E98&gt;'100% Report'!$I$16,E98&lt;-'100% Report'!$I$16),E98,"")</f>
        <v/>
      </c>
      <c r="N98" s="14" t="str">
        <f>IF(OR(D98&gt;'95% Report'!$G$17,D98&lt;-'95% Report'!$G$17),D98,"")</f>
        <v/>
      </c>
      <c r="O98" s="14" t="str">
        <f>IF(OR(D98&gt;'100% Report'!$G$17,D98&lt;-'100% Report'!$G$17),D98,"")</f>
        <v/>
      </c>
      <c r="P98" s="9" t="str">
        <f>IF(OR(E98&gt;'95% Report'!$I$17,E98&lt;-'95% Report'!$I$17),E98,"")</f>
        <v/>
      </c>
      <c r="Q98" s="9" t="str">
        <f>IF(OR(E98&gt;'100% Report'!$I$17,E98&lt;-'100% Report'!$I$17),E98,"")</f>
        <v/>
      </c>
      <c r="R98" s="14" t="str">
        <f>IF(OR(D98&gt;'95% Report'!$G$18,D98&lt;-'95% Report'!$G$18),D98,"")</f>
        <v/>
      </c>
      <c r="S98" s="14" t="str">
        <f>IF(OR(D98&gt;'100% Report'!$G$18,D98&lt;-'100% Report'!$G$18),D98,"")</f>
        <v/>
      </c>
      <c r="T98" s="10" t="str">
        <f>IF(OR(E98&gt;'95% Report'!$I$18,E98&lt;-'95% Report'!$I$18),E98,"")</f>
        <v/>
      </c>
      <c r="U98" s="10" t="str">
        <f>IF(OR(E98&gt;'100% Report'!$I$18,E98&lt;-'100% Report'!$I$18),E98,"")</f>
        <v/>
      </c>
    </row>
    <row r="99" spans="1:21">
      <c r="A99" s="8">
        <v>27.3</v>
      </c>
      <c r="B99" s="12">
        <f>'Raw Data Input'!S112/100</f>
        <v>0</v>
      </c>
      <c r="C99" s="10">
        <f t="shared" si="7"/>
        <v>0</v>
      </c>
      <c r="D99" s="10">
        <f t="shared" si="7"/>
        <v>0</v>
      </c>
      <c r="E99" s="13">
        <f t="shared" si="6"/>
        <v>0</v>
      </c>
      <c r="F99" s="14" t="str">
        <f>IF(OR(D99&gt;'95% Report'!$G$15,D99&lt;-'95% Report'!$G$15),D99,"")</f>
        <v/>
      </c>
      <c r="G99" s="14" t="str">
        <f>IF(OR(D99&gt;'100% Report'!$G$15,D99&lt;-'100% Report'!$G$15),D99,"")</f>
        <v/>
      </c>
      <c r="H99" s="10" t="str">
        <f>IF(OR(E99&gt;'95% Report'!$I$15,E99&lt;-'95% Report'!$I$15),E99,"")</f>
        <v/>
      </c>
      <c r="I99" s="10" t="str">
        <f>IF(OR(E99&gt;'100% Report'!$I$15,E99&lt;-'100% Report'!$I$15),E99,"")</f>
        <v/>
      </c>
      <c r="J99" s="14" t="str">
        <f>IF(OR(D99&gt;'95% Report'!$G$16,D99&lt;-'95% Report'!$G$16),D99,"")</f>
        <v/>
      </c>
      <c r="K99" s="14" t="str">
        <f>IF(OR(D99&gt;'100% Report'!$G$16,D99&lt;-'100% Report'!$G$16),D99,"")</f>
        <v/>
      </c>
      <c r="L99" s="10" t="str">
        <f>IF(OR(E99&gt;'95% Report'!$I$16,E99&lt;-'95% Report'!$I$16),E99,"")</f>
        <v/>
      </c>
      <c r="M99" s="10" t="str">
        <f>IF(OR(E99&gt;'100% Report'!$I$16,E99&lt;-'100% Report'!$I$16),E99,"")</f>
        <v/>
      </c>
      <c r="N99" s="14" t="str">
        <f>IF(OR(D99&gt;'95% Report'!$G$17,D99&lt;-'95% Report'!$G$17),D99,"")</f>
        <v/>
      </c>
      <c r="O99" s="14" t="str">
        <f>IF(OR(D99&gt;'100% Report'!$G$17,D99&lt;-'100% Report'!$G$17),D99,"")</f>
        <v/>
      </c>
      <c r="P99" s="9" t="str">
        <f>IF(OR(E99&gt;'95% Report'!$I$17,E99&lt;-'95% Report'!$I$17),E99,"")</f>
        <v/>
      </c>
      <c r="Q99" s="9" t="str">
        <f>IF(OR(E99&gt;'100% Report'!$I$17,E99&lt;-'100% Report'!$I$17),E99,"")</f>
        <v/>
      </c>
      <c r="R99" s="14" t="str">
        <f>IF(OR(D99&gt;'95% Report'!$G$18,D99&lt;-'95% Report'!$G$18),D99,"")</f>
        <v/>
      </c>
      <c r="S99" s="14" t="str">
        <f>IF(OR(D99&gt;'100% Report'!$G$18,D99&lt;-'100% Report'!$G$18),D99,"")</f>
        <v/>
      </c>
      <c r="T99" s="10" t="str">
        <f>IF(OR(E99&gt;'95% Report'!$I$18,E99&lt;-'95% Report'!$I$18),E99,"")</f>
        <v/>
      </c>
      <c r="U99" s="10" t="str">
        <f>IF(OR(E99&gt;'100% Report'!$I$18,E99&lt;-'100% Report'!$I$18),E99,"")</f>
        <v/>
      </c>
    </row>
    <row r="100" spans="1:21">
      <c r="A100" s="7">
        <v>27.6</v>
      </c>
      <c r="B100" s="12">
        <f>'Raw Data Input'!S113/100</f>
        <v>0</v>
      </c>
      <c r="C100" s="10">
        <f t="shared" si="7"/>
        <v>0</v>
      </c>
      <c r="D100" s="10">
        <f t="shared" si="7"/>
        <v>0</v>
      </c>
      <c r="E100" s="13">
        <f t="shared" si="6"/>
        <v>0</v>
      </c>
      <c r="F100" s="14" t="str">
        <f>IF(OR(D100&gt;'95% Report'!$G$15,D100&lt;-'95% Report'!$G$15),D100,"")</f>
        <v/>
      </c>
      <c r="G100" s="14" t="str">
        <f>IF(OR(D100&gt;'100% Report'!$G$15,D100&lt;-'100% Report'!$G$15),D100,"")</f>
        <v/>
      </c>
      <c r="H100" s="10" t="str">
        <f>IF(OR(E100&gt;'95% Report'!$I$15,E100&lt;-'95% Report'!$I$15),E100,"")</f>
        <v/>
      </c>
      <c r="I100" s="10" t="str">
        <f>IF(OR(E100&gt;'100% Report'!$I$15,E100&lt;-'100% Report'!$I$15),E100,"")</f>
        <v/>
      </c>
      <c r="J100" s="14" t="str">
        <f>IF(OR(D100&gt;'95% Report'!$G$16,D100&lt;-'95% Report'!$G$16),D100,"")</f>
        <v/>
      </c>
      <c r="K100" s="14" t="str">
        <f>IF(OR(D100&gt;'100% Report'!$G$16,D100&lt;-'100% Report'!$G$16),D100,"")</f>
        <v/>
      </c>
      <c r="L100" s="10" t="str">
        <f>IF(OR(E100&gt;'95% Report'!$I$16,E100&lt;-'95% Report'!$I$16),E100,"")</f>
        <v/>
      </c>
      <c r="M100" s="10" t="str">
        <f>IF(OR(E100&gt;'100% Report'!$I$16,E100&lt;-'100% Report'!$I$16),E100,"")</f>
        <v/>
      </c>
      <c r="N100" s="14" t="str">
        <f>IF(OR(D100&gt;'95% Report'!$G$17,D100&lt;-'95% Report'!$G$17),D100,"")</f>
        <v/>
      </c>
      <c r="O100" s="14" t="str">
        <f>IF(OR(D100&gt;'100% Report'!$G$17,D100&lt;-'100% Report'!$G$17),D100,"")</f>
        <v/>
      </c>
      <c r="P100" s="9" t="str">
        <f>IF(OR(E100&gt;'95% Report'!$I$17,E100&lt;-'95% Report'!$I$17),E100,"")</f>
        <v/>
      </c>
      <c r="Q100" s="9" t="str">
        <f>IF(OR(E100&gt;'100% Report'!$I$17,E100&lt;-'100% Report'!$I$17),E100,"")</f>
        <v/>
      </c>
      <c r="R100" s="14" t="str">
        <f>IF(OR(D100&gt;'95% Report'!$G$18,D100&lt;-'95% Report'!$G$18),D100,"")</f>
        <v/>
      </c>
      <c r="S100" s="14" t="str">
        <f>IF(OR(D100&gt;'100% Report'!$G$18,D100&lt;-'100% Report'!$G$18),D100,"")</f>
        <v/>
      </c>
      <c r="T100" s="10" t="str">
        <f>IF(OR(E100&gt;'95% Report'!$I$18,E100&lt;-'95% Report'!$I$18),E100,"")</f>
        <v/>
      </c>
      <c r="U100" s="10" t="str">
        <f>IF(OR(E100&gt;'100% Report'!$I$18,E100&lt;-'100% Report'!$I$18),E100,"")</f>
        <v/>
      </c>
    </row>
    <row r="101" spans="1:21">
      <c r="A101" s="8">
        <v>27.9</v>
      </c>
      <c r="B101" s="12">
        <f>'Raw Data Input'!S114/100</f>
        <v>0</v>
      </c>
      <c r="C101" s="10">
        <f t="shared" si="7"/>
        <v>0</v>
      </c>
      <c r="D101" s="10">
        <f t="shared" si="7"/>
        <v>0</v>
      </c>
      <c r="E101" s="13">
        <f t="shared" si="6"/>
        <v>0</v>
      </c>
      <c r="F101" s="14" t="str">
        <f>IF(OR(D101&gt;'95% Report'!$G$15,D101&lt;-'95% Report'!$G$15),D101,"")</f>
        <v/>
      </c>
      <c r="G101" s="14" t="str">
        <f>IF(OR(D101&gt;'100% Report'!$G$15,D101&lt;-'100% Report'!$G$15),D101,"")</f>
        <v/>
      </c>
      <c r="H101" s="10" t="str">
        <f>IF(OR(E101&gt;'95% Report'!$I$15,E101&lt;-'95% Report'!$I$15),E101,"")</f>
        <v/>
      </c>
      <c r="I101" s="10" t="str">
        <f>IF(OR(E101&gt;'100% Report'!$I$15,E101&lt;-'100% Report'!$I$15),E101,"")</f>
        <v/>
      </c>
      <c r="J101" s="14" t="str">
        <f>IF(OR(D101&gt;'95% Report'!$G$16,D101&lt;-'95% Report'!$G$16),D101,"")</f>
        <v/>
      </c>
      <c r="K101" s="14" t="str">
        <f>IF(OR(D101&gt;'100% Report'!$G$16,D101&lt;-'100% Report'!$G$16),D101,"")</f>
        <v/>
      </c>
      <c r="L101" s="10" t="str">
        <f>IF(OR(E101&gt;'95% Report'!$I$16,E101&lt;-'95% Report'!$I$16),E101,"")</f>
        <v/>
      </c>
      <c r="M101" s="10" t="str">
        <f>IF(OR(E101&gt;'100% Report'!$I$16,E101&lt;-'100% Report'!$I$16),E101,"")</f>
        <v/>
      </c>
      <c r="N101" s="14" t="str">
        <f>IF(OR(D101&gt;'95% Report'!$G$17,D101&lt;-'95% Report'!$G$17),D101,"")</f>
        <v/>
      </c>
      <c r="O101" s="14" t="str">
        <f>IF(OR(D101&gt;'100% Report'!$G$17,D101&lt;-'100% Report'!$G$17),D101,"")</f>
        <v/>
      </c>
      <c r="P101" s="9" t="str">
        <f>IF(OR(E101&gt;'95% Report'!$I$17,E101&lt;-'95% Report'!$I$17),E101,"")</f>
        <v/>
      </c>
      <c r="Q101" s="9" t="str">
        <f>IF(OR(E101&gt;'100% Report'!$I$17,E101&lt;-'100% Report'!$I$17),E101,"")</f>
        <v/>
      </c>
      <c r="R101" s="14" t="str">
        <f>IF(OR(D101&gt;'95% Report'!$G$18,D101&lt;-'95% Report'!$G$18),D101,"")</f>
        <v/>
      </c>
      <c r="S101" s="14" t="str">
        <f>IF(OR(D101&gt;'100% Report'!$G$18,D101&lt;-'100% Report'!$G$18),D101,"")</f>
        <v/>
      </c>
      <c r="T101" s="10" t="str">
        <f>IF(OR(E101&gt;'95% Report'!$I$18,E101&lt;-'95% Report'!$I$18),E101,"")</f>
        <v/>
      </c>
      <c r="U101" s="10" t="str">
        <f>IF(OR(E101&gt;'100% Report'!$I$18,E101&lt;-'100% Report'!$I$18),E101,"")</f>
        <v/>
      </c>
    </row>
    <row r="102" spans="1:21">
      <c r="A102" s="8">
        <v>28.2</v>
      </c>
      <c r="B102" s="12">
        <f>'Raw Data Input'!S115/100</f>
        <v>0</v>
      </c>
      <c r="C102" s="10">
        <f t="shared" si="7"/>
        <v>0</v>
      </c>
      <c r="D102" s="10">
        <f t="shared" si="7"/>
        <v>0</v>
      </c>
      <c r="E102" s="13">
        <f t="shared" si="6"/>
        <v>0</v>
      </c>
      <c r="F102" s="14" t="str">
        <f>IF(OR(D102&gt;'95% Report'!$G$15,D102&lt;-'95% Report'!$G$15),D102,"")</f>
        <v/>
      </c>
      <c r="G102" s="14" t="str">
        <f>IF(OR(D102&gt;'100% Report'!$G$15,D102&lt;-'100% Report'!$G$15),D102,"")</f>
        <v/>
      </c>
      <c r="H102" s="10" t="str">
        <f>IF(OR(E102&gt;'95% Report'!$I$15,E102&lt;-'95% Report'!$I$15),E102,"")</f>
        <v/>
      </c>
      <c r="I102" s="10" t="str">
        <f>IF(OR(E102&gt;'100% Report'!$I$15,E102&lt;-'100% Report'!$I$15),E102,"")</f>
        <v/>
      </c>
      <c r="J102" s="14" t="str">
        <f>IF(OR(D102&gt;'95% Report'!$G$16,D102&lt;-'95% Report'!$G$16),D102,"")</f>
        <v/>
      </c>
      <c r="K102" s="14" t="str">
        <f>IF(OR(D102&gt;'100% Report'!$G$16,D102&lt;-'100% Report'!$G$16),D102,"")</f>
        <v/>
      </c>
      <c r="L102" s="10" t="str">
        <f>IF(OR(E102&gt;'95% Report'!$I$16,E102&lt;-'95% Report'!$I$16),E102,"")</f>
        <v/>
      </c>
      <c r="M102" s="10" t="str">
        <f>IF(OR(E102&gt;'100% Report'!$I$16,E102&lt;-'100% Report'!$I$16),E102,"")</f>
        <v/>
      </c>
      <c r="N102" s="14" t="str">
        <f>IF(OR(D102&gt;'95% Report'!$G$17,D102&lt;-'95% Report'!$G$17),D102,"")</f>
        <v/>
      </c>
      <c r="O102" s="14" t="str">
        <f>IF(OR(D102&gt;'100% Report'!$G$17,D102&lt;-'100% Report'!$G$17),D102,"")</f>
        <v/>
      </c>
      <c r="P102" s="9" t="str">
        <f>IF(OR(E102&gt;'95% Report'!$I$17,E102&lt;-'95% Report'!$I$17),E102,"")</f>
        <v/>
      </c>
      <c r="Q102" s="9" t="str">
        <f>IF(OR(E102&gt;'100% Report'!$I$17,E102&lt;-'100% Report'!$I$17),E102,"")</f>
        <v/>
      </c>
      <c r="R102" s="14" t="str">
        <f>IF(OR(D102&gt;'95% Report'!$G$18,D102&lt;-'95% Report'!$G$18),D102,"")</f>
        <v/>
      </c>
      <c r="S102" s="14" t="str">
        <f>IF(OR(D102&gt;'100% Report'!$G$18,D102&lt;-'100% Report'!$G$18),D102,"")</f>
        <v/>
      </c>
      <c r="T102" s="10" t="str">
        <f>IF(OR(E102&gt;'95% Report'!$I$18,E102&lt;-'95% Report'!$I$18),E102,"")</f>
        <v/>
      </c>
      <c r="U102" s="10" t="str">
        <f>IF(OR(E102&gt;'100% Report'!$I$18,E102&lt;-'100% Report'!$I$18),E102,"")</f>
        <v/>
      </c>
    </row>
    <row r="103" spans="1:21">
      <c r="A103" s="8">
        <v>28.5</v>
      </c>
      <c r="B103" s="12">
        <f>'Raw Data Input'!S116/100</f>
        <v>0</v>
      </c>
      <c r="C103" s="10">
        <f t="shared" si="7"/>
        <v>0</v>
      </c>
      <c r="D103" s="10">
        <f t="shared" si="7"/>
        <v>0</v>
      </c>
      <c r="E103" s="13">
        <f t="shared" si="6"/>
        <v>0</v>
      </c>
      <c r="F103" s="14" t="str">
        <f>IF(OR(D103&gt;'95% Report'!$G$15,D103&lt;-'95% Report'!$G$15),D103,"")</f>
        <v/>
      </c>
      <c r="G103" s="14" t="str">
        <f>IF(OR(D103&gt;'100% Report'!$G$15,D103&lt;-'100% Report'!$G$15),D103,"")</f>
        <v/>
      </c>
      <c r="H103" s="10" t="str">
        <f>IF(OR(E103&gt;'95% Report'!$I$15,E103&lt;-'95% Report'!$I$15),E103,"")</f>
        <v/>
      </c>
      <c r="I103" s="10" t="str">
        <f>IF(OR(E103&gt;'100% Report'!$I$15,E103&lt;-'100% Report'!$I$15),E103,"")</f>
        <v/>
      </c>
      <c r="J103" s="14" t="str">
        <f>IF(OR(D103&gt;'95% Report'!$G$16,D103&lt;-'95% Report'!$G$16),D103,"")</f>
        <v/>
      </c>
      <c r="K103" s="14" t="str">
        <f>IF(OR(D103&gt;'100% Report'!$G$16,D103&lt;-'100% Report'!$G$16),D103,"")</f>
        <v/>
      </c>
      <c r="L103" s="10" t="str">
        <f>IF(OR(E103&gt;'95% Report'!$I$16,E103&lt;-'95% Report'!$I$16),E103,"")</f>
        <v/>
      </c>
      <c r="M103" s="10" t="str">
        <f>IF(OR(E103&gt;'100% Report'!$I$16,E103&lt;-'100% Report'!$I$16),E103,"")</f>
        <v/>
      </c>
      <c r="N103" s="14" t="str">
        <f>IF(OR(D103&gt;'95% Report'!$G$17,D103&lt;-'95% Report'!$G$17),D103,"")</f>
        <v/>
      </c>
      <c r="O103" s="14" t="str">
        <f>IF(OR(D103&gt;'100% Report'!$G$17,D103&lt;-'100% Report'!$G$17),D103,"")</f>
        <v/>
      </c>
      <c r="P103" s="9" t="str">
        <f>IF(OR(E103&gt;'95% Report'!$I$17,E103&lt;-'95% Report'!$I$17),E103,"")</f>
        <v/>
      </c>
      <c r="Q103" s="9" t="str">
        <f>IF(OR(E103&gt;'100% Report'!$I$17,E103&lt;-'100% Report'!$I$17),E103,"")</f>
        <v/>
      </c>
      <c r="R103" s="14" t="str">
        <f>IF(OR(D103&gt;'95% Report'!$G$18,D103&lt;-'95% Report'!$G$18),D103,"")</f>
        <v/>
      </c>
      <c r="S103" s="14" t="str">
        <f>IF(OR(D103&gt;'100% Report'!$G$18,D103&lt;-'100% Report'!$G$18),D103,"")</f>
        <v/>
      </c>
      <c r="T103" s="10" t="str">
        <f>IF(OR(E103&gt;'95% Report'!$I$18,E103&lt;-'95% Report'!$I$18),E103,"")</f>
        <v/>
      </c>
      <c r="U103" s="10" t="str">
        <f>IF(OR(E103&gt;'100% Report'!$I$18,E103&lt;-'100% Report'!$I$18),E103,"")</f>
        <v/>
      </c>
    </row>
    <row r="104" spans="1:21">
      <c r="A104" s="7">
        <v>28.8</v>
      </c>
      <c r="B104" s="12">
        <f>'Raw Data Input'!S117/100</f>
        <v>0</v>
      </c>
      <c r="C104" s="10">
        <f t="shared" si="7"/>
        <v>0</v>
      </c>
      <c r="D104" s="10">
        <f t="shared" si="7"/>
        <v>0</v>
      </c>
      <c r="E104" s="13">
        <f t="shared" si="6"/>
        <v>0</v>
      </c>
      <c r="F104" s="14" t="str">
        <f>IF(OR(D104&gt;'95% Report'!$G$15,D104&lt;-'95% Report'!$G$15),D104,"")</f>
        <v/>
      </c>
      <c r="G104" s="14" t="str">
        <f>IF(OR(D104&gt;'100% Report'!$G$15,D104&lt;-'100% Report'!$G$15),D104,"")</f>
        <v/>
      </c>
      <c r="H104" s="10" t="str">
        <f>IF(OR(E104&gt;'95% Report'!$I$15,E104&lt;-'95% Report'!$I$15),E104,"")</f>
        <v/>
      </c>
      <c r="I104" s="10" t="str">
        <f>IF(OR(E104&gt;'100% Report'!$I$15,E104&lt;-'100% Report'!$I$15),E104,"")</f>
        <v/>
      </c>
      <c r="J104" s="14" t="str">
        <f>IF(OR(D104&gt;'95% Report'!$G$16,D104&lt;-'95% Report'!$G$16),D104,"")</f>
        <v/>
      </c>
      <c r="K104" s="14" t="str">
        <f>IF(OR(D104&gt;'100% Report'!$G$16,D104&lt;-'100% Report'!$G$16),D104,"")</f>
        <v/>
      </c>
      <c r="L104" s="10" t="str">
        <f>IF(OR(E104&gt;'95% Report'!$I$16,E104&lt;-'95% Report'!$I$16),E104,"")</f>
        <v/>
      </c>
      <c r="M104" s="10" t="str">
        <f>IF(OR(E104&gt;'100% Report'!$I$16,E104&lt;-'100% Report'!$I$16),E104,"")</f>
        <v/>
      </c>
      <c r="N104" s="14" t="str">
        <f>IF(OR(D104&gt;'95% Report'!$G$17,D104&lt;-'95% Report'!$G$17),D104,"")</f>
        <v/>
      </c>
      <c r="O104" s="14" t="str">
        <f>IF(OR(D104&gt;'100% Report'!$G$17,D104&lt;-'100% Report'!$G$17),D104,"")</f>
        <v/>
      </c>
      <c r="P104" s="9" t="str">
        <f>IF(OR(E104&gt;'95% Report'!$I$17,E104&lt;-'95% Report'!$I$17),E104,"")</f>
        <v/>
      </c>
      <c r="Q104" s="9" t="str">
        <f>IF(OR(E104&gt;'100% Report'!$I$17,E104&lt;-'100% Report'!$I$17),E104,"")</f>
        <v/>
      </c>
      <c r="R104" s="14" t="str">
        <f>IF(OR(D104&gt;'95% Report'!$G$18,D104&lt;-'95% Report'!$G$18),D104,"")</f>
        <v/>
      </c>
      <c r="S104" s="14" t="str">
        <f>IF(OR(D104&gt;'100% Report'!$G$18,D104&lt;-'100% Report'!$G$18),D104,"")</f>
        <v/>
      </c>
      <c r="T104" s="10" t="str">
        <f>IF(OR(E104&gt;'95% Report'!$I$18,E104&lt;-'95% Report'!$I$18),E104,"")</f>
        <v/>
      </c>
      <c r="U104" s="10" t="str">
        <f>IF(OR(E104&gt;'100% Report'!$I$18,E104&lt;-'100% Report'!$I$18),E104,"")</f>
        <v/>
      </c>
    </row>
    <row r="105" spans="1:21">
      <c r="A105" s="8">
        <v>29.1</v>
      </c>
      <c r="B105" s="12">
        <f>'Raw Data Input'!S118/100</f>
        <v>0</v>
      </c>
      <c r="C105" s="10">
        <f t="shared" si="7"/>
        <v>0</v>
      </c>
      <c r="D105" s="10">
        <f t="shared" si="7"/>
        <v>0</v>
      </c>
      <c r="E105" s="13">
        <f t="shared" si="6"/>
        <v>0</v>
      </c>
      <c r="F105" s="14" t="str">
        <f>IF(OR(D105&gt;'95% Report'!$G$15,D105&lt;-'95% Report'!$G$15),D105,"")</f>
        <v/>
      </c>
      <c r="G105" s="14" t="str">
        <f>IF(OR(D105&gt;'100% Report'!$G$15,D105&lt;-'100% Report'!$G$15),D105,"")</f>
        <v/>
      </c>
      <c r="H105" s="10" t="str">
        <f>IF(OR(E105&gt;'95% Report'!$I$15,E105&lt;-'95% Report'!$I$15),E105,"")</f>
        <v/>
      </c>
      <c r="I105" s="10" t="str">
        <f>IF(OR(E105&gt;'100% Report'!$I$15,E105&lt;-'100% Report'!$I$15),E105,"")</f>
        <v/>
      </c>
      <c r="J105" s="14" t="str">
        <f>IF(OR(D105&gt;'95% Report'!$G$16,D105&lt;-'95% Report'!$G$16),D105,"")</f>
        <v/>
      </c>
      <c r="K105" s="14" t="str">
        <f>IF(OR(D105&gt;'100% Report'!$G$16,D105&lt;-'100% Report'!$G$16),D105,"")</f>
        <v/>
      </c>
      <c r="L105" s="10" t="str">
        <f>IF(OR(E105&gt;'95% Report'!$I$16,E105&lt;-'95% Report'!$I$16),E105,"")</f>
        <v/>
      </c>
      <c r="M105" s="10" t="str">
        <f>IF(OR(E105&gt;'100% Report'!$I$16,E105&lt;-'100% Report'!$I$16),E105,"")</f>
        <v/>
      </c>
      <c r="N105" s="14" t="str">
        <f>IF(OR(D105&gt;'95% Report'!$G$17,D105&lt;-'95% Report'!$G$17),D105,"")</f>
        <v/>
      </c>
      <c r="O105" s="14" t="str">
        <f>IF(OR(D105&gt;'100% Report'!$G$17,D105&lt;-'100% Report'!$G$17),D105,"")</f>
        <v/>
      </c>
      <c r="P105" s="9" t="str">
        <f>IF(OR(E105&gt;'95% Report'!$I$17,E105&lt;-'95% Report'!$I$17),E105,"")</f>
        <v/>
      </c>
      <c r="Q105" s="9" t="str">
        <f>IF(OR(E105&gt;'100% Report'!$I$17,E105&lt;-'100% Report'!$I$17),E105,"")</f>
        <v/>
      </c>
      <c r="R105" s="14" t="str">
        <f>IF(OR(D105&gt;'95% Report'!$G$18,D105&lt;-'95% Report'!$G$18),D105,"")</f>
        <v/>
      </c>
      <c r="S105" s="14" t="str">
        <f>IF(OR(D105&gt;'100% Report'!$G$18,D105&lt;-'100% Report'!$G$18),D105,"")</f>
        <v/>
      </c>
      <c r="T105" s="10" t="str">
        <f>IF(OR(E105&gt;'95% Report'!$I$18,E105&lt;-'95% Report'!$I$18),E105,"")</f>
        <v/>
      </c>
      <c r="U105" s="10" t="str">
        <f>IF(OR(E105&gt;'100% Report'!$I$18,E105&lt;-'100% Report'!$I$18),E105,"")</f>
        <v/>
      </c>
    </row>
    <row r="106" spans="1:21">
      <c r="A106" s="8">
        <v>29.4</v>
      </c>
      <c r="B106" s="12">
        <f>'Raw Data Input'!S119/100</f>
        <v>0</v>
      </c>
      <c r="C106" s="10">
        <f t="shared" ref="C106:D121" si="8">B106-B105</f>
        <v>0</v>
      </c>
      <c r="D106" s="10">
        <f t="shared" si="8"/>
        <v>0</v>
      </c>
      <c r="E106" s="13">
        <f t="shared" si="6"/>
        <v>0</v>
      </c>
      <c r="F106" s="14" t="str">
        <f>IF(OR(D106&gt;'95% Report'!$G$15,D106&lt;-'95% Report'!$G$15),D106,"")</f>
        <v/>
      </c>
      <c r="G106" s="14" t="str">
        <f>IF(OR(D106&gt;'100% Report'!$G$15,D106&lt;-'100% Report'!$G$15),D106,"")</f>
        <v/>
      </c>
      <c r="H106" s="10" t="str">
        <f>IF(OR(E106&gt;'95% Report'!$I$15,E106&lt;-'95% Report'!$I$15),E106,"")</f>
        <v/>
      </c>
      <c r="I106" s="10" t="str">
        <f>IF(OR(E106&gt;'100% Report'!$I$15,E106&lt;-'100% Report'!$I$15),E106,"")</f>
        <v/>
      </c>
      <c r="J106" s="14" t="str">
        <f>IF(OR(D106&gt;'95% Report'!$G$16,D106&lt;-'95% Report'!$G$16),D106,"")</f>
        <v/>
      </c>
      <c r="K106" s="14" t="str">
        <f>IF(OR(D106&gt;'100% Report'!$G$16,D106&lt;-'100% Report'!$G$16),D106,"")</f>
        <v/>
      </c>
      <c r="L106" s="10" t="str">
        <f>IF(OR(E106&gt;'95% Report'!$I$16,E106&lt;-'95% Report'!$I$16),E106,"")</f>
        <v/>
      </c>
      <c r="M106" s="10" t="str">
        <f>IF(OR(E106&gt;'100% Report'!$I$16,E106&lt;-'100% Report'!$I$16),E106,"")</f>
        <v/>
      </c>
      <c r="N106" s="14" t="str">
        <f>IF(OR(D106&gt;'95% Report'!$G$17,D106&lt;-'95% Report'!$G$17),D106,"")</f>
        <v/>
      </c>
      <c r="O106" s="14" t="str">
        <f>IF(OR(D106&gt;'100% Report'!$G$17,D106&lt;-'100% Report'!$G$17),D106,"")</f>
        <v/>
      </c>
      <c r="P106" s="9" t="str">
        <f>IF(OR(E106&gt;'95% Report'!$I$17,E106&lt;-'95% Report'!$I$17),E106,"")</f>
        <v/>
      </c>
      <c r="Q106" s="9" t="str">
        <f>IF(OR(E106&gt;'100% Report'!$I$17,E106&lt;-'100% Report'!$I$17),E106,"")</f>
        <v/>
      </c>
      <c r="R106" s="14" t="str">
        <f>IF(OR(D106&gt;'95% Report'!$G$18,D106&lt;-'95% Report'!$G$18),D106,"")</f>
        <v/>
      </c>
      <c r="S106" s="14" t="str">
        <f>IF(OR(D106&gt;'100% Report'!$G$18,D106&lt;-'100% Report'!$G$18),D106,"")</f>
        <v/>
      </c>
      <c r="T106" s="10" t="str">
        <f>IF(OR(E106&gt;'95% Report'!$I$18,E106&lt;-'95% Report'!$I$18),E106,"")</f>
        <v/>
      </c>
      <c r="U106" s="10" t="str">
        <f>IF(OR(E106&gt;'100% Report'!$I$18,E106&lt;-'100% Report'!$I$18),E106,"")</f>
        <v/>
      </c>
    </row>
    <row r="107" spans="1:21">
      <c r="A107" s="8">
        <v>29.7</v>
      </c>
      <c r="B107" s="12">
        <f>'Raw Data Input'!S120/100</f>
        <v>0</v>
      </c>
      <c r="C107" s="10">
        <f t="shared" si="8"/>
        <v>0</v>
      </c>
      <c r="D107" s="10">
        <f t="shared" si="8"/>
        <v>0</v>
      </c>
      <c r="E107" s="13">
        <f t="shared" si="6"/>
        <v>0</v>
      </c>
      <c r="F107" s="14" t="str">
        <f>IF(OR(D107&gt;'95% Report'!$G$15,D107&lt;-'95% Report'!$G$15),D107,"")</f>
        <v/>
      </c>
      <c r="G107" s="14" t="str">
        <f>IF(OR(D107&gt;'100% Report'!$G$15,D107&lt;-'100% Report'!$G$15),D107,"")</f>
        <v/>
      </c>
      <c r="H107" s="10" t="str">
        <f>IF(OR(E107&gt;'95% Report'!$I$15,E107&lt;-'95% Report'!$I$15),E107,"")</f>
        <v/>
      </c>
      <c r="I107" s="10" t="str">
        <f>IF(OR(E107&gt;'100% Report'!$I$15,E107&lt;-'100% Report'!$I$15),E107,"")</f>
        <v/>
      </c>
      <c r="J107" s="14" t="str">
        <f>IF(OR(D107&gt;'95% Report'!$G$16,D107&lt;-'95% Report'!$G$16),D107,"")</f>
        <v/>
      </c>
      <c r="K107" s="14" t="str">
        <f>IF(OR(D107&gt;'100% Report'!$G$16,D107&lt;-'100% Report'!$G$16),D107,"")</f>
        <v/>
      </c>
      <c r="L107" s="10" t="str">
        <f>IF(OR(E107&gt;'95% Report'!$I$16,E107&lt;-'95% Report'!$I$16),E107,"")</f>
        <v/>
      </c>
      <c r="M107" s="10" t="str">
        <f>IF(OR(E107&gt;'100% Report'!$I$16,E107&lt;-'100% Report'!$I$16),E107,"")</f>
        <v/>
      </c>
      <c r="N107" s="14" t="str">
        <f>IF(OR(D107&gt;'95% Report'!$G$17,D107&lt;-'95% Report'!$G$17),D107,"")</f>
        <v/>
      </c>
      <c r="O107" s="14" t="str">
        <f>IF(OR(D107&gt;'100% Report'!$G$17,D107&lt;-'100% Report'!$G$17),D107,"")</f>
        <v/>
      </c>
      <c r="P107" s="9" t="str">
        <f>IF(OR(E107&gt;'95% Report'!$I$17,E107&lt;-'95% Report'!$I$17),E107,"")</f>
        <v/>
      </c>
      <c r="Q107" s="9" t="str">
        <f>IF(OR(E107&gt;'100% Report'!$I$17,E107&lt;-'100% Report'!$I$17),E107,"")</f>
        <v/>
      </c>
      <c r="R107" s="14" t="str">
        <f>IF(OR(D107&gt;'95% Report'!$G$18,D107&lt;-'95% Report'!$G$18),D107,"")</f>
        <v/>
      </c>
      <c r="S107" s="14" t="str">
        <f>IF(OR(D107&gt;'100% Report'!$G$18,D107&lt;-'100% Report'!$G$18),D107,"")</f>
        <v/>
      </c>
      <c r="T107" s="10" t="str">
        <f>IF(OR(E107&gt;'95% Report'!$I$18,E107&lt;-'95% Report'!$I$18),E107,"")</f>
        <v/>
      </c>
      <c r="U107" s="10" t="str">
        <f>IF(OR(E107&gt;'100% Report'!$I$18,E107&lt;-'100% Report'!$I$18),E107,"")</f>
        <v/>
      </c>
    </row>
    <row r="108" spans="1:21">
      <c r="A108" s="7">
        <v>30</v>
      </c>
      <c r="B108" s="12">
        <f>'Raw Data Input'!S121/100</f>
        <v>0</v>
      </c>
      <c r="C108" s="10">
        <f t="shared" si="8"/>
        <v>0</v>
      </c>
      <c r="D108" s="10">
        <f t="shared" si="8"/>
        <v>0</v>
      </c>
      <c r="E108" s="13">
        <f t="shared" si="6"/>
        <v>0</v>
      </c>
      <c r="F108" s="14" t="str">
        <f>IF(OR(D108&gt;'95% Report'!$G$15,D108&lt;-'95% Report'!$G$15),D108,"")</f>
        <v/>
      </c>
      <c r="G108" s="14" t="str">
        <f>IF(OR(D108&gt;'100% Report'!$G$15,D108&lt;-'100% Report'!$G$15),D108,"")</f>
        <v/>
      </c>
      <c r="H108" s="10" t="str">
        <f>IF(OR(E108&gt;'95% Report'!$I$15,E108&lt;-'95% Report'!$I$15),E108,"")</f>
        <v/>
      </c>
      <c r="I108" s="10" t="str">
        <f>IF(OR(E108&gt;'100% Report'!$I$15,E108&lt;-'100% Report'!$I$15),E108,"")</f>
        <v/>
      </c>
      <c r="J108" s="14" t="str">
        <f>IF(OR(D108&gt;'95% Report'!$G$16,D108&lt;-'95% Report'!$G$16),D108,"")</f>
        <v/>
      </c>
      <c r="K108" s="14" t="str">
        <f>IF(OR(D108&gt;'100% Report'!$G$16,D108&lt;-'100% Report'!$G$16),D108,"")</f>
        <v/>
      </c>
      <c r="L108" s="10" t="str">
        <f>IF(OR(E108&gt;'95% Report'!$I$16,E108&lt;-'95% Report'!$I$16),E108,"")</f>
        <v/>
      </c>
      <c r="M108" s="10" t="str">
        <f>IF(OR(E108&gt;'100% Report'!$I$16,E108&lt;-'100% Report'!$I$16),E108,"")</f>
        <v/>
      </c>
      <c r="N108" s="14" t="str">
        <f>IF(OR(D108&gt;'95% Report'!$G$17,D108&lt;-'95% Report'!$G$17),D108,"")</f>
        <v/>
      </c>
      <c r="O108" s="14" t="str">
        <f>IF(OR(D108&gt;'100% Report'!$G$17,D108&lt;-'100% Report'!$G$17),D108,"")</f>
        <v/>
      </c>
      <c r="P108" s="9" t="str">
        <f>IF(OR(E108&gt;'95% Report'!$I$17,E108&lt;-'95% Report'!$I$17),E108,"")</f>
        <v/>
      </c>
      <c r="Q108" s="9" t="str">
        <f>IF(OR(E108&gt;'100% Report'!$I$17,E108&lt;-'100% Report'!$I$17),E108,"")</f>
        <v/>
      </c>
      <c r="R108" s="14" t="str">
        <f>IF(OR(D108&gt;'95% Report'!$G$18,D108&lt;-'95% Report'!$G$18),D108,"")</f>
        <v/>
      </c>
      <c r="S108" s="14" t="str">
        <f>IF(OR(D108&gt;'100% Report'!$G$18,D108&lt;-'100% Report'!$G$18),D108,"")</f>
        <v/>
      </c>
      <c r="T108" s="10" t="str">
        <f>IF(OR(E108&gt;'95% Report'!$I$18,E108&lt;-'95% Report'!$I$18),E108,"")</f>
        <v/>
      </c>
      <c r="U108" s="10" t="str">
        <f>IF(OR(E108&gt;'100% Report'!$I$18,E108&lt;-'100% Report'!$I$18),E108,"")</f>
        <v/>
      </c>
    </row>
    <row r="109" spans="1:21">
      <c r="A109" s="8">
        <v>30.3</v>
      </c>
      <c r="B109" s="12">
        <f>'Raw Data Input'!S122/100</f>
        <v>0</v>
      </c>
      <c r="C109" s="10">
        <f t="shared" si="8"/>
        <v>0</v>
      </c>
      <c r="D109" s="10">
        <f t="shared" si="8"/>
        <v>0</v>
      </c>
      <c r="E109" s="13">
        <f t="shared" si="6"/>
        <v>0</v>
      </c>
      <c r="F109" s="14" t="str">
        <f>IF(OR(D109&gt;'95% Report'!$G$15,D109&lt;-'95% Report'!$G$15),D109,"")</f>
        <v/>
      </c>
      <c r="G109" s="14" t="str">
        <f>IF(OR(D109&gt;'100% Report'!$G$15,D109&lt;-'100% Report'!$G$15),D109,"")</f>
        <v/>
      </c>
      <c r="H109" s="10" t="str">
        <f>IF(OR(E109&gt;'95% Report'!$I$15,E109&lt;-'95% Report'!$I$15),E109,"")</f>
        <v/>
      </c>
      <c r="I109" s="10" t="str">
        <f>IF(OR(E109&gt;'100% Report'!$I$15,E109&lt;-'100% Report'!$I$15),E109,"")</f>
        <v/>
      </c>
      <c r="J109" s="14" t="str">
        <f>IF(OR(D109&gt;'95% Report'!$G$16,D109&lt;-'95% Report'!$G$16),D109,"")</f>
        <v/>
      </c>
      <c r="K109" s="14" t="str">
        <f>IF(OR(D109&gt;'100% Report'!$G$16,D109&lt;-'100% Report'!$G$16),D109,"")</f>
        <v/>
      </c>
      <c r="L109" s="10" t="str">
        <f>IF(OR(E109&gt;'95% Report'!$I$16,E109&lt;-'95% Report'!$I$16),E109,"")</f>
        <v/>
      </c>
      <c r="M109" s="10" t="str">
        <f>IF(OR(E109&gt;'100% Report'!$I$16,E109&lt;-'100% Report'!$I$16),E109,"")</f>
        <v/>
      </c>
      <c r="N109" s="14" t="str">
        <f>IF(OR(D109&gt;'95% Report'!$G$17,D109&lt;-'95% Report'!$G$17),D109,"")</f>
        <v/>
      </c>
      <c r="O109" s="14" t="str">
        <f>IF(OR(D109&gt;'100% Report'!$G$17,D109&lt;-'100% Report'!$G$17),D109,"")</f>
        <v/>
      </c>
      <c r="P109" s="9" t="str">
        <f>IF(OR(E109&gt;'95% Report'!$I$17,E109&lt;-'95% Report'!$I$17),E109,"")</f>
        <v/>
      </c>
      <c r="Q109" s="9" t="str">
        <f>IF(OR(E109&gt;'100% Report'!$I$17,E109&lt;-'100% Report'!$I$17),E109,"")</f>
        <v/>
      </c>
      <c r="R109" s="14" t="str">
        <f>IF(OR(D109&gt;'95% Report'!$G$18,D109&lt;-'95% Report'!$G$18),D109,"")</f>
        <v/>
      </c>
      <c r="S109" s="14" t="str">
        <f>IF(OR(D109&gt;'100% Report'!$G$18,D109&lt;-'100% Report'!$G$18),D109,"")</f>
        <v/>
      </c>
      <c r="T109" s="10" t="str">
        <f>IF(OR(E109&gt;'95% Report'!$I$18,E109&lt;-'95% Report'!$I$18),E109,"")</f>
        <v/>
      </c>
      <c r="U109" s="10" t="str">
        <f>IF(OR(E109&gt;'100% Report'!$I$18,E109&lt;-'100% Report'!$I$18),E109,"")</f>
        <v/>
      </c>
    </row>
    <row r="110" spans="1:21">
      <c r="A110" s="8">
        <v>30.6</v>
      </c>
      <c r="B110" s="12">
        <f>'Raw Data Input'!S123/100</f>
        <v>0</v>
      </c>
      <c r="C110" s="10">
        <f t="shared" si="8"/>
        <v>0</v>
      </c>
      <c r="D110" s="10">
        <f t="shared" si="8"/>
        <v>0</v>
      </c>
      <c r="E110" s="13">
        <f t="shared" si="6"/>
        <v>0</v>
      </c>
      <c r="F110" s="14" t="str">
        <f>IF(OR(D110&gt;'95% Report'!$G$15,D110&lt;-'95% Report'!$G$15),D110,"")</f>
        <v/>
      </c>
      <c r="G110" s="14" t="str">
        <f>IF(OR(D110&gt;'100% Report'!$G$15,D110&lt;-'100% Report'!$G$15),D110,"")</f>
        <v/>
      </c>
      <c r="H110" s="10" t="str">
        <f>IF(OR(E110&gt;'95% Report'!$I$15,E110&lt;-'95% Report'!$I$15),E110,"")</f>
        <v/>
      </c>
      <c r="I110" s="10" t="str">
        <f>IF(OR(E110&gt;'100% Report'!$I$15,E110&lt;-'100% Report'!$I$15),E110,"")</f>
        <v/>
      </c>
      <c r="J110" s="14" t="str">
        <f>IF(OR(D110&gt;'95% Report'!$G$16,D110&lt;-'95% Report'!$G$16),D110,"")</f>
        <v/>
      </c>
      <c r="K110" s="14" t="str">
        <f>IF(OR(D110&gt;'100% Report'!$G$16,D110&lt;-'100% Report'!$G$16),D110,"")</f>
        <v/>
      </c>
      <c r="L110" s="10" t="str">
        <f>IF(OR(E110&gt;'95% Report'!$I$16,E110&lt;-'95% Report'!$I$16),E110,"")</f>
        <v/>
      </c>
      <c r="M110" s="10" t="str">
        <f>IF(OR(E110&gt;'100% Report'!$I$16,E110&lt;-'100% Report'!$I$16),E110,"")</f>
        <v/>
      </c>
      <c r="N110" s="14" t="str">
        <f>IF(OR(D110&gt;'95% Report'!$G$17,D110&lt;-'95% Report'!$G$17),D110,"")</f>
        <v/>
      </c>
      <c r="O110" s="14" t="str">
        <f>IF(OR(D110&gt;'100% Report'!$G$17,D110&lt;-'100% Report'!$G$17),D110,"")</f>
        <v/>
      </c>
      <c r="P110" s="9" t="str">
        <f>IF(OR(E110&gt;'95% Report'!$I$17,E110&lt;-'95% Report'!$I$17),E110,"")</f>
        <v/>
      </c>
      <c r="Q110" s="9" t="str">
        <f>IF(OR(E110&gt;'100% Report'!$I$17,E110&lt;-'100% Report'!$I$17),E110,"")</f>
        <v/>
      </c>
      <c r="R110" s="14" t="str">
        <f>IF(OR(D110&gt;'95% Report'!$G$18,D110&lt;-'95% Report'!$G$18),D110,"")</f>
        <v/>
      </c>
      <c r="S110" s="14" t="str">
        <f>IF(OR(D110&gt;'100% Report'!$G$18,D110&lt;-'100% Report'!$G$18),D110,"")</f>
        <v/>
      </c>
      <c r="T110" s="10" t="str">
        <f>IF(OR(E110&gt;'95% Report'!$I$18,E110&lt;-'95% Report'!$I$18),E110,"")</f>
        <v/>
      </c>
      <c r="U110" s="10" t="str">
        <f>IF(OR(E110&gt;'100% Report'!$I$18,E110&lt;-'100% Report'!$I$18),E110,"")</f>
        <v/>
      </c>
    </row>
    <row r="111" spans="1:21">
      <c r="A111" s="8">
        <v>30.9</v>
      </c>
      <c r="B111" s="12">
        <f>'Raw Data Input'!S124/100</f>
        <v>0</v>
      </c>
      <c r="C111" s="10">
        <f t="shared" si="8"/>
        <v>0</v>
      </c>
      <c r="D111" s="10">
        <f t="shared" si="8"/>
        <v>0</v>
      </c>
      <c r="E111" s="13">
        <f t="shared" si="6"/>
        <v>0</v>
      </c>
      <c r="F111" s="14" t="str">
        <f>IF(OR(D111&gt;'95% Report'!$G$15,D111&lt;-'95% Report'!$G$15),D111,"")</f>
        <v/>
      </c>
      <c r="G111" s="14" t="str">
        <f>IF(OR(D111&gt;'100% Report'!$G$15,D111&lt;-'100% Report'!$G$15),D111,"")</f>
        <v/>
      </c>
      <c r="H111" s="10" t="str">
        <f>IF(OR(E111&gt;'95% Report'!$I$15,E111&lt;-'95% Report'!$I$15),E111,"")</f>
        <v/>
      </c>
      <c r="I111" s="10" t="str">
        <f>IF(OR(E111&gt;'100% Report'!$I$15,E111&lt;-'100% Report'!$I$15),E111,"")</f>
        <v/>
      </c>
      <c r="J111" s="14" t="str">
        <f>IF(OR(D111&gt;'95% Report'!$G$16,D111&lt;-'95% Report'!$G$16),D111,"")</f>
        <v/>
      </c>
      <c r="K111" s="14" t="str">
        <f>IF(OR(D111&gt;'100% Report'!$G$16,D111&lt;-'100% Report'!$G$16),D111,"")</f>
        <v/>
      </c>
      <c r="L111" s="10" t="str">
        <f>IF(OR(E111&gt;'95% Report'!$I$16,E111&lt;-'95% Report'!$I$16),E111,"")</f>
        <v/>
      </c>
      <c r="M111" s="10" t="str">
        <f>IF(OR(E111&gt;'100% Report'!$I$16,E111&lt;-'100% Report'!$I$16),E111,"")</f>
        <v/>
      </c>
      <c r="N111" s="14" t="str">
        <f>IF(OR(D111&gt;'95% Report'!$G$17,D111&lt;-'95% Report'!$G$17),D111,"")</f>
        <v/>
      </c>
      <c r="O111" s="14" t="str">
        <f>IF(OR(D111&gt;'100% Report'!$G$17,D111&lt;-'100% Report'!$G$17),D111,"")</f>
        <v/>
      </c>
      <c r="P111" s="9" t="str">
        <f>IF(OR(E111&gt;'95% Report'!$I$17,E111&lt;-'95% Report'!$I$17),E111,"")</f>
        <v/>
      </c>
      <c r="Q111" s="9" t="str">
        <f>IF(OR(E111&gt;'100% Report'!$I$17,E111&lt;-'100% Report'!$I$17),E111,"")</f>
        <v/>
      </c>
      <c r="R111" s="14" t="str">
        <f>IF(OR(D111&gt;'95% Report'!$G$18,D111&lt;-'95% Report'!$G$18),D111,"")</f>
        <v/>
      </c>
      <c r="S111" s="14" t="str">
        <f>IF(OR(D111&gt;'100% Report'!$G$18,D111&lt;-'100% Report'!$G$18),D111,"")</f>
        <v/>
      </c>
      <c r="T111" s="10" t="str">
        <f>IF(OR(E111&gt;'95% Report'!$I$18,E111&lt;-'95% Report'!$I$18),E111,"")</f>
        <v/>
      </c>
      <c r="U111" s="10" t="str">
        <f>IF(OR(E111&gt;'100% Report'!$I$18,E111&lt;-'100% Report'!$I$18),E111,"")</f>
        <v/>
      </c>
    </row>
    <row r="112" spans="1:21">
      <c r="A112" s="7">
        <v>31.2</v>
      </c>
      <c r="B112" s="12">
        <f>'Raw Data Input'!S125/100</f>
        <v>0</v>
      </c>
      <c r="C112" s="10">
        <f t="shared" si="8"/>
        <v>0</v>
      </c>
      <c r="D112" s="10">
        <f t="shared" si="8"/>
        <v>0</v>
      </c>
      <c r="E112" s="13">
        <f t="shared" si="6"/>
        <v>0</v>
      </c>
      <c r="F112" s="14" t="str">
        <f>IF(OR(D112&gt;'95% Report'!$G$15,D112&lt;-'95% Report'!$G$15),D112,"")</f>
        <v/>
      </c>
      <c r="G112" s="14" t="str">
        <f>IF(OR(D112&gt;'100% Report'!$G$15,D112&lt;-'100% Report'!$G$15),D112,"")</f>
        <v/>
      </c>
      <c r="H112" s="10" t="str">
        <f>IF(OR(E112&gt;'95% Report'!$I$15,E112&lt;-'95% Report'!$I$15),E112,"")</f>
        <v/>
      </c>
      <c r="I112" s="10" t="str">
        <f>IF(OR(E112&gt;'100% Report'!$I$15,E112&lt;-'100% Report'!$I$15),E112,"")</f>
        <v/>
      </c>
      <c r="J112" s="14" t="str">
        <f>IF(OR(D112&gt;'95% Report'!$G$16,D112&lt;-'95% Report'!$G$16),D112,"")</f>
        <v/>
      </c>
      <c r="K112" s="14" t="str">
        <f>IF(OR(D112&gt;'100% Report'!$G$16,D112&lt;-'100% Report'!$G$16),D112,"")</f>
        <v/>
      </c>
      <c r="L112" s="10" t="str">
        <f>IF(OR(E112&gt;'95% Report'!$I$16,E112&lt;-'95% Report'!$I$16),E112,"")</f>
        <v/>
      </c>
      <c r="M112" s="10" t="str">
        <f>IF(OR(E112&gt;'100% Report'!$I$16,E112&lt;-'100% Report'!$I$16),E112,"")</f>
        <v/>
      </c>
      <c r="N112" s="14" t="str">
        <f>IF(OR(D112&gt;'95% Report'!$G$17,D112&lt;-'95% Report'!$G$17),D112,"")</f>
        <v/>
      </c>
      <c r="O112" s="14" t="str">
        <f>IF(OR(D112&gt;'100% Report'!$G$17,D112&lt;-'100% Report'!$G$17),D112,"")</f>
        <v/>
      </c>
      <c r="P112" s="9" t="str">
        <f>IF(OR(E112&gt;'95% Report'!$I$17,E112&lt;-'95% Report'!$I$17),E112,"")</f>
        <v/>
      </c>
      <c r="Q112" s="9" t="str">
        <f>IF(OR(E112&gt;'100% Report'!$I$17,E112&lt;-'100% Report'!$I$17),E112,"")</f>
        <v/>
      </c>
      <c r="R112" s="14" t="str">
        <f>IF(OR(D112&gt;'95% Report'!$G$18,D112&lt;-'95% Report'!$G$18),D112,"")</f>
        <v/>
      </c>
      <c r="S112" s="14" t="str">
        <f>IF(OR(D112&gt;'100% Report'!$G$18,D112&lt;-'100% Report'!$G$18),D112,"")</f>
        <v/>
      </c>
      <c r="T112" s="10" t="str">
        <f>IF(OR(E112&gt;'95% Report'!$I$18,E112&lt;-'95% Report'!$I$18),E112,"")</f>
        <v/>
      </c>
      <c r="U112" s="10" t="str">
        <f>IF(OR(E112&gt;'100% Report'!$I$18,E112&lt;-'100% Report'!$I$18),E112,"")</f>
        <v/>
      </c>
    </row>
    <row r="113" spans="1:21">
      <c r="A113" s="8">
        <v>31.5</v>
      </c>
      <c r="B113" s="12">
        <f>'Raw Data Input'!S126/100</f>
        <v>0</v>
      </c>
      <c r="C113" s="10">
        <f t="shared" si="8"/>
        <v>0</v>
      </c>
      <c r="D113" s="10">
        <f t="shared" si="8"/>
        <v>0</v>
      </c>
      <c r="E113" s="13">
        <f t="shared" si="6"/>
        <v>0</v>
      </c>
      <c r="F113" s="14" t="str">
        <f>IF(OR(D113&gt;'95% Report'!$G$15,D113&lt;-'95% Report'!$G$15),D113,"")</f>
        <v/>
      </c>
      <c r="G113" s="14" t="str">
        <f>IF(OR(D113&gt;'100% Report'!$G$15,D113&lt;-'100% Report'!$G$15),D113,"")</f>
        <v/>
      </c>
      <c r="H113" s="10" t="str">
        <f>IF(OR(E113&gt;'95% Report'!$I$15,E113&lt;-'95% Report'!$I$15),E113,"")</f>
        <v/>
      </c>
      <c r="I113" s="10" t="str">
        <f>IF(OR(E113&gt;'100% Report'!$I$15,E113&lt;-'100% Report'!$I$15),E113,"")</f>
        <v/>
      </c>
      <c r="J113" s="14" t="str">
        <f>IF(OR(D113&gt;'95% Report'!$G$16,D113&lt;-'95% Report'!$G$16),D113,"")</f>
        <v/>
      </c>
      <c r="K113" s="14" t="str">
        <f>IF(OR(D113&gt;'100% Report'!$G$16,D113&lt;-'100% Report'!$G$16),D113,"")</f>
        <v/>
      </c>
      <c r="L113" s="10" t="str">
        <f>IF(OR(E113&gt;'95% Report'!$I$16,E113&lt;-'95% Report'!$I$16),E113,"")</f>
        <v/>
      </c>
      <c r="M113" s="10" t="str">
        <f>IF(OR(E113&gt;'100% Report'!$I$16,E113&lt;-'100% Report'!$I$16),E113,"")</f>
        <v/>
      </c>
      <c r="N113" s="14" t="str">
        <f>IF(OR(D113&gt;'95% Report'!$G$17,D113&lt;-'95% Report'!$G$17),D113,"")</f>
        <v/>
      </c>
      <c r="O113" s="14" t="str">
        <f>IF(OR(D113&gt;'100% Report'!$G$17,D113&lt;-'100% Report'!$G$17),D113,"")</f>
        <v/>
      </c>
      <c r="P113" s="9" t="str">
        <f>IF(OR(E113&gt;'95% Report'!$I$17,E113&lt;-'95% Report'!$I$17),E113,"")</f>
        <v/>
      </c>
      <c r="Q113" s="9" t="str">
        <f>IF(OR(E113&gt;'100% Report'!$I$17,E113&lt;-'100% Report'!$I$17),E113,"")</f>
        <v/>
      </c>
      <c r="R113" s="14" t="str">
        <f>IF(OR(D113&gt;'95% Report'!$G$18,D113&lt;-'95% Report'!$G$18),D113,"")</f>
        <v/>
      </c>
      <c r="S113" s="14" t="str">
        <f>IF(OR(D113&gt;'100% Report'!$G$18,D113&lt;-'100% Report'!$G$18),D113,"")</f>
        <v/>
      </c>
      <c r="T113" s="10" t="str">
        <f>IF(OR(E113&gt;'95% Report'!$I$18,E113&lt;-'95% Report'!$I$18),E113,"")</f>
        <v/>
      </c>
      <c r="U113" s="10" t="str">
        <f>IF(OR(E113&gt;'100% Report'!$I$18,E113&lt;-'100% Report'!$I$18),E113,"")</f>
        <v/>
      </c>
    </row>
    <row r="114" spans="1:21">
      <c r="A114" s="8">
        <v>31.8</v>
      </c>
      <c r="B114" s="12">
        <f>'Raw Data Input'!S127/100</f>
        <v>0</v>
      </c>
      <c r="C114" s="10">
        <f t="shared" si="8"/>
        <v>0</v>
      </c>
      <c r="D114" s="10">
        <f t="shared" si="8"/>
        <v>0</v>
      </c>
      <c r="E114" s="13">
        <f t="shared" si="6"/>
        <v>0</v>
      </c>
      <c r="F114" s="14" t="str">
        <f>IF(OR(D114&gt;'95% Report'!$G$15,D114&lt;-'95% Report'!$G$15),D114,"")</f>
        <v/>
      </c>
      <c r="G114" s="14" t="str">
        <f>IF(OR(D114&gt;'100% Report'!$G$15,D114&lt;-'100% Report'!$G$15),D114,"")</f>
        <v/>
      </c>
      <c r="H114" s="10" t="str">
        <f>IF(OR(E114&gt;'95% Report'!$I$15,E114&lt;-'95% Report'!$I$15),E114,"")</f>
        <v/>
      </c>
      <c r="I114" s="10" t="str">
        <f>IF(OR(E114&gt;'100% Report'!$I$15,E114&lt;-'100% Report'!$I$15),E114,"")</f>
        <v/>
      </c>
      <c r="J114" s="14" t="str">
        <f>IF(OR(D114&gt;'95% Report'!$G$16,D114&lt;-'95% Report'!$G$16),D114,"")</f>
        <v/>
      </c>
      <c r="K114" s="14" t="str">
        <f>IF(OR(D114&gt;'100% Report'!$G$16,D114&lt;-'100% Report'!$G$16),D114,"")</f>
        <v/>
      </c>
      <c r="L114" s="10" t="str">
        <f>IF(OR(E114&gt;'95% Report'!$I$16,E114&lt;-'95% Report'!$I$16),E114,"")</f>
        <v/>
      </c>
      <c r="M114" s="10" t="str">
        <f>IF(OR(E114&gt;'100% Report'!$I$16,E114&lt;-'100% Report'!$I$16),E114,"")</f>
        <v/>
      </c>
      <c r="N114" s="14" t="str">
        <f>IF(OR(D114&gt;'95% Report'!$G$17,D114&lt;-'95% Report'!$G$17),D114,"")</f>
        <v/>
      </c>
      <c r="O114" s="14" t="str">
        <f>IF(OR(D114&gt;'100% Report'!$G$17,D114&lt;-'100% Report'!$G$17),D114,"")</f>
        <v/>
      </c>
      <c r="P114" s="9" t="str">
        <f>IF(OR(E114&gt;'95% Report'!$I$17,E114&lt;-'95% Report'!$I$17),E114,"")</f>
        <v/>
      </c>
      <c r="Q114" s="9" t="str">
        <f>IF(OR(E114&gt;'100% Report'!$I$17,E114&lt;-'100% Report'!$I$17),E114,"")</f>
        <v/>
      </c>
      <c r="R114" s="14" t="str">
        <f>IF(OR(D114&gt;'95% Report'!$G$18,D114&lt;-'95% Report'!$G$18),D114,"")</f>
        <v/>
      </c>
      <c r="S114" s="14" t="str">
        <f>IF(OR(D114&gt;'100% Report'!$G$18,D114&lt;-'100% Report'!$G$18),D114,"")</f>
        <v/>
      </c>
      <c r="T114" s="10" t="str">
        <f>IF(OR(E114&gt;'95% Report'!$I$18,E114&lt;-'95% Report'!$I$18),E114,"")</f>
        <v/>
      </c>
      <c r="U114" s="10" t="str">
        <f>IF(OR(E114&gt;'100% Report'!$I$18,E114&lt;-'100% Report'!$I$18),E114,"")</f>
        <v/>
      </c>
    </row>
    <row r="115" spans="1:21">
      <c r="A115" s="8">
        <v>32.1</v>
      </c>
      <c r="B115" s="12">
        <f>'Raw Data Input'!S128/100</f>
        <v>0</v>
      </c>
      <c r="C115" s="10">
        <f t="shared" si="8"/>
        <v>0</v>
      </c>
      <c r="D115" s="10">
        <f t="shared" si="8"/>
        <v>0</v>
      </c>
      <c r="E115" s="13">
        <f t="shared" si="6"/>
        <v>0</v>
      </c>
      <c r="F115" s="14" t="str">
        <f>IF(OR(D115&gt;'95% Report'!$G$15,D115&lt;-'95% Report'!$G$15),D115,"")</f>
        <v/>
      </c>
      <c r="G115" s="14" t="str">
        <f>IF(OR(D115&gt;'100% Report'!$G$15,D115&lt;-'100% Report'!$G$15),D115,"")</f>
        <v/>
      </c>
      <c r="H115" s="10" t="str">
        <f>IF(OR(E115&gt;'95% Report'!$I$15,E115&lt;-'95% Report'!$I$15),E115,"")</f>
        <v/>
      </c>
      <c r="I115" s="10" t="str">
        <f>IF(OR(E115&gt;'100% Report'!$I$15,E115&lt;-'100% Report'!$I$15),E115,"")</f>
        <v/>
      </c>
      <c r="J115" s="14" t="str">
        <f>IF(OR(D115&gt;'95% Report'!$G$16,D115&lt;-'95% Report'!$G$16),D115,"")</f>
        <v/>
      </c>
      <c r="K115" s="14" t="str">
        <f>IF(OR(D115&gt;'100% Report'!$G$16,D115&lt;-'100% Report'!$G$16),D115,"")</f>
        <v/>
      </c>
      <c r="L115" s="10" t="str">
        <f>IF(OR(E115&gt;'95% Report'!$I$16,E115&lt;-'95% Report'!$I$16),E115,"")</f>
        <v/>
      </c>
      <c r="M115" s="10" t="str">
        <f>IF(OR(E115&gt;'100% Report'!$I$16,E115&lt;-'100% Report'!$I$16),E115,"")</f>
        <v/>
      </c>
      <c r="N115" s="14" t="str">
        <f>IF(OR(D115&gt;'95% Report'!$G$17,D115&lt;-'95% Report'!$G$17),D115,"")</f>
        <v/>
      </c>
      <c r="O115" s="14" t="str">
        <f>IF(OR(D115&gt;'100% Report'!$G$17,D115&lt;-'100% Report'!$G$17),D115,"")</f>
        <v/>
      </c>
      <c r="P115" s="9" t="str">
        <f>IF(OR(E115&gt;'95% Report'!$I$17,E115&lt;-'95% Report'!$I$17),E115,"")</f>
        <v/>
      </c>
      <c r="Q115" s="9" t="str">
        <f>IF(OR(E115&gt;'100% Report'!$I$17,E115&lt;-'100% Report'!$I$17),E115,"")</f>
        <v/>
      </c>
      <c r="R115" s="14" t="str">
        <f>IF(OR(D115&gt;'95% Report'!$G$18,D115&lt;-'95% Report'!$G$18),D115,"")</f>
        <v/>
      </c>
      <c r="S115" s="14" t="str">
        <f>IF(OR(D115&gt;'100% Report'!$G$18,D115&lt;-'100% Report'!$G$18),D115,"")</f>
        <v/>
      </c>
      <c r="T115" s="10" t="str">
        <f>IF(OR(E115&gt;'95% Report'!$I$18,E115&lt;-'95% Report'!$I$18),E115,"")</f>
        <v/>
      </c>
      <c r="U115" s="10" t="str">
        <f>IF(OR(E115&gt;'100% Report'!$I$18,E115&lt;-'100% Report'!$I$18),E115,"")</f>
        <v/>
      </c>
    </row>
    <row r="116" spans="1:21">
      <c r="A116" s="7">
        <v>32.4</v>
      </c>
      <c r="B116" s="12">
        <f>'Raw Data Input'!S129/100</f>
        <v>0</v>
      </c>
      <c r="C116" s="10">
        <f t="shared" si="8"/>
        <v>0</v>
      </c>
      <c r="D116" s="10">
        <f t="shared" si="8"/>
        <v>0</v>
      </c>
      <c r="E116" s="13">
        <f t="shared" si="6"/>
        <v>0</v>
      </c>
      <c r="F116" s="14" t="str">
        <f>IF(OR(D116&gt;'95% Report'!$G$15,D116&lt;-'95% Report'!$G$15),D116,"")</f>
        <v/>
      </c>
      <c r="G116" s="14" t="str">
        <f>IF(OR(D116&gt;'100% Report'!$G$15,D116&lt;-'100% Report'!$G$15),D116,"")</f>
        <v/>
      </c>
      <c r="H116" s="10" t="str">
        <f>IF(OR(E116&gt;'95% Report'!$I$15,E116&lt;-'95% Report'!$I$15),E116,"")</f>
        <v/>
      </c>
      <c r="I116" s="10" t="str">
        <f>IF(OR(E116&gt;'100% Report'!$I$15,E116&lt;-'100% Report'!$I$15),E116,"")</f>
        <v/>
      </c>
      <c r="J116" s="14" t="str">
        <f>IF(OR(D116&gt;'95% Report'!$G$16,D116&lt;-'95% Report'!$G$16),D116,"")</f>
        <v/>
      </c>
      <c r="K116" s="14" t="str">
        <f>IF(OR(D116&gt;'100% Report'!$G$16,D116&lt;-'100% Report'!$G$16),D116,"")</f>
        <v/>
      </c>
      <c r="L116" s="10" t="str">
        <f>IF(OR(E116&gt;'95% Report'!$I$16,E116&lt;-'95% Report'!$I$16),E116,"")</f>
        <v/>
      </c>
      <c r="M116" s="10" t="str">
        <f>IF(OR(E116&gt;'100% Report'!$I$16,E116&lt;-'100% Report'!$I$16),E116,"")</f>
        <v/>
      </c>
      <c r="N116" s="14" t="str">
        <f>IF(OR(D116&gt;'95% Report'!$G$17,D116&lt;-'95% Report'!$G$17),D116,"")</f>
        <v/>
      </c>
      <c r="O116" s="14" t="str">
        <f>IF(OR(D116&gt;'100% Report'!$G$17,D116&lt;-'100% Report'!$G$17),D116,"")</f>
        <v/>
      </c>
      <c r="P116" s="9" t="str">
        <f>IF(OR(E116&gt;'95% Report'!$I$17,E116&lt;-'95% Report'!$I$17),E116,"")</f>
        <v/>
      </c>
      <c r="Q116" s="9" t="str">
        <f>IF(OR(E116&gt;'100% Report'!$I$17,E116&lt;-'100% Report'!$I$17),E116,"")</f>
        <v/>
      </c>
      <c r="R116" s="14" t="str">
        <f>IF(OR(D116&gt;'95% Report'!$G$18,D116&lt;-'95% Report'!$G$18),D116,"")</f>
        <v/>
      </c>
      <c r="S116" s="14" t="str">
        <f>IF(OR(D116&gt;'100% Report'!$G$18,D116&lt;-'100% Report'!$G$18),D116,"")</f>
        <v/>
      </c>
      <c r="T116" s="10" t="str">
        <f>IF(OR(E116&gt;'95% Report'!$I$18,E116&lt;-'95% Report'!$I$18),E116,"")</f>
        <v/>
      </c>
      <c r="U116" s="10" t="str">
        <f>IF(OR(E116&gt;'100% Report'!$I$18,E116&lt;-'100% Report'!$I$18),E116,"")</f>
        <v/>
      </c>
    </row>
    <row r="117" spans="1:21">
      <c r="A117" s="8">
        <v>32.700000000000003</v>
      </c>
      <c r="B117" s="12">
        <f>'Raw Data Input'!S130/100</f>
        <v>0</v>
      </c>
      <c r="C117" s="10">
        <f t="shared" si="8"/>
        <v>0</v>
      </c>
      <c r="D117" s="10">
        <f t="shared" si="8"/>
        <v>0</v>
      </c>
      <c r="E117" s="13">
        <f t="shared" si="6"/>
        <v>0</v>
      </c>
      <c r="F117" s="14" t="str">
        <f>IF(OR(D117&gt;'95% Report'!$G$15,D117&lt;-'95% Report'!$G$15),D117,"")</f>
        <v/>
      </c>
      <c r="G117" s="14" t="str">
        <f>IF(OR(D117&gt;'100% Report'!$G$15,D117&lt;-'100% Report'!$G$15),D117,"")</f>
        <v/>
      </c>
      <c r="H117" s="10" t="str">
        <f>IF(OR(E117&gt;'95% Report'!$I$15,E117&lt;-'95% Report'!$I$15),E117,"")</f>
        <v/>
      </c>
      <c r="I117" s="10" t="str">
        <f>IF(OR(E117&gt;'100% Report'!$I$15,E117&lt;-'100% Report'!$I$15),E117,"")</f>
        <v/>
      </c>
      <c r="J117" s="14" t="str">
        <f>IF(OR(D117&gt;'95% Report'!$G$16,D117&lt;-'95% Report'!$G$16),D117,"")</f>
        <v/>
      </c>
      <c r="K117" s="14" t="str">
        <f>IF(OR(D117&gt;'100% Report'!$G$16,D117&lt;-'100% Report'!$G$16),D117,"")</f>
        <v/>
      </c>
      <c r="L117" s="10" t="str">
        <f>IF(OR(E117&gt;'95% Report'!$I$16,E117&lt;-'95% Report'!$I$16),E117,"")</f>
        <v/>
      </c>
      <c r="M117" s="10" t="str">
        <f>IF(OR(E117&gt;'100% Report'!$I$16,E117&lt;-'100% Report'!$I$16),E117,"")</f>
        <v/>
      </c>
      <c r="N117" s="14" t="str">
        <f>IF(OR(D117&gt;'95% Report'!$G$17,D117&lt;-'95% Report'!$G$17),D117,"")</f>
        <v/>
      </c>
      <c r="O117" s="14" t="str">
        <f>IF(OR(D117&gt;'100% Report'!$G$17,D117&lt;-'100% Report'!$G$17),D117,"")</f>
        <v/>
      </c>
      <c r="P117" s="9" t="str">
        <f>IF(OR(E117&gt;'95% Report'!$I$17,E117&lt;-'95% Report'!$I$17),E117,"")</f>
        <v/>
      </c>
      <c r="Q117" s="9" t="str">
        <f>IF(OR(E117&gt;'100% Report'!$I$17,E117&lt;-'100% Report'!$I$17),E117,"")</f>
        <v/>
      </c>
      <c r="R117" s="14" t="str">
        <f>IF(OR(D117&gt;'95% Report'!$G$18,D117&lt;-'95% Report'!$G$18),D117,"")</f>
        <v/>
      </c>
      <c r="S117" s="14" t="str">
        <f>IF(OR(D117&gt;'100% Report'!$G$18,D117&lt;-'100% Report'!$G$18),D117,"")</f>
        <v/>
      </c>
      <c r="T117" s="10" t="str">
        <f>IF(OR(E117&gt;'95% Report'!$I$18,E117&lt;-'95% Report'!$I$18),E117,"")</f>
        <v/>
      </c>
      <c r="U117" s="10" t="str">
        <f>IF(OR(E117&gt;'100% Report'!$I$18,E117&lt;-'100% Report'!$I$18),E117,"")</f>
        <v/>
      </c>
    </row>
    <row r="118" spans="1:21">
      <c r="A118" s="8">
        <v>33</v>
      </c>
      <c r="B118" s="12">
        <f>'Raw Data Input'!S131/100</f>
        <v>0</v>
      </c>
      <c r="C118" s="10">
        <f t="shared" si="8"/>
        <v>0</v>
      </c>
      <c r="D118" s="10">
        <f t="shared" si="8"/>
        <v>0</v>
      </c>
      <c r="E118" s="13">
        <f t="shared" si="6"/>
        <v>0</v>
      </c>
      <c r="F118" s="14" t="str">
        <f>IF(OR(D118&gt;'95% Report'!$G$15,D118&lt;-'95% Report'!$G$15),D118,"")</f>
        <v/>
      </c>
      <c r="G118" s="14" t="str">
        <f>IF(OR(D118&gt;'100% Report'!$G$15,D118&lt;-'100% Report'!$G$15),D118,"")</f>
        <v/>
      </c>
      <c r="H118" s="10" t="str">
        <f>IF(OR(E118&gt;'95% Report'!$I$15,E118&lt;-'95% Report'!$I$15),E118,"")</f>
        <v/>
      </c>
      <c r="I118" s="10" t="str">
        <f>IF(OR(E118&gt;'100% Report'!$I$15,E118&lt;-'100% Report'!$I$15),E118,"")</f>
        <v/>
      </c>
      <c r="J118" s="14" t="str">
        <f>IF(OR(D118&gt;'95% Report'!$G$16,D118&lt;-'95% Report'!$G$16),D118,"")</f>
        <v/>
      </c>
      <c r="K118" s="14" t="str">
        <f>IF(OR(D118&gt;'100% Report'!$G$16,D118&lt;-'100% Report'!$G$16),D118,"")</f>
        <v/>
      </c>
      <c r="L118" s="10" t="str">
        <f>IF(OR(E118&gt;'95% Report'!$I$16,E118&lt;-'95% Report'!$I$16),E118,"")</f>
        <v/>
      </c>
      <c r="M118" s="10" t="str">
        <f>IF(OR(E118&gt;'100% Report'!$I$16,E118&lt;-'100% Report'!$I$16),E118,"")</f>
        <v/>
      </c>
      <c r="N118" s="14" t="str">
        <f>IF(OR(D118&gt;'95% Report'!$G$17,D118&lt;-'95% Report'!$G$17),D118,"")</f>
        <v/>
      </c>
      <c r="O118" s="14" t="str">
        <f>IF(OR(D118&gt;'100% Report'!$G$17,D118&lt;-'100% Report'!$G$17),D118,"")</f>
        <v/>
      </c>
      <c r="P118" s="9" t="str">
        <f>IF(OR(E118&gt;'95% Report'!$I$17,E118&lt;-'95% Report'!$I$17),E118,"")</f>
        <v/>
      </c>
      <c r="Q118" s="9" t="str">
        <f>IF(OR(E118&gt;'100% Report'!$I$17,E118&lt;-'100% Report'!$I$17),E118,"")</f>
        <v/>
      </c>
      <c r="R118" s="14" t="str">
        <f>IF(OR(D118&gt;'95% Report'!$G$18,D118&lt;-'95% Report'!$G$18),D118,"")</f>
        <v/>
      </c>
      <c r="S118" s="14" t="str">
        <f>IF(OR(D118&gt;'100% Report'!$G$18,D118&lt;-'100% Report'!$G$18),D118,"")</f>
        <v/>
      </c>
      <c r="T118" s="10" t="str">
        <f>IF(OR(E118&gt;'95% Report'!$I$18,E118&lt;-'95% Report'!$I$18),E118,"")</f>
        <v/>
      </c>
      <c r="U118" s="10" t="str">
        <f>IF(OR(E118&gt;'100% Report'!$I$18,E118&lt;-'100% Report'!$I$18),E118,"")</f>
        <v/>
      </c>
    </row>
    <row r="119" spans="1:21">
      <c r="A119" s="8">
        <v>33.299999999999997</v>
      </c>
      <c r="B119" s="12">
        <f>'Raw Data Input'!S132/100</f>
        <v>0</v>
      </c>
      <c r="C119" s="10">
        <f t="shared" si="8"/>
        <v>0</v>
      </c>
      <c r="D119" s="10">
        <f t="shared" si="8"/>
        <v>0</v>
      </c>
      <c r="E119" s="13">
        <f t="shared" si="6"/>
        <v>0</v>
      </c>
      <c r="F119" s="14" t="str">
        <f>IF(OR(D119&gt;'95% Report'!$G$15,D119&lt;-'95% Report'!$G$15),D119,"")</f>
        <v/>
      </c>
      <c r="G119" s="14" t="str">
        <f>IF(OR(D119&gt;'100% Report'!$G$15,D119&lt;-'100% Report'!$G$15),D119,"")</f>
        <v/>
      </c>
      <c r="H119" s="10" t="str">
        <f>IF(OR(E119&gt;'95% Report'!$I$15,E119&lt;-'95% Report'!$I$15),E119,"")</f>
        <v/>
      </c>
      <c r="I119" s="10" t="str">
        <f>IF(OR(E119&gt;'100% Report'!$I$15,E119&lt;-'100% Report'!$I$15),E119,"")</f>
        <v/>
      </c>
      <c r="J119" s="14" t="str">
        <f>IF(OR(D119&gt;'95% Report'!$G$16,D119&lt;-'95% Report'!$G$16),D119,"")</f>
        <v/>
      </c>
      <c r="K119" s="14" t="str">
        <f>IF(OR(D119&gt;'100% Report'!$G$16,D119&lt;-'100% Report'!$G$16),D119,"")</f>
        <v/>
      </c>
      <c r="L119" s="10" t="str">
        <f>IF(OR(E119&gt;'95% Report'!$I$16,E119&lt;-'95% Report'!$I$16),E119,"")</f>
        <v/>
      </c>
      <c r="M119" s="10" t="str">
        <f>IF(OR(E119&gt;'100% Report'!$I$16,E119&lt;-'100% Report'!$I$16),E119,"")</f>
        <v/>
      </c>
      <c r="N119" s="14" t="str">
        <f>IF(OR(D119&gt;'95% Report'!$G$17,D119&lt;-'95% Report'!$G$17),D119,"")</f>
        <v/>
      </c>
      <c r="O119" s="14" t="str">
        <f>IF(OR(D119&gt;'100% Report'!$G$17,D119&lt;-'100% Report'!$G$17),D119,"")</f>
        <v/>
      </c>
      <c r="P119" s="9" t="str">
        <f>IF(OR(E119&gt;'95% Report'!$I$17,E119&lt;-'95% Report'!$I$17),E119,"")</f>
        <v/>
      </c>
      <c r="Q119" s="9" t="str">
        <f>IF(OR(E119&gt;'100% Report'!$I$17,E119&lt;-'100% Report'!$I$17),E119,"")</f>
        <v/>
      </c>
      <c r="R119" s="14" t="str">
        <f>IF(OR(D119&gt;'95% Report'!$G$18,D119&lt;-'95% Report'!$G$18),D119,"")</f>
        <v/>
      </c>
      <c r="S119" s="14" t="str">
        <f>IF(OR(D119&gt;'100% Report'!$G$18,D119&lt;-'100% Report'!$G$18),D119,"")</f>
        <v/>
      </c>
      <c r="T119" s="10" t="str">
        <f>IF(OR(E119&gt;'95% Report'!$I$18,E119&lt;-'95% Report'!$I$18),E119,"")</f>
        <v/>
      </c>
      <c r="U119" s="10" t="str">
        <f>IF(OR(E119&gt;'100% Report'!$I$18,E119&lt;-'100% Report'!$I$18),E119,"")</f>
        <v/>
      </c>
    </row>
    <row r="120" spans="1:21">
      <c r="A120" s="7">
        <v>33.6</v>
      </c>
      <c r="B120" s="12">
        <f>'Raw Data Input'!S133/100</f>
        <v>0</v>
      </c>
      <c r="C120" s="10">
        <f t="shared" si="8"/>
        <v>0</v>
      </c>
      <c r="D120" s="10">
        <f t="shared" si="8"/>
        <v>0</v>
      </c>
      <c r="E120" s="13">
        <f t="shared" si="6"/>
        <v>0</v>
      </c>
      <c r="F120" s="14" t="str">
        <f>IF(OR(D120&gt;'95% Report'!$G$15,D120&lt;-'95% Report'!$G$15),D120,"")</f>
        <v/>
      </c>
      <c r="G120" s="14" t="str">
        <f>IF(OR(D120&gt;'100% Report'!$G$15,D120&lt;-'100% Report'!$G$15),D120,"")</f>
        <v/>
      </c>
      <c r="H120" s="10" t="str">
        <f>IF(OR(E120&gt;'95% Report'!$I$15,E120&lt;-'95% Report'!$I$15),E120,"")</f>
        <v/>
      </c>
      <c r="I120" s="10" t="str">
        <f>IF(OR(E120&gt;'100% Report'!$I$15,E120&lt;-'100% Report'!$I$15),E120,"")</f>
        <v/>
      </c>
      <c r="J120" s="14" t="str">
        <f>IF(OR(D120&gt;'95% Report'!$G$16,D120&lt;-'95% Report'!$G$16),D120,"")</f>
        <v/>
      </c>
      <c r="K120" s="14" t="str">
        <f>IF(OR(D120&gt;'100% Report'!$G$16,D120&lt;-'100% Report'!$G$16),D120,"")</f>
        <v/>
      </c>
      <c r="L120" s="10" t="str">
        <f>IF(OR(E120&gt;'95% Report'!$I$16,E120&lt;-'95% Report'!$I$16),E120,"")</f>
        <v/>
      </c>
      <c r="M120" s="10" t="str">
        <f>IF(OR(E120&gt;'100% Report'!$I$16,E120&lt;-'100% Report'!$I$16),E120,"")</f>
        <v/>
      </c>
      <c r="N120" s="14" t="str">
        <f>IF(OR(D120&gt;'95% Report'!$G$17,D120&lt;-'95% Report'!$G$17),D120,"")</f>
        <v/>
      </c>
      <c r="O120" s="14" t="str">
        <f>IF(OR(D120&gt;'100% Report'!$G$17,D120&lt;-'100% Report'!$G$17),D120,"")</f>
        <v/>
      </c>
      <c r="P120" s="9" t="str">
        <f>IF(OR(E120&gt;'95% Report'!$I$17,E120&lt;-'95% Report'!$I$17),E120,"")</f>
        <v/>
      </c>
      <c r="Q120" s="9" t="str">
        <f>IF(OR(E120&gt;'100% Report'!$I$17,E120&lt;-'100% Report'!$I$17),E120,"")</f>
        <v/>
      </c>
      <c r="R120" s="14" t="str">
        <f>IF(OR(D120&gt;'95% Report'!$G$18,D120&lt;-'95% Report'!$G$18),D120,"")</f>
        <v/>
      </c>
      <c r="S120" s="14" t="str">
        <f>IF(OR(D120&gt;'100% Report'!$G$18,D120&lt;-'100% Report'!$G$18),D120,"")</f>
        <v/>
      </c>
      <c r="T120" s="10" t="str">
        <f>IF(OR(E120&gt;'95% Report'!$I$18,E120&lt;-'95% Report'!$I$18),E120,"")</f>
        <v/>
      </c>
      <c r="U120" s="10" t="str">
        <f>IF(OR(E120&gt;'100% Report'!$I$18,E120&lt;-'100% Report'!$I$18),E120,"")</f>
        <v/>
      </c>
    </row>
    <row r="121" spans="1:21">
      <c r="A121" s="8">
        <v>33.9</v>
      </c>
      <c r="B121" s="12">
        <f>'Raw Data Input'!S134/100</f>
        <v>0</v>
      </c>
      <c r="C121" s="10">
        <f t="shared" si="8"/>
        <v>0</v>
      </c>
      <c r="D121" s="10">
        <f t="shared" si="8"/>
        <v>0</v>
      </c>
      <c r="E121" s="13">
        <f t="shared" si="6"/>
        <v>0</v>
      </c>
      <c r="F121" s="14" t="str">
        <f>IF(OR(D121&gt;'95% Report'!$G$15,D121&lt;-'95% Report'!$G$15),D121,"")</f>
        <v/>
      </c>
      <c r="G121" s="14" t="str">
        <f>IF(OR(D121&gt;'100% Report'!$G$15,D121&lt;-'100% Report'!$G$15),D121,"")</f>
        <v/>
      </c>
      <c r="H121" s="10" t="str">
        <f>IF(OR(E121&gt;'95% Report'!$I$15,E121&lt;-'95% Report'!$I$15),E121,"")</f>
        <v/>
      </c>
      <c r="I121" s="10" t="str">
        <f>IF(OR(E121&gt;'100% Report'!$I$15,E121&lt;-'100% Report'!$I$15),E121,"")</f>
        <v/>
      </c>
      <c r="J121" s="14" t="str">
        <f>IF(OR(D121&gt;'95% Report'!$G$16,D121&lt;-'95% Report'!$G$16),D121,"")</f>
        <v/>
      </c>
      <c r="K121" s="14" t="str">
        <f>IF(OR(D121&gt;'100% Report'!$G$16,D121&lt;-'100% Report'!$G$16),D121,"")</f>
        <v/>
      </c>
      <c r="L121" s="10" t="str">
        <f>IF(OR(E121&gt;'95% Report'!$I$16,E121&lt;-'95% Report'!$I$16),E121,"")</f>
        <v/>
      </c>
      <c r="M121" s="10" t="str">
        <f>IF(OR(E121&gt;'100% Report'!$I$16,E121&lt;-'100% Report'!$I$16),E121,"")</f>
        <v/>
      </c>
      <c r="N121" s="14" t="str">
        <f>IF(OR(D121&gt;'95% Report'!$G$17,D121&lt;-'95% Report'!$G$17),D121,"")</f>
        <v/>
      </c>
      <c r="O121" s="14" t="str">
        <f>IF(OR(D121&gt;'100% Report'!$G$17,D121&lt;-'100% Report'!$G$17),D121,"")</f>
        <v/>
      </c>
      <c r="P121" s="9" t="str">
        <f>IF(OR(E121&gt;'95% Report'!$I$17,E121&lt;-'95% Report'!$I$17),E121,"")</f>
        <v/>
      </c>
      <c r="Q121" s="9" t="str">
        <f>IF(OR(E121&gt;'100% Report'!$I$17,E121&lt;-'100% Report'!$I$17),E121,"")</f>
        <v/>
      </c>
      <c r="R121" s="14" t="str">
        <f>IF(OR(D121&gt;'95% Report'!$G$18,D121&lt;-'95% Report'!$G$18),D121,"")</f>
        <v/>
      </c>
      <c r="S121" s="14" t="str">
        <f>IF(OR(D121&gt;'100% Report'!$G$18,D121&lt;-'100% Report'!$G$18),D121,"")</f>
        <v/>
      </c>
      <c r="T121" s="10" t="str">
        <f>IF(OR(E121&gt;'95% Report'!$I$18,E121&lt;-'95% Report'!$I$18),E121,"")</f>
        <v/>
      </c>
      <c r="U121" s="10" t="str">
        <f>IF(OR(E121&gt;'100% Report'!$I$18,E121&lt;-'100% Report'!$I$18),E121,"")</f>
        <v/>
      </c>
    </row>
    <row r="122" spans="1:21">
      <c r="A122" s="8">
        <v>34.200000000000003</v>
      </c>
      <c r="B122" s="12">
        <f>'Raw Data Input'!S135/100</f>
        <v>0</v>
      </c>
      <c r="C122" s="10">
        <f t="shared" ref="C122:D137" si="9">B122-B121</f>
        <v>0</v>
      </c>
      <c r="D122" s="10">
        <f t="shared" si="9"/>
        <v>0</v>
      </c>
      <c r="E122" s="13">
        <f t="shared" si="6"/>
        <v>0</v>
      </c>
      <c r="F122" s="14" t="str">
        <f>IF(OR(D122&gt;'95% Report'!$G$15,D122&lt;-'95% Report'!$G$15),D122,"")</f>
        <v/>
      </c>
      <c r="G122" s="14" t="str">
        <f>IF(OR(D122&gt;'100% Report'!$G$15,D122&lt;-'100% Report'!$G$15),D122,"")</f>
        <v/>
      </c>
      <c r="H122" s="10" t="str">
        <f>IF(OR(E122&gt;'95% Report'!$I$15,E122&lt;-'95% Report'!$I$15),E122,"")</f>
        <v/>
      </c>
      <c r="I122" s="10" t="str">
        <f>IF(OR(E122&gt;'100% Report'!$I$15,E122&lt;-'100% Report'!$I$15),E122,"")</f>
        <v/>
      </c>
      <c r="J122" s="14" t="str">
        <f>IF(OR(D122&gt;'95% Report'!$G$16,D122&lt;-'95% Report'!$G$16),D122,"")</f>
        <v/>
      </c>
      <c r="K122" s="14" t="str">
        <f>IF(OR(D122&gt;'100% Report'!$G$16,D122&lt;-'100% Report'!$G$16),D122,"")</f>
        <v/>
      </c>
      <c r="L122" s="10" t="str">
        <f>IF(OR(E122&gt;'95% Report'!$I$16,E122&lt;-'95% Report'!$I$16),E122,"")</f>
        <v/>
      </c>
      <c r="M122" s="10" t="str">
        <f>IF(OR(E122&gt;'100% Report'!$I$16,E122&lt;-'100% Report'!$I$16),E122,"")</f>
        <v/>
      </c>
      <c r="N122" s="14" t="str">
        <f>IF(OR(D122&gt;'95% Report'!$G$17,D122&lt;-'95% Report'!$G$17),D122,"")</f>
        <v/>
      </c>
      <c r="O122" s="14" t="str">
        <f>IF(OR(D122&gt;'100% Report'!$G$17,D122&lt;-'100% Report'!$G$17),D122,"")</f>
        <v/>
      </c>
      <c r="P122" s="9" t="str">
        <f>IF(OR(E122&gt;'95% Report'!$I$17,E122&lt;-'95% Report'!$I$17),E122,"")</f>
        <v/>
      </c>
      <c r="Q122" s="9" t="str">
        <f>IF(OR(E122&gt;'100% Report'!$I$17,E122&lt;-'100% Report'!$I$17),E122,"")</f>
        <v/>
      </c>
      <c r="R122" s="14" t="str">
        <f>IF(OR(D122&gt;'95% Report'!$G$18,D122&lt;-'95% Report'!$G$18),D122,"")</f>
        <v/>
      </c>
      <c r="S122" s="14" t="str">
        <f>IF(OR(D122&gt;'100% Report'!$G$18,D122&lt;-'100% Report'!$G$18),D122,"")</f>
        <v/>
      </c>
      <c r="T122" s="10" t="str">
        <f>IF(OR(E122&gt;'95% Report'!$I$18,E122&lt;-'95% Report'!$I$18),E122,"")</f>
        <v/>
      </c>
      <c r="U122" s="10" t="str">
        <f>IF(OR(E122&gt;'100% Report'!$I$18,E122&lt;-'100% Report'!$I$18),E122,"")</f>
        <v/>
      </c>
    </row>
    <row r="123" spans="1:21">
      <c r="A123" s="8">
        <v>34.5</v>
      </c>
      <c r="B123" s="12">
        <f>'Raw Data Input'!S136/100</f>
        <v>0</v>
      </c>
      <c r="C123" s="10">
        <f t="shared" si="9"/>
        <v>0</v>
      </c>
      <c r="D123" s="10">
        <f t="shared" si="9"/>
        <v>0</v>
      </c>
      <c r="E123" s="13">
        <f t="shared" si="6"/>
        <v>0</v>
      </c>
      <c r="F123" s="14" t="str">
        <f>IF(OR(D123&gt;'95% Report'!$G$15,D123&lt;-'95% Report'!$G$15),D123,"")</f>
        <v/>
      </c>
      <c r="G123" s="14" t="str">
        <f>IF(OR(D123&gt;'100% Report'!$G$15,D123&lt;-'100% Report'!$G$15),D123,"")</f>
        <v/>
      </c>
      <c r="H123" s="10" t="str">
        <f>IF(OR(E123&gt;'95% Report'!$I$15,E123&lt;-'95% Report'!$I$15),E123,"")</f>
        <v/>
      </c>
      <c r="I123" s="10" t="str">
        <f>IF(OR(E123&gt;'100% Report'!$I$15,E123&lt;-'100% Report'!$I$15),E123,"")</f>
        <v/>
      </c>
      <c r="J123" s="14" t="str">
        <f>IF(OR(D123&gt;'95% Report'!$G$16,D123&lt;-'95% Report'!$G$16),D123,"")</f>
        <v/>
      </c>
      <c r="K123" s="14" t="str">
        <f>IF(OR(D123&gt;'100% Report'!$G$16,D123&lt;-'100% Report'!$G$16),D123,"")</f>
        <v/>
      </c>
      <c r="L123" s="10" t="str">
        <f>IF(OR(E123&gt;'95% Report'!$I$16,E123&lt;-'95% Report'!$I$16),E123,"")</f>
        <v/>
      </c>
      <c r="M123" s="10" t="str">
        <f>IF(OR(E123&gt;'100% Report'!$I$16,E123&lt;-'100% Report'!$I$16),E123,"")</f>
        <v/>
      </c>
      <c r="N123" s="14" t="str">
        <f>IF(OR(D123&gt;'95% Report'!$G$17,D123&lt;-'95% Report'!$G$17),D123,"")</f>
        <v/>
      </c>
      <c r="O123" s="14" t="str">
        <f>IF(OR(D123&gt;'100% Report'!$G$17,D123&lt;-'100% Report'!$G$17),D123,"")</f>
        <v/>
      </c>
      <c r="P123" s="9" t="str">
        <f>IF(OR(E123&gt;'95% Report'!$I$17,E123&lt;-'95% Report'!$I$17),E123,"")</f>
        <v/>
      </c>
      <c r="Q123" s="9" t="str">
        <f>IF(OR(E123&gt;'100% Report'!$I$17,E123&lt;-'100% Report'!$I$17),E123,"")</f>
        <v/>
      </c>
      <c r="R123" s="14" t="str">
        <f>IF(OR(D123&gt;'95% Report'!$G$18,D123&lt;-'95% Report'!$G$18),D123,"")</f>
        <v/>
      </c>
      <c r="S123" s="14" t="str">
        <f>IF(OR(D123&gt;'100% Report'!$G$18,D123&lt;-'100% Report'!$G$18),D123,"")</f>
        <v/>
      </c>
      <c r="T123" s="10" t="str">
        <f>IF(OR(E123&gt;'95% Report'!$I$18,E123&lt;-'95% Report'!$I$18),E123,"")</f>
        <v/>
      </c>
      <c r="U123" s="10" t="str">
        <f>IF(OR(E123&gt;'100% Report'!$I$18,E123&lt;-'100% Report'!$I$18),E123,"")</f>
        <v/>
      </c>
    </row>
    <row r="124" spans="1:21">
      <c r="A124" s="7">
        <v>34.799999999999997</v>
      </c>
      <c r="B124" s="12">
        <f>'Raw Data Input'!S137/100</f>
        <v>0</v>
      </c>
      <c r="C124" s="10">
        <f t="shared" si="9"/>
        <v>0</v>
      </c>
      <c r="D124" s="10">
        <f t="shared" si="9"/>
        <v>0</v>
      </c>
      <c r="E124" s="13">
        <f t="shared" si="6"/>
        <v>0</v>
      </c>
      <c r="F124" s="14" t="str">
        <f>IF(OR(D124&gt;'95% Report'!$G$15,D124&lt;-'95% Report'!$G$15),D124,"")</f>
        <v/>
      </c>
      <c r="G124" s="14" t="str">
        <f>IF(OR(D124&gt;'100% Report'!$G$15,D124&lt;-'100% Report'!$G$15),D124,"")</f>
        <v/>
      </c>
      <c r="H124" s="10" t="str">
        <f>IF(OR(E124&gt;'95% Report'!$I$15,E124&lt;-'95% Report'!$I$15),E124,"")</f>
        <v/>
      </c>
      <c r="I124" s="10" t="str">
        <f>IF(OR(E124&gt;'100% Report'!$I$15,E124&lt;-'100% Report'!$I$15),E124,"")</f>
        <v/>
      </c>
      <c r="J124" s="14" t="str">
        <f>IF(OR(D124&gt;'95% Report'!$G$16,D124&lt;-'95% Report'!$G$16),D124,"")</f>
        <v/>
      </c>
      <c r="K124" s="14" t="str">
        <f>IF(OR(D124&gt;'100% Report'!$G$16,D124&lt;-'100% Report'!$G$16),D124,"")</f>
        <v/>
      </c>
      <c r="L124" s="10" t="str">
        <f>IF(OR(E124&gt;'95% Report'!$I$16,E124&lt;-'95% Report'!$I$16),E124,"")</f>
        <v/>
      </c>
      <c r="M124" s="10" t="str">
        <f>IF(OR(E124&gt;'100% Report'!$I$16,E124&lt;-'100% Report'!$I$16),E124,"")</f>
        <v/>
      </c>
      <c r="N124" s="14" t="str">
        <f>IF(OR(D124&gt;'95% Report'!$G$17,D124&lt;-'95% Report'!$G$17),D124,"")</f>
        <v/>
      </c>
      <c r="O124" s="14" t="str">
        <f>IF(OR(D124&gt;'100% Report'!$G$17,D124&lt;-'100% Report'!$G$17),D124,"")</f>
        <v/>
      </c>
      <c r="P124" s="9" t="str">
        <f>IF(OR(E124&gt;'95% Report'!$I$17,E124&lt;-'95% Report'!$I$17),E124,"")</f>
        <v/>
      </c>
      <c r="Q124" s="9" t="str">
        <f>IF(OR(E124&gt;'100% Report'!$I$17,E124&lt;-'100% Report'!$I$17),E124,"")</f>
        <v/>
      </c>
      <c r="R124" s="14" t="str">
        <f>IF(OR(D124&gt;'95% Report'!$G$18,D124&lt;-'95% Report'!$G$18),D124,"")</f>
        <v/>
      </c>
      <c r="S124" s="14" t="str">
        <f>IF(OR(D124&gt;'100% Report'!$G$18,D124&lt;-'100% Report'!$G$18),D124,"")</f>
        <v/>
      </c>
      <c r="T124" s="10" t="str">
        <f>IF(OR(E124&gt;'95% Report'!$I$18,E124&lt;-'95% Report'!$I$18),E124,"")</f>
        <v/>
      </c>
      <c r="U124" s="10" t="str">
        <f>IF(OR(E124&gt;'100% Report'!$I$18,E124&lt;-'100% Report'!$I$18),E124,"")</f>
        <v/>
      </c>
    </row>
    <row r="125" spans="1:21">
      <c r="A125" s="8">
        <v>35.1</v>
      </c>
      <c r="B125" s="12">
        <f>'Raw Data Input'!S138/100</f>
        <v>0</v>
      </c>
      <c r="C125" s="10">
        <f t="shared" si="9"/>
        <v>0</v>
      </c>
      <c r="D125" s="10">
        <f t="shared" si="9"/>
        <v>0</v>
      </c>
      <c r="E125" s="13">
        <f t="shared" si="6"/>
        <v>0</v>
      </c>
      <c r="F125" s="14" t="str">
        <f>IF(OR(D125&gt;'95% Report'!$G$15,D125&lt;-'95% Report'!$G$15),D125,"")</f>
        <v/>
      </c>
      <c r="G125" s="14" t="str">
        <f>IF(OR(D125&gt;'100% Report'!$G$15,D125&lt;-'100% Report'!$G$15),D125,"")</f>
        <v/>
      </c>
      <c r="H125" s="10" t="str">
        <f>IF(OR(E125&gt;'95% Report'!$I$15,E125&lt;-'95% Report'!$I$15),E125,"")</f>
        <v/>
      </c>
      <c r="I125" s="10" t="str">
        <f>IF(OR(E125&gt;'100% Report'!$I$15,E125&lt;-'100% Report'!$I$15),E125,"")</f>
        <v/>
      </c>
      <c r="J125" s="14" t="str">
        <f>IF(OR(D125&gt;'95% Report'!$G$16,D125&lt;-'95% Report'!$G$16),D125,"")</f>
        <v/>
      </c>
      <c r="K125" s="14" t="str">
        <f>IF(OR(D125&gt;'100% Report'!$G$16,D125&lt;-'100% Report'!$G$16),D125,"")</f>
        <v/>
      </c>
      <c r="L125" s="10" t="str">
        <f>IF(OR(E125&gt;'95% Report'!$I$16,E125&lt;-'95% Report'!$I$16),E125,"")</f>
        <v/>
      </c>
      <c r="M125" s="10" t="str">
        <f>IF(OR(E125&gt;'100% Report'!$I$16,E125&lt;-'100% Report'!$I$16),E125,"")</f>
        <v/>
      </c>
      <c r="N125" s="14" t="str">
        <f>IF(OR(D125&gt;'95% Report'!$G$17,D125&lt;-'95% Report'!$G$17),D125,"")</f>
        <v/>
      </c>
      <c r="O125" s="14" t="str">
        <f>IF(OR(D125&gt;'100% Report'!$G$17,D125&lt;-'100% Report'!$G$17),D125,"")</f>
        <v/>
      </c>
      <c r="P125" s="9" t="str">
        <f>IF(OR(E125&gt;'95% Report'!$I$17,E125&lt;-'95% Report'!$I$17),E125,"")</f>
        <v/>
      </c>
      <c r="Q125" s="9" t="str">
        <f>IF(OR(E125&gt;'100% Report'!$I$17,E125&lt;-'100% Report'!$I$17),E125,"")</f>
        <v/>
      </c>
      <c r="R125" s="14" t="str">
        <f>IF(OR(D125&gt;'95% Report'!$G$18,D125&lt;-'95% Report'!$G$18),D125,"")</f>
        <v/>
      </c>
      <c r="S125" s="14" t="str">
        <f>IF(OR(D125&gt;'100% Report'!$G$18,D125&lt;-'100% Report'!$G$18),D125,"")</f>
        <v/>
      </c>
      <c r="T125" s="10" t="str">
        <f>IF(OR(E125&gt;'95% Report'!$I$18,E125&lt;-'95% Report'!$I$18),E125,"")</f>
        <v/>
      </c>
      <c r="U125" s="10" t="str">
        <f>IF(OR(E125&gt;'100% Report'!$I$18,E125&lt;-'100% Report'!$I$18),E125,"")</f>
        <v/>
      </c>
    </row>
    <row r="126" spans="1:21">
      <c r="A126" s="8">
        <v>35.4</v>
      </c>
      <c r="B126" s="12">
        <f>'Raw Data Input'!S139/100</f>
        <v>0</v>
      </c>
      <c r="C126" s="10">
        <f t="shared" si="9"/>
        <v>0</v>
      </c>
      <c r="D126" s="10">
        <f t="shared" si="9"/>
        <v>0</v>
      </c>
      <c r="E126" s="13">
        <f t="shared" si="6"/>
        <v>0</v>
      </c>
      <c r="F126" s="14" t="str">
        <f>IF(OR(D126&gt;'95% Report'!$G$15,D126&lt;-'95% Report'!$G$15),D126,"")</f>
        <v/>
      </c>
      <c r="G126" s="14" t="str">
        <f>IF(OR(D126&gt;'100% Report'!$G$15,D126&lt;-'100% Report'!$G$15),D126,"")</f>
        <v/>
      </c>
      <c r="H126" s="10" t="str">
        <f>IF(OR(E126&gt;'95% Report'!$I$15,E126&lt;-'95% Report'!$I$15),E126,"")</f>
        <v/>
      </c>
      <c r="I126" s="10" t="str">
        <f>IF(OR(E126&gt;'100% Report'!$I$15,E126&lt;-'100% Report'!$I$15),E126,"")</f>
        <v/>
      </c>
      <c r="J126" s="14" t="str">
        <f>IF(OR(D126&gt;'95% Report'!$G$16,D126&lt;-'95% Report'!$G$16),D126,"")</f>
        <v/>
      </c>
      <c r="K126" s="14" t="str">
        <f>IF(OR(D126&gt;'100% Report'!$G$16,D126&lt;-'100% Report'!$G$16),D126,"")</f>
        <v/>
      </c>
      <c r="L126" s="10" t="str">
        <f>IF(OR(E126&gt;'95% Report'!$I$16,E126&lt;-'95% Report'!$I$16),E126,"")</f>
        <v/>
      </c>
      <c r="M126" s="10" t="str">
        <f>IF(OR(E126&gt;'100% Report'!$I$16,E126&lt;-'100% Report'!$I$16),E126,"")</f>
        <v/>
      </c>
      <c r="N126" s="14" t="str">
        <f>IF(OR(D126&gt;'95% Report'!$G$17,D126&lt;-'95% Report'!$G$17),D126,"")</f>
        <v/>
      </c>
      <c r="O126" s="14" t="str">
        <f>IF(OR(D126&gt;'100% Report'!$G$17,D126&lt;-'100% Report'!$G$17),D126,"")</f>
        <v/>
      </c>
      <c r="P126" s="9" t="str">
        <f>IF(OR(E126&gt;'95% Report'!$I$17,E126&lt;-'95% Report'!$I$17),E126,"")</f>
        <v/>
      </c>
      <c r="Q126" s="9" t="str">
        <f>IF(OR(E126&gt;'100% Report'!$I$17,E126&lt;-'100% Report'!$I$17),E126,"")</f>
        <v/>
      </c>
      <c r="R126" s="14" t="str">
        <f>IF(OR(D126&gt;'95% Report'!$G$18,D126&lt;-'95% Report'!$G$18),D126,"")</f>
        <v/>
      </c>
      <c r="S126" s="14" t="str">
        <f>IF(OR(D126&gt;'100% Report'!$G$18,D126&lt;-'100% Report'!$G$18),D126,"")</f>
        <v/>
      </c>
      <c r="T126" s="10" t="str">
        <f>IF(OR(E126&gt;'95% Report'!$I$18,E126&lt;-'95% Report'!$I$18),E126,"")</f>
        <v/>
      </c>
      <c r="U126" s="10" t="str">
        <f>IF(OR(E126&gt;'100% Report'!$I$18,E126&lt;-'100% Report'!$I$18),E126,"")</f>
        <v/>
      </c>
    </row>
    <row r="127" spans="1:21">
      <c r="A127" s="8">
        <v>35.700000000000003</v>
      </c>
      <c r="B127" s="12">
        <f>'Raw Data Input'!S140/100</f>
        <v>0</v>
      </c>
      <c r="C127" s="10">
        <f t="shared" si="9"/>
        <v>0</v>
      </c>
      <c r="D127" s="10">
        <f t="shared" si="9"/>
        <v>0</v>
      </c>
      <c r="E127" s="13">
        <f t="shared" si="6"/>
        <v>0</v>
      </c>
      <c r="F127" s="14" t="str">
        <f>IF(OR(D127&gt;'95% Report'!$G$15,D127&lt;-'95% Report'!$G$15),D127,"")</f>
        <v/>
      </c>
      <c r="G127" s="14" t="str">
        <f>IF(OR(D127&gt;'100% Report'!$G$15,D127&lt;-'100% Report'!$G$15),D127,"")</f>
        <v/>
      </c>
      <c r="H127" s="10" t="str">
        <f>IF(OR(E127&gt;'95% Report'!$I$15,E127&lt;-'95% Report'!$I$15),E127,"")</f>
        <v/>
      </c>
      <c r="I127" s="10" t="str">
        <f>IF(OR(E127&gt;'100% Report'!$I$15,E127&lt;-'100% Report'!$I$15),E127,"")</f>
        <v/>
      </c>
      <c r="J127" s="14" t="str">
        <f>IF(OR(D127&gt;'95% Report'!$G$16,D127&lt;-'95% Report'!$G$16),D127,"")</f>
        <v/>
      </c>
      <c r="K127" s="14" t="str">
        <f>IF(OR(D127&gt;'100% Report'!$G$16,D127&lt;-'100% Report'!$G$16),D127,"")</f>
        <v/>
      </c>
      <c r="L127" s="10" t="str">
        <f>IF(OR(E127&gt;'95% Report'!$I$16,E127&lt;-'95% Report'!$I$16),E127,"")</f>
        <v/>
      </c>
      <c r="M127" s="10" t="str">
        <f>IF(OR(E127&gt;'100% Report'!$I$16,E127&lt;-'100% Report'!$I$16),E127,"")</f>
        <v/>
      </c>
      <c r="N127" s="14" t="str">
        <f>IF(OR(D127&gt;'95% Report'!$G$17,D127&lt;-'95% Report'!$G$17),D127,"")</f>
        <v/>
      </c>
      <c r="O127" s="14" t="str">
        <f>IF(OR(D127&gt;'100% Report'!$G$17,D127&lt;-'100% Report'!$G$17),D127,"")</f>
        <v/>
      </c>
      <c r="P127" s="9" t="str">
        <f>IF(OR(E127&gt;'95% Report'!$I$17,E127&lt;-'95% Report'!$I$17),E127,"")</f>
        <v/>
      </c>
      <c r="Q127" s="9" t="str">
        <f>IF(OR(E127&gt;'100% Report'!$I$17,E127&lt;-'100% Report'!$I$17),E127,"")</f>
        <v/>
      </c>
      <c r="R127" s="14" t="str">
        <f>IF(OR(D127&gt;'95% Report'!$G$18,D127&lt;-'95% Report'!$G$18),D127,"")</f>
        <v/>
      </c>
      <c r="S127" s="14" t="str">
        <f>IF(OR(D127&gt;'100% Report'!$G$18,D127&lt;-'100% Report'!$G$18),D127,"")</f>
        <v/>
      </c>
      <c r="T127" s="10" t="str">
        <f>IF(OR(E127&gt;'95% Report'!$I$18,E127&lt;-'95% Report'!$I$18),E127,"")</f>
        <v/>
      </c>
      <c r="U127" s="10" t="str">
        <f>IF(OR(E127&gt;'100% Report'!$I$18,E127&lt;-'100% Report'!$I$18),E127,"")</f>
        <v/>
      </c>
    </row>
    <row r="128" spans="1:21">
      <c r="A128" s="7">
        <v>36</v>
      </c>
      <c r="B128" s="12">
        <f>'Raw Data Input'!S141/100</f>
        <v>0</v>
      </c>
      <c r="C128" s="10">
        <f t="shared" si="9"/>
        <v>0</v>
      </c>
      <c r="D128" s="10">
        <f t="shared" si="9"/>
        <v>0</v>
      </c>
      <c r="E128" s="13">
        <f t="shared" si="6"/>
        <v>0</v>
      </c>
      <c r="F128" s="14" t="str">
        <f>IF(OR(D128&gt;'95% Report'!$G$15,D128&lt;-'95% Report'!$G$15),D128,"")</f>
        <v/>
      </c>
      <c r="G128" s="14" t="str">
        <f>IF(OR(D128&gt;'100% Report'!$G$15,D128&lt;-'100% Report'!$G$15),D128,"")</f>
        <v/>
      </c>
      <c r="H128" s="10" t="str">
        <f>IF(OR(E128&gt;'95% Report'!$I$15,E128&lt;-'95% Report'!$I$15),E128,"")</f>
        <v/>
      </c>
      <c r="I128" s="10" t="str">
        <f>IF(OR(E128&gt;'100% Report'!$I$15,E128&lt;-'100% Report'!$I$15),E128,"")</f>
        <v/>
      </c>
      <c r="J128" s="14" t="str">
        <f>IF(OR(D128&gt;'95% Report'!$G$16,D128&lt;-'95% Report'!$G$16),D128,"")</f>
        <v/>
      </c>
      <c r="K128" s="14" t="str">
        <f>IF(OR(D128&gt;'100% Report'!$G$16,D128&lt;-'100% Report'!$G$16),D128,"")</f>
        <v/>
      </c>
      <c r="L128" s="10" t="str">
        <f>IF(OR(E128&gt;'95% Report'!$I$16,E128&lt;-'95% Report'!$I$16),E128,"")</f>
        <v/>
      </c>
      <c r="M128" s="10" t="str">
        <f>IF(OR(E128&gt;'100% Report'!$I$16,E128&lt;-'100% Report'!$I$16),E128,"")</f>
        <v/>
      </c>
      <c r="N128" s="14" t="str">
        <f>IF(OR(D128&gt;'95% Report'!$G$17,D128&lt;-'95% Report'!$G$17),D128,"")</f>
        <v/>
      </c>
      <c r="O128" s="14" t="str">
        <f>IF(OR(D128&gt;'100% Report'!$G$17,D128&lt;-'100% Report'!$G$17),D128,"")</f>
        <v/>
      </c>
      <c r="P128" s="9" t="str">
        <f>IF(OR(E128&gt;'95% Report'!$I$17,E128&lt;-'95% Report'!$I$17),E128,"")</f>
        <v/>
      </c>
      <c r="Q128" s="9" t="str">
        <f>IF(OR(E128&gt;'100% Report'!$I$17,E128&lt;-'100% Report'!$I$17),E128,"")</f>
        <v/>
      </c>
      <c r="R128" s="14" t="str">
        <f>IF(OR(D128&gt;'95% Report'!$G$18,D128&lt;-'95% Report'!$G$18),D128,"")</f>
        <v/>
      </c>
      <c r="S128" s="14" t="str">
        <f>IF(OR(D128&gt;'100% Report'!$G$18,D128&lt;-'100% Report'!$G$18),D128,"")</f>
        <v/>
      </c>
      <c r="T128" s="10" t="str">
        <f>IF(OR(E128&gt;'95% Report'!$I$18,E128&lt;-'95% Report'!$I$18),E128,"")</f>
        <v/>
      </c>
      <c r="U128" s="10" t="str">
        <f>IF(OR(E128&gt;'100% Report'!$I$18,E128&lt;-'100% Report'!$I$18),E128,"")</f>
        <v/>
      </c>
    </row>
    <row r="129" spans="1:21">
      <c r="A129" s="8">
        <v>36.299999999999997</v>
      </c>
      <c r="B129" s="12">
        <f>'Raw Data Input'!S142/100</f>
        <v>0</v>
      </c>
      <c r="C129" s="10">
        <f t="shared" si="9"/>
        <v>0</v>
      </c>
      <c r="D129" s="10">
        <f t="shared" si="9"/>
        <v>0</v>
      </c>
      <c r="E129" s="13">
        <f t="shared" si="6"/>
        <v>0</v>
      </c>
      <c r="F129" s="14" t="str">
        <f>IF(OR(D129&gt;'95% Report'!$G$15,D129&lt;-'95% Report'!$G$15),D129,"")</f>
        <v/>
      </c>
      <c r="G129" s="14" t="str">
        <f>IF(OR(D129&gt;'100% Report'!$G$15,D129&lt;-'100% Report'!$G$15),D129,"")</f>
        <v/>
      </c>
      <c r="H129" s="10" t="str">
        <f>IF(OR(E129&gt;'95% Report'!$I$15,E129&lt;-'95% Report'!$I$15),E129,"")</f>
        <v/>
      </c>
      <c r="I129" s="10" t="str">
        <f>IF(OR(E129&gt;'100% Report'!$I$15,E129&lt;-'100% Report'!$I$15),E129,"")</f>
        <v/>
      </c>
      <c r="J129" s="14" t="str">
        <f>IF(OR(D129&gt;'95% Report'!$G$16,D129&lt;-'95% Report'!$G$16),D129,"")</f>
        <v/>
      </c>
      <c r="K129" s="14" t="str">
        <f>IF(OR(D129&gt;'100% Report'!$G$16,D129&lt;-'100% Report'!$G$16),D129,"")</f>
        <v/>
      </c>
      <c r="L129" s="10" t="str">
        <f>IF(OR(E129&gt;'95% Report'!$I$16,E129&lt;-'95% Report'!$I$16),E129,"")</f>
        <v/>
      </c>
      <c r="M129" s="10" t="str">
        <f>IF(OR(E129&gt;'100% Report'!$I$16,E129&lt;-'100% Report'!$I$16),E129,"")</f>
        <v/>
      </c>
      <c r="N129" s="14" t="str">
        <f>IF(OR(D129&gt;'95% Report'!$G$17,D129&lt;-'95% Report'!$G$17),D129,"")</f>
        <v/>
      </c>
      <c r="O129" s="14" t="str">
        <f>IF(OR(D129&gt;'100% Report'!$G$17,D129&lt;-'100% Report'!$G$17),D129,"")</f>
        <v/>
      </c>
      <c r="P129" s="9" t="str">
        <f>IF(OR(E129&gt;'95% Report'!$I$17,E129&lt;-'95% Report'!$I$17),E129,"")</f>
        <v/>
      </c>
      <c r="Q129" s="9" t="str">
        <f>IF(OR(E129&gt;'100% Report'!$I$17,E129&lt;-'100% Report'!$I$17),E129,"")</f>
        <v/>
      </c>
      <c r="R129" s="14" t="str">
        <f>IF(OR(D129&gt;'95% Report'!$G$18,D129&lt;-'95% Report'!$G$18),D129,"")</f>
        <v/>
      </c>
      <c r="S129" s="14" t="str">
        <f>IF(OR(D129&gt;'100% Report'!$G$18,D129&lt;-'100% Report'!$G$18),D129,"")</f>
        <v/>
      </c>
      <c r="T129" s="10" t="str">
        <f>IF(OR(E129&gt;'95% Report'!$I$18,E129&lt;-'95% Report'!$I$18),E129,"")</f>
        <v/>
      </c>
      <c r="U129" s="10" t="str">
        <f>IF(OR(E129&gt;'100% Report'!$I$18,E129&lt;-'100% Report'!$I$18),E129,"")</f>
        <v/>
      </c>
    </row>
    <row r="130" spans="1:21">
      <c r="A130" s="8">
        <v>36.6</v>
      </c>
      <c r="B130" s="12">
        <f>'Raw Data Input'!S143/100</f>
        <v>0</v>
      </c>
      <c r="C130" s="10">
        <f t="shared" si="9"/>
        <v>0</v>
      </c>
      <c r="D130" s="10">
        <f t="shared" si="9"/>
        <v>0</v>
      </c>
      <c r="E130" s="13">
        <f t="shared" si="6"/>
        <v>0</v>
      </c>
      <c r="F130" s="14" t="str">
        <f>IF(OR(D130&gt;'95% Report'!$G$15,D130&lt;-'95% Report'!$G$15),D130,"")</f>
        <v/>
      </c>
      <c r="G130" s="14" t="str">
        <f>IF(OR(D130&gt;'100% Report'!$G$15,D130&lt;-'100% Report'!$G$15),D130,"")</f>
        <v/>
      </c>
      <c r="H130" s="10" t="str">
        <f>IF(OR(E130&gt;'95% Report'!$I$15,E130&lt;-'95% Report'!$I$15),E130,"")</f>
        <v/>
      </c>
      <c r="I130" s="10" t="str">
        <f>IF(OR(E130&gt;'100% Report'!$I$15,E130&lt;-'100% Report'!$I$15),E130,"")</f>
        <v/>
      </c>
      <c r="J130" s="14" t="str">
        <f>IF(OR(D130&gt;'95% Report'!$G$16,D130&lt;-'95% Report'!$G$16),D130,"")</f>
        <v/>
      </c>
      <c r="K130" s="14" t="str">
        <f>IF(OR(D130&gt;'100% Report'!$G$16,D130&lt;-'100% Report'!$G$16),D130,"")</f>
        <v/>
      </c>
      <c r="L130" s="10" t="str">
        <f>IF(OR(E130&gt;'95% Report'!$I$16,E130&lt;-'95% Report'!$I$16),E130,"")</f>
        <v/>
      </c>
      <c r="M130" s="10" t="str">
        <f>IF(OR(E130&gt;'100% Report'!$I$16,E130&lt;-'100% Report'!$I$16),E130,"")</f>
        <v/>
      </c>
      <c r="N130" s="14" t="str">
        <f>IF(OR(D130&gt;'95% Report'!$G$17,D130&lt;-'95% Report'!$G$17),D130,"")</f>
        <v/>
      </c>
      <c r="O130" s="14" t="str">
        <f>IF(OR(D130&gt;'100% Report'!$G$17,D130&lt;-'100% Report'!$G$17),D130,"")</f>
        <v/>
      </c>
      <c r="P130" s="9" t="str">
        <f>IF(OR(E130&gt;'95% Report'!$I$17,E130&lt;-'95% Report'!$I$17),E130,"")</f>
        <v/>
      </c>
      <c r="Q130" s="9" t="str">
        <f>IF(OR(E130&gt;'100% Report'!$I$17,E130&lt;-'100% Report'!$I$17),E130,"")</f>
        <v/>
      </c>
      <c r="R130" s="14" t="str">
        <f>IF(OR(D130&gt;'95% Report'!$G$18,D130&lt;-'95% Report'!$G$18),D130,"")</f>
        <v/>
      </c>
      <c r="S130" s="14" t="str">
        <f>IF(OR(D130&gt;'100% Report'!$G$18,D130&lt;-'100% Report'!$G$18),D130,"")</f>
        <v/>
      </c>
      <c r="T130" s="10" t="str">
        <f>IF(OR(E130&gt;'95% Report'!$I$18,E130&lt;-'95% Report'!$I$18),E130,"")</f>
        <v/>
      </c>
      <c r="U130" s="10" t="str">
        <f>IF(OR(E130&gt;'100% Report'!$I$18,E130&lt;-'100% Report'!$I$18),E130,"")</f>
        <v/>
      </c>
    </row>
    <row r="131" spans="1:21">
      <c r="A131" s="8">
        <v>36.9</v>
      </c>
      <c r="B131" s="12">
        <f>'Raw Data Input'!S144/100</f>
        <v>0</v>
      </c>
      <c r="C131" s="10">
        <f t="shared" si="9"/>
        <v>0</v>
      </c>
      <c r="D131" s="10">
        <f t="shared" si="9"/>
        <v>0</v>
      </c>
      <c r="E131" s="13">
        <f t="shared" si="6"/>
        <v>0</v>
      </c>
      <c r="F131" s="14" t="str">
        <f>IF(OR(D131&gt;'95% Report'!$G$15,D131&lt;-'95% Report'!$G$15),D131,"")</f>
        <v/>
      </c>
      <c r="G131" s="14" t="str">
        <f>IF(OR(D131&gt;'100% Report'!$G$15,D131&lt;-'100% Report'!$G$15),D131,"")</f>
        <v/>
      </c>
      <c r="H131" s="10" t="str">
        <f>IF(OR(E131&gt;'95% Report'!$I$15,E131&lt;-'95% Report'!$I$15),E131,"")</f>
        <v/>
      </c>
      <c r="I131" s="10" t="str">
        <f>IF(OR(E131&gt;'100% Report'!$I$15,E131&lt;-'100% Report'!$I$15),E131,"")</f>
        <v/>
      </c>
      <c r="J131" s="14" t="str">
        <f>IF(OR(D131&gt;'95% Report'!$G$16,D131&lt;-'95% Report'!$G$16),D131,"")</f>
        <v/>
      </c>
      <c r="K131" s="14" t="str">
        <f>IF(OR(D131&gt;'100% Report'!$G$16,D131&lt;-'100% Report'!$G$16),D131,"")</f>
        <v/>
      </c>
      <c r="L131" s="10" t="str">
        <f>IF(OR(E131&gt;'95% Report'!$I$16,E131&lt;-'95% Report'!$I$16),E131,"")</f>
        <v/>
      </c>
      <c r="M131" s="10" t="str">
        <f>IF(OR(E131&gt;'100% Report'!$I$16,E131&lt;-'100% Report'!$I$16),E131,"")</f>
        <v/>
      </c>
      <c r="N131" s="14" t="str">
        <f>IF(OR(D131&gt;'95% Report'!$G$17,D131&lt;-'95% Report'!$G$17),D131,"")</f>
        <v/>
      </c>
      <c r="O131" s="14" t="str">
        <f>IF(OR(D131&gt;'100% Report'!$G$17,D131&lt;-'100% Report'!$G$17),D131,"")</f>
        <v/>
      </c>
      <c r="P131" s="9" t="str">
        <f>IF(OR(E131&gt;'95% Report'!$I$17,E131&lt;-'95% Report'!$I$17),E131,"")</f>
        <v/>
      </c>
      <c r="Q131" s="9" t="str">
        <f>IF(OR(E131&gt;'100% Report'!$I$17,E131&lt;-'100% Report'!$I$17),E131,"")</f>
        <v/>
      </c>
      <c r="R131" s="14" t="str">
        <f>IF(OR(D131&gt;'95% Report'!$G$18,D131&lt;-'95% Report'!$G$18),D131,"")</f>
        <v/>
      </c>
      <c r="S131" s="14" t="str">
        <f>IF(OR(D131&gt;'100% Report'!$G$18,D131&lt;-'100% Report'!$G$18),D131,"")</f>
        <v/>
      </c>
      <c r="T131" s="10" t="str">
        <f>IF(OR(E131&gt;'95% Report'!$I$18,E131&lt;-'95% Report'!$I$18),E131,"")</f>
        <v/>
      </c>
      <c r="U131" s="10" t="str">
        <f>IF(OR(E131&gt;'100% Report'!$I$18,E131&lt;-'100% Report'!$I$18),E131,"")</f>
        <v/>
      </c>
    </row>
    <row r="132" spans="1:21">
      <c r="A132" s="7">
        <v>37.200000000000003</v>
      </c>
      <c r="B132" s="12">
        <f>'Raw Data Input'!S145/100</f>
        <v>0</v>
      </c>
      <c r="C132" s="10">
        <f t="shared" si="9"/>
        <v>0</v>
      </c>
      <c r="D132" s="10">
        <f t="shared" si="9"/>
        <v>0</v>
      </c>
      <c r="E132" s="13">
        <f t="shared" si="6"/>
        <v>0</v>
      </c>
      <c r="F132" s="14" t="str">
        <f>IF(OR(D132&gt;'95% Report'!$G$15,D132&lt;-'95% Report'!$G$15),D132,"")</f>
        <v/>
      </c>
      <c r="G132" s="14" t="str">
        <f>IF(OR(D132&gt;'100% Report'!$G$15,D132&lt;-'100% Report'!$G$15),D132,"")</f>
        <v/>
      </c>
      <c r="H132" s="10" t="str">
        <f>IF(OR(E132&gt;'95% Report'!$I$15,E132&lt;-'95% Report'!$I$15),E132,"")</f>
        <v/>
      </c>
      <c r="I132" s="10" t="str">
        <f>IF(OR(E132&gt;'100% Report'!$I$15,E132&lt;-'100% Report'!$I$15),E132,"")</f>
        <v/>
      </c>
      <c r="J132" s="14" t="str">
        <f>IF(OR(D132&gt;'95% Report'!$G$16,D132&lt;-'95% Report'!$G$16),D132,"")</f>
        <v/>
      </c>
      <c r="K132" s="14" t="str">
        <f>IF(OR(D132&gt;'100% Report'!$G$16,D132&lt;-'100% Report'!$G$16),D132,"")</f>
        <v/>
      </c>
      <c r="L132" s="10" t="str">
        <f>IF(OR(E132&gt;'95% Report'!$I$16,E132&lt;-'95% Report'!$I$16),E132,"")</f>
        <v/>
      </c>
      <c r="M132" s="10" t="str">
        <f>IF(OR(E132&gt;'100% Report'!$I$16,E132&lt;-'100% Report'!$I$16),E132,"")</f>
        <v/>
      </c>
      <c r="N132" s="14" t="str">
        <f>IF(OR(D132&gt;'95% Report'!$G$17,D132&lt;-'95% Report'!$G$17),D132,"")</f>
        <v/>
      </c>
      <c r="O132" s="14" t="str">
        <f>IF(OR(D132&gt;'100% Report'!$G$17,D132&lt;-'100% Report'!$G$17),D132,"")</f>
        <v/>
      </c>
      <c r="P132" s="9" t="str">
        <f>IF(OR(E132&gt;'95% Report'!$I$17,E132&lt;-'95% Report'!$I$17),E132,"")</f>
        <v/>
      </c>
      <c r="Q132" s="9" t="str">
        <f>IF(OR(E132&gt;'100% Report'!$I$17,E132&lt;-'100% Report'!$I$17),E132,"")</f>
        <v/>
      </c>
      <c r="R132" s="14" t="str">
        <f>IF(OR(D132&gt;'95% Report'!$G$18,D132&lt;-'95% Report'!$G$18),D132,"")</f>
        <v/>
      </c>
      <c r="S132" s="14" t="str">
        <f>IF(OR(D132&gt;'100% Report'!$G$18,D132&lt;-'100% Report'!$G$18),D132,"")</f>
        <v/>
      </c>
      <c r="T132" s="10" t="str">
        <f>IF(OR(E132&gt;'95% Report'!$I$18,E132&lt;-'95% Report'!$I$18),E132,"")</f>
        <v/>
      </c>
      <c r="U132" s="10" t="str">
        <f>IF(OR(E132&gt;'100% Report'!$I$18,E132&lt;-'100% Report'!$I$18),E132,"")</f>
        <v/>
      </c>
    </row>
    <row r="133" spans="1:21">
      <c r="A133" s="8">
        <v>37.5</v>
      </c>
      <c r="B133" s="12">
        <f>'Raw Data Input'!S146/100</f>
        <v>0</v>
      </c>
      <c r="C133" s="10">
        <f t="shared" si="9"/>
        <v>0</v>
      </c>
      <c r="D133" s="10">
        <f t="shared" si="9"/>
        <v>0</v>
      </c>
      <c r="E133" s="13">
        <f t="shared" si="6"/>
        <v>0</v>
      </c>
      <c r="F133" s="14" t="str">
        <f>IF(OR(D133&gt;'95% Report'!$G$15,D133&lt;-'95% Report'!$G$15),D133,"")</f>
        <v/>
      </c>
      <c r="G133" s="14" t="str">
        <f>IF(OR(D133&gt;'100% Report'!$G$15,D133&lt;-'100% Report'!$G$15),D133,"")</f>
        <v/>
      </c>
      <c r="H133" s="10" t="str">
        <f>IF(OR(E133&gt;'95% Report'!$I$15,E133&lt;-'95% Report'!$I$15),E133,"")</f>
        <v/>
      </c>
      <c r="I133" s="10" t="str">
        <f>IF(OR(E133&gt;'100% Report'!$I$15,E133&lt;-'100% Report'!$I$15),E133,"")</f>
        <v/>
      </c>
      <c r="J133" s="14" t="str">
        <f>IF(OR(D133&gt;'95% Report'!$G$16,D133&lt;-'95% Report'!$G$16),D133,"")</f>
        <v/>
      </c>
      <c r="K133" s="14" t="str">
        <f>IF(OR(D133&gt;'100% Report'!$G$16,D133&lt;-'100% Report'!$G$16),D133,"")</f>
        <v/>
      </c>
      <c r="L133" s="10" t="str">
        <f>IF(OR(E133&gt;'95% Report'!$I$16,E133&lt;-'95% Report'!$I$16),E133,"")</f>
        <v/>
      </c>
      <c r="M133" s="10" t="str">
        <f>IF(OR(E133&gt;'100% Report'!$I$16,E133&lt;-'100% Report'!$I$16),E133,"")</f>
        <v/>
      </c>
      <c r="N133" s="14" t="str">
        <f>IF(OR(D133&gt;'95% Report'!$G$17,D133&lt;-'95% Report'!$G$17),D133,"")</f>
        <v/>
      </c>
      <c r="O133" s="14" t="str">
        <f>IF(OR(D133&gt;'100% Report'!$G$17,D133&lt;-'100% Report'!$G$17),D133,"")</f>
        <v/>
      </c>
      <c r="P133" s="9" t="str">
        <f>IF(OR(E133&gt;'95% Report'!$I$17,E133&lt;-'95% Report'!$I$17),E133,"")</f>
        <v/>
      </c>
      <c r="Q133" s="9" t="str">
        <f>IF(OR(E133&gt;'100% Report'!$I$17,E133&lt;-'100% Report'!$I$17),E133,"")</f>
        <v/>
      </c>
      <c r="R133" s="14" t="str">
        <f>IF(OR(D133&gt;'95% Report'!$G$18,D133&lt;-'95% Report'!$G$18),D133,"")</f>
        <v/>
      </c>
      <c r="S133" s="14" t="str">
        <f>IF(OR(D133&gt;'100% Report'!$G$18,D133&lt;-'100% Report'!$G$18),D133,"")</f>
        <v/>
      </c>
      <c r="T133" s="10" t="str">
        <f>IF(OR(E133&gt;'95% Report'!$I$18,E133&lt;-'95% Report'!$I$18),E133,"")</f>
        <v/>
      </c>
      <c r="U133" s="10" t="str">
        <f>IF(OR(E133&gt;'100% Report'!$I$18,E133&lt;-'100% Report'!$I$18),E133,"")</f>
        <v/>
      </c>
    </row>
    <row r="134" spans="1:21">
      <c r="A134" s="8">
        <v>37.799999999999997</v>
      </c>
      <c r="B134" s="12">
        <f>'Raw Data Input'!S147/100</f>
        <v>0</v>
      </c>
      <c r="C134" s="10">
        <f t="shared" si="9"/>
        <v>0</v>
      </c>
      <c r="D134" s="10">
        <f t="shared" si="9"/>
        <v>0</v>
      </c>
      <c r="E134" s="13">
        <f t="shared" si="6"/>
        <v>0</v>
      </c>
      <c r="F134" s="14" t="str">
        <f>IF(OR(D134&gt;'95% Report'!$G$15,D134&lt;-'95% Report'!$G$15),D134,"")</f>
        <v/>
      </c>
      <c r="G134" s="14" t="str">
        <f>IF(OR(D134&gt;'100% Report'!$G$15,D134&lt;-'100% Report'!$G$15),D134,"")</f>
        <v/>
      </c>
      <c r="H134" s="10" t="str">
        <f>IF(OR(E134&gt;'95% Report'!$I$15,E134&lt;-'95% Report'!$I$15),E134,"")</f>
        <v/>
      </c>
      <c r="I134" s="10" t="str">
        <f>IF(OR(E134&gt;'100% Report'!$I$15,E134&lt;-'100% Report'!$I$15),E134,"")</f>
        <v/>
      </c>
      <c r="J134" s="14" t="str">
        <f>IF(OR(D134&gt;'95% Report'!$G$16,D134&lt;-'95% Report'!$G$16),D134,"")</f>
        <v/>
      </c>
      <c r="K134" s="14" t="str">
        <f>IF(OR(D134&gt;'100% Report'!$G$16,D134&lt;-'100% Report'!$G$16),D134,"")</f>
        <v/>
      </c>
      <c r="L134" s="10" t="str">
        <f>IF(OR(E134&gt;'95% Report'!$I$16,E134&lt;-'95% Report'!$I$16),E134,"")</f>
        <v/>
      </c>
      <c r="M134" s="10" t="str">
        <f>IF(OR(E134&gt;'100% Report'!$I$16,E134&lt;-'100% Report'!$I$16),E134,"")</f>
        <v/>
      </c>
      <c r="N134" s="14" t="str">
        <f>IF(OR(D134&gt;'95% Report'!$G$17,D134&lt;-'95% Report'!$G$17),D134,"")</f>
        <v/>
      </c>
      <c r="O134" s="14" t="str">
        <f>IF(OR(D134&gt;'100% Report'!$G$17,D134&lt;-'100% Report'!$G$17),D134,"")</f>
        <v/>
      </c>
      <c r="P134" s="9" t="str">
        <f>IF(OR(E134&gt;'95% Report'!$I$17,E134&lt;-'95% Report'!$I$17),E134,"")</f>
        <v/>
      </c>
      <c r="Q134" s="9" t="str">
        <f>IF(OR(E134&gt;'100% Report'!$I$17,E134&lt;-'100% Report'!$I$17),E134,"")</f>
        <v/>
      </c>
      <c r="R134" s="14" t="str">
        <f>IF(OR(D134&gt;'95% Report'!$G$18,D134&lt;-'95% Report'!$G$18),D134,"")</f>
        <v/>
      </c>
      <c r="S134" s="14" t="str">
        <f>IF(OR(D134&gt;'100% Report'!$G$18,D134&lt;-'100% Report'!$G$18),D134,"")</f>
        <v/>
      </c>
      <c r="T134" s="10" t="str">
        <f>IF(OR(E134&gt;'95% Report'!$I$18,E134&lt;-'95% Report'!$I$18),E134,"")</f>
        <v/>
      </c>
      <c r="U134" s="10" t="str">
        <f>IF(OR(E134&gt;'100% Report'!$I$18,E134&lt;-'100% Report'!$I$18),E134,"")</f>
        <v/>
      </c>
    </row>
    <row r="135" spans="1:21">
      <c r="A135" s="8">
        <v>38.1</v>
      </c>
      <c r="B135" s="12">
        <f>'Raw Data Input'!S148/100</f>
        <v>0</v>
      </c>
      <c r="C135" s="10">
        <f t="shared" si="9"/>
        <v>0</v>
      </c>
      <c r="D135" s="10">
        <f t="shared" si="9"/>
        <v>0</v>
      </c>
      <c r="E135" s="13">
        <f t="shared" si="6"/>
        <v>0</v>
      </c>
      <c r="F135" s="14" t="str">
        <f>IF(OR(D135&gt;'95% Report'!$G$15,D135&lt;-'95% Report'!$G$15),D135,"")</f>
        <v/>
      </c>
      <c r="G135" s="14" t="str">
        <f>IF(OR(D135&gt;'100% Report'!$G$15,D135&lt;-'100% Report'!$G$15),D135,"")</f>
        <v/>
      </c>
      <c r="H135" s="10" t="str">
        <f>IF(OR(E135&gt;'95% Report'!$I$15,E135&lt;-'95% Report'!$I$15),E135,"")</f>
        <v/>
      </c>
      <c r="I135" s="10" t="str">
        <f>IF(OR(E135&gt;'100% Report'!$I$15,E135&lt;-'100% Report'!$I$15),E135,"")</f>
        <v/>
      </c>
      <c r="J135" s="14" t="str">
        <f>IF(OR(D135&gt;'95% Report'!$G$16,D135&lt;-'95% Report'!$G$16),D135,"")</f>
        <v/>
      </c>
      <c r="K135" s="14" t="str">
        <f>IF(OR(D135&gt;'100% Report'!$G$16,D135&lt;-'100% Report'!$G$16),D135,"")</f>
        <v/>
      </c>
      <c r="L135" s="10" t="str">
        <f>IF(OR(E135&gt;'95% Report'!$I$16,E135&lt;-'95% Report'!$I$16),E135,"")</f>
        <v/>
      </c>
      <c r="M135" s="10" t="str">
        <f>IF(OR(E135&gt;'100% Report'!$I$16,E135&lt;-'100% Report'!$I$16),E135,"")</f>
        <v/>
      </c>
      <c r="N135" s="14" t="str">
        <f>IF(OR(D135&gt;'95% Report'!$G$17,D135&lt;-'95% Report'!$G$17),D135,"")</f>
        <v/>
      </c>
      <c r="O135" s="14" t="str">
        <f>IF(OR(D135&gt;'100% Report'!$G$17,D135&lt;-'100% Report'!$G$17),D135,"")</f>
        <v/>
      </c>
      <c r="P135" s="9" t="str">
        <f>IF(OR(E135&gt;'95% Report'!$I$17,E135&lt;-'95% Report'!$I$17),E135,"")</f>
        <v/>
      </c>
      <c r="Q135" s="9" t="str">
        <f>IF(OR(E135&gt;'100% Report'!$I$17,E135&lt;-'100% Report'!$I$17),E135,"")</f>
        <v/>
      </c>
      <c r="R135" s="14" t="str">
        <f>IF(OR(D135&gt;'95% Report'!$G$18,D135&lt;-'95% Report'!$G$18),D135,"")</f>
        <v/>
      </c>
      <c r="S135" s="14" t="str">
        <f>IF(OR(D135&gt;'100% Report'!$G$18,D135&lt;-'100% Report'!$G$18),D135,"")</f>
        <v/>
      </c>
      <c r="T135" s="10" t="str">
        <f>IF(OR(E135&gt;'95% Report'!$I$18,E135&lt;-'95% Report'!$I$18),E135,"")</f>
        <v/>
      </c>
      <c r="U135" s="10" t="str">
        <f>IF(OR(E135&gt;'100% Report'!$I$18,E135&lt;-'100% Report'!$I$18),E135,"")</f>
        <v/>
      </c>
    </row>
    <row r="136" spans="1:21">
      <c r="A136" s="7">
        <v>38.4</v>
      </c>
      <c r="B136" s="12">
        <f>'Raw Data Input'!S149/100</f>
        <v>0</v>
      </c>
      <c r="C136" s="10">
        <f t="shared" si="9"/>
        <v>0</v>
      </c>
      <c r="D136" s="10">
        <f t="shared" si="9"/>
        <v>0</v>
      </c>
      <c r="E136" s="13">
        <f t="shared" si="6"/>
        <v>0</v>
      </c>
      <c r="F136" s="14" t="str">
        <f>IF(OR(D136&gt;'95% Report'!$G$15,D136&lt;-'95% Report'!$G$15),D136,"")</f>
        <v/>
      </c>
      <c r="G136" s="14" t="str">
        <f>IF(OR(D136&gt;'100% Report'!$G$15,D136&lt;-'100% Report'!$G$15),D136,"")</f>
        <v/>
      </c>
      <c r="H136" s="10" t="str">
        <f>IF(OR(E136&gt;'95% Report'!$I$15,E136&lt;-'95% Report'!$I$15),E136,"")</f>
        <v/>
      </c>
      <c r="I136" s="10" t="str">
        <f>IF(OR(E136&gt;'100% Report'!$I$15,E136&lt;-'100% Report'!$I$15),E136,"")</f>
        <v/>
      </c>
      <c r="J136" s="14" t="str">
        <f>IF(OR(D136&gt;'95% Report'!$G$16,D136&lt;-'95% Report'!$G$16),D136,"")</f>
        <v/>
      </c>
      <c r="K136" s="14" t="str">
        <f>IF(OR(D136&gt;'100% Report'!$G$16,D136&lt;-'100% Report'!$G$16),D136,"")</f>
        <v/>
      </c>
      <c r="L136" s="10" t="str">
        <f>IF(OR(E136&gt;'95% Report'!$I$16,E136&lt;-'95% Report'!$I$16),E136,"")</f>
        <v/>
      </c>
      <c r="M136" s="10" t="str">
        <f>IF(OR(E136&gt;'100% Report'!$I$16,E136&lt;-'100% Report'!$I$16),E136,"")</f>
        <v/>
      </c>
      <c r="N136" s="14" t="str">
        <f>IF(OR(D136&gt;'95% Report'!$G$17,D136&lt;-'95% Report'!$G$17),D136,"")</f>
        <v/>
      </c>
      <c r="O136" s="14" t="str">
        <f>IF(OR(D136&gt;'100% Report'!$G$17,D136&lt;-'100% Report'!$G$17),D136,"")</f>
        <v/>
      </c>
      <c r="P136" s="9" t="str">
        <f>IF(OR(E136&gt;'95% Report'!$I$17,E136&lt;-'95% Report'!$I$17),E136,"")</f>
        <v/>
      </c>
      <c r="Q136" s="9" t="str">
        <f>IF(OR(E136&gt;'100% Report'!$I$17,E136&lt;-'100% Report'!$I$17),E136,"")</f>
        <v/>
      </c>
      <c r="R136" s="14" t="str">
        <f>IF(OR(D136&gt;'95% Report'!$G$18,D136&lt;-'95% Report'!$G$18),D136,"")</f>
        <v/>
      </c>
      <c r="S136" s="14" t="str">
        <f>IF(OR(D136&gt;'100% Report'!$G$18,D136&lt;-'100% Report'!$G$18),D136,"")</f>
        <v/>
      </c>
      <c r="T136" s="10" t="str">
        <f>IF(OR(E136&gt;'95% Report'!$I$18,E136&lt;-'95% Report'!$I$18),E136,"")</f>
        <v/>
      </c>
      <c r="U136" s="10" t="str">
        <f>IF(OR(E136&gt;'100% Report'!$I$18,E136&lt;-'100% Report'!$I$18),E136,"")</f>
        <v/>
      </c>
    </row>
    <row r="137" spans="1:21">
      <c r="A137" s="8">
        <v>38.700000000000003</v>
      </c>
      <c r="B137" s="12">
        <f>'Raw Data Input'!S150/100</f>
        <v>0</v>
      </c>
      <c r="C137" s="10">
        <f t="shared" si="9"/>
        <v>0</v>
      </c>
      <c r="D137" s="10">
        <f t="shared" si="9"/>
        <v>0</v>
      </c>
      <c r="E137" s="13">
        <f t="shared" si="6"/>
        <v>0</v>
      </c>
      <c r="F137" s="14" t="str">
        <f>IF(OR(D137&gt;'95% Report'!$G$15,D137&lt;-'95% Report'!$G$15),D137,"")</f>
        <v/>
      </c>
      <c r="G137" s="14" t="str">
        <f>IF(OR(D137&gt;'100% Report'!$G$15,D137&lt;-'100% Report'!$G$15),D137,"")</f>
        <v/>
      </c>
      <c r="H137" s="10" t="str">
        <f>IF(OR(E137&gt;'95% Report'!$I$15,E137&lt;-'95% Report'!$I$15),E137,"")</f>
        <v/>
      </c>
      <c r="I137" s="10" t="str">
        <f>IF(OR(E137&gt;'100% Report'!$I$15,E137&lt;-'100% Report'!$I$15),E137,"")</f>
        <v/>
      </c>
      <c r="J137" s="14" t="str">
        <f>IF(OR(D137&gt;'95% Report'!$G$16,D137&lt;-'95% Report'!$G$16),D137,"")</f>
        <v/>
      </c>
      <c r="K137" s="14" t="str">
        <f>IF(OR(D137&gt;'100% Report'!$G$16,D137&lt;-'100% Report'!$G$16),D137,"")</f>
        <v/>
      </c>
      <c r="L137" s="10" t="str">
        <f>IF(OR(E137&gt;'95% Report'!$I$16,E137&lt;-'95% Report'!$I$16),E137,"")</f>
        <v/>
      </c>
      <c r="M137" s="10" t="str">
        <f>IF(OR(E137&gt;'100% Report'!$I$16,E137&lt;-'100% Report'!$I$16),E137,"")</f>
        <v/>
      </c>
      <c r="N137" s="14" t="str">
        <f>IF(OR(D137&gt;'95% Report'!$G$17,D137&lt;-'95% Report'!$G$17),D137,"")</f>
        <v/>
      </c>
      <c r="O137" s="14" t="str">
        <f>IF(OR(D137&gt;'100% Report'!$G$17,D137&lt;-'100% Report'!$G$17),D137,"")</f>
        <v/>
      </c>
      <c r="P137" s="9" t="str">
        <f>IF(OR(E137&gt;'95% Report'!$I$17,E137&lt;-'95% Report'!$I$17),E137,"")</f>
        <v/>
      </c>
      <c r="Q137" s="9" t="str">
        <f>IF(OR(E137&gt;'100% Report'!$I$17,E137&lt;-'100% Report'!$I$17),E137,"")</f>
        <v/>
      </c>
      <c r="R137" s="14" t="str">
        <f>IF(OR(D137&gt;'95% Report'!$G$18,D137&lt;-'95% Report'!$G$18),D137,"")</f>
        <v/>
      </c>
      <c r="S137" s="14" t="str">
        <f>IF(OR(D137&gt;'100% Report'!$G$18,D137&lt;-'100% Report'!$G$18),D137,"")</f>
        <v/>
      </c>
      <c r="T137" s="10" t="str">
        <f>IF(OR(E137&gt;'95% Report'!$I$18,E137&lt;-'95% Report'!$I$18),E137,"")</f>
        <v/>
      </c>
      <c r="U137" s="10" t="str">
        <f>IF(OR(E137&gt;'100% Report'!$I$18,E137&lt;-'100% Report'!$I$18),E137,"")</f>
        <v/>
      </c>
    </row>
    <row r="138" spans="1:21">
      <c r="A138" s="8">
        <v>39</v>
      </c>
      <c r="B138" s="12">
        <f>'Raw Data Input'!S151/100</f>
        <v>0</v>
      </c>
      <c r="C138" s="10">
        <f t="shared" ref="C138:D153" si="10">B138-B137</f>
        <v>0</v>
      </c>
      <c r="D138" s="10">
        <f t="shared" si="10"/>
        <v>0</v>
      </c>
      <c r="E138" s="13">
        <f t="shared" si="6"/>
        <v>0</v>
      </c>
      <c r="F138" s="14" t="str">
        <f>IF(OR(D138&gt;'95% Report'!$G$15,D138&lt;-'95% Report'!$G$15),D138,"")</f>
        <v/>
      </c>
      <c r="G138" s="14" t="str">
        <f>IF(OR(D138&gt;'100% Report'!$G$15,D138&lt;-'100% Report'!$G$15),D138,"")</f>
        <v/>
      </c>
      <c r="H138" s="10" t="str">
        <f>IF(OR(E138&gt;'95% Report'!$I$15,E138&lt;-'95% Report'!$I$15),E138,"")</f>
        <v/>
      </c>
      <c r="I138" s="10" t="str">
        <f>IF(OR(E138&gt;'100% Report'!$I$15,E138&lt;-'100% Report'!$I$15),E138,"")</f>
        <v/>
      </c>
      <c r="J138" s="14" t="str">
        <f>IF(OR(D138&gt;'95% Report'!$G$16,D138&lt;-'95% Report'!$G$16),D138,"")</f>
        <v/>
      </c>
      <c r="K138" s="14" t="str">
        <f>IF(OR(D138&gt;'100% Report'!$G$16,D138&lt;-'100% Report'!$G$16),D138,"")</f>
        <v/>
      </c>
      <c r="L138" s="10" t="str">
        <f>IF(OR(E138&gt;'95% Report'!$I$16,E138&lt;-'95% Report'!$I$16),E138,"")</f>
        <v/>
      </c>
      <c r="M138" s="10" t="str">
        <f>IF(OR(E138&gt;'100% Report'!$I$16,E138&lt;-'100% Report'!$I$16),E138,"")</f>
        <v/>
      </c>
      <c r="N138" s="14" t="str">
        <f>IF(OR(D138&gt;'95% Report'!$G$17,D138&lt;-'95% Report'!$G$17),D138,"")</f>
        <v/>
      </c>
      <c r="O138" s="14" t="str">
        <f>IF(OR(D138&gt;'100% Report'!$G$17,D138&lt;-'100% Report'!$G$17),D138,"")</f>
        <v/>
      </c>
      <c r="P138" s="9" t="str">
        <f>IF(OR(E138&gt;'95% Report'!$I$17,E138&lt;-'95% Report'!$I$17),E138,"")</f>
        <v/>
      </c>
      <c r="Q138" s="9" t="str">
        <f>IF(OR(E138&gt;'100% Report'!$I$17,E138&lt;-'100% Report'!$I$17),E138,"")</f>
        <v/>
      </c>
      <c r="R138" s="14" t="str">
        <f>IF(OR(D138&gt;'95% Report'!$G$18,D138&lt;-'95% Report'!$G$18),D138,"")</f>
        <v/>
      </c>
      <c r="S138" s="14" t="str">
        <f>IF(OR(D138&gt;'100% Report'!$G$18,D138&lt;-'100% Report'!$G$18),D138,"")</f>
        <v/>
      </c>
      <c r="T138" s="10" t="str">
        <f>IF(OR(E138&gt;'95% Report'!$I$18,E138&lt;-'95% Report'!$I$18),E138,"")</f>
        <v/>
      </c>
      <c r="U138" s="10" t="str">
        <f>IF(OR(E138&gt;'100% Report'!$I$18,E138&lt;-'100% Report'!$I$18),E138,"")</f>
        <v/>
      </c>
    </row>
    <row r="139" spans="1:21">
      <c r="A139" s="8">
        <v>39.299999999999997</v>
      </c>
      <c r="B139" s="12">
        <f>'Raw Data Input'!S152/100</f>
        <v>0</v>
      </c>
      <c r="C139" s="10">
        <f t="shared" si="10"/>
        <v>0</v>
      </c>
      <c r="D139" s="10">
        <f t="shared" si="10"/>
        <v>0</v>
      </c>
      <c r="E139" s="13">
        <f t="shared" si="6"/>
        <v>0</v>
      </c>
      <c r="F139" s="14" t="str">
        <f>IF(OR(D139&gt;'95% Report'!$G$15,D139&lt;-'95% Report'!$G$15),D139,"")</f>
        <v/>
      </c>
      <c r="G139" s="14" t="str">
        <f>IF(OR(D139&gt;'100% Report'!$G$15,D139&lt;-'100% Report'!$G$15),D139,"")</f>
        <v/>
      </c>
      <c r="H139" s="10" t="str">
        <f>IF(OR(E139&gt;'95% Report'!$I$15,E139&lt;-'95% Report'!$I$15),E139,"")</f>
        <v/>
      </c>
      <c r="I139" s="10" t="str">
        <f>IF(OR(E139&gt;'100% Report'!$I$15,E139&lt;-'100% Report'!$I$15),E139,"")</f>
        <v/>
      </c>
      <c r="J139" s="14" t="str">
        <f>IF(OR(D139&gt;'95% Report'!$G$16,D139&lt;-'95% Report'!$G$16),D139,"")</f>
        <v/>
      </c>
      <c r="K139" s="14" t="str">
        <f>IF(OR(D139&gt;'100% Report'!$G$16,D139&lt;-'100% Report'!$G$16),D139,"")</f>
        <v/>
      </c>
      <c r="L139" s="10" t="str">
        <f>IF(OR(E139&gt;'95% Report'!$I$16,E139&lt;-'95% Report'!$I$16),E139,"")</f>
        <v/>
      </c>
      <c r="M139" s="10" t="str">
        <f>IF(OR(E139&gt;'100% Report'!$I$16,E139&lt;-'100% Report'!$I$16),E139,"")</f>
        <v/>
      </c>
      <c r="N139" s="14" t="str">
        <f>IF(OR(D139&gt;'95% Report'!$G$17,D139&lt;-'95% Report'!$G$17),D139,"")</f>
        <v/>
      </c>
      <c r="O139" s="14" t="str">
        <f>IF(OR(D139&gt;'100% Report'!$G$17,D139&lt;-'100% Report'!$G$17),D139,"")</f>
        <v/>
      </c>
      <c r="P139" s="9" t="str">
        <f>IF(OR(E139&gt;'95% Report'!$I$17,E139&lt;-'95% Report'!$I$17),E139,"")</f>
        <v/>
      </c>
      <c r="Q139" s="9" t="str">
        <f>IF(OR(E139&gt;'100% Report'!$I$17,E139&lt;-'100% Report'!$I$17),E139,"")</f>
        <v/>
      </c>
      <c r="R139" s="14" t="str">
        <f>IF(OR(D139&gt;'95% Report'!$G$18,D139&lt;-'95% Report'!$G$18),D139,"")</f>
        <v/>
      </c>
      <c r="S139" s="14" t="str">
        <f>IF(OR(D139&gt;'100% Report'!$G$18,D139&lt;-'100% Report'!$G$18),D139,"")</f>
        <v/>
      </c>
      <c r="T139" s="10" t="str">
        <f>IF(OR(E139&gt;'95% Report'!$I$18,E139&lt;-'95% Report'!$I$18),E139,"")</f>
        <v/>
      </c>
      <c r="U139" s="10" t="str">
        <f>IF(OR(E139&gt;'100% Report'!$I$18,E139&lt;-'100% Report'!$I$18),E139,"")</f>
        <v/>
      </c>
    </row>
    <row r="140" spans="1:21">
      <c r="A140" s="7">
        <v>39.6</v>
      </c>
      <c r="B140" s="12">
        <f>'Raw Data Input'!S153/100</f>
        <v>0</v>
      </c>
      <c r="C140" s="10">
        <f t="shared" si="10"/>
        <v>0</v>
      </c>
      <c r="D140" s="10">
        <f t="shared" si="10"/>
        <v>0</v>
      </c>
      <c r="E140" s="13">
        <f t="shared" si="6"/>
        <v>0</v>
      </c>
      <c r="F140" s="14" t="str">
        <f>IF(OR(D140&gt;'95% Report'!$G$15,D140&lt;-'95% Report'!$G$15),D140,"")</f>
        <v/>
      </c>
      <c r="G140" s="14" t="str">
        <f>IF(OR(D140&gt;'100% Report'!$G$15,D140&lt;-'100% Report'!$G$15),D140,"")</f>
        <v/>
      </c>
      <c r="H140" s="10" t="str">
        <f>IF(OR(E140&gt;'95% Report'!$I$15,E140&lt;-'95% Report'!$I$15),E140,"")</f>
        <v/>
      </c>
      <c r="I140" s="10" t="str">
        <f>IF(OR(E140&gt;'100% Report'!$I$15,E140&lt;-'100% Report'!$I$15),E140,"")</f>
        <v/>
      </c>
      <c r="J140" s="14" t="str">
        <f>IF(OR(D140&gt;'95% Report'!$G$16,D140&lt;-'95% Report'!$G$16),D140,"")</f>
        <v/>
      </c>
      <c r="K140" s="14" t="str">
        <f>IF(OR(D140&gt;'100% Report'!$G$16,D140&lt;-'100% Report'!$G$16),D140,"")</f>
        <v/>
      </c>
      <c r="L140" s="10" t="str">
        <f>IF(OR(E140&gt;'95% Report'!$I$16,E140&lt;-'95% Report'!$I$16),E140,"")</f>
        <v/>
      </c>
      <c r="M140" s="10" t="str">
        <f>IF(OR(E140&gt;'100% Report'!$I$16,E140&lt;-'100% Report'!$I$16),E140,"")</f>
        <v/>
      </c>
      <c r="N140" s="14" t="str">
        <f>IF(OR(D140&gt;'95% Report'!$G$17,D140&lt;-'95% Report'!$G$17),D140,"")</f>
        <v/>
      </c>
      <c r="O140" s="14" t="str">
        <f>IF(OR(D140&gt;'100% Report'!$G$17,D140&lt;-'100% Report'!$G$17),D140,"")</f>
        <v/>
      </c>
      <c r="P140" s="9" t="str">
        <f>IF(OR(E140&gt;'95% Report'!$I$17,E140&lt;-'95% Report'!$I$17),E140,"")</f>
        <v/>
      </c>
      <c r="Q140" s="9" t="str">
        <f>IF(OR(E140&gt;'100% Report'!$I$17,E140&lt;-'100% Report'!$I$17),E140,"")</f>
        <v/>
      </c>
      <c r="R140" s="14" t="str">
        <f>IF(OR(D140&gt;'95% Report'!$G$18,D140&lt;-'95% Report'!$G$18),D140,"")</f>
        <v/>
      </c>
      <c r="S140" s="14" t="str">
        <f>IF(OR(D140&gt;'100% Report'!$G$18,D140&lt;-'100% Report'!$G$18),D140,"")</f>
        <v/>
      </c>
      <c r="T140" s="10" t="str">
        <f>IF(OR(E140&gt;'95% Report'!$I$18,E140&lt;-'95% Report'!$I$18),E140,"")</f>
        <v/>
      </c>
      <c r="U140" s="10" t="str">
        <f>IF(OR(E140&gt;'100% Report'!$I$18,E140&lt;-'100% Report'!$I$18),E140,"")</f>
        <v/>
      </c>
    </row>
    <row r="141" spans="1:21">
      <c r="A141" s="8">
        <v>39.9</v>
      </c>
      <c r="B141" s="12">
        <f>'Raw Data Input'!S154/100</f>
        <v>0</v>
      </c>
      <c r="C141" s="10">
        <f t="shared" si="10"/>
        <v>0</v>
      </c>
      <c r="D141" s="10">
        <f t="shared" si="10"/>
        <v>0</v>
      </c>
      <c r="E141" s="13">
        <f t="shared" si="6"/>
        <v>0</v>
      </c>
      <c r="F141" s="14" t="str">
        <f>IF(OR(D141&gt;'95% Report'!$G$15,D141&lt;-'95% Report'!$G$15),D141,"")</f>
        <v/>
      </c>
      <c r="G141" s="14" t="str">
        <f>IF(OR(D141&gt;'100% Report'!$G$15,D141&lt;-'100% Report'!$G$15),D141,"")</f>
        <v/>
      </c>
      <c r="H141" s="10" t="str">
        <f>IF(OR(E141&gt;'95% Report'!$I$15,E141&lt;-'95% Report'!$I$15),E141,"")</f>
        <v/>
      </c>
      <c r="I141" s="10" t="str">
        <f>IF(OR(E141&gt;'100% Report'!$I$15,E141&lt;-'100% Report'!$I$15),E141,"")</f>
        <v/>
      </c>
      <c r="J141" s="14" t="str">
        <f>IF(OR(D141&gt;'95% Report'!$G$16,D141&lt;-'95% Report'!$G$16),D141,"")</f>
        <v/>
      </c>
      <c r="K141" s="14" t="str">
        <f>IF(OR(D141&gt;'100% Report'!$G$16,D141&lt;-'100% Report'!$G$16),D141,"")</f>
        <v/>
      </c>
      <c r="L141" s="10" t="str">
        <f>IF(OR(E141&gt;'95% Report'!$I$16,E141&lt;-'95% Report'!$I$16),E141,"")</f>
        <v/>
      </c>
      <c r="M141" s="10" t="str">
        <f>IF(OR(E141&gt;'100% Report'!$I$16,E141&lt;-'100% Report'!$I$16),E141,"")</f>
        <v/>
      </c>
      <c r="N141" s="14" t="str">
        <f>IF(OR(D141&gt;'95% Report'!$G$17,D141&lt;-'95% Report'!$G$17),D141,"")</f>
        <v/>
      </c>
      <c r="O141" s="14" t="str">
        <f>IF(OR(D141&gt;'100% Report'!$G$17,D141&lt;-'100% Report'!$G$17),D141,"")</f>
        <v/>
      </c>
      <c r="P141" s="9" t="str">
        <f>IF(OR(E141&gt;'95% Report'!$I$17,E141&lt;-'95% Report'!$I$17),E141,"")</f>
        <v/>
      </c>
      <c r="Q141" s="9" t="str">
        <f>IF(OR(E141&gt;'100% Report'!$I$17,E141&lt;-'100% Report'!$I$17),E141,"")</f>
        <v/>
      </c>
      <c r="R141" s="14" t="str">
        <f>IF(OR(D141&gt;'95% Report'!$G$18,D141&lt;-'95% Report'!$G$18),D141,"")</f>
        <v/>
      </c>
      <c r="S141" s="14" t="str">
        <f>IF(OR(D141&gt;'100% Report'!$G$18,D141&lt;-'100% Report'!$G$18),D141,"")</f>
        <v/>
      </c>
      <c r="T141" s="10" t="str">
        <f>IF(OR(E141&gt;'95% Report'!$I$18,E141&lt;-'95% Report'!$I$18),E141,"")</f>
        <v/>
      </c>
      <c r="U141" s="10" t="str">
        <f>IF(OR(E141&gt;'100% Report'!$I$18,E141&lt;-'100% Report'!$I$18),E141,"")</f>
        <v/>
      </c>
    </row>
    <row r="142" spans="1:21">
      <c r="A142" s="8">
        <v>40.200000000000003</v>
      </c>
      <c r="B142" s="12">
        <f>'Raw Data Input'!S155/100</f>
        <v>0</v>
      </c>
      <c r="C142" s="10">
        <f t="shared" si="10"/>
        <v>0</v>
      </c>
      <c r="D142" s="10">
        <f t="shared" si="10"/>
        <v>0</v>
      </c>
      <c r="E142" s="13">
        <f t="shared" si="6"/>
        <v>0</v>
      </c>
      <c r="F142" s="14" t="str">
        <f>IF(OR(D142&gt;'95% Report'!$G$15,D142&lt;-'95% Report'!$G$15),D142,"")</f>
        <v/>
      </c>
      <c r="G142" s="14" t="str">
        <f>IF(OR(D142&gt;'100% Report'!$G$15,D142&lt;-'100% Report'!$G$15),D142,"")</f>
        <v/>
      </c>
      <c r="H142" s="10" t="str">
        <f>IF(OR(E142&gt;'95% Report'!$I$15,E142&lt;-'95% Report'!$I$15),E142,"")</f>
        <v/>
      </c>
      <c r="I142" s="10" t="str">
        <f>IF(OR(E142&gt;'100% Report'!$I$15,E142&lt;-'100% Report'!$I$15),E142,"")</f>
        <v/>
      </c>
      <c r="J142" s="14" t="str">
        <f>IF(OR(D142&gt;'95% Report'!$G$16,D142&lt;-'95% Report'!$G$16),D142,"")</f>
        <v/>
      </c>
      <c r="K142" s="14" t="str">
        <f>IF(OR(D142&gt;'100% Report'!$G$16,D142&lt;-'100% Report'!$G$16),D142,"")</f>
        <v/>
      </c>
      <c r="L142" s="10" t="str">
        <f>IF(OR(E142&gt;'95% Report'!$I$16,E142&lt;-'95% Report'!$I$16),E142,"")</f>
        <v/>
      </c>
      <c r="M142" s="10" t="str">
        <f>IF(OR(E142&gt;'100% Report'!$I$16,E142&lt;-'100% Report'!$I$16),E142,"")</f>
        <v/>
      </c>
      <c r="N142" s="14" t="str">
        <f>IF(OR(D142&gt;'95% Report'!$G$17,D142&lt;-'95% Report'!$G$17),D142,"")</f>
        <v/>
      </c>
      <c r="O142" s="14" t="str">
        <f>IF(OR(D142&gt;'100% Report'!$G$17,D142&lt;-'100% Report'!$G$17),D142,"")</f>
        <v/>
      </c>
      <c r="P142" s="9" t="str">
        <f>IF(OR(E142&gt;'95% Report'!$I$17,E142&lt;-'95% Report'!$I$17),E142,"")</f>
        <v/>
      </c>
      <c r="Q142" s="9" t="str">
        <f>IF(OR(E142&gt;'100% Report'!$I$17,E142&lt;-'100% Report'!$I$17),E142,"")</f>
        <v/>
      </c>
      <c r="R142" s="14" t="str">
        <f>IF(OR(D142&gt;'95% Report'!$G$18,D142&lt;-'95% Report'!$G$18),D142,"")</f>
        <v/>
      </c>
      <c r="S142" s="14" t="str">
        <f>IF(OR(D142&gt;'100% Report'!$G$18,D142&lt;-'100% Report'!$G$18),D142,"")</f>
        <v/>
      </c>
      <c r="T142" s="10" t="str">
        <f>IF(OR(E142&gt;'95% Report'!$I$18,E142&lt;-'95% Report'!$I$18),E142,"")</f>
        <v/>
      </c>
      <c r="U142" s="10" t="str">
        <f>IF(OR(E142&gt;'100% Report'!$I$18,E142&lt;-'100% Report'!$I$18),E142,"")</f>
        <v/>
      </c>
    </row>
    <row r="143" spans="1:21">
      <c r="A143" s="8">
        <v>40.5</v>
      </c>
      <c r="B143" s="12">
        <f>'Raw Data Input'!S156/100</f>
        <v>0</v>
      </c>
      <c r="C143" s="10">
        <f t="shared" si="10"/>
        <v>0</v>
      </c>
      <c r="D143" s="10">
        <f t="shared" si="10"/>
        <v>0</v>
      </c>
      <c r="E143" s="13">
        <f t="shared" si="6"/>
        <v>0</v>
      </c>
      <c r="F143" s="14" t="str">
        <f>IF(OR(D143&gt;'95% Report'!$G$15,D143&lt;-'95% Report'!$G$15),D143,"")</f>
        <v/>
      </c>
      <c r="G143" s="14" t="str">
        <f>IF(OR(D143&gt;'100% Report'!$G$15,D143&lt;-'100% Report'!$G$15),D143,"")</f>
        <v/>
      </c>
      <c r="H143" s="10" t="str">
        <f>IF(OR(E143&gt;'95% Report'!$I$15,E143&lt;-'95% Report'!$I$15),E143,"")</f>
        <v/>
      </c>
      <c r="I143" s="10" t="str">
        <f>IF(OR(E143&gt;'100% Report'!$I$15,E143&lt;-'100% Report'!$I$15),E143,"")</f>
        <v/>
      </c>
      <c r="J143" s="14" t="str">
        <f>IF(OR(D143&gt;'95% Report'!$G$16,D143&lt;-'95% Report'!$G$16),D143,"")</f>
        <v/>
      </c>
      <c r="K143" s="14" t="str">
        <f>IF(OR(D143&gt;'100% Report'!$G$16,D143&lt;-'100% Report'!$G$16),D143,"")</f>
        <v/>
      </c>
      <c r="L143" s="10" t="str">
        <f>IF(OR(E143&gt;'95% Report'!$I$16,E143&lt;-'95% Report'!$I$16),E143,"")</f>
        <v/>
      </c>
      <c r="M143" s="10" t="str">
        <f>IF(OR(E143&gt;'100% Report'!$I$16,E143&lt;-'100% Report'!$I$16),E143,"")</f>
        <v/>
      </c>
      <c r="N143" s="14" t="str">
        <f>IF(OR(D143&gt;'95% Report'!$G$17,D143&lt;-'95% Report'!$G$17),D143,"")</f>
        <v/>
      </c>
      <c r="O143" s="14" t="str">
        <f>IF(OR(D143&gt;'100% Report'!$G$17,D143&lt;-'100% Report'!$G$17),D143,"")</f>
        <v/>
      </c>
      <c r="P143" s="9" t="str">
        <f>IF(OR(E143&gt;'95% Report'!$I$17,E143&lt;-'95% Report'!$I$17),E143,"")</f>
        <v/>
      </c>
      <c r="Q143" s="9" t="str">
        <f>IF(OR(E143&gt;'100% Report'!$I$17,E143&lt;-'100% Report'!$I$17),E143,"")</f>
        <v/>
      </c>
      <c r="R143" s="14" t="str">
        <f>IF(OR(D143&gt;'95% Report'!$G$18,D143&lt;-'95% Report'!$G$18),D143,"")</f>
        <v/>
      </c>
      <c r="S143" s="14" t="str">
        <f>IF(OR(D143&gt;'100% Report'!$G$18,D143&lt;-'100% Report'!$G$18),D143,"")</f>
        <v/>
      </c>
      <c r="T143" s="10" t="str">
        <f>IF(OR(E143&gt;'95% Report'!$I$18,E143&lt;-'95% Report'!$I$18),E143,"")</f>
        <v/>
      </c>
      <c r="U143" s="10" t="str">
        <f>IF(OR(E143&gt;'100% Report'!$I$18,E143&lt;-'100% Report'!$I$18),E143,"")</f>
        <v/>
      </c>
    </row>
    <row r="144" spans="1:21">
      <c r="A144" s="7">
        <v>40.799999999999997</v>
      </c>
      <c r="B144" s="12">
        <f>'Raw Data Input'!S157/100</f>
        <v>0</v>
      </c>
      <c r="C144" s="10">
        <f t="shared" si="10"/>
        <v>0</v>
      </c>
      <c r="D144" s="10">
        <f t="shared" si="10"/>
        <v>0</v>
      </c>
      <c r="E144" s="13">
        <f t="shared" si="6"/>
        <v>0</v>
      </c>
      <c r="F144" s="14" t="str">
        <f>IF(OR(D144&gt;'95% Report'!$G$15,D144&lt;-'95% Report'!$G$15),D144,"")</f>
        <v/>
      </c>
      <c r="G144" s="14" t="str">
        <f>IF(OR(D144&gt;'100% Report'!$G$15,D144&lt;-'100% Report'!$G$15),D144,"")</f>
        <v/>
      </c>
      <c r="H144" s="10" t="str">
        <f>IF(OR(E144&gt;'95% Report'!$I$15,E144&lt;-'95% Report'!$I$15),E144,"")</f>
        <v/>
      </c>
      <c r="I144" s="10" t="str">
        <f>IF(OR(E144&gt;'100% Report'!$I$15,E144&lt;-'100% Report'!$I$15),E144,"")</f>
        <v/>
      </c>
      <c r="J144" s="14" t="str">
        <f>IF(OR(D144&gt;'95% Report'!$G$16,D144&lt;-'95% Report'!$G$16),D144,"")</f>
        <v/>
      </c>
      <c r="K144" s="14" t="str">
        <f>IF(OR(D144&gt;'100% Report'!$G$16,D144&lt;-'100% Report'!$G$16),D144,"")</f>
        <v/>
      </c>
      <c r="L144" s="10" t="str">
        <f>IF(OR(E144&gt;'95% Report'!$I$16,E144&lt;-'95% Report'!$I$16),E144,"")</f>
        <v/>
      </c>
      <c r="M144" s="10" t="str">
        <f>IF(OR(E144&gt;'100% Report'!$I$16,E144&lt;-'100% Report'!$I$16),E144,"")</f>
        <v/>
      </c>
      <c r="N144" s="14" t="str">
        <f>IF(OR(D144&gt;'95% Report'!$G$17,D144&lt;-'95% Report'!$G$17),D144,"")</f>
        <v/>
      </c>
      <c r="O144" s="14" t="str">
        <f>IF(OR(D144&gt;'100% Report'!$G$17,D144&lt;-'100% Report'!$G$17),D144,"")</f>
        <v/>
      </c>
      <c r="P144" s="9" t="str">
        <f>IF(OR(E144&gt;'95% Report'!$I$17,E144&lt;-'95% Report'!$I$17),E144,"")</f>
        <v/>
      </c>
      <c r="Q144" s="9" t="str">
        <f>IF(OR(E144&gt;'100% Report'!$I$17,E144&lt;-'100% Report'!$I$17),E144,"")</f>
        <v/>
      </c>
      <c r="R144" s="14" t="str">
        <f>IF(OR(D144&gt;'95% Report'!$G$18,D144&lt;-'95% Report'!$G$18),D144,"")</f>
        <v/>
      </c>
      <c r="S144" s="14" t="str">
        <f>IF(OR(D144&gt;'100% Report'!$G$18,D144&lt;-'100% Report'!$G$18),D144,"")</f>
        <v/>
      </c>
      <c r="T144" s="10" t="str">
        <f>IF(OR(E144&gt;'95% Report'!$I$18,E144&lt;-'95% Report'!$I$18),E144,"")</f>
        <v/>
      </c>
      <c r="U144" s="10" t="str">
        <f>IF(OR(E144&gt;'100% Report'!$I$18,E144&lt;-'100% Report'!$I$18),E144,"")</f>
        <v/>
      </c>
    </row>
    <row r="145" spans="1:21">
      <c r="A145" s="8">
        <v>41.1</v>
      </c>
      <c r="B145" s="12">
        <f>'Raw Data Input'!S158/100</f>
        <v>0</v>
      </c>
      <c r="C145" s="10">
        <f t="shared" si="10"/>
        <v>0</v>
      </c>
      <c r="D145" s="10">
        <f t="shared" si="10"/>
        <v>0</v>
      </c>
      <c r="E145" s="13">
        <f t="shared" si="6"/>
        <v>0</v>
      </c>
      <c r="F145" s="14" t="str">
        <f>IF(OR(D145&gt;'95% Report'!$G$15,D145&lt;-'95% Report'!$G$15),D145,"")</f>
        <v/>
      </c>
      <c r="G145" s="14" t="str">
        <f>IF(OR(D145&gt;'100% Report'!$G$15,D145&lt;-'100% Report'!$G$15),D145,"")</f>
        <v/>
      </c>
      <c r="H145" s="10" t="str">
        <f>IF(OR(E145&gt;'95% Report'!$I$15,E145&lt;-'95% Report'!$I$15),E145,"")</f>
        <v/>
      </c>
      <c r="I145" s="10" t="str">
        <f>IF(OR(E145&gt;'100% Report'!$I$15,E145&lt;-'100% Report'!$I$15),E145,"")</f>
        <v/>
      </c>
      <c r="J145" s="14" t="str">
        <f>IF(OR(D145&gt;'95% Report'!$G$16,D145&lt;-'95% Report'!$G$16),D145,"")</f>
        <v/>
      </c>
      <c r="K145" s="14" t="str">
        <f>IF(OR(D145&gt;'100% Report'!$G$16,D145&lt;-'100% Report'!$G$16),D145,"")</f>
        <v/>
      </c>
      <c r="L145" s="10" t="str">
        <f>IF(OR(E145&gt;'95% Report'!$I$16,E145&lt;-'95% Report'!$I$16),E145,"")</f>
        <v/>
      </c>
      <c r="M145" s="10" t="str">
        <f>IF(OR(E145&gt;'100% Report'!$I$16,E145&lt;-'100% Report'!$I$16),E145,"")</f>
        <v/>
      </c>
      <c r="N145" s="14" t="str">
        <f>IF(OR(D145&gt;'95% Report'!$G$17,D145&lt;-'95% Report'!$G$17),D145,"")</f>
        <v/>
      </c>
      <c r="O145" s="14" t="str">
        <f>IF(OR(D145&gt;'100% Report'!$G$17,D145&lt;-'100% Report'!$G$17),D145,"")</f>
        <v/>
      </c>
      <c r="P145" s="9" t="str">
        <f>IF(OR(E145&gt;'95% Report'!$I$17,E145&lt;-'95% Report'!$I$17),E145,"")</f>
        <v/>
      </c>
      <c r="Q145" s="9" t="str">
        <f>IF(OR(E145&gt;'100% Report'!$I$17,E145&lt;-'100% Report'!$I$17),E145,"")</f>
        <v/>
      </c>
      <c r="R145" s="14" t="str">
        <f>IF(OR(D145&gt;'95% Report'!$G$18,D145&lt;-'95% Report'!$G$18),D145,"")</f>
        <v/>
      </c>
      <c r="S145" s="14" t="str">
        <f>IF(OR(D145&gt;'100% Report'!$G$18,D145&lt;-'100% Report'!$G$18),D145,"")</f>
        <v/>
      </c>
      <c r="T145" s="10" t="str">
        <f>IF(OR(E145&gt;'95% Report'!$I$18,E145&lt;-'95% Report'!$I$18),E145,"")</f>
        <v/>
      </c>
      <c r="U145" s="10" t="str">
        <f>IF(OR(E145&gt;'100% Report'!$I$18,E145&lt;-'100% Report'!$I$18),E145,"")</f>
        <v/>
      </c>
    </row>
    <row r="146" spans="1:21">
      <c r="A146" s="8">
        <v>41.4</v>
      </c>
      <c r="B146" s="12">
        <f>'Raw Data Input'!S159/100</f>
        <v>0</v>
      </c>
      <c r="C146" s="10">
        <f t="shared" si="10"/>
        <v>0</v>
      </c>
      <c r="D146" s="10">
        <f t="shared" si="10"/>
        <v>0</v>
      </c>
      <c r="E146" s="13">
        <f t="shared" si="6"/>
        <v>0</v>
      </c>
      <c r="F146" s="14" t="str">
        <f>IF(OR(D146&gt;'95% Report'!$G$15,D146&lt;-'95% Report'!$G$15),D146,"")</f>
        <v/>
      </c>
      <c r="G146" s="14" t="str">
        <f>IF(OR(D146&gt;'100% Report'!$G$15,D146&lt;-'100% Report'!$G$15),D146,"")</f>
        <v/>
      </c>
      <c r="H146" s="10" t="str">
        <f>IF(OR(E146&gt;'95% Report'!$I$15,E146&lt;-'95% Report'!$I$15),E146,"")</f>
        <v/>
      </c>
      <c r="I146" s="10" t="str">
        <f>IF(OR(E146&gt;'100% Report'!$I$15,E146&lt;-'100% Report'!$I$15),E146,"")</f>
        <v/>
      </c>
      <c r="J146" s="14" t="str">
        <f>IF(OR(D146&gt;'95% Report'!$G$16,D146&lt;-'95% Report'!$G$16),D146,"")</f>
        <v/>
      </c>
      <c r="K146" s="14" t="str">
        <f>IF(OR(D146&gt;'100% Report'!$G$16,D146&lt;-'100% Report'!$G$16),D146,"")</f>
        <v/>
      </c>
      <c r="L146" s="10" t="str">
        <f>IF(OR(E146&gt;'95% Report'!$I$16,E146&lt;-'95% Report'!$I$16),E146,"")</f>
        <v/>
      </c>
      <c r="M146" s="10" t="str">
        <f>IF(OR(E146&gt;'100% Report'!$I$16,E146&lt;-'100% Report'!$I$16),E146,"")</f>
        <v/>
      </c>
      <c r="N146" s="14" t="str">
        <f>IF(OR(D146&gt;'95% Report'!$G$17,D146&lt;-'95% Report'!$G$17),D146,"")</f>
        <v/>
      </c>
      <c r="O146" s="14" t="str">
        <f>IF(OR(D146&gt;'100% Report'!$G$17,D146&lt;-'100% Report'!$G$17),D146,"")</f>
        <v/>
      </c>
      <c r="P146" s="9" t="str">
        <f>IF(OR(E146&gt;'95% Report'!$I$17,E146&lt;-'95% Report'!$I$17),E146,"")</f>
        <v/>
      </c>
      <c r="Q146" s="9" t="str">
        <f>IF(OR(E146&gt;'100% Report'!$I$17,E146&lt;-'100% Report'!$I$17),E146,"")</f>
        <v/>
      </c>
      <c r="R146" s="14" t="str">
        <f>IF(OR(D146&gt;'95% Report'!$G$18,D146&lt;-'95% Report'!$G$18),D146,"")</f>
        <v/>
      </c>
      <c r="S146" s="14" t="str">
        <f>IF(OR(D146&gt;'100% Report'!$G$18,D146&lt;-'100% Report'!$G$18),D146,"")</f>
        <v/>
      </c>
      <c r="T146" s="10" t="str">
        <f>IF(OR(E146&gt;'95% Report'!$I$18,E146&lt;-'95% Report'!$I$18),E146,"")</f>
        <v/>
      </c>
      <c r="U146" s="10" t="str">
        <f>IF(OR(E146&gt;'100% Report'!$I$18,E146&lt;-'100% Report'!$I$18),E146,"")</f>
        <v/>
      </c>
    </row>
    <row r="147" spans="1:21">
      <c r="A147" s="8">
        <v>41.7</v>
      </c>
      <c r="B147" s="12">
        <f>'Raw Data Input'!S160/100</f>
        <v>0</v>
      </c>
      <c r="C147" s="10">
        <f t="shared" si="10"/>
        <v>0</v>
      </c>
      <c r="D147" s="10">
        <f t="shared" si="10"/>
        <v>0</v>
      </c>
      <c r="E147" s="13">
        <f t="shared" ref="E147:E210" si="11">B147-B137</f>
        <v>0</v>
      </c>
      <c r="F147" s="14" t="str">
        <f>IF(OR(D147&gt;'95% Report'!$G$15,D147&lt;-'95% Report'!$G$15),D147,"")</f>
        <v/>
      </c>
      <c r="G147" s="14" t="str">
        <f>IF(OR(D147&gt;'100% Report'!$G$15,D147&lt;-'100% Report'!$G$15),D147,"")</f>
        <v/>
      </c>
      <c r="H147" s="10" t="str">
        <f>IF(OR(E147&gt;'95% Report'!$I$15,E147&lt;-'95% Report'!$I$15),E147,"")</f>
        <v/>
      </c>
      <c r="I147" s="10" t="str">
        <f>IF(OR(E147&gt;'100% Report'!$I$15,E147&lt;-'100% Report'!$I$15),E147,"")</f>
        <v/>
      </c>
      <c r="J147" s="14" t="str">
        <f>IF(OR(D147&gt;'95% Report'!$G$16,D147&lt;-'95% Report'!$G$16),D147,"")</f>
        <v/>
      </c>
      <c r="K147" s="14" t="str">
        <f>IF(OR(D147&gt;'100% Report'!$G$16,D147&lt;-'100% Report'!$G$16),D147,"")</f>
        <v/>
      </c>
      <c r="L147" s="10" t="str">
        <f>IF(OR(E147&gt;'95% Report'!$I$16,E147&lt;-'95% Report'!$I$16),E147,"")</f>
        <v/>
      </c>
      <c r="M147" s="10" t="str">
        <f>IF(OR(E147&gt;'100% Report'!$I$16,E147&lt;-'100% Report'!$I$16),E147,"")</f>
        <v/>
      </c>
      <c r="N147" s="14" t="str">
        <f>IF(OR(D147&gt;'95% Report'!$G$17,D147&lt;-'95% Report'!$G$17),D147,"")</f>
        <v/>
      </c>
      <c r="O147" s="14" t="str">
        <f>IF(OR(D147&gt;'100% Report'!$G$17,D147&lt;-'100% Report'!$G$17),D147,"")</f>
        <v/>
      </c>
      <c r="P147" s="9" t="str">
        <f>IF(OR(E147&gt;'95% Report'!$I$17,E147&lt;-'95% Report'!$I$17),E147,"")</f>
        <v/>
      </c>
      <c r="Q147" s="9" t="str">
        <f>IF(OR(E147&gt;'100% Report'!$I$17,E147&lt;-'100% Report'!$I$17),E147,"")</f>
        <v/>
      </c>
      <c r="R147" s="14" t="str">
        <f>IF(OR(D147&gt;'95% Report'!$G$18,D147&lt;-'95% Report'!$G$18),D147,"")</f>
        <v/>
      </c>
      <c r="S147" s="14" t="str">
        <f>IF(OR(D147&gt;'100% Report'!$G$18,D147&lt;-'100% Report'!$G$18),D147,"")</f>
        <v/>
      </c>
      <c r="T147" s="10" t="str">
        <f>IF(OR(E147&gt;'95% Report'!$I$18,E147&lt;-'95% Report'!$I$18),E147,"")</f>
        <v/>
      </c>
      <c r="U147" s="10" t="str">
        <f>IF(OR(E147&gt;'100% Report'!$I$18,E147&lt;-'100% Report'!$I$18),E147,"")</f>
        <v/>
      </c>
    </row>
    <row r="148" spans="1:21">
      <c r="A148" s="7">
        <v>42</v>
      </c>
      <c r="B148" s="12">
        <f>'Raw Data Input'!S161/100</f>
        <v>0</v>
      </c>
      <c r="C148" s="10">
        <f t="shared" si="10"/>
        <v>0</v>
      </c>
      <c r="D148" s="10">
        <f t="shared" si="10"/>
        <v>0</v>
      </c>
      <c r="E148" s="13">
        <f t="shared" si="11"/>
        <v>0</v>
      </c>
      <c r="F148" s="14" t="str">
        <f>IF(OR(D148&gt;'95% Report'!$G$15,D148&lt;-'95% Report'!$G$15),D148,"")</f>
        <v/>
      </c>
      <c r="G148" s="14" t="str">
        <f>IF(OR(D148&gt;'100% Report'!$G$15,D148&lt;-'100% Report'!$G$15),D148,"")</f>
        <v/>
      </c>
      <c r="H148" s="10" t="str">
        <f>IF(OR(E148&gt;'95% Report'!$I$15,E148&lt;-'95% Report'!$I$15),E148,"")</f>
        <v/>
      </c>
      <c r="I148" s="10" t="str">
        <f>IF(OR(E148&gt;'100% Report'!$I$15,E148&lt;-'100% Report'!$I$15),E148,"")</f>
        <v/>
      </c>
      <c r="J148" s="14" t="str">
        <f>IF(OR(D148&gt;'95% Report'!$G$16,D148&lt;-'95% Report'!$G$16),D148,"")</f>
        <v/>
      </c>
      <c r="K148" s="14" t="str">
        <f>IF(OR(D148&gt;'100% Report'!$G$16,D148&lt;-'100% Report'!$G$16),D148,"")</f>
        <v/>
      </c>
      <c r="L148" s="10" t="str">
        <f>IF(OR(E148&gt;'95% Report'!$I$16,E148&lt;-'95% Report'!$I$16),E148,"")</f>
        <v/>
      </c>
      <c r="M148" s="10" t="str">
        <f>IF(OR(E148&gt;'100% Report'!$I$16,E148&lt;-'100% Report'!$I$16),E148,"")</f>
        <v/>
      </c>
      <c r="N148" s="14" t="str">
        <f>IF(OR(D148&gt;'95% Report'!$G$17,D148&lt;-'95% Report'!$G$17),D148,"")</f>
        <v/>
      </c>
      <c r="O148" s="14" t="str">
        <f>IF(OR(D148&gt;'100% Report'!$G$17,D148&lt;-'100% Report'!$G$17),D148,"")</f>
        <v/>
      </c>
      <c r="P148" s="9" t="str">
        <f>IF(OR(E148&gt;'95% Report'!$I$17,E148&lt;-'95% Report'!$I$17),E148,"")</f>
        <v/>
      </c>
      <c r="Q148" s="9" t="str">
        <f>IF(OR(E148&gt;'100% Report'!$I$17,E148&lt;-'100% Report'!$I$17),E148,"")</f>
        <v/>
      </c>
      <c r="R148" s="14" t="str">
        <f>IF(OR(D148&gt;'95% Report'!$G$18,D148&lt;-'95% Report'!$G$18),D148,"")</f>
        <v/>
      </c>
      <c r="S148" s="14" t="str">
        <f>IF(OR(D148&gt;'100% Report'!$G$18,D148&lt;-'100% Report'!$G$18),D148,"")</f>
        <v/>
      </c>
      <c r="T148" s="10" t="str">
        <f>IF(OR(E148&gt;'95% Report'!$I$18,E148&lt;-'95% Report'!$I$18),E148,"")</f>
        <v/>
      </c>
      <c r="U148" s="10" t="str">
        <f>IF(OR(E148&gt;'100% Report'!$I$18,E148&lt;-'100% Report'!$I$18),E148,"")</f>
        <v/>
      </c>
    </row>
    <row r="149" spans="1:21">
      <c r="A149" s="8">
        <v>42.3</v>
      </c>
      <c r="B149" s="12">
        <f>'Raw Data Input'!S162/100</f>
        <v>0</v>
      </c>
      <c r="C149" s="10">
        <f t="shared" si="10"/>
        <v>0</v>
      </c>
      <c r="D149" s="10">
        <f t="shared" si="10"/>
        <v>0</v>
      </c>
      <c r="E149" s="13">
        <f t="shared" si="11"/>
        <v>0</v>
      </c>
      <c r="F149" s="14" t="str">
        <f>IF(OR(D149&gt;'95% Report'!$G$15,D149&lt;-'95% Report'!$G$15),D149,"")</f>
        <v/>
      </c>
      <c r="G149" s="14" t="str">
        <f>IF(OR(D149&gt;'100% Report'!$G$15,D149&lt;-'100% Report'!$G$15),D149,"")</f>
        <v/>
      </c>
      <c r="H149" s="10" t="str">
        <f>IF(OR(E149&gt;'95% Report'!$I$15,E149&lt;-'95% Report'!$I$15),E149,"")</f>
        <v/>
      </c>
      <c r="I149" s="10" t="str">
        <f>IF(OR(E149&gt;'100% Report'!$I$15,E149&lt;-'100% Report'!$I$15),E149,"")</f>
        <v/>
      </c>
      <c r="J149" s="14" t="str">
        <f>IF(OR(D149&gt;'95% Report'!$G$16,D149&lt;-'95% Report'!$G$16),D149,"")</f>
        <v/>
      </c>
      <c r="K149" s="14" t="str">
        <f>IF(OR(D149&gt;'100% Report'!$G$16,D149&lt;-'100% Report'!$G$16),D149,"")</f>
        <v/>
      </c>
      <c r="L149" s="10" t="str">
        <f>IF(OR(E149&gt;'95% Report'!$I$16,E149&lt;-'95% Report'!$I$16),E149,"")</f>
        <v/>
      </c>
      <c r="M149" s="10" t="str">
        <f>IF(OR(E149&gt;'100% Report'!$I$16,E149&lt;-'100% Report'!$I$16),E149,"")</f>
        <v/>
      </c>
      <c r="N149" s="14" t="str">
        <f>IF(OR(D149&gt;'95% Report'!$G$17,D149&lt;-'95% Report'!$G$17),D149,"")</f>
        <v/>
      </c>
      <c r="O149" s="14" t="str">
        <f>IF(OR(D149&gt;'100% Report'!$G$17,D149&lt;-'100% Report'!$G$17),D149,"")</f>
        <v/>
      </c>
      <c r="P149" s="9" t="str">
        <f>IF(OR(E149&gt;'95% Report'!$I$17,E149&lt;-'95% Report'!$I$17),E149,"")</f>
        <v/>
      </c>
      <c r="Q149" s="9" t="str">
        <f>IF(OR(E149&gt;'100% Report'!$I$17,E149&lt;-'100% Report'!$I$17),E149,"")</f>
        <v/>
      </c>
      <c r="R149" s="14" t="str">
        <f>IF(OR(D149&gt;'95% Report'!$G$18,D149&lt;-'95% Report'!$G$18),D149,"")</f>
        <v/>
      </c>
      <c r="S149" s="14" t="str">
        <f>IF(OR(D149&gt;'100% Report'!$G$18,D149&lt;-'100% Report'!$G$18),D149,"")</f>
        <v/>
      </c>
      <c r="T149" s="10" t="str">
        <f>IF(OR(E149&gt;'95% Report'!$I$18,E149&lt;-'95% Report'!$I$18),E149,"")</f>
        <v/>
      </c>
      <c r="U149" s="10" t="str">
        <f>IF(OR(E149&gt;'100% Report'!$I$18,E149&lt;-'100% Report'!$I$18),E149,"")</f>
        <v/>
      </c>
    </row>
    <row r="150" spans="1:21">
      <c r="A150" s="8">
        <v>42.6</v>
      </c>
      <c r="B150" s="12">
        <f>'Raw Data Input'!S163/100</f>
        <v>0</v>
      </c>
      <c r="C150" s="10">
        <f t="shared" si="10"/>
        <v>0</v>
      </c>
      <c r="D150" s="10">
        <f t="shared" si="10"/>
        <v>0</v>
      </c>
      <c r="E150" s="13">
        <f t="shared" si="11"/>
        <v>0</v>
      </c>
      <c r="F150" s="14" t="str">
        <f>IF(OR(D150&gt;'95% Report'!$G$15,D150&lt;-'95% Report'!$G$15),D150,"")</f>
        <v/>
      </c>
      <c r="G150" s="14" t="str">
        <f>IF(OR(D150&gt;'100% Report'!$G$15,D150&lt;-'100% Report'!$G$15),D150,"")</f>
        <v/>
      </c>
      <c r="H150" s="10" t="str">
        <f>IF(OR(E150&gt;'95% Report'!$I$15,E150&lt;-'95% Report'!$I$15),E150,"")</f>
        <v/>
      </c>
      <c r="I150" s="10" t="str">
        <f>IF(OR(E150&gt;'100% Report'!$I$15,E150&lt;-'100% Report'!$I$15),E150,"")</f>
        <v/>
      </c>
      <c r="J150" s="14" t="str">
        <f>IF(OR(D150&gt;'95% Report'!$G$16,D150&lt;-'95% Report'!$G$16),D150,"")</f>
        <v/>
      </c>
      <c r="K150" s="14" t="str">
        <f>IF(OR(D150&gt;'100% Report'!$G$16,D150&lt;-'100% Report'!$G$16),D150,"")</f>
        <v/>
      </c>
      <c r="L150" s="10" t="str">
        <f>IF(OR(E150&gt;'95% Report'!$I$16,E150&lt;-'95% Report'!$I$16),E150,"")</f>
        <v/>
      </c>
      <c r="M150" s="10" t="str">
        <f>IF(OR(E150&gt;'100% Report'!$I$16,E150&lt;-'100% Report'!$I$16),E150,"")</f>
        <v/>
      </c>
      <c r="N150" s="14" t="str">
        <f>IF(OR(D150&gt;'95% Report'!$G$17,D150&lt;-'95% Report'!$G$17),D150,"")</f>
        <v/>
      </c>
      <c r="O150" s="14" t="str">
        <f>IF(OR(D150&gt;'100% Report'!$G$17,D150&lt;-'100% Report'!$G$17),D150,"")</f>
        <v/>
      </c>
      <c r="P150" s="9" t="str">
        <f>IF(OR(E150&gt;'95% Report'!$I$17,E150&lt;-'95% Report'!$I$17),E150,"")</f>
        <v/>
      </c>
      <c r="Q150" s="9" t="str">
        <f>IF(OR(E150&gt;'100% Report'!$I$17,E150&lt;-'100% Report'!$I$17),E150,"")</f>
        <v/>
      </c>
      <c r="R150" s="14" t="str">
        <f>IF(OR(D150&gt;'95% Report'!$G$18,D150&lt;-'95% Report'!$G$18),D150,"")</f>
        <v/>
      </c>
      <c r="S150" s="14" t="str">
        <f>IF(OR(D150&gt;'100% Report'!$G$18,D150&lt;-'100% Report'!$G$18),D150,"")</f>
        <v/>
      </c>
      <c r="T150" s="10" t="str">
        <f>IF(OR(E150&gt;'95% Report'!$I$18,E150&lt;-'95% Report'!$I$18),E150,"")</f>
        <v/>
      </c>
      <c r="U150" s="10" t="str">
        <f>IF(OR(E150&gt;'100% Report'!$I$18,E150&lt;-'100% Report'!$I$18),E150,"")</f>
        <v/>
      </c>
    </row>
    <row r="151" spans="1:21">
      <c r="A151" s="8">
        <v>42.9</v>
      </c>
      <c r="B151" s="12">
        <f>'Raw Data Input'!S164/100</f>
        <v>0</v>
      </c>
      <c r="C151" s="10">
        <f t="shared" si="10"/>
        <v>0</v>
      </c>
      <c r="D151" s="10">
        <f t="shared" si="10"/>
        <v>0</v>
      </c>
      <c r="E151" s="13">
        <f t="shared" si="11"/>
        <v>0</v>
      </c>
      <c r="F151" s="14" t="str">
        <f>IF(OR(D151&gt;'95% Report'!$G$15,D151&lt;-'95% Report'!$G$15),D151,"")</f>
        <v/>
      </c>
      <c r="G151" s="14" t="str">
        <f>IF(OR(D151&gt;'100% Report'!$G$15,D151&lt;-'100% Report'!$G$15),D151,"")</f>
        <v/>
      </c>
      <c r="H151" s="10" t="str">
        <f>IF(OR(E151&gt;'95% Report'!$I$15,E151&lt;-'95% Report'!$I$15),E151,"")</f>
        <v/>
      </c>
      <c r="I151" s="10" t="str">
        <f>IF(OR(E151&gt;'100% Report'!$I$15,E151&lt;-'100% Report'!$I$15),E151,"")</f>
        <v/>
      </c>
      <c r="J151" s="14" t="str">
        <f>IF(OR(D151&gt;'95% Report'!$G$16,D151&lt;-'95% Report'!$G$16),D151,"")</f>
        <v/>
      </c>
      <c r="K151" s="14" t="str">
        <f>IF(OR(D151&gt;'100% Report'!$G$16,D151&lt;-'100% Report'!$G$16),D151,"")</f>
        <v/>
      </c>
      <c r="L151" s="10" t="str">
        <f>IF(OR(E151&gt;'95% Report'!$I$16,E151&lt;-'95% Report'!$I$16),E151,"")</f>
        <v/>
      </c>
      <c r="M151" s="10" t="str">
        <f>IF(OR(E151&gt;'100% Report'!$I$16,E151&lt;-'100% Report'!$I$16),E151,"")</f>
        <v/>
      </c>
      <c r="N151" s="14" t="str">
        <f>IF(OR(D151&gt;'95% Report'!$G$17,D151&lt;-'95% Report'!$G$17),D151,"")</f>
        <v/>
      </c>
      <c r="O151" s="14" t="str">
        <f>IF(OR(D151&gt;'100% Report'!$G$17,D151&lt;-'100% Report'!$G$17),D151,"")</f>
        <v/>
      </c>
      <c r="P151" s="9" t="str">
        <f>IF(OR(E151&gt;'95% Report'!$I$17,E151&lt;-'95% Report'!$I$17),E151,"")</f>
        <v/>
      </c>
      <c r="Q151" s="9" t="str">
        <f>IF(OR(E151&gt;'100% Report'!$I$17,E151&lt;-'100% Report'!$I$17),E151,"")</f>
        <v/>
      </c>
      <c r="R151" s="14" t="str">
        <f>IF(OR(D151&gt;'95% Report'!$G$18,D151&lt;-'95% Report'!$G$18),D151,"")</f>
        <v/>
      </c>
      <c r="S151" s="14" t="str">
        <f>IF(OR(D151&gt;'100% Report'!$G$18,D151&lt;-'100% Report'!$G$18),D151,"")</f>
        <v/>
      </c>
      <c r="T151" s="10" t="str">
        <f>IF(OR(E151&gt;'95% Report'!$I$18,E151&lt;-'95% Report'!$I$18),E151,"")</f>
        <v/>
      </c>
      <c r="U151" s="10" t="str">
        <f>IF(OR(E151&gt;'100% Report'!$I$18,E151&lt;-'100% Report'!$I$18),E151,"")</f>
        <v/>
      </c>
    </row>
    <row r="152" spans="1:21">
      <c r="A152" s="7">
        <v>43.2</v>
      </c>
      <c r="B152" s="12">
        <f>'Raw Data Input'!S165/100</f>
        <v>0</v>
      </c>
      <c r="C152" s="10">
        <f t="shared" si="10"/>
        <v>0</v>
      </c>
      <c r="D152" s="10">
        <f t="shared" si="10"/>
        <v>0</v>
      </c>
      <c r="E152" s="13">
        <f t="shared" si="11"/>
        <v>0</v>
      </c>
      <c r="F152" s="14" t="str">
        <f>IF(OR(D152&gt;'95% Report'!$G$15,D152&lt;-'95% Report'!$G$15),D152,"")</f>
        <v/>
      </c>
      <c r="G152" s="14" t="str">
        <f>IF(OR(D152&gt;'100% Report'!$G$15,D152&lt;-'100% Report'!$G$15),D152,"")</f>
        <v/>
      </c>
      <c r="H152" s="10" t="str">
        <f>IF(OR(E152&gt;'95% Report'!$I$15,E152&lt;-'95% Report'!$I$15),E152,"")</f>
        <v/>
      </c>
      <c r="I152" s="10" t="str">
        <f>IF(OR(E152&gt;'100% Report'!$I$15,E152&lt;-'100% Report'!$I$15),E152,"")</f>
        <v/>
      </c>
      <c r="J152" s="14" t="str">
        <f>IF(OR(D152&gt;'95% Report'!$G$16,D152&lt;-'95% Report'!$G$16),D152,"")</f>
        <v/>
      </c>
      <c r="K152" s="14" t="str">
        <f>IF(OR(D152&gt;'100% Report'!$G$16,D152&lt;-'100% Report'!$G$16),D152,"")</f>
        <v/>
      </c>
      <c r="L152" s="10" t="str">
        <f>IF(OR(E152&gt;'95% Report'!$I$16,E152&lt;-'95% Report'!$I$16),E152,"")</f>
        <v/>
      </c>
      <c r="M152" s="10" t="str">
        <f>IF(OR(E152&gt;'100% Report'!$I$16,E152&lt;-'100% Report'!$I$16),E152,"")</f>
        <v/>
      </c>
      <c r="N152" s="14" t="str">
        <f>IF(OR(D152&gt;'95% Report'!$G$17,D152&lt;-'95% Report'!$G$17),D152,"")</f>
        <v/>
      </c>
      <c r="O152" s="14" t="str">
        <f>IF(OR(D152&gt;'100% Report'!$G$17,D152&lt;-'100% Report'!$G$17),D152,"")</f>
        <v/>
      </c>
      <c r="P152" s="9" t="str">
        <f>IF(OR(E152&gt;'95% Report'!$I$17,E152&lt;-'95% Report'!$I$17),E152,"")</f>
        <v/>
      </c>
      <c r="Q152" s="9" t="str">
        <f>IF(OR(E152&gt;'100% Report'!$I$17,E152&lt;-'100% Report'!$I$17),E152,"")</f>
        <v/>
      </c>
      <c r="R152" s="14" t="str">
        <f>IF(OR(D152&gt;'95% Report'!$G$18,D152&lt;-'95% Report'!$G$18),D152,"")</f>
        <v/>
      </c>
      <c r="S152" s="14" t="str">
        <f>IF(OR(D152&gt;'100% Report'!$G$18,D152&lt;-'100% Report'!$G$18),D152,"")</f>
        <v/>
      </c>
      <c r="T152" s="10" t="str">
        <f>IF(OR(E152&gt;'95% Report'!$I$18,E152&lt;-'95% Report'!$I$18),E152,"")</f>
        <v/>
      </c>
      <c r="U152" s="10" t="str">
        <f>IF(OR(E152&gt;'100% Report'!$I$18,E152&lt;-'100% Report'!$I$18),E152,"")</f>
        <v/>
      </c>
    </row>
    <row r="153" spans="1:21">
      <c r="A153" s="8">
        <v>43.5</v>
      </c>
      <c r="B153" s="12">
        <f>'Raw Data Input'!S166/100</f>
        <v>0</v>
      </c>
      <c r="C153" s="10">
        <f t="shared" si="10"/>
        <v>0</v>
      </c>
      <c r="D153" s="10">
        <f t="shared" si="10"/>
        <v>0</v>
      </c>
      <c r="E153" s="13">
        <f t="shared" si="11"/>
        <v>0</v>
      </c>
      <c r="F153" s="14" t="str">
        <f>IF(OR(D153&gt;'95% Report'!$G$15,D153&lt;-'95% Report'!$G$15),D153,"")</f>
        <v/>
      </c>
      <c r="G153" s="14" t="str">
        <f>IF(OR(D153&gt;'100% Report'!$G$15,D153&lt;-'100% Report'!$G$15),D153,"")</f>
        <v/>
      </c>
      <c r="H153" s="10" t="str">
        <f>IF(OR(E153&gt;'95% Report'!$I$15,E153&lt;-'95% Report'!$I$15),E153,"")</f>
        <v/>
      </c>
      <c r="I153" s="10" t="str">
        <f>IF(OR(E153&gt;'100% Report'!$I$15,E153&lt;-'100% Report'!$I$15),E153,"")</f>
        <v/>
      </c>
      <c r="J153" s="14" t="str">
        <f>IF(OR(D153&gt;'95% Report'!$G$16,D153&lt;-'95% Report'!$G$16),D153,"")</f>
        <v/>
      </c>
      <c r="K153" s="14" t="str">
        <f>IF(OR(D153&gt;'100% Report'!$G$16,D153&lt;-'100% Report'!$G$16),D153,"")</f>
        <v/>
      </c>
      <c r="L153" s="10" t="str">
        <f>IF(OR(E153&gt;'95% Report'!$I$16,E153&lt;-'95% Report'!$I$16),E153,"")</f>
        <v/>
      </c>
      <c r="M153" s="10" t="str">
        <f>IF(OR(E153&gt;'100% Report'!$I$16,E153&lt;-'100% Report'!$I$16),E153,"")</f>
        <v/>
      </c>
      <c r="N153" s="14" t="str">
        <f>IF(OR(D153&gt;'95% Report'!$G$17,D153&lt;-'95% Report'!$G$17),D153,"")</f>
        <v/>
      </c>
      <c r="O153" s="14" t="str">
        <f>IF(OR(D153&gt;'100% Report'!$G$17,D153&lt;-'100% Report'!$G$17),D153,"")</f>
        <v/>
      </c>
      <c r="P153" s="9" t="str">
        <f>IF(OR(E153&gt;'95% Report'!$I$17,E153&lt;-'95% Report'!$I$17),E153,"")</f>
        <v/>
      </c>
      <c r="Q153" s="9" t="str">
        <f>IF(OR(E153&gt;'100% Report'!$I$17,E153&lt;-'100% Report'!$I$17),E153,"")</f>
        <v/>
      </c>
      <c r="R153" s="14" t="str">
        <f>IF(OR(D153&gt;'95% Report'!$G$18,D153&lt;-'95% Report'!$G$18),D153,"")</f>
        <v/>
      </c>
      <c r="S153" s="14" t="str">
        <f>IF(OR(D153&gt;'100% Report'!$G$18,D153&lt;-'100% Report'!$G$18),D153,"")</f>
        <v/>
      </c>
      <c r="T153" s="10" t="str">
        <f>IF(OR(E153&gt;'95% Report'!$I$18,E153&lt;-'95% Report'!$I$18),E153,"")</f>
        <v/>
      </c>
      <c r="U153" s="10" t="str">
        <f>IF(OR(E153&gt;'100% Report'!$I$18,E153&lt;-'100% Report'!$I$18),E153,"")</f>
        <v/>
      </c>
    </row>
    <row r="154" spans="1:21">
      <c r="A154" s="8">
        <v>43.8</v>
      </c>
      <c r="B154" s="12">
        <f>'Raw Data Input'!S167/100</f>
        <v>0</v>
      </c>
      <c r="C154" s="10">
        <f t="shared" ref="C154:D169" si="12">B154-B153</f>
        <v>0</v>
      </c>
      <c r="D154" s="10">
        <f t="shared" si="12"/>
        <v>0</v>
      </c>
      <c r="E154" s="13">
        <f t="shared" si="11"/>
        <v>0</v>
      </c>
      <c r="F154" s="14" t="str">
        <f>IF(OR(D154&gt;'95% Report'!$G$15,D154&lt;-'95% Report'!$G$15),D154,"")</f>
        <v/>
      </c>
      <c r="G154" s="14" t="str">
        <f>IF(OR(D154&gt;'100% Report'!$G$15,D154&lt;-'100% Report'!$G$15),D154,"")</f>
        <v/>
      </c>
      <c r="H154" s="10" t="str">
        <f>IF(OR(E154&gt;'95% Report'!$I$15,E154&lt;-'95% Report'!$I$15),E154,"")</f>
        <v/>
      </c>
      <c r="I154" s="10" t="str">
        <f>IF(OR(E154&gt;'100% Report'!$I$15,E154&lt;-'100% Report'!$I$15),E154,"")</f>
        <v/>
      </c>
      <c r="J154" s="14" t="str">
        <f>IF(OR(D154&gt;'95% Report'!$G$16,D154&lt;-'95% Report'!$G$16),D154,"")</f>
        <v/>
      </c>
      <c r="K154" s="14" t="str">
        <f>IF(OR(D154&gt;'100% Report'!$G$16,D154&lt;-'100% Report'!$G$16),D154,"")</f>
        <v/>
      </c>
      <c r="L154" s="10" t="str">
        <f>IF(OR(E154&gt;'95% Report'!$I$16,E154&lt;-'95% Report'!$I$16),E154,"")</f>
        <v/>
      </c>
      <c r="M154" s="10" t="str">
        <f>IF(OR(E154&gt;'100% Report'!$I$16,E154&lt;-'100% Report'!$I$16),E154,"")</f>
        <v/>
      </c>
      <c r="N154" s="14" t="str">
        <f>IF(OR(D154&gt;'95% Report'!$G$17,D154&lt;-'95% Report'!$G$17),D154,"")</f>
        <v/>
      </c>
      <c r="O154" s="14" t="str">
        <f>IF(OR(D154&gt;'100% Report'!$G$17,D154&lt;-'100% Report'!$G$17),D154,"")</f>
        <v/>
      </c>
      <c r="P154" s="9" t="str">
        <f>IF(OR(E154&gt;'95% Report'!$I$17,E154&lt;-'95% Report'!$I$17),E154,"")</f>
        <v/>
      </c>
      <c r="Q154" s="9" t="str">
        <f>IF(OR(E154&gt;'100% Report'!$I$17,E154&lt;-'100% Report'!$I$17),E154,"")</f>
        <v/>
      </c>
      <c r="R154" s="14" t="str">
        <f>IF(OR(D154&gt;'95% Report'!$G$18,D154&lt;-'95% Report'!$G$18),D154,"")</f>
        <v/>
      </c>
      <c r="S154" s="14" t="str">
        <f>IF(OR(D154&gt;'100% Report'!$G$18,D154&lt;-'100% Report'!$G$18),D154,"")</f>
        <v/>
      </c>
      <c r="T154" s="10" t="str">
        <f>IF(OR(E154&gt;'95% Report'!$I$18,E154&lt;-'95% Report'!$I$18),E154,"")</f>
        <v/>
      </c>
      <c r="U154" s="10" t="str">
        <f>IF(OR(E154&gt;'100% Report'!$I$18,E154&lt;-'100% Report'!$I$18),E154,"")</f>
        <v/>
      </c>
    </row>
    <row r="155" spans="1:21">
      <c r="A155" s="8">
        <v>44.1</v>
      </c>
      <c r="B155" s="12">
        <f>'Raw Data Input'!S168/100</f>
        <v>0</v>
      </c>
      <c r="C155" s="10">
        <f t="shared" si="12"/>
        <v>0</v>
      </c>
      <c r="D155" s="10">
        <f t="shared" si="12"/>
        <v>0</v>
      </c>
      <c r="E155" s="13">
        <f t="shared" si="11"/>
        <v>0</v>
      </c>
      <c r="F155" s="14" t="str">
        <f>IF(OR(D155&gt;'95% Report'!$G$15,D155&lt;-'95% Report'!$G$15),D155,"")</f>
        <v/>
      </c>
      <c r="G155" s="14" t="str">
        <f>IF(OR(D155&gt;'100% Report'!$G$15,D155&lt;-'100% Report'!$G$15),D155,"")</f>
        <v/>
      </c>
      <c r="H155" s="10" t="str">
        <f>IF(OR(E155&gt;'95% Report'!$I$15,E155&lt;-'95% Report'!$I$15),E155,"")</f>
        <v/>
      </c>
      <c r="I155" s="10" t="str">
        <f>IF(OR(E155&gt;'100% Report'!$I$15,E155&lt;-'100% Report'!$I$15),E155,"")</f>
        <v/>
      </c>
      <c r="J155" s="14" t="str">
        <f>IF(OR(D155&gt;'95% Report'!$G$16,D155&lt;-'95% Report'!$G$16),D155,"")</f>
        <v/>
      </c>
      <c r="K155" s="14" t="str">
        <f>IF(OR(D155&gt;'100% Report'!$G$16,D155&lt;-'100% Report'!$G$16),D155,"")</f>
        <v/>
      </c>
      <c r="L155" s="10" t="str">
        <f>IF(OR(E155&gt;'95% Report'!$I$16,E155&lt;-'95% Report'!$I$16),E155,"")</f>
        <v/>
      </c>
      <c r="M155" s="10" t="str">
        <f>IF(OR(E155&gt;'100% Report'!$I$16,E155&lt;-'100% Report'!$I$16),E155,"")</f>
        <v/>
      </c>
      <c r="N155" s="14" t="str">
        <f>IF(OR(D155&gt;'95% Report'!$G$17,D155&lt;-'95% Report'!$G$17),D155,"")</f>
        <v/>
      </c>
      <c r="O155" s="14" t="str">
        <f>IF(OR(D155&gt;'100% Report'!$G$17,D155&lt;-'100% Report'!$G$17),D155,"")</f>
        <v/>
      </c>
      <c r="P155" s="9" t="str">
        <f>IF(OR(E155&gt;'95% Report'!$I$17,E155&lt;-'95% Report'!$I$17),E155,"")</f>
        <v/>
      </c>
      <c r="Q155" s="9" t="str">
        <f>IF(OR(E155&gt;'100% Report'!$I$17,E155&lt;-'100% Report'!$I$17),E155,"")</f>
        <v/>
      </c>
      <c r="R155" s="14" t="str">
        <f>IF(OR(D155&gt;'95% Report'!$G$18,D155&lt;-'95% Report'!$G$18),D155,"")</f>
        <v/>
      </c>
      <c r="S155" s="14" t="str">
        <f>IF(OR(D155&gt;'100% Report'!$G$18,D155&lt;-'100% Report'!$G$18),D155,"")</f>
        <v/>
      </c>
      <c r="T155" s="10" t="str">
        <f>IF(OR(E155&gt;'95% Report'!$I$18,E155&lt;-'95% Report'!$I$18),E155,"")</f>
        <v/>
      </c>
      <c r="U155" s="10" t="str">
        <f>IF(OR(E155&gt;'100% Report'!$I$18,E155&lt;-'100% Report'!$I$18),E155,"")</f>
        <v/>
      </c>
    </row>
    <row r="156" spans="1:21">
      <c r="A156" s="7">
        <v>44.4</v>
      </c>
      <c r="B156" s="12">
        <f>'Raw Data Input'!S169/100</f>
        <v>0</v>
      </c>
      <c r="C156" s="10">
        <f t="shared" si="12"/>
        <v>0</v>
      </c>
      <c r="D156" s="10">
        <f t="shared" si="12"/>
        <v>0</v>
      </c>
      <c r="E156" s="13">
        <f t="shared" si="11"/>
        <v>0</v>
      </c>
      <c r="F156" s="14" t="str">
        <f>IF(OR(D156&gt;'95% Report'!$G$15,D156&lt;-'95% Report'!$G$15),D156,"")</f>
        <v/>
      </c>
      <c r="G156" s="14" t="str">
        <f>IF(OR(D156&gt;'100% Report'!$G$15,D156&lt;-'100% Report'!$G$15),D156,"")</f>
        <v/>
      </c>
      <c r="H156" s="10" t="str">
        <f>IF(OR(E156&gt;'95% Report'!$I$15,E156&lt;-'95% Report'!$I$15),E156,"")</f>
        <v/>
      </c>
      <c r="I156" s="10" t="str">
        <f>IF(OR(E156&gt;'100% Report'!$I$15,E156&lt;-'100% Report'!$I$15),E156,"")</f>
        <v/>
      </c>
      <c r="J156" s="14" t="str">
        <f>IF(OR(D156&gt;'95% Report'!$G$16,D156&lt;-'95% Report'!$G$16),D156,"")</f>
        <v/>
      </c>
      <c r="K156" s="14" t="str">
        <f>IF(OR(D156&gt;'100% Report'!$G$16,D156&lt;-'100% Report'!$G$16),D156,"")</f>
        <v/>
      </c>
      <c r="L156" s="10" t="str">
        <f>IF(OR(E156&gt;'95% Report'!$I$16,E156&lt;-'95% Report'!$I$16),E156,"")</f>
        <v/>
      </c>
      <c r="M156" s="10" t="str">
        <f>IF(OR(E156&gt;'100% Report'!$I$16,E156&lt;-'100% Report'!$I$16),E156,"")</f>
        <v/>
      </c>
      <c r="N156" s="14" t="str">
        <f>IF(OR(D156&gt;'95% Report'!$G$17,D156&lt;-'95% Report'!$G$17),D156,"")</f>
        <v/>
      </c>
      <c r="O156" s="14" t="str">
        <f>IF(OR(D156&gt;'100% Report'!$G$17,D156&lt;-'100% Report'!$G$17),D156,"")</f>
        <v/>
      </c>
      <c r="P156" s="9" t="str">
        <f>IF(OR(E156&gt;'95% Report'!$I$17,E156&lt;-'95% Report'!$I$17),E156,"")</f>
        <v/>
      </c>
      <c r="Q156" s="9" t="str">
        <f>IF(OR(E156&gt;'100% Report'!$I$17,E156&lt;-'100% Report'!$I$17),E156,"")</f>
        <v/>
      </c>
      <c r="R156" s="14" t="str">
        <f>IF(OR(D156&gt;'95% Report'!$G$18,D156&lt;-'95% Report'!$G$18),D156,"")</f>
        <v/>
      </c>
      <c r="S156" s="14" t="str">
        <f>IF(OR(D156&gt;'100% Report'!$G$18,D156&lt;-'100% Report'!$G$18),D156,"")</f>
        <v/>
      </c>
      <c r="T156" s="10" t="str">
        <f>IF(OR(E156&gt;'95% Report'!$I$18,E156&lt;-'95% Report'!$I$18),E156,"")</f>
        <v/>
      </c>
      <c r="U156" s="10" t="str">
        <f>IF(OR(E156&gt;'100% Report'!$I$18,E156&lt;-'100% Report'!$I$18),E156,"")</f>
        <v/>
      </c>
    </row>
    <row r="157" spans="1:21">
      <c r="A157" s="8">
        <v>44.7</v>
      </c>
      <c r="B157" s="12">
        <f>'Raw Data Input'!S170/100</f>
        <v>0</v>
      </c>
      <c r="C157" s="10">
        <f t="shared" si="12"/>
        <v>0</v>
      </c>
      <c r="D157" s="10">
        <f t="shared" si="12"/>
        <v>0</v>
      </c>
      <c r="E157" s="13">
        <f t="shared" si="11"/>
        <v>0</v>
      </c>
      <c r="F157" s="14" t="str">
        <f>IF(OR(D157&gt;'95% Report'!$G$15,D157&lt;-'95% Report'!$G$15),D157,"")</f>
        <v/>
      </c>
      <c r="G157" s="14" t="str">
        <f>IF(OR(D157&gt;'100% Report'!$G$15,D157&lt;-'100% Report'!$G$15),D157,"")</f>
        <v/>
      </c>
      <c r="H157" s="10" t="str">
        <f>IF(OR(E157&gt;'95% Report'!$I$15,E157&lt;-'95% Report'!$I$15),E157,"")</f>
        <v/>
      </c>
      <c r="I157" s="10" t="str">
        <f>IF(OR(E157&gt;'100% Report'!$I$15,E157&lt;-'100% Report'!$I$15),E157,"")</f>
        <v/>
      </c>
      <c r="J157" s="14" t="str">
        <f>IF(OR(D157&gt;'95% Report'!$G$16,D157&lt;-'95% Report'!$G$16),D157,"")</f>
        <v/>
      </c>
      <c r="K157" s="14" t="str">
        <f>IF(OR(D157&gt;'100% Report'!$G$16,D157&lt;-'100% Report'!$G$16),D157,"")</f>
        <v/>
      </c>
      <c r="L157" s="10" t="str">
        <f>IF(OR(E157&gt;'95% Report'!$I$16,E157&lt;-'95% Report'!$I$16),E157,"")</f>
        <v/>
      </c>
      <c r="M157" s="10" t="str">
        <f>IF(OR(E157&gt;'100% Report'!$I$16,E157&lt;-'100% Report'!$I$16),E157,"")</f>
        <v/>
      </c>
      <c r="N157" s="14" t="str">
        <f>IF(OR(D157&gt;'95% Report'!$G$17,D157&lt;-'95% Report'!$G$17),D157,"")</f>
        <v/>
      </c>
      <c r="O157" s="14" t="str">
        <f>IF(OR(D157&gt;'100% Report'!$G$17,D157&lt;-'100% Report'!$G$17),D157,"")</f>
        <v/>
      </c>
      <c r="P157" s="9" t="str">
        <f>IF(OR(E157&gt;'95% Report'!$I$17,E157&lt;-'95% Report'!$I$17),E157,"")</f>
        <v/>
      </c>
      <c r="Q157" s="9" t="str">
        <f>IF(OR(E157&gt;'100% Report'!$I$17,E157&lt;-'100% Report'!$I$17),E157,"")</f>
        <v/>
      </c>
      <c r="R157" s="14" t="str">
        <f>IF(OR(D157&gt;'95% Report'!$G$18,D157&lt;-'95% Report'!$G$18),D157,"")</f>
        <v/>
      </c>
      <c r="S157" s="14" t="str">
        <f>IF(OR(D157&gt;'100% Report'!$G$18,D157&lt;-'100% Report'!$G$18),D157,"")</f>
        <v/>
      </c>
      <c r="T157" s="10" t="str">
        <f>IF(OR(E157&gt;'95% Report'!$I$18,E157&lt;-'95% Report'!$I$18),E157,"")</f>
        <v/>
      </c>
      <c r="U157" s="10" t="str">
        <f>IF(OR(E157&gt;'100% Report'!$I$18,E157&lt;-'100% Report'!$I$18),E157,"")</f>
        <v/>
      </c>
    </row>
    <row r="158" spans="1:21">
      <c r="A158" s="8">
        <v>45</v>
      </c>
      <c r="B158" s="12">
        <f>'Raw Data Input'!S171/100</f>
        <v>0</v>
      </c>
      <c r="C158" s="10">
        <f t="shared" si="12"/>
        <v>0</v>
      </c>
      <c r="D158" s="10">
        <f t="shared" si="12"/>
        <v>0</v>
      </c>
      <c r="E158" s="13">
        <f t="shared" si="11"/>
        <v>0</v>
      </c>
      <c r="F158" s="14" t="str">
        <f>IF(OR(D158&gt;'95% Report'!$G$15,D158&lt;-'95% Report'!$G$15),D158,"")</f>
        <v/>
      </c>
      <c r="G158" s="14" t="str">
        <f>IF(OR(D158&gt;'100% Report'!$G$15,D158&lt;-'100% Report'!$G$15),D158,"")</f>
        <v/>
      </c>
      <c r="H158" s="10" t="str">
        <f>IF(OR(E158&gt;'95% Report'!$I$15,E158&lt;-'95% Report'!$I$15),E158,"")</f>
        <v/>
      </c>
      <c r="I158" s="10" t="str">
        <f>IF(OR(E158&gt;'100% Report'!$I$15,E158&lt;-'100% Report'!$I$15),E158,"")</f>
        <v/>
      </c>
      <c r="J158" s="14" t="str">
        <f>IF(OR(D158&gt;'95% Report'!$G$16,D158&lt;-'95% Report'!$G$16),D158,"")</f>
        <v/>
      </c>
      <c r="K158" s="14" t="str">
        <f>IF(OR(D158&gt;'100% Report'!$G$16,D158&lt;-'100% Report'!$G$16),D158,"")</f>
        <v/>
      </c>
      <c r="L158" s="10" t="str">
        <f>IF(OR(E158&gt;'95% Report'!$I$16,E158&lt;-'95% Report'!$I$16),E158,"")</f>
        <v/>
      </c>
      <c r="M158" s="10" t="str">
        <f>IF(OR(E158&gt;'100% Report'!$I$16,E158&lt;-'100% Report'!$I$16),E158,"")</f>
        <v/>
      </c>
      <c r="N158" s="14" t="str">
        <f>IF(OR(D158&gt;'95% Report'!$G$17,D158&lt;-'95% Report'!$G$17),D158,"")</f>
        <v/>
      </c>
      <c r="O158" s="14" t="str">
        <f>IF(OR(D158&gt;'100% Report'!$G$17,D158&lt;-'100% Report'!$G$17),D158,"")</f>
        <v/>
      </c>
      <c r="P158" s="9" t="str">
        <f>IF(OR(E158&gt;'95% Report'!$I$17,E158&lt;-'95% Report'!$I$17),E158,"")</f>
        <v/>
      </c>
      <c r="Q158" s="9" t="str">
        <f>IF(OR(E158&gt;'100% Report'!$I$17,E158&lt;-'100% Report'!$I$17),E158,"")</f>
        <v/>
      </c>
      <c r="R158" s="14" t="str">
        <f>IF(OR(D158&gt;'95% Report'!$G$18,D158&lt;-'95% Report'!$G$18),D158,"")</f>
        <v/>
      </c>
      <c r="S158" s="14" t="str">
        <f>IF(OR(D158&gt;'100% Report'!$G$18,D158&lt;-'100% Report'!$G$18),D158,"")</f>
        <v/>
      </c>
      <c r="T158" s="10" t="str">
        <f>IF(OR(E158&gt;'95% Report'!$I$18,E158&lt;-'95% Report'!$I$18),E158,"")</f>
        <v/>
      </c>
      <c r="U158" s="10" t="str">
        <f>IF(OR(E158&gt;'100% Report'!$I$18,E158&lt;-'100% Report'!$I$18),E158,"")</f>
        <v/>
      </c>
    </row>
    <row r="159" spans="1:21">
      <c r="A159" s="8">
        <v>45.3</v>
      </c>
      <c r="B159" s="12">
        <f>'Raw Data Input'!S172/100</f>
        <v>0</v>
      </c>
      <c r="C159" s="10">
        <f t="shared" si="12"/>
        <v>0</v>
      </c>
      <c r="D159" s="10">
        <f t="shared" si="12"/>
        <v>0</v>
      </c>
      <c r="E159" s="13">
        <f t="shared" si="11"/>
        <v>0</v>
      </c>
      <c r="F159" s="14" t="str">
        <f>IF(OR(D159&gt;'95% Report'!$G$15,D159&lt;-'95% Report'!$G$15),D159,"")</f>
        <v/>
      </c>
      <c r="G159" s="14" t="str">
        <f>IF(OR(D159&gt;'100% Report'!$G$15,D159&lt;-'100% Report'!$G$15),D159,"")</f>
        <v/>
      </c>
      <c r="H159" s="10" t="str">
        <f>IF(OR(E159&gt;'95% Report'!$I$15,E159&lt;-'95% Report'!$I$15),E159,"")</f>
        <v/>
      </c>
      <c r="I159" s="10" t="str">
        <f>IF(OR(E159&gt;'100% Report'!$I$15,E159&lt;-'100% Report'!$I$15),E159,"")</f>
        <v/>
      </c>
      <c r="J159" s="14" t="str">
        <f>IF(OR(D159&gt;'95% Report'!$G$16,D159&lt;-'95% Report'!$G$16),D159,"")</f>
        <v/>
      </c>
      <c r="K159" s="14" t="str">
        <f>IF(OR(D159&gt;'100% Report'!$G$16,D159&lt;-'100% Report'!$G$16),D159,"")</f>
        <v/>
      </c>
      <c r="L159" s="10" t="str">
        <f>IF(OR(E159&gt;'95% Report'!$I$16,E159&lt;-'95% Report'!$I$16),E159,"")</f>
        <v/>
      </c>
      <c r="M159" s="10" t="str">
        <f>IF(OR(E159&gt;'100% Report'!$I$16,E159&lt;-'100% Report'!$I$16),E159,"")</f>
        <v/>
      </c>
      <c r="N159" s="14" t="str">
        <f>IF(OR(D159&gt;'95% Report'!$G$17,D159&lt;-'95% Report'!$G$17),D159,"")</f>
        <v/>
      </c>
      <c r="O159" s="14" t="str">
        <f>IF(OR(D159&gt;'100% Report'!$G$17,D159&lt;-'100% Report'!$G$17),D159,"")</f>
        <v/>
      </c>
      <c r="P159" s="9" t="str">
        <f>IF(OR(E159&gt;'95% Report'!$I$17,E159&lt;-'95% Report'!$I$17),E159,"")</f>
        <v/>
      </c>
      <c r="Q159" s="9" t="str">
        <f>IF(OR(E159&gt;'100% Report'!$I$17,E159&lt;-'100% Report'!$I$17),E159,"")</f>
        <v/>
      </c>
      <c r="R159" s="14" t="str">
        <f>IF(OR(D159&gt;'95% Report'!$G$18,D159&lt;-'95% Report'!$G$18),D159,"")</f>
        <v/>
      </c>
      <c r="S159" s="14" t="str">
        <f>IF(OR(D159&gt;'100% Report'!$G$18,D159&lt;-'100% Report'!$G$18),D159,"")</f>
        <v/>
      </c>
      <c r="T159" s="10" t="str">
        <f>IF(OR(E159&gt;'95% Report'!$I$18,E159&lt;-'95% Report'!$I$18),E159,"")</f>
        <v/>
      </c>
      <c r="U159" s="10" t="str">
        <f>IF(OR(E159&gt;'100% Report'!$I$18,E159&lt;-'100% Report'!$I$18),E159,"")</f>
        <v/>
      </c>
    </row>
    <row r="160" spans="1:21">
      <c r="A160" s="7">
        <v>45.6</v>
      </c>
      <c r="B160" s="12">
        <f>'Raw Data Input'!S173/100</f>
        <v>0</v>
      </c>
      <c r="C160" s="10">
        <f t="shared" si="12"/>
        <v>0</v>
      </c>
      <c r="D160" s="10">
        <f t="shared" si="12"/>
        <v>0</v>
      </c>
      <c r="E160" s="13">
        <f t="shared" si="11"/>
        <v>0</v>
      </c>
      <c r="F160" s="14" t="str">
        <f>IF(OR(D160&gt;'95% Report'!$G$15,D160&lt;-'95% Report'!$G$15),D160,"")</f>
        <v/>
      </c>
      <c r="G160" s="14" t="str">
        <f>IF(OR(D160&gt;'100% Report'!$G$15,D160&lt;-'100% Report'!$G$15),D160,"")</f>
        <v/>
      </c>
      <c r="H160" s="10" t="str">
        <f>IF(OR(E160&gt;'95% Report'!$I$15,E160&lt;-'95% Report'!$I$15),E160,"")</f>
        <v/>
      </c>
      <c r="I160" s="10" t="str">
        <f>IF(OR(E160&gt;'100% Report'!$I$15,E160&lt;-'100% Report'!$I$15),E160,"")</f>
        <v/>
      </c>
      <c r="J160" s="14" t="str">
        <f>IF(OR(D160&gt;'95% Report'!$G$16,D160&lt;-'95% Report'!$G$16),D160,"")</f>
        <v/>
      </c>
      <c r="K160" s="14" t="str">
        <f>IF(OR(D160&gt;'100% Report'!$G$16,D160&lt;-'100% Report'!$G$16),D160,"")</f>
        <v/>
      </c>
      <c r="L160" s="10" t="str">
        <f>IF(OR(E160&gt;'95% Report'!$I$16,E160&lt;-'95% Report'!$I$16),E160,"")</f>
        <v/>
      </c>
      <c r="M160" s="10" t="str">
        <f>IF(OR(E160&gt;'100% Report'!$I$16,E160&lt;-'100% Report'!$I$16),E160,"")</f>
        <v/>
      </c>
      <c r="N160" s="14" t="str">
        <f>IF(OR(D160&gt;'95% Report'!$G$17,D160&lt;-'95% Report'!$G$17),D160,"")</f>
        <v/>
      </c>
      <c r="O160" s="14" t="str">
        <f>IF(OR(D160&gt;'100% Report'!$G$17,D160&lt;-'100% Report'!$G$17),D160,"")</f>
        <v/>
      </c>
      <c r="P160" s="9" t="str">
        <f>IF(OR(E160&gt;'95% Report'!$I$17,E160&lt;-'95% Report'!$I$17),E160,"")</f>
        <v/>
      </c>
      <c r="Q160" s="9" t="str">
        <f>IF(OR(E160&gt;'100% Report'!$I$17,E160&lt;-'100% Report'!$I$17),E160,"")</f>
        <v/>
      </c>
      <c r="R160" s="14" t="str">
        <f>IF(OR(D160&gt;'95% Report'!$G$18,D160&lt;-'95% Report'!$G$18),D160,"")</f>
        <v/>
      </c>
      <c r="S160" s="14" t="str">
        <f>IF(OR(D160&gt;'100% Report'!$G$18,D160&lt;-'100% Report'!$G$18),D160,"")</f>
        <v/>
      </c>
      <c r="T160" s="10" t="str">
        <f>IF(OR(E160&gt;'95% Report'!$I$18,E160&lt;-'95% Report'!$I$18),E160,"")</f>
        <v/>
      </c>
      <c r="U160" s="10" t="str">
        <f>IF(OR(E160&gt;'100% Report'!$I$18,E160&lt;-'100% Report'!$I$18),E160,"")</f>
        <v/>
      </c>
    </row>
    <row r="161" spans="1:21">
      <c r="A161" s="8">
        <v>45.9</v>
      </c>
      <c r="B161" s="12">
        <f>'Raw Data Input'!S174/100</f>
        <v>0</v>
      </c>
      <c r="C161" s="10">
        <f t="shared" si="12"/>
        <v>0</v>
      </c>
      <c r="D161" s="10">
        <f t="shared" si="12"/>
        <v>0</v>
      </c>
      <c r="E161" s="13">
        <f t="shared" si="11"/>
        <v>0</v>
      </c>
      <c r="F161" s="14" t="str">
        <f>IF(OR(D161&gt;'95% Report'!$G$15,D161&lt;-'95% Report'!$G$15),D161,"")</f>
        <v/>
      </c>
      <c r="G161" s="14" t="str">
        <f>IF(OR(D161&gt;'100% Report'!$G$15,D161&lt;-'100% Report'!$G$15),D161,"")</f>
        <v/>
      </c>
      <c r="H161" s="10" t="str">
        <f>IF(OR(E161&gt;'95% Report'!$I$15,E161&lt;-'95% Report'!$I$15),E161,"")</f>
        <v/>
      </c>
      <c r="I161" s="10" t="str">
        <f>IF(OR(E161&gt;'100% Report'!$I$15,E161&lt;-'100% Report'!$I$15),E161,"")</f>
        <v/>
      </c>
      <c r="J161" s="14" t="str">
        <f>IF(OR(D161&gt;'95% Report'!$G$16,D161&lt;-'95% Report'!$G$16),D161,"")</f>
        <v/>
      </c>
      <c r="K161" s="14" t="str">
        <f>IF(OR(D161&gt;'100% Report'!$G$16,D161&lt;-'100% Report'!$G$16),D161,"")</f>
        <v/>
      </c>
      <c r="L161" s="10" t="str">
        <f>IF(OR(E161&gt;'95% Report'!$I$16,E161&lt;-'95% Report'!$I$16),E161,"")</f>
        <v/>
      </c>
      <c r="M161" s="10" t="str">
        <f>IF(OR(E161&gt;'100% Report'!$I$16,E161&lt;-'100% Report'!$I$16),E161,"")</f>
        <v/>
      </c>
      <c r="N161" s="14" t="str">
        <f>IF(OR(D161&gt;'95% Report'!$G$17,D161&lt;-'95% Report'!$G$17),D161,"")</f>
        <v/>
      </c>
      <c r="O161" s="14" t="str">
        <f>IF(OR(D161&gt;'100% Report'!$G$17,D161&lt;-'100% Report'!$G$17),D161,"")</f>
        <v/>
      </c>
      <c r="P161" s="9" t="str">
        <f>IF(OR(E161&gt;'95% Report'!$I$17,E161&lt;-'95% Report'!$I$17),E161,"")</f>
        <v/>
      </c>
      <c r="Q161" s="9" t="str">
        <f>IF(OR(E161&gt;'100% Report'!$I$17,E161&lt;-'100% Report'!$I$17),E161,"")</f>
        <v/>
      </c>
      <c r="R161" s="14" t="str">
        <f>IF(OR(D161&gt;'95% Report'!$G$18,D161&lt;-'95% Report'!$G$18),D161,"")</f>
        <v/>
      </c>
      <c r="S161" s="14" t="str">
        <f>IF(OR(D161&gt;'100% Report'!$G$18,D161&lt;-'100% Report'!$G$18),D161,"")</f>
        <v/>
      </c>
      <c r="T161" s="10" t="str">
        <f>IF(OR(E161&gt;'95% Report'!$I$18,E161&lt;-'95% Report'!$I$18),E161,"")</f>
        <v/>
      </c>
      <c r="U161" s="10" t="str">
        <f>IF(OR(E161&gt;'100% Report'!$I$18,E161&lt;-'100% Report'!$I$18),E161,"")</f>
        <v/>
      </c>
    </row>
    <row r="162" spans="1:21">
      <c r="A162" s="8">
        <v>46.2</v>
      </c>
      <c r="B162" s="12">
        <f>'Raw Data Input'!S175/100</f>
        <v>0</v>
      </c>
      <c r="C162" s="10">
        <f t="shared" si="12"/>
        <v>0</v>
      </c>
      <c r="D162" s="10">
        <f t="shared" si="12"/>
        <v>0</v>
      </c>
      <c r="E162" s="13">
        <f t="shared" si="11"/>
        <v>0</v>
      </c>
      <c r="F162" s="14" t="str">
        <f>IF(OR(D162&gt;'95% Report'!$G$15,D162&lt;-'95% Report'!$G$15),D162,"")</f>
        <v/>
      </c>
      <c r="G162" s="14" t="str">
        <f>IF(OR(D162&gt;'100% Report'!$G$15,D162&lt;-'100% Report'!$G$15),D162,"")</f>
        <v/>
      </c>
      <c r="H162" s="10" t="str">
        <f>IF(OR(E162&gt;'95% Report'!$I$15,E162&lt;-'95% Report'!$I$15),E162,"")</f>
        <v/>
      </c>
      <c r="I162" s="10" t="str">
        <f>IF(OR(E162&gt;'100% Report'!$I$15,E162&lt;-'100% Report'!$I$15),E162,"")</f>
        <v/>
      </c>
      <c r="J162" s="14" t="str">
        <f>IF(OR(D162&gt;'95% Report'!$G$16,D162&lt;-'95% Report'!$G$16),D162,"")</f>
        <v/>
      </c>
      <c r="K162" s="14" t="str">
        <f>IF(OR(D162&gt;'100% Report'!$G$16,D162&lt;-'100% Report'!$G$16),D162,"")</f>
        <v/>
      </c>
      <c r="L162" s="10" t="str">
        <f>IF(OR(E162&gt;'95% Report'!$I$16,E162&lt;-'95% Report'!$I$16),E162,"")</f>
        <v/>
      </c>
      <c r="M162" s="10" t="str">
        <f>IF(OR(E162&gt;'100% Report'!$I$16,E162&lt;-'100% Report'!$I$16),E162,"")</f>
        <v/>
      </c>
      <c r="N162" s="14" t="str">
        <f>IF(OR(D162&gt;'95% Report'!$G$17,D162&lt;-'95% Report'!$G$17),D162,"")</f>
        <v/>
      </c>
      <c r="O162" s="14" t="str">
        <f>IF(OR(D162&gt;'100% Report'!$G$17,D162&lt;-'100% Report'!$G$17),D162,"")</f>
        <v/>
      </c>
      <c r="P162" s="9" t="str">
        <f>IF(OR(E162&gt;'95% Report'!$I$17,E162&lt;-'95% Report'!$I$17),E162,"")</f>
        <v/>
      </c>
      <c r="Q162" s="9" t="str">
        <f>IF(OR(E162&gt;'100% Report'!$I$17,E162&lt;-'100% Report'!$I$17),E162,"")</f>
        <v/>
      </c>
      <c r="R162" s="14" t="str">
        <f>IF(OR(D162&gt;'95% Report'!$G$18,D162&lt;-'95% Report'!$G$18),D162,"")</f>
        <v/>
      </c>
      <c r="S162" s="14" t="str">
        <f>IF(OR(D162&gt;'100% Report'!$G$18,D162&lt;-'100% Report'!$G$18),D162,"")</f>
        <v/>
      </c>
      <c r="T162" s="10" t="str">
        <f>IF(OR(E162&gt;'95% Report'!$I$18,E162&lt;-'95% Report'!$I$18),E162,"")</f>
        <v/>
      </c>
      <c r="U162" s="10" t="str">
        <f>IF(OR(E162&gt;'100% Report'!$I$18,E162&lt;-'100% Report'!$I$18),E162,"")</f>
        <v/>
      </c>
    </row>
    <row r="163" spans="1:21">
      <c r="A163" s="8">
        <v>46.5</v>
      </c>
      <c r="B163" s="12">
        <f>'Raw Data Input'!S176/100</f>
        <v>0</v>
      </c>
      <c r="C163" s="10">
        <f t="shared" si="12"/>
        <v>0</v>
      </c>
      <c r="D163" s="10">
        <f t="shared" si="12"/>
        <v>0</v>
      </c>
      <c r="E163" s="13">
        <f t="shared" si="11"/>
        <v>0</v>
      </c>
      <c r="F163" s="14" t="str">
        <f>IF(OR(D163&gt;'95% Report'!$G$15,D163&lt;-'95% Report'!$G$15),D163,"")</f>
        <v/>
      </c>
      <c r="G163" s="14" t="str">
        <f>IF(OR(D163&gt;'100% Report'!$G$15,D163&lt;-'100% Report'!$G$15),D163,"")</f>
        <v/>
      </c>
      <c r="H163" s="10" t="str">
        <f>IF(OR(E163&gt;'95% Report'!$I$15,E163&lt;-'95% Report'!$I$15),E163,"")</f>
        <v/>
      </c>
      <c r="I163" s="10" t="str">
        <f>IF(OR(E163&gt;'100% Report'!$I$15,E163&lt;-'100% Report'!$I$15),E163,"")</f>
        <v/>
      </c>
      <c r="J163" s="14" t="str">
        <f>IF(OR(D163&gt;'95% Report'!$G$16,D163&lt;-'95% Report'!$G$16),D163,"")</f>
        <v/>
      </c>
      <c r="K163" s="14" t="str">
        <f>IF(OR(D163&gt;'100% Report'!$G$16,D163&lt;-'100% Report'!$G$16),D163,"")</f>
        <v/>
      </c>
      <c r="L163" s="10" t="str">
        <f>IF(OR(E163&gt;'95% Report'!$I$16,E163&lt;-'95% Report'!$I$16),E163,"")</f>
        <v/>
      </c>
      <c r="M163" s="10" t="str">
        <f>IF(OR(E163&gt;'100% Report'!$I$16,E163&lt;-'100% Report'!$I$16),E163,"")</f>
        <v/>
      </c>
      <c r="N163" s="14" t="str">
        <f>IF(OR(D163&gt;'95% Report'!$G$17,D163&lt;-'95% Report'!$G$17),D163,"")</f>
        <v/>
      </c>
      <c r="O163" s="14" t="str">
        <f>IF(OR(D163&gt;'100% Report'!$G$17,D163&lt;-'100% Report'!$G$17),D163,"")</f>
        <v/>
      </c>
      <c r="P163" s="9" t="str">
        <f>IF(OR(E163&gt;'95% Report'!$I$17,E163&lt;-'95% Report'!$I$17),E163,"")</f>
        <v/>
      </c>
      <c r="Q163" s="9" t="str">
        <f>IF(OR(E163&gt;'100% Report'!$I$17,E163&lt;-'100% Report'!$I$17),E163,"")</f>
        <v/>
      </c>
      <c r="R163" s="14" t="str">
        <f>IF(OR(D163&gt;'95% Report'!$G$18,D163&lt;-'95% Report'!$G$18),D163,"")</f>
        <v/>
      </c>
      <c r="S163" s="14" t="str">
        <f>IF(OR(D163&gt;'100% Report'!$G$18,D163&lt;-'100% Report'!$G$18),D163,"")</f>
        <v/>
      </c>
      <c r="T163" s="10" t="str">
        <f>IF(OR(E163&gt;'95% Report'!$I$18,E163&lt;-'95% Report'!$I$18),E163,"")</f>
        <v/>
      </c>
      <c r="U163" s="10" t="str">
        <f>IF(OR(E163&gt;'100% Report'!$I$18,E163&lt;-'100% Report'!$I$18),E163,"")</f>
        <v/>
      </c>
    </row>
    <row r="164" spans="1:21">
      <c r="A164" s="7">
        <v>46.8</v>
      </c>
      <c r="B164" s="12">
        <f>'Raw Data Input'!S177/100</f>
        <v>0</v>
      </c>
      <c r="C164" s="10">
        <f t="shared" si="12"/>
        <v>0</v>
      </c>
      <c r="D164" s="10">
        <f t="shared" si="12"/>
        <v>0</v>
      </c>
      <c r="E164" s="13">
        <f t="shared" si="11"/>
        <v>0</v>
      </c>
      <c r="F164" s="14" t="str">
        <f>IF(OR(D164&gt;'95% Report'!$G$15,D164&lt;-'95% Report'!$G$15),D164,"")</f>
        <v/>
      </c>
      <c r="G164" s="14" t="str">
        <f>IF(OR(D164&gt;'100% Report'!$G$15,D164&lt;-'100% Report'!$G$15),D164,"")</f>
        <v/>
      </c>
      <c r="H164" s="10" t="str">
        <f>IF(OR(E164&gt;'95% Report'!$I$15,E164&lt;-'95% Report'!$I$15),E164,"")</f>
        <v/>
      </c>
      <c r="I164" s="10" t="str">
        <f>IF(OR(E164&gt;'100% Report'!$I$15,E164&lt;-'100% Report'!$I$15),E164,"")</f>
        <v/>
      </c>
      <c r="J164" s="14" t="str">
        <f>IF(OR(D164&gt;'95% Report'!$G$16,D164&lt;-'95% Report'!$G$16),D164,"")</f>
        <v/>
      </c>
      <c r="K164" s="14" t="str">
        <f>IF(OR(D164&gt;'100% Report'!$G$16,D164&lt;-'100% Report'!$G$16),D164,"")</f>
        <v/>
      </c>
      <c r="L164" s="10" t="str">
        <f>IF(OR(E164&gt;'95% Report'!$I$16,E164&lt;-'95% Report'!$I$16),E164,"")</f>
        <v/>
      </c>
      <c r="M164" s="10" t="str">
        <f>IF(OR(E164&gt;'100% Report'!$I$16,E164&lt;-'100% Report'!$I$16),E164,"")</f>
        <v/>
      </c>
      <c r="N164" s="14" t="str">
        <f>IF(OR(D164&gt;'95% Report'!$G$17,D164&lt;-'95% Report'!$G$17),D164,"")</f>
        <v/>
      </c>
      <c r="O164" s="14" t="str">
        <f>IF(OR(D164&gt;'100% Report'!$G$17,D164&lt;-'100% Report'!$G$17),D164,"")</f>
        <v/>
      </c>
      <c r="P164" s="9" t="str">
        <f>IF(OR(E164&gt;'95% Report'!$I$17,E164&lt;-'95% Report'!$I$17),E164,"")</f>
        <v/>
      </c>
      <c r="Q164" s="9" t="str">
        <f>IF(OR(E164&gt;'100% Report'!$I$17,E164&lt;-'100% Report'!$I$17),E164,"")</f>
        <v/>
      </c>
      <c r="R164" s="14" t="str">
        <f>IF(OR(D164&gt;'95% Report'!$G$18,D164&lt;-'95% Report'!$G$18),D164,"")</f>
        <v/>
      </c>
      <c r="S164" s="14" t="str">
        <f>IF(OR(D164&gt;'100% Report'!$G$18,D164&lt;-'100% Report'!$G$18),D164,"")</f>
        <v/>
      </c>
      <c r="T164" s="10" t="str">
        <f>IF(OR(E164&gt;'95% Report'!$I$18,E164&lt;-'95% Report'!$I$18),E164,"")</f>
        <v/>
      </c>
      <c r="U164" s="10" t="str">
        <f>IF(OR(E164&gt;'100% Report'!$I$18,E164&lt;-'100% Report'!$I$18),E164,"")</f>
        <v/>
      </c>
    </row>
    <row r="165" spans="1:21">
      <c r="A165" s="8">
        <v>47.1</v>
      </c>
      <c r="B165" s="12">
        <f>'Raw Data Input'!S178/100</f>
        <v>0</v>
      </c>
      <c r="C165" s="10">
        <f t="shared" si="12"/>
        <v>0</v>
      </c>
      <c r="D165" s="10">
        <f t="shared" si="12"/>
        <v>0</v>
      </c>
      <c r="E165" s="13">
        <f t="shared" si="11"/>
        <v>0</v>
      </c>
      <c r="F165" s="14" t="str">
        <f>IF(OR(D165&gt;'95% Report'!$G$15,D165&lt;-'95% Report'!$G$15),D165,"")</f>
        <v/>
      </c>
      <c r="G165" s="14" t="str">
        <f>IF(OR(D165&gt;'100% Report'!$G$15,D165&lt;-'100% Report'!$G$15),D165,"")</f>
        <v/>
      </c>
      <c r="H165" s="10" t="str">
        <f>IF(OR(E165&gt;'95% Report'!$I$15,E165&lt;-'95% Report'!$I$15),E165,"")</f>
        <v/>
      </c>
      <c r="I165" s="10" t="str">
        <f>IF(OR(E165&gt;'100% Report'!$I$15,E165&lt;-'100% Report'!$I$15),E165,"")</f>
        <v/>
      </c>
      <c r="J165" s="14" t="str">
        <f>IF(OR(D165&gt;'95% Report'!$G$16,D165&lt;-'95% Report'!$G$16),D165,"")</f>
        <v/>
      </c>
      <c r="K165" s="14" t="str">
        <f>IF(OR(D165&gt;'100% Report'!$G$16,D165&lt;-'100% Report'!$G$16),D165,"")</f>
        <v/>
      </c>
      <c r="L165" s="10" t="str">
        <f>IF(OR(E165&gt;'95% Report'!$I$16,E165&lt;-'95% Report'!$I$16),E165,"")</f>
        <v/>
      </c>
      <c r="M165" s="10" t="str">
        <f>IF(OR(E165&gt;'100% Report'!$I$16,E165&lt;-'100% Report'!$I$16),E165,"")</f>
        <v/>
      </c>
      <c r="N165" s="14" t="str">
        <f>IF(OR(D165&gt;'95% Report'!$G$17,D165&lt;-'95% Report'!$G$17),D165,"")</f>
        <v/>
      </c>
      <c r="O165" s="14" t="str">
        <f>IF(OR(D165&gt;'100% Report'!$G$17,D165&lt;-'100% Report'!$G$17),D165,"")</f>
        <v/>
      </c>
      <c r="P165" s="9" t="str">
        <f>IF(OR(E165&gt;'95% Report'!$I$17,E165&lt;-'95% Report'!$I$17),E165,"")</f>
        <v/>
      </c>
      <c r="Q165" s="9" t="str">
        <f>IF(OR(E165&gt;'100% Report'!$I$17,E165&lt;-'100% Report'!$I$17),E165,"")</f>
        <v/>
      </c>
      <c r="R165" s="14" t="str">
        <f>IF(OR(D165&gt;'95% Report'!$G$18,D165&lt;-'95% Report'!$G$18),D165,"")</f>
        <v/>
      </c>
      <c r="S165" s="14" t="str">
        <f>IF(OR(D165&gt;'100% Report'!$G$18,D165&lt;-'100% Report'!$G$18),D165,"")</f>
        <v/>
      </c>
      <c r="T165" s="10" t="str">
        <f>IF(OR(E165&gt;'95% Report'!$I$18,E165&lt;-'95% Report'!$I$18),E165,"")</f>
        <v/>
      </c>
      <c r="U165" s="10" t="str">
        <f>IF(OR(E165&gt;'100% Report'!$I$18,E165&lt;-'100% Report'!$I$18),E165,"")</f>
        <v/>
      </c>
    </row>
    <row r="166" spans="1:21">
      <c r="A166" s="8">
        <v>47.4</v>
      </c>
      <c r="B166" s="12">
        <f>'Raw Data Input'!S179/100</f>
        <v>0</v>
      </c>
      <c r="C166" s="10">
        <f t="shared" si="12"/>
        <v>0</v>
      </c>
      <c r="D166" s="10">
        <f t="shared" si="12"/>
        <v>0</v>
      </c>
      <c r="E166" s="13">
        <f t="shared" si="11"/>
        <v>0</v>
      </c>
      <c r="F166" s="14" t="str">
        <f>IF(OR(D166&gt;'95% Report'!$G$15,D166&lt;-'95% Report'!$G$15),D166,"")</f>
        <v/>
      </c>
      <c r="G166" s="14" t="str">
        <f>IF(OR(D166&gt;'100% Report'!$G$15,D166&lt;-'100% Report'!$G$15),D166,"")</f>
        <v/>
      </c>
      <c r="H166" s="10" t="str">
        <f>IF(OR(E166&gt;'95% Report'!$I$15,E166&lt;-'95% Report'!$I$15),E166,"")</f>
        <v/>
      </c>
      <c r="I166" s="10" t="str">
        <f>IF(OR(E166&gt;'100% Report'!$I$15,E166&lt;-'100% Report'!$I$15),E166,"")</f>
        <v/>
      </c>
      <c r="J166" s="14" t="str">
        <f>IF(OR(D166&gt;'95% Report'!$G$16,D166&lt;-'95% Report'!$G$16),D166,"")</f>
        <v/>
      </c>
      <c r="K166" s="14" t="str">
        <f>IF(OR(D166&gt;'100% Report'!$G$16,D166&lt;-'100% Report'!$G$16),D166,"")</f>
        <v/>
      </c>
      <c r="L166" s="10" t="str">
        <f>IF(OR(E166&gt;'95% Report'!$I$16,E166&lt;-'95% Report'!$I$16),E166,"")</f>
        <v/>
      </c>
      <c r="M166" s="10" t="str">
        <f>IF(OR(E166&gt;'100% Report'!$I$16,E166&lt;-'100% Report'!$I$16),E166,"")</f>
        <v/>
      </c>
      <c r="N166" s="14" t="str">
        <f>IF(OR(D166&gt;'95% Report'!$G$17,D166&lt;-'95% Report'!$G$17),D166,"")</f>
        <v/>
      </c>
      <c r="O166" s="14" t="str">
        <f>IF(OR(D166&gt;'100% Report'!$G$17,D166&lt;-'100% Report'!$G$17),D166,"")</f>
        <v/>
      </c>
      <c r="P166" s="9" t="str">
        <f>IF(OR(E166&gt;'95% Report'!$I$17,E166&lt;-'95% Report'!$I$17),E166,"")</f>
        <v/>
      </c>
      <c r="Q166" s="9" t="str">
        <f>IF(OR(E166&gt;'100% Report'!$I$17,E166&lt;-'100% Report'!$I$17),E166,"")</f>
        <v/>
      </c>
      <c r="R166" s="14" t="str">
        <f>IF(OR(D166&gt;'95% Report'!$G$18,D166&lt;-'95% Report'!$G$18),D166,"")</f>
        <v/>
      </c>
      <c r="S166" s="14" t="str">
        <f>IF(OR(D166&gt;'100% Report'!$G$18,D166&lt;-'100% Report'!$G$18),D166,"")</f>
        <v/>
      </c>
      <c r="T166" s="10" t="str">
        <f>IF(OR(E166&gt;'95% Report'!$I$18,E166&lt;-'95% Report'!$I$18),E166,"")</f>
        <v/>
      </c>
      <c r="U166" s="10" t="str">
        <f>IF(OR(E166&gt;'100% Report'!$I$18,E166&lt;-'100% Report'!$I$18),E166,"")</f>
        <v/>
      </c>
    </row>
    <row r="167" spans="1:21">
      <c r="A167" s="8">
        <v>47.7</v>
      </c>
      <c r="B167" s="12">
        <f>'Raw Data Input'!S180/100</f>
        <v>0</v>
      </c>
      <c r="C167" s="10">
        <f t="shared" si="12"/>
        <v>0</v>
      </c>
      <c r="D167" s="10">
        <f t="shared" si="12"/>
        <v>0</v>
      </c>
      <c r="E167" s="13">
        <f t="shared" si="11"/>
        <v>0</v>
      </c>
      <c r="F167" s="14" t="str">
        <f>IF(OR(D167&gt;'95% Report'!$G$15,D167&lt;-'95% Report'!$G$15),D167,"")</f>
        <v/>
      </c>
      <c r="G167" s="14" t="str">
        <f>IF(OR(D167&gt;'100% Report'!$G$15,D167&lt;-'100% Report'!$G$15),D167,"")</f>
        <v/>
      </c>
      <c r="H167" s="10" t="str">
        <f>IF(OR(E167&gt;'95% Report'!$I$15,E167&lt;-'95% Report'!$I$15),E167,"")</f>
        <v/>
      </c>
      <c r="I167" s="10" t="str">
        <f>IF(OR(E167&gt;'100% Report'!$I$15,E167&lt;-'100% Report'!$I$15),E167,"")</f>
        <v/>
      </c>
      <c r="J167" s="14" t="str">
        <f>IF(OR(D167&gt;'95% Report'!$G$16,D167&lt;-'95% Report'!$G$16),D167,"")</f>
        <v/>
      </c>
      <c r="K167" s="14" t="str">
        <f>IF(OR(D167&gt;'100% Report'!$G$16,D167&lt;-'100% Report'!$G$16),D167,"")</f>
        <v/>
      </c>
      <c r="L167" s="10" t="str">
        <f>IF(OR(E167&gt;'95% Report'!$I$16,E167&lt;-'95% Report'!$I$16),E167,"")</f>
        <v/>
      </c>
      <c r="M167" s="10" t="str">
        <f>IF(OR(E167&gt;'100% Report'!$I$16,E167&lt;-'100% Report'!$I$16),E167,"")</f>
        <v/>
      </c>
      <c r="N167" s="14" t="str">
        <f>IF(OR(D167&gt;'95% Report'!$G$17,D167&lt;-'95% Report'!$G$17),D167,"")</f>
        <v/>
      </c>
      <c r="O167" s="14" t="str">
        <f>IF(OR(D167&gt;'100% Report'!$G$17,D167&lt;-'100% Report'!$G$17),D167,"")</f>
        <v/>
      </c>
      <c r="P167" s="9" t="str">
        <f>IF(OR(E167&gt;'95% Report'!$I$17,E167&lt;-'95% Report'!$I$17),E167,"")</f>
        <v/>
      </c>
      <c r="Q167" s="9" t="str">
        <f>IF(OR(E167&gt;'100% Report'!$I$17,E167&lt;-'100% Report'!$I$17),E167,"")</f>
        <v/>
      </c>
      <c r="R167" s="14" t="str">
        <f>IF(OR(D167&gt;'95% Report'!$G$18,D167&lt;-'95% Report'!$G$18),D167,"")</f>
        <v/>
      </c>
      <c r="S167" s="14" t="str">
        <f>IF(OR(D167&gt;'100% Report'!$G$18,D167&lt;-'100% Report'!$G$18),D167,"")</f>
        <v/>
      </c>
      <c r="T167" s="10" t="str">
        <f>IF(OR(E167&gt;'95% Report'!$I$18,E167&lt;-'95% Report'!$I$18),E167,"")</f>
        <v/>
      </c>
      <c r="U167" s="10" t="str">
        <f>IF(OR(E167&gt;'100% Report'!$I$18,E167&lt;-'100% Report'!$I$18),E167,"")</f>
        <v/>
      </c>
    </row>
    <row r="168" spans="1:21">
      <c r="A168" s="7">
        <v>48</v>
      </c>
      <c r="B168" s="12">
        <f>'Raw Data Input'!S181/100</f>
        <v>0</v>
      </c>
      <c r="C168" s="10">
        <f t="shared" si="12"/>
        <v>0</v>
      </c>
      <c r="D168" s="10">
        <f t="shared" si="12"/>
        <v>0</v>
      </c>
      <c r="E168" s="13">
        <f t="shared" si="11"/>
        <v>0</v>
      </c>
      <c r="F168" s="14" t="str">
        <f>IF(OR(D168&gt;'95% Report'!$G$15,D168&lt;-'95% Report'!$G$15),D168,"")</f>
        <v/>
      </c>
      <c r="G168" s="14" t="str">
        <f>IF(OR(D168&gt;'100% Report'!$G$15,D168&lt;-'100% Report'!$G$15),D168,"")</f>
        <v/>
      </c>
      <c r="H168" s="10" t="str">
        <f>IF(OR(E168&gt;'95% Report'!$I$15,E168&lt;-'95% Report'!$I$15),E168,"")</f>
        <v/>
      </c>
      <c r="I168" s="10" t="str">
        <f>IF(OR(E168&gt;'100% Report'!$I$15,E168&lt;-'100% Report'!$I$15),E168,"")</f>
        <v/>
      </c>
      <c r="J168" s="14" t="str">
        <f>IF(OR(D168&gt;'95% Report'!$G$16,D168&lt;-'95% Report'!$G$16),D168,"")</f>
        <v/>
      </c>
      <c r="K168" s="14" t="str">
        <f>IF(OR(D168&gt;'100% Report'!$G$16,D168&lt;-'100% Report'!$G$16),D168,"")</f>
        <v/>
      </c>
      <c r="L168" s="10" t="str">
        <f>IF(OR(E168&gt;'95% Report'!$I$16,E168&lt;-'95% Report'!$I$16),E168,"")</f>
        <v/>
      </c>
      <c r="M168" s="10" t="str">
        <f>IF(OR(E168&gt;'100% Report'!$I$16,E168&lt;-'100% Report'!$I$16),E168,"")</f>
        <v/>
      </c>
      <c r="N168" s="14" t="str">
        <f>IF(OR(D168&gt;'95% Report'!$G$17,D168&lt;-'95% Report'!$G$17),D168,"")</f>
        <v/>
      </c>
      <c r="O168" s="14" t="str">
        <f>IF(OR(D168&gt;'100% Report'!$G$17,D168&lt;-'100% Report'!$G$17),D168,"")</f>
        <v/>
      </c>
      <c r="P168" s="9" t="str">
        <f>IF(OR(E168&gt;'95% Report'!$I$17,E168&lt;-'95% Report'!$I$17),E168,"")</f>
        <v/>
      </c>
      <c r="Q168" s="9" t="str">
        <f>IF(OR(E168&gt;'100% Report'!$I$17,E168&lt;-'100% Report'!$I$17),E168,"")</f>
        <v/>
      </c>
      <c r="R168" s="14" t="str">
        <f>IF(OR(D168&gt;'95% Report'!$G$18,D168&lt;-'95% Report'!$G$18),D168,"")</f>
        <v/>
      </c>
      <c r="S168" s="14" t="str">
        <f>IF(OR(D168&gt;'100% Report'!$G$18,D168&lt;-'100% Report'!$G$18),D168,"")</f>
        <v/>
      </c>
      <c r="T168" s="10" t="str">
        <f>IF(OR(E168&gt;'95% Report'!$I$18,E168&lt;-'95% Report'!$I$18),E168,"")</f>
        <v/>
      </c>
      <c r="U168" s="10" t="str">
        <f>IF(OR(E168&gt;'100% Report'!$I$18,E168&lt;-'100% Report'!$I$18),E168,"")</f>
        <v/>
      </c>
    </row>
    <row r="169" spans="1:21">
      <c r="A169" s="8">
        <v>48.3</v>
      </c>
      <c r="B169" s="12">
        <f>'Raw Data Input'!S182/100</f>
        <v>0</v>
      </c>
      <c r="C169" s="10">
        <f t="shared" si="12"/>
        <v>0</v>
      </c>
      <c r="D169" s="10">
        <f t="shared" si="12"/>
        <v>0</v>
      </c>
      <c r="E169" s="13">
        <f t="shared" si="11"/>
        <v>0</v>
      </c>
      <c r="F169" s="14" t="str">
        <f>IF(OR(D169&gt;'95% Report'!$G$15,D169&lt;-'95% Report'!$G$15),D169,"")</f>
        <v/>
      </c>
      <c r="G169" s="14" t="str">
        <f>IF(OR(D169&gt;'100% Report'!$G$15,D169&lt;-'100% Report'!$G$15),D169,"")</f>
        <v/>
      </c>
      <c r="H169" s="10" t="str">
        <f>IF(OR(E169&gt;'95% Report'!$I$15,E169&lt;-'95% Report'!$I$15),E169,"")</f>
        <v/>
      </c>
      <c r="I169" s="10" t="str">
        <f>IF(OR(E169&gt;'100% Report'!$I$15,E169&lt;-'100% Report'!$I$15),E169,"")</f>
        <v/>
      </c>
      <c r="J169" s="14" t="str">
        <f>IF(OR(D169&gt;'95% Report'!$G$16,D169&lt;-'95% Report'!$G$16),D169,"")</f>
        <v/>
      </c>
      <c r="K169" s="14" t="str">
        <f>IF(OR(D169&gt;'100% Report'!$G$16,D169&lt;-'100% Report'!$G$16),D169,"")</f>
        <v/>
      </c>
      <c r="L169" s="10" t="str">
        <f>IF(OR(E169&gt;'95% Report'!$I$16,E169&lt;-'95% Report'!$I$16),E169,"")</f>
        <v/>
      </c>
      <c r="M169" s="10" t="str">
        <f>IF(OR(E169&gt;'100% Report'!$I$16,E169&lt;-'100% Report'!$I$16),E169,"")</f>
        <v/>
      </c>
      <c r="N169" s="14" t="str">
        <f>IF(OR(D169&gt;'95% Report'!$G$17,D169&lt;-'95% Report'!$G$17),D169,"")</f>
        <v/>
      </c>
      <c r="O169" s="14" t="str">
        <f>IF(OR(D169&gt;'100% Report'!$G$17,D169&lt;-'100% Report'!$G$17),D169,"")</f>
        <v/>
      </c>
      <c r="P169" s="9" t="str">
        <f>IF(OR(E169&gt;'95% Report'!$I$17,E169&lt;-'95% Report'!$I$17),E169,"")</f>
        <v/>
      </c>
      <c r="Q169" s="9" t="str">
        <f>IF(OR(E169&gt;'100% Report'!$I$17,E169&lt;-'100% Report'!$I$17),E169,"")</f>
        <v/>
      </c>
      <c r="R169" s="14" t="str">
        <f>IF(OR(D169&gt;'95% Report'!$G$18,D169&lt;-'95% Report'!$G$18),D169,"")</f>
        <v/>
      </c>
      <c r="S169" s="14" t="str">
        <f>IF(OR(D169&gt;'100% Report'!$G$18,D169&lt;-'100% Report'!$G$18),D169,"")</f>
        <v/>
      </c>
      <c r="T169" s="10" t="str">
        <f>IF(OR(E169&gt;'95% Report'!$I$18,E169&lt;-'95% Report'!$I$18),E169,"")</f>
        <v/>
      </c>
      <c r="U169" s="10" t="str">
        <f>IF(OR(E169&gt;'100% Report'!$I$18,E169&lt;-'100% Report'!$I$18),E169,"")</f>
        <v/>
      </c>
    </row>
    <row r="170" spans="1:21">
      <c r="A170" s="8">
        <v>48.6</v>
      </c>
      <c r="B170" s="12">
        <f>'Raw Data Input'!S183/100</f>
        <v>0</v>
      </c>
      <c r="C170" s="10">
        <f t="shared" ref="C170:D185" si="13">B170-B169</f>
        <v>0</v>
      </c>
      <c r="D170" s="10">
        <f t="shared" si="13"/>
        <v>0</v>
      </c>
      <c r="E170" s="13">
        <f t="shared" si="11"/>
        <v>0</v>
      </c>
      <c r="F170" s="14" t="str">
        <f>IF(OR(D170&gt;'95% Report'!$G$15,D170&lt;-'95% Report'!$G$15),D170,"")</f>
        <v/>
      </c>
      <c r="G170" s="14" t="str">
        <f>IF(OR(D170&gt;'100% Report'!$G$15,D170&lt;-'100% Report'!$G$15),D170,"")</f>
        <v/>
      </c>
      <c r="H170" s="10" t="str">
        <f>IF(OR(E170&gt;'95% Report'!$I$15,E170&lt;-'95% Report'!$I$15),E170,"")</f>
        <v/>
      </c>
      <c r="I170" s="10" t="str">
        <f>IF(OR(E170&gt;'100% Report'!$I$15,E170&lt;-'100% Report'!$I$15),E170,"")</f>
        <v/>
      </c>
      <c r="J170" s="14" t="str">
        <f>IF(OR(D170&gt;'95% Report'!$G$16,D170&lt;-'95% Report'!$G$16),D170,"")</f>
        <v/>
      </c>
      <c r="K170" s="14" t="str">
        <f>IF(OR(D170&gt;'100% Report'!$G$16,D170&lt;-'100% Report'!$G$16),D170,"")</f>
        <v/>
      </c>
      <c r="L170" s="10" t="str">
        <f>IF(OR(E170&gt;'95% Report'!$I$16,E170&lt;-'95% Report'!$I$16),E170,"")</f>
        <v/>
      </c>
      <c r="M170" s="10" t="str">
        <f>IF(OR(E170&gt;'100% Report'!$I$16,E170&lt;-'100% Report'!$I$16),E170,"")</f>
        <v/>
      </c>
      <c r="N170" s="14" t="str">
        <f>IF(OR(D170&gt;'95% Report'!$G$17,D170&lt;-'95% Report'!$G$17),D170,"")</f>
        <v/>
      </c>
      <c r="O170" s="14" t="str">
        <f>IF(OR(D170&gt;'100% Report'!$G$17,D170&lt;-'100% Report'!$G$17),D170,"")</f>
        <v/>
      </c>
      <c r="P170" s="9" t="str">
        <f>IF(OR(E170&gt;'95% Report'!$I$17,E170&lt;-'95% Report'!$I$17),E170,"")</f>
        <v/>
      </c>
      <c r="Q170" s="9" t="str">
        <f>IF(OR(E170&gt;'100% Report'!$I$17,E170&lt;-'100% Report'!$I$17),E170,"")</f>
        <v/>
      </c>
      <c r="R170" s="14" t="str">
        <f>IF(OR(D170&gt;'95% Report'!$G$18,D170&lt;-'95% Report'!$G$18),D170,"")</f>
        <v/>
      </c>
      <c r="S170" s="14" t="str">
        <f>IF(OR(D170&gt;'100% Report'!$G$18,D170&lt;-'100% Report'!$G$18),D170,"")</f>
        <v/>
      </c>
      <c r="T170" s="10" t="str">
        <f>IF(OR(E170&gt;'95% Report'!$I$18,E170&lt;-'95% Report'!$I$18),E170,"")</f>
        <v/>
      </c>
      <c r="U170" s="10" t="str">
        <f>IF(OR(E170&gt;'100% Report'!$I$18,E170&lt;-'100% Report'!$I$18),E170,"")</f>
        <v/>
      </c>
    </row>
    <row r="171" spans="1:21">
      <c r="A171" s="8">
        <v>48.9</v>
      </c>
      <c r="B171" s="12">
        <f>'Raw Data Input'!S184/100</f>
        <v>0</v>
      </c>
      <c r="C171" s="10">
        <f t="shared" si="13"/>
        <v>0</v>
      </c>
      <c r="D171" s="10">
        <f t="shared" si="13"/>
        <v>0</v>
      </c>
      <c r="E171" s="13">
        <f t="shared" si="11"/>
        <v>0</v>
      </c>
      <c r="F171" s="14" t="str">
        <f>IF(OR(D171&gt;'95% Report'!$G$15,D171&lt;-'95% Report'!$G$15),D171,"")</f>
        <v/>
      </c>
      <c r="G171" s="14" t="str">
        <f>IF(OR(D171&gt;'100% Report'!$G$15,D171&lt;-'100% Report'!$G$15),D171,"")</f>
        <v/>
      </c>
      <c r="H171" s="10" t="str">
        <f>IF(OR(E171&gt;'95% Report'!$I$15,E171&lt;-'95% Report'!$I$15),E171,"")</f>
        <v/>
      </c>
      <c r="I171" s="10" t="str">
        <f>IF(OR(E171&gt;'100% Report'!$I$15,E171&lt;-'100% Report'!$I$15),E171,"")</f>
        <v/>
      </c>
      <c r="J171" s="14" t="str">
        <f>IF(OR(D171&gt;'95% Report'!$G$16,D171&lt;-'95% Report'!$G$16),D171,"")</f>
        <v/>
      </c>
      <c r="K171" s="14" t="str">
        <f>IF(OR(D171&gt;'100% Report'!$G$16,D171&lt;-'100% Report'!$G$16),D171,"")</f>
        <v/>
      </c>
      <c r="L171" s="10" t="str">
        <f>IF(OR(E171&gt;'95% Report'!$I$16,E171&lt;-'95% Report'!$I$16),E171,"")</f>
        <v/>
      </c>
      <c r="M171" s="10" t="str">
        <f>IF(OR(E171&gt;'100% Report'!$I$16,E171&lt;-'100% Report'!$I$16),E171,"")</f>
        <v/>
      </c>
      <c r="N171" s="14" t="str">
        <f>IF(OR(D171&gt;'95% Report'!$G$17,D171&lt;-'95% Report'!$G$17),D171,"")</f>
        <v/>
      </c>
      <c r="O171" s="14" t="str">
        <f>IF(OR(D171&gt;'100% Report'!$G$17,D171&lt;-'100% Report'!$G$17),D171,"")</f>
        <v/>
      </c>
      <c r="P171" s="9" t="str">
        <f>IF(OR(E171&gt;'95% Report'!$I$17,E171&lt;-'95% Report'!$I$17),E171,"")</f>
        <v/>
      </c>
      <c r="Q171" s="9" t="str">
        <f>IF(OR(E171&gt;'100% Report'!$I$17,E171&lt;-'100% Report'!$I$17),E171,"")</f>
        <v/>
      </c>
      <c r="R171" s="14" t="str">
        <f>IF(OR(D171&gt;'95% Report'!$G$18,D171&lt;-'95% Report'!$G$18),D171,"")</f>
        <v/>
      </c>
      <c r="S171" s="14" t="str">
        <f>IF(OR(D171&gt;'100% Report'!$G$18,D171&lt;-'100% Report'!$G$18),D171,"")</f>
        <v/>
      </c>
      <c r="T171" s="10" t="str">
        <f>IF(OR(E171&gt;'95% Report'!$I$18,E171&lt;-'95% Report'!$I$18),E171,"")</f>
        <v/>
      </c>
      <c r="U171" s="10" t="str">
        <f>IF(OR(E171&gt;'100% Report'!$I$18,E171&lt;-'100% Report'!$I$18),E171,"")</f>
        <v/>
      </c>
    </row>
    <row r="172" spans="1:21">
      <c r="A172" s="7">
        <v>49.2</v>
      </c>
      <c r="B172" s="12">
        <f>'Raw Data Input'!S185/100</f>
        <v>0</v>
      </c>
      <c r="C172" s="10">
        <f t="shared" si="13"/>
        <v>0</v>
      </c>
      <c r="D172" s="10">
        <f t="shared" si="13"/>
        <v>0</v>
      </c>
      <c r="E172" s="13">
        <f t="shared" si="11"/>
        <v>0</v>
      </c>
      <c r="F172" s="14" t="str">
        <f>IF(OR(D172&gt;'95% Report'!$G$15,D172&lt;-'95% Report'!$G$15),D172,"")</f>
        <v/>
      </c>
      <c r="G172" s="14" t="str">
        <f>IF(OR(D172&gt;'100% Report'!$G$15,D172&lt;-'100% Report'!$G$15),D172,"")</f>
        <v/>
      </c>
      <c r="H172" s="10" t="str">
        <f>IF(OR(E172&gt;'95% Report'!$I$15,E172&lt;-'95% Report'!$I$15),E172,"")</f>
        <v/>
      </c>
      <c r="I172" s="10" t="str">
        <f>IF(OR(E172&gt;'100% Report'!$I$15,E172&lt;-'100% Report'!$I$15),E172,"")</f>
        <v/>
      </c>
      <c r="J172" s="14" t="str">
        <f>IF(OR(D172&gt;'95% Report'!$G$16,D172&lt;-'95% Report'!$G$16),D172,"")</f>
        <v/>
      </c>
      <c r="K172" s="14" t="str">
        <f>IF(OR(D172&gt;'100% Report'!$G$16,D172&lt;-'100% Report'!$G$16),D172,"")</f>
        <v/>
      </c>
      <c r="L172" s="10" t="str">
        <f>IF(OR(E172&gt;'95% Report'!$I$16,E172&lt;-'95% Report'!$I$16),E172,"")</f>
        <v/>
      </c>
      <c r="M172" s="10" t="str">
        <f>IF(OR(E172&gt;'100% Report'!$I$16,E172&lt;-'100% Report'!$I$16),E172,"")</f>
        <v/>
      </c>
      <c r="N172" s="14" t="str">
        <f>IF(OR(D172&gt;'95% Report'!$G$17,D172&lt;-'95% Report'!$G$17),D172,"")</f>
        <v/>
      </c>
      <c r="O172" s="14" t="str">
        <f>IF(OR(D172&gt;'100% Report'!$G$17,D172&lt;-'100% Report'!$G$17),D172,"")</f>
        <v/>
      </c>
      <c r="P172" s="9" t="str">
        <f>IF(OR(E172&gt;'95% Report'!$I$17,E172&lt;-'95% Report'!$I$17),E172,"")</f>
        <v/>
      </c>
      <c r="Q172" s="9" t="str">
        <f>IF(OR(E172&gt;'100% Report'!$I$17,E172&lt;-'100% Report'!$I$17),E172,"")</f>
        <v/>
      </c>
      <c r="R172" s="14" t="str">
        <f>IF(OR(D172&gt;'95% Report'!$G$18,D172&lt;-'95% Report'!$G$18),D172,"")</f>
        <v/>
      </c>
      <c r="S172" s="14" t="str">
        <f>IF(OR(D172&gt;'100% Report'!$G$18,D172&lt;-'100% Report'!$G$18),D172,"")</f>
        <v/>
      </c>
      <c r="T172" s="10" t="str">
        <f>IF(OR(E172&gt;'95% Report'!$I$18,E172&lt;-'95% Report'!$I$18),E172,"")</f>
        <v/>
      </c>
      <c r="U172" s="10" t="str">
        <f>IF(OR(E172&gt;'100% Report'!$I$18,E172&lt;-'100% Report'!$I$18),E172,"")</f>
        <v/>
      </c>
    </row>
    <row r="173" spans="1:21">
      <c r="A173" s="8">
        <v>49.5</v>
      </c>
      <c r="B173" s="12">
        <f>'Raw Data Input'!S186/100</f>
        <v>0</v>
      </c>
      <c r="C173" s="10">
        <f t="shared" si="13"/>
        <v>0</v>
      </c>
      <c r="D173" s="10">
        <f t="shared" si="13"/>
        <v>0</v>
      </c>
      <c r="E173" s="13">
        <f t="shared" si="11"/>
        <v>0</v>
      </c>
      <c r="F173" s="14" t="str">
        <f>IF(OR(D173&gt;'95% Report'!$G$15,D173&lt;-'95% Report'!$G$15),D173,"")</f>
        <v/>
      </c>
      <c r="G173" s="14" t="str">
        <f>IF(OR(D173&gt;'100% Report'!$G$15,D173&lt;-'100% Report'!$G$15),D173,"")</f>
        <v/>
      </c>
      <c r="H173" s="10" t="str">
        <f>IF(OR(E173&gt;'95% Report'!$I$15,E173&lt;-'95% Report'!$I$15),E173,"")</f>
        <v/>
      </c>
      <c r="I173" s="10" t="str">
        <f>IF(OR(E173&gt;'100% Report'!$I$15,E173&lt;-'100% Report'!$I$15),E173,"")</f>
        <v/>
      </c>
      <c r="J173" s="14" t="str">
        <f>IF(OR(D173&gt;'95% Report'!$G$16,D173&lt;-'95% Report'!$G$16),D173,"")</f>
        <v/>
      </c>
      <c r="K173" s="14" t="str">
        <f>IF(OR(D173&gt;'100% Report'!$G$16,D173&lt;-'100% Report'!$G$16),D173,"")</f>
        <v/>
      </c>
      <c r="L173" s="10" t="str">
        <f>IF(OR(E173&gt;'95% Report'!$I$16,E173&lt;-'95% Report'!$I$16),E173,"")</f>
        <v/>
      </c>
      <c r="M173" s="10" t="str">
        <f>IF(OR(E173&gt;'100% Report'!$I$16,E173&lt;-'100% Report'!$I$16),E173,"")</f>
        <v/>
      </c>
      <c r="N173" s="14" t="str">
        <f>IF(OR(D173&gt;'95% Report'!$G$17,D173&lt;-'95% Report'!$G$17),D173,"")</f>
        <v/>
      </c>
      <c r="O173" s="14" t="str">
        <f>IF(OR(D173&gt;'100% Report'!$G$17,D173&lt;-'100% Report'!$G$17),D173,"")</f>
        <v/>
      </c>
      <c r="P173" s="9" t="str">
        <f>IF(OR(E173&gt;'95% Report'!$I$17,E173&lt;-'95% Report'!$I$17),E173,"")</f>
        <v/>
      </c>
      <c r="Q173" s="9" t="str">
        <f>IF(OR(E173&gt;'100% Report'!$I$17,E173&lt;-'100% Report'!$I$17),E173,"")</f>
        <v/>
      </c>
      <c r="R173" s="14" t="str">
        <f>IF(OR(D173&gt;'95% Report'!$G$18,D173&lt;-'95% Report'!$G$18),D173,"")</f>
        <v/>
      </c>
      <c r="S173" s="14" t="str">
        <f>IF(OR(D173&gt;'100% Report'!$G$18,D173&lt;-'100% Report'!$G$18),D173,"")</f>
        <v/>
      </c>
      <c r="T173" s="10" t="str">
        <f>IF(OR(E173&gt;'95% Report'!$I$18,E173&lt;-'95% Report'!$I$18),E173,"")</f>
        <v/>
      </c>
      <c r="U173" s="10" t="str">
        <f>IF(OR(E173&gt;'100% Report'!$I$18,E173&lt;-'100% Report'!$I$18),E173,"")</f>
        <v/>
      </c>
    </row>
    <row r="174" spans="1:21">
      <c r="A174" s="8">
        <v>49.8</v>
      </c>
      <c r="B174" s="12">
        <f>'Raw Data Input'!S187/100</f>
        <v>0</v>
      </c>
      <c r="C174" s="10">
        <f t="shared" si="13"/>
        <v>0</v>
      </c>
      <c r="D174" s="10">
        <f t="shared" si="13"/>
        <v>0</v>
      </c>
      <c r="E174" s="13">
        <f t="shared" si="11"/>
        <v>0</v>
      </c>
      <c r="F174" s="14" t="str">
        <f>IF(OR(D174&gt;'95% Report'!$G$15,D174&lt;-'95% Report'!$G$15),D174,"")</f>
        <v/>
      </c>
      <c r="G174" s="14" t="str">
        <f>IF(OR(D174&gt;'100% Report'!$G$15,D174&lt;-'100% Report'!$G$15),D174,"")</f>
        <v/>
      </c>
      <c r="H174" s="10" t="str">
        <f>IF(OR(E174&gt;'95% Report'!$I$15,E174&lt;-'95% Report'!$I$15),E174,"")</f>
        <v/>
      </c>
      <c r="I174" s="10" t="str">
        <f>IF(OR(E174&gt;'100% Report'!$I$15,E174&lt;-'100% Report'!$I$15),E174,"")</f>
        <v/>
      </c>
      <c r="J174" s="14" t="str">
        <f>IF(OR(D174&gt;'95% Report'!$G$16,D174&lt;-'95% Report'!$G$16),D174,"")</f>
        <v/>
      </c>
      <c r="K174" s="14" t="str">
        <f>IF(OR(D174&gt;'100% Report'!$G$16,D174&lt;-'100% Report'!$G$16),D174,"")</f>
        <v/>
      </c>
      <c r="L174" s="10" t="str">
        <f>IF(OR(E174&gt;'95% Report'!$I$16,E174&lt;-'95% Report'!$I$16),E174,"")</f>
        <v/>
      </c>
      <c r="M174" s="10" t="str">
        <f>IF(OR(E174&gt;'100% Report'!$I$16,E174&lt;-'100% Report'!$I$16),E174,"")</f>
        <v/>
      </c>
      <c r="N174" s="14" t="str">
        <f>IF(OR(D174&gt;'95% Report'!$G$17,D174&lt;-'95% Report'!$G$17),D174,"")</f>
        <v/>
      </c>
      <c r="O174" s="14" t="str">
        <f>IF(OR(D174&gt;'100% Report'!$G$17,D174&lt;-'100% Report'!$G$17),D174,"")</f>
        <v/>
      </c>
      <c r="P174" s="9" t="str">
        <f>IF(OR(E174&gt;'95% Report'!$I$17,E174&lt;-'95% Report'!$I$17),E174,"")</f>
        <v/>
      </c>
      <c r="Q174" s="9" t="str">
        <f>IF(OR(E174&gt;'100% Report'!$I$17,E174&lt;-'100% Report'!$I$17),E174,"")</f>
        <v/>
      </c>
      <c r="R174" s="14" t="str">
        <f>IF(OR(D174&gt;'95% Report'!$G$18,D174&lt;-'95% Report'!$G$18),D174,"")</f>
        <v/>
      </c>
      <c r="S174" s="14" t="str">
        <f>IF(OR(D174&gt;'100% Report'!$G$18,D174&lt;-'100% Report'!$G$18),D174,"")</f>
        <v/>
      </c>
      <c r="T174" s="10" t="str">
        <f>IF(OR(E174&gt;'95% Report'!$I$18,E174&lt;-'95% Report'!$I$18),E174,"")</f>
        <v/>
      </c>
      <c r="U174" s="10" t="str">
        <f>IF(OR(E174&gt;'100% Report'!$I$18,E174&lt;-'100% Report'!$I$18),E174,"")</f>
        <v/>
      </c>
    </row>
    <row r="175" spans="1:21">
      <c r="A175" s="8">
        <v>50.1</v>
      </c>
      <c r="B175" s="12">
        <f>'Raw Data Input'!S188/100</f>
        <v>0</v>
      </c>
      <c r="C175" s="10">
        <f t="shared" si="13"/>
        <v>0</v>
      </c>
      <c r="D175" s="10">
        <f t="shared" si="13"/>
        <v>0</v>
      </c>
      <c r="E175" s="13">
        <f t="shared" si="11"/>
        <v>0</v>
      </c>
      <c r="F175" s="14" t="str">
        <f>IF(OR(D175&gt;'95% Report'!$G$15,D175&lt;-'95% Report'!$G$15),D175,"")</f>
        <v/>
      </c>
      <c r="G175" s="14" t="str">
        <f>IF(OR(D175&gt;'100% Report'!$G$15,D175&lt;-'100% Report'!$G$15),D175,"")</f>
        <v/>
      </c>
      <c r="H175" s="10" t="str">
        <f>IF(OR(E175&gt;'95% Report'!$I$15,E175&lt;-'95% Report'!$I$15),E175,"")</f>
        <v/>
      </c>
      <c r="I175" s="10" t="str">
        <f>IF(OR(E175&gt;'100% Report'!$I$15,E175&lt;-'100% Report'!$I$15),E175,"")</f>
        <v/>
      </c>
      <c r="J175" s="14" t="str">
        <f>IF(OR(D175&gt;'95% Report'!$G$16,D175&lt;-'95% Report'!$G$16),D175,"")</f>
        <v/>
      </c>
      <c r="K175" s="14" t="str">
        <f>IF(OR(D175&gt;'100% Report'!$G$16,D175&lt;-'100% Report'!$G$16),D175,"")</f>
        <v/>
      </c>
      <c r="L175" s="10" t="str">
        <f>IF(OR(E175&gt;'95% Report'!$I$16,E175&lt;-'95% Report'!$I$16),E175,"")</f>
        <v/>
      </c>
      <c r="M175" s="10" t="str">
        <f>IF(OR(E175&gt;'100% Report'!$I$16,E175&lt;-'100% Report'!$I$16),E175,"")</f>
        <v/>
      </c>
      <c r="N175" s="14" t="str">
        <f>IF(OR(D175&gt;'95% Report'!$G$17,D175&lt;-'95% Report'!$G$17),D175,"")</f>
        <v/>
      </c>
      <c r="O175" s="14" t="str">
        <f>IF(OR(D175&gt;'100% Report'!$G$17,D175&lt;-'100% Report'!$G$17),D175,"")</f>
        <v/>
      </c>
      <c r="P175" s="9" t="str">
        <f>IF(OR(E175&gt;'95% Report'!$I$17,E175&lt;-'95% Report'!$I$17),E175,"")</f>
        <v/>
      </c>
      <c r="Q175" s="9" t="str">
        <f>IF(OR(E175&gt;'100% Report'!$I$17,E175&lt;-'100% Report'!$I$17),E175,"")</f>
        <v/>
      </c>
      <c r="R175" s="14" t="str">
        <f>IF(OR(D175&gt;'95% Report'!$G$18,D175&lt;-'95% Report'!$G$18),D175,"")</f>
        <v/>
      </c>
      <c r="S175" s="14" t="str">
        <f>IF(OR(D175&gt;'100% Report'!$G$18,D175&lt;-'100% Report'!$G$18),D175,"")</f>
        <v/>
      </c>
      <c r="T175" s="10" t="str">
        <f>IF(OR(E175&gt;'95% Report'!$I$18,E175&lt;-'95% Report'!$I$18),E175,"")</f>
        <v/>
      </c>
      <c r="U175" s="10" t="str">
        <f>IF(OR(E175&gt;'100% Report'!$I$18,E175&lt;-'100% Report'!$I$18),E175,"")</f>
        <v/>
      </c>
    </row>
    <row r="176" spans="1:21">
      <c r="A176" s="7">
        <v>50.4</v>
      </c>
      <c r="B176" s="12">
        <f>'Raw Data Input'!S189/100</f>
        <v>0</v>
      </c>
      <c r="C176" s="10">
        <f t="shared" si="13"/>
        <v>0</v>
      </c>
      <c r="D176" s="10">
        <f t="shared" si="13"/>
        <v>0</v>
      </c>
      <c r="E176" s="13">
        <f t="shared" si="11"/>
        <v>0</v>
      </c>
      <c r="F176" s="14" t="str">
        <f>IF(OR(D176&gt;'95% Report'!$G$15,D176&lt;-'95% Report'!$G$15),D176,"")</f>
        <v/>
      </c>
      <c r="G176" s="14" t="str">
        <f>IF(OR(D176&gt;'100% Report'!$G$15,D176&lt;-'100% Report'!$G$15),D176,"")</f>
        <v/>
      </c>
      <c r="H176" s="10" t="str">
        <f>IF(OR(E176&gt;'95% Report'!$I$15,E176&lt;-'95% Report'!$I$15),E176,"")</f>
        <v/>
      </c>
      <c r="I176" s="10" t="str">
        <f>IF(OR(E176&gt;'100% Report'!$I$15,E176&lt;-'100% Report'!$I$15),E176,"")</f>
        <v/>
      </c>
      <c r="J176" s="14" t="str">
        <f>IF(OR(D176&gt;'95% Report'!$G$16,D176&lt;-'95% Report'!$G$16),D176,"")</f>
        <v/>
      </c>
      <c r="K176" s="14" t="str">
        <f>IF(OR(D176&gt;'100% Report'!$G$16,D176&lt;-'100% Report'!$G$16),D176,"")</f>
        <v/>
      </c>
      <c r="L176" s="10" t="str">
        <f>IF(OR(E176&gt;'95% Report'!$I$16,E176&lt;-'95% Report'!$I$16),E176,"")</f>
        <v/>
      </c>
      <c r="M176" s="10" t="str">
        <f>IF(OR(E176&gt;'100% Report'!$I$16,E176&lt;-'100% Report'!$I$16),E176,"")</f>
        <v/>
      </c>
      <c r="N176" s="14" t="str">
        <f>IF(OR(D176&gt;'95% Report'!$G$17,D176&lt;-'95% Report'!$G$17),D176,"")</f>
        <v/>
      </c>
      <c r="O176" s="14" t="str">
        <f>IF(OR(D176&gt;'100% Report'!$G$17,D176&lt;-'100% Report'!$G$17),D176,"")</f>
        <v/>
      </c>
      <c r="P176" s="9" t="str">
        <f>IF(OR(E176&gt;'95% Report'!$I$17,E176&lt;-'95% Report'!$I$17),E176,"")</f>
        <v/>
      </c>
      <c r="Q176" s="9" t="str">
        <f>IF(OR(E176&gt;'100% Report'!$I$17,E176&lt;-'100% Report'!$I$17),E176,"")</f>
        <v/>
      </c>
      <c r="R176" s="14" t="str">
        <f>IF(OR(D176&gt;'95% Report'!$G$18,D176&lt;-'95% Report'!$G$18),D176,"")</f>
        <v/>
      </c>
      <c r="S176" s="14" t="str">
        <f>IF(OR(D176&gt;'100% Report'!$G$18,D176&lt;-'100% Report'!$G$18),D176,"")</f>
        <v/>
      </c>
      <c r="T176" s="10" t="str">
        <f>IF(OR(E176&gt;'95% Report'!$I$18,E176&lt;-'95% Report'!$I$18),E176,"")</f>
        <v/>
      </c>
      <c r="U176" s="10" t="str">
        <f>IF(OR(E176&gt;'100% Report'!$I$18,E176&lt;-'100% Report'!$I$18),E176,"")</f>
        <v/>
      </c>
    </row>
    <row r="177" spans="1:21">
      <c r="A177" s="8">
        <v>50.7</v>
      </c>
      <c r="B177" s="12">
        <f>'Raw Data Input'!S190/100</f>
        <v>0</v>
      </c>
      <c r="C177" s="10">
        <f t="shared" si="13"/>
        <v>0</v>
      </c>
      <c r="D177" s="10">
        <f t="shared" si="13"/>
        <v>0</v>
      </c>
      <c r="E177" s="13">
        <f t="shared" si="11"/>
        <v>0</v>
      </c>
      <c r="F177" s="14" t="str">
        <f>IF(OR(D177&gt;'95% Report'!$G$15,D177&lt;-'95% Report'!$G$15),D177,"")</f>
        <v/>
      </c>
      <c r="G177" s="14" t="str">
        <f>IF(OR(D177&gt;'100% Report'!$G$15,D177&lt;-'100% Report'!$G$15),D177,"")</f>
        <v/>
      </c>
      <c r="H177" s="10" t="str">
        <f>IF(OR(E177&gt;'95% Report'!$I$15,E177&lt;-'95% Report'!$I$15),E177,"")</f>
        <v/>
      </c>
      <c r="I177" s="10" t="str">
        <f>IF(OR(E177&gt;'100% Report'!$I$15,E177&lt;-'100% Report'!$I$15),E177,"")</f>
        <v/>
      </c>
      <c r="J177" s="14" t="str">
        <f>IF(OR(D177&gt;'95% Report'!$G$16,D177&lt;-'95% Report'!$G$16),D177,"")</f>
        <v/>
      </c>
      <c r="K177" s="14" t="str">
        <f>IF(OR(D177&gt;'100% Report'!$G$16,D177&lt;-'100% Report'!$G$16),D177,"")</f>
        <v/>
      </c>
      <c r="L177" s="10" t="str">
        <f>IF(OR(E177&gt;'95% Report'!$I$16,E177&lt;-'95% Report'!$I$16),E177,"")</f>
        <v/>
      </c>
      <c r="M177" s="10" t="str">
        <f>IF(OR(E177&gt;'100% Report'!$I$16,E177&lt;-'100% Report'!$I$16),E177,"")</f>
        <v/>
      </c>
      <c r="N177" s="14" t="str">
        <f>IF(OR(D177&gt;'95% Report'!$G$17,D177&lt;-'95% Report'!$G$17),D177,"")</f>
        <v/>
      </c>
      <c r="O177" s="14" t="str">
        <f>IF(OR(D177&gt;'100% Report'!$G$17,D177&lt;-'100% Report'!$G$17),D177,"")</f>
        <v/>
      </c>
      <c r="P177" s="9" t="str">
        <f>IF(OR(E177&gt;'95% Report'!$I$17,E177&lt;-'95% Report'!$I$17),E177,"")</f>
        <v/>
      </c>
      <c r="Q177" s="9" t="str">
        <f>IF(OR(E177&gt;'100% Report'!$I$17,E177&lt;-'100% Report'!$I$17),E177,"")</f>
        <v/>
      </c>
      <c r="R177" s="14" t="str">
        <f>IF(OR(D177&gt;'95% Report'!$G$18,D177&lt;-'95% Report'!$G$18),D177,"")</f>
        <v/>
      </c>
      <c r="S177" s="14" t="str">
        <f>IF(OR(D177&gt;'100% Report'!$G$18,D177&lt;-'100% Report'!$G$18),D177,"")</f>
        <v/>
      </c>
      <c r="T177" s="10" t="str">
        <f>IF(OR(E177&gt;'95% Report'!$I$18,E177&lt;-'95% Report'!$I$18),E177,"")</f>
        <v/>
      </c>
      <c r="U177" s="10" t="str">
        <f>IF(OR(E177&gt;'100% Report'!$I$18,E177&lt;-'100% Report'!$I$18),E177,"")</f>
        <v/>
      </c>
    </row>
    <row r="178" spans="1:21">
      <c r="A178" s="8">
        <v>51</v>
      </c>
      <c r="B178" s="12">
        <f>'Raw Data Input'!S191/100</f>
        <v>0</v>
      </c>
      <c r="C178" s="10">
        <f t="shared" si="13"/>
        <v>0</v>
      </c>
      <c r="D178" s="10">
        <f t="shared" si="13"/>
        <v>0</v>
      </c>
      <c r="E178" s="13">
        <f t="shared" si="11"/>
        <v>0</v>
      </c>
      <c r="F178" s="14" t="str">
        <f>IF(OR(D178&gt;'95% Report'!$G$15,D178&lt;-'95% Report'!$G$15),D178,"")</f>
        <v/>
      </c>
      <c r="G178" s="14" t="str">
        <f>IF(OR(D178&gt;'100% Report'!$G$15,D178&lt;-'100% Report'!$G$15),D178,"")</f>
        <v/>
      </c>
      <c r="H178" s="10" t="str">
        <f>IF(OR(E178&gt;'95% Report'!$I$15,E178&lt;-'95% Report'!$I$15),E178,"")</f>
        <v/>
      </c>
      <c r="I178" s="10" t="str">
        <f>IF(OR(E178&gt;'100% Report'!$I$15,E178&lt;-'100% Report'!$I$15),E178,"")</f>
        <v/>
      </c>
      <c r="J178" s="14" t="str">
        <f>IF(OR(D178&gt;'95% Report'!$G$16,D178&lt;-'95% Report'!$G$16),D178,"")</f>
        <v/>
      </c>
      <c r="K178" s="14" t="str">
        <f>IF(OR(D178&gt;'100% Report'!$G$16,D178&lt;-'100% Report'!$G$16),D178,"")</f>
        <v/>
      </c>
      <c r="L178" s="10" t="str">
        <f>IF(OR(E178&gt;'95% Report'!$I$16,E178&lt;-'95% Report'!$I$16),E178,"")</f>
        <v/>
      </c>
      <c r="M178" s="10" t="str">
        <f>IF(OR(E178&gt;'100% Report'!$I$16,E178&lt;-'100% Report'!$I$16),E178,"")</f>
        <v/>
      </c>
      <c r="N178" s="14" t="str">
        <f>IF(OR(D178&gt;'95% Report'!$G$17,D178&lt;-'95% Report'!$G$17),D178,"")</f>
        <v/>
      </c>
      <c r="O178" s="14" t="str">
        <f>IF(OR(D178&gt;'100% Report'!$G$17,D178&lt;-'100% Report'!$G$17),D178,"")</f>
        <v/>
      </c>
      <c r="P178" s="9" t="str">
        <f>IF(OR(E178&gt;'95% Report'!$I$17,E178&lt;-'95% Report'!$I$17),E178,"")</f>
        <v/>
      </c>
      <c r="Q178" s="9" t="str">
        <f>IF(OR(E178&gt;'100% Report'!$I$17,E178&lt;-'100% Report'!$I$17),E178,"")</f>
        <v/>
      </c>
      <c r="R178" s="14" t="str">
        <f>IF(OR(D178&gt;'95% Report'!$G$18,D178&lt;-'95% Report'!$G$18),D178,"")</f>
        <v/>
      </c>
      <c r="S178" s="14" t="str">
        <f>IF(OR(D178&gt;'100% Report'!$G$18,D178&lt;-'100% Report'!$G$18),D178,"")</f>
        <v/>
      </c>
      <c r="T178" s="10" t="str">
        <f>IF(OR(E178&gt;'95% Report'!$I$18,E178&lt;-'95% Report'!$I$18),E178,"")</f>
        <v/>
      </c>
      <c r="U178" s="10" t="str">
        <f>IF(OR(E178&gt;'100% Report'!$I$18,E178&lt;-'100% Report'!$I$18),E178,"")</f>
        <v/>
      </c>
    </row>
    <row r="179" spans="1:21">
      <c r="A179" s="8">
        <v>51.3</v>
      </c>
      <c r="B179" s="12">
        <f>'Raw Data Input'!S192/100</f>
        <v>0</v>
      </c>
      <c r="C179" s="10">
        <f t="shared" si="13"/>
        <v>0</v>
      </c>
      <c r="D179" s="10">
        <f t="shared" si="13"/>
        <v>0</v>
      </c>
      <c r="E179" s="13">
        <f t="shared" si="11"/>
        <v>0</v>
      </c>
      <c r="F179" s="14" t="str">
        <f>IF(OR(D179&gt;'95% Report'!$G$15,D179&lt;-'95% Report'!$G$15),D179,"")</f>
        <v/>
      </c>
      <c r="G179" s="14" t="str">
        <f>IF(OR(D179&gt;'100% Report'!$G$15,D179&lt;-'100% Report'!$G$15),D179,"")</f>
        <v/>
      </c>
      <c r="H179" s="10" t="str">
        <f>IF(OR(E179&gt;'95% Report'!$I$15,E179&lt;-'95% Report'!$I$15),E179,"")</f>
        <v/>
      </c>
      <c r="I179" s="10" t="str">
        <f>IF(OR(E179&gt;'100% Report'!$I$15,E179&lt;-'100% Report'!$I$15),E179,"")</f>
        <v/>
      </c>
      <c r="J179" s="14" t="str">
        <f>IF(OR(D179&gt;'95% Report'!$G$16,D179&lt;-'95% Report'!$G$16),D179,"")</f>
        <v/>
      </c>
      <c r="K179" s="14" t="str">
        <f>IF(OR(D179&gt;'100% Report'!$G$16,D179&lt;-'100% Report'!$G$16),D179,"")</f>
        <v/>
      </c>
      <c r="L179" s="10" t="str">
        <f>IF(OR(E179&gt;'95% Report'!$I$16,E179&lt;-'95% Report'!$I$16),E179,"")</f>
        <v/>
      </c>
      <c r="M179" s="10" t="str">
        <f>IF(OR(E179&gt;'100% Report'!$I$16,E179&lt;-'100% Report'!$I$16),E179,"")</f>
        <v/>
      </c>
      <c r="N179" s="14" t="str">
        <f>IF(OR(D179&gt;'95% Report'!$G$17,D179&lt;-'95% Report'!$G$17),D179,"")</f>
        <v/>
      </c>
      <c r="O179" s="14" t="str">
        <f>IF(OR(D179&gt;'100% Report'!$G$17,D179&lt;-'100% Report'!$G$17),D179,"")</f>
        <v/>
      </c>
      <c r="P179" s="9" t="str">
        <f>IF(OR(E179&gt;'95% Report'!$I$17,E179&lt;-'95% Report'!$I$17),E179,"")</f>
        <v/>
      </c>
      <c r="Q179" s="9" t="str">
        <f>IF(OR(E179&gt;'100% Report'!$I$17,E179&lt;-'100% Report'!$I$17),E179,"")</f>
        <v/>
      </c>
      <c r="R179" s="14" t="str">
        <f>IF(OR(D179&gt;'95% Report'!$G$18,D179&lt;-'95% Report'!$G$18),D179,"")</f>
        <v/>
      </c>
      <c r="S179" s="14" t="str">
        <f>IF(OR(D179&gt;'100% Report'!$G$18,D179&lt;-'100% Report'!$G$18),D179,"")</f>
        <v/>
      </c>
      <c r="T179" s="10" t="str">
        <f>IF(OR(E179&gt;'95% Report'!$I$18,E179&lt;-'95% Report'!$I$18),E179,"")</f>
        <v/>
      </c>
      <c r="U179" s="10" t="str">
        <f>IF(OR(E179&gt;'100% Report'!$I$18,E179&lt;-'100% Report'!$I$18),E179,"")</f>
        <v/>
      </c>
    </row>
    <row r="180" spans="1:21">
      <c r="A180" s="7">
        <v>51.6</v>
      </c>
      <c r="B180" s="12">
        <f>'Raw Data Input'!S193/100</f>
        <v>0</v>
      </c>
      <c r="C180" s="10">
        <f t="shared" si="13"/>
        <v>0</v>
      </c>
      <c r="D180" s="10">
        <f t="shared" si="13"/>
        <v>0</v>
      </c>
      <c r="E180" s="13">
        <f t="shared" si="11"/>
        <v>0</v>
      </c>
      <c r="F180" s="14" t="str">
        <f>IF(OR(D180&gt;'95% Report'!$G$15,D180&lt;-'95% Report'!$G$15),D180,"")</f>
        <v/>
      </c>
      <c r="G180" s="14" t="str">
        <f>IF(OR(D180&gt;'100% Report'!$G$15,D180&lt;-'100% Report'!$G$15),D180,"")</f>
        <v/>
      </c>
      <c r="H180" s="10" t="str">
        <f>IF(OR(E180&gt;'95% Report'!$I$15,E180&lt;-'95% Report'!$I$15),E180,"")</f>
        <v/>
      </c>
      <c r="I180" s="10" t="str">
        <f>IF(OR(E180&gt;'100% Report'!$I$15,E180&lt;-'100% Report'!$I$15),E180,"")</f>
        <v/>
      </c>
      <c r="J180" s="14" t="str">
        <f>IF(OR(D180&gt;'95% Report'!$G$16,D180&lt;-'95% Report'!$G$16),D180,"")</f>
        <v/>
      </c>
      <c r="K180" s="14" t="str">
        <f>IF(OR(D180&gt;'100% Report'!$G$16,D180&lt;-'100% Report'!$G$16),D180,"")</f>
        <v/>
      </c>
      <c r="L180" s="10" t="str">
        <f>IF(OR(E180&gt;'95% Report'!$I$16,E180&lt;-'95% Report'!$I$16),E180,"")</f>
        <v/>
      </c>
      <c r="M180" s="10" t="str">
        <f>IF(OR(E180&gt;'100% Report'!$I$16,E180&lt;-'100% Report'!$I$16),E180,"")</f>
        <v/>
      </c>
      <c r="N180" s="14" t="str">
        <f>IF(OR(D180&gt;'95% Report'!$G$17,D180&lt;-'95% Report'!$G$17),D180,"")</f>
        <v/>
      </c>
      <c r="O180" s="14" t="str">
        <f>IF(OR(D180&gt;'100% Report'!$G$17,D180&lt;-'100% Report'!$G$17),D180,"")</f>
        <v/>
      </c>
      <c r="P180" s="9" t="str">
        <f>IF(OR(E180&gt;'95% Report'!$I$17,E180&lt;-'95% Report'!$I$17),E180,"")</f>
        <v/>
      </c>
      <c r="Q180" s="9" t="str">
        <f>IF(OR(E180&gt;'100% Report'!$I$17,E180&lt;-'100% Report'!$I$17),E180,"")</f>
        <v/>
      </c>
      <c r="R180" s="14" t="str">
        <f>IF(OR(D180&gt;'95% Report'!$G$18,D180&lt;-'95% Report'!$G$18),D180,"")</f>
        <v/>
      </c>
      <c r="S180" s="14" t="str">
        <f>IF(OR(D180&gt;'100% Report'!$G$18,D180&lt;-'100% Report'!$G$18),D180,"")</f>
        <v/>
      </c>
      <c r="T180" s="10" t="str">
        <f>IF(OR(E180&gt;'95% Report'!$I$18,E180&lt;-'95% Report'!$I$18),E180,"")</f>
        <v/>
      </c>
      <c r="U180" s="10" t="str">
        <f>IF(OR(E180&gt;'100% Report'!$I$18,E180&lt;-'100% Report'!$I$18),E180,"")</f>
        <v/>
      </c>
    </row>
    <row r="181" spans="1:21">
      <c r="A181" s="8">
        <v>51.9</v>
      </c>
      <c r="B181" s="12">
        <f>'Raw Data Input'!S194/100</f>
        <v>0</v>
      </c>
      <c r="C181" s="10">
        <f t="shared" si="13"/>
        <v>0</v>
      </c>
      <c r="D181" s="10">
        <f t="shared" si="13"/>
        <v>0</v>
      </c>
      <c r="E181" s="13">
        <f t="shared" si="11"/>
        <v>0</v>
      </c>
      <c r="F181" s="14" t="str">
        <f>IF(OR(D181&gt;'95% Report'!$G$15,D181&lt;-'95% Report'!$G$15),D181,"")</f>
        <v/>
      </c>
      <c r="G181" s="14" t="str">
        <f>IF(OR(D181&gt;'100% Report'!$G$15,D181&lt;-'100% Report'!$G$15),D181,"")</f>
        <v/>
      </c>
      <c r="H181" s="10" t="str">
        <f>IF(OR(E181&gt;'95% Report'!$I$15,E181&lt;-'95% Report'!$I$15),E181,"")</f>
        <v/>
      </c>
      <c r="I181" s="10" t="str">
        <f>IF(OR(E181&gt;'100% Report'!$I$15,E181&lt;-'100% Report'!$I$15),E181,"")</f>
        <v/>
      </c>
      <c r="J181" s="14" t="str">
        <f>IF(OR(D181&gt;'95% Report'!$G$16,D181&lt;-'95% Report'!$G$16),D181,"")</f>
        <v/>
      </c>
      <c r="K181" s="14" t="str">
        <f>IF(OR(D181&gt;'100% Report'!$G$16,D181&lt;-'100% Report'!$G$16),D181,"")</f>
        <v/>
      </c>
      <c r="L181" s="10" t="str">
        <f>IF(OR(E181&gt;'95% Report'!$I$16,E181&lt;-'95% Report'!$I$16),E181,"")</f>
        <v/>
      </c>
      <c r="M181" s="10" t="str">
        <f>IF(OR(E181&gt;'100% Report'!$I$16,E181&lt;-'100% Report'!$I$16),E181,"")</f>
        <v/>
      </c>
      <c r="N181" s="14" t="str">
        <f>IF(OR(D181&gt;'95% Report'!$G$17,D181&lt;-'95% Report'!$G$17),D181,"")</f>
        <v/>
      </c>
      <c r="O181" s="14" t="str">
        <f>IF(OR(D181&gt;'100% Report'!$G$17,D181&lt;-'100% Report'!$G$17),D181,"")</f>
        <v/>
      </c>
      <c r="P181" s="9" t="str">
        <f>IF(OR(E181&gt;'95% Report'!$I$17,E181&lt;-'95% Report'!$I$17),E181,"")</f>
        <v/>
      </c>
      <c r="Q181" s="9" t="str">
        <f>IF(OR(E181&gt;'100% Report'!$I$17,E181&lt;-'100% Report'!$I$17),E181,"")</f>
        <v/>
      </c>
      <c r="R181" s="14" t="str">
        <f>IF(OR(D181&gt;'95% Report'!$G$18,D181&lt;-'95% Report'!$G$18),D181,"")</f>
        <v/>
      </c>
      <c r="S181" s="14" t="str">
        <f>IF(OR(D181&gt;'100% Report'!$G$18,D181&lt;-'100% Report'!$G$18),D181,"")</f>
        <v/>
      </c>
      <c r="T181" s="10" t="str">
        <f>IF(OR(E181&gt;'95% Report'!$I$18,E181&lt;-'95% Report'!$I$18),E181,"")</f>
        <v/>
      </c>
      <c r="U181" s="10" t="str">
        <f>IF(OR(E181&gt;'100% Report'!$I$18,E181&lt;-'100% Report'!$I$18),E181,"")</f>
        <v/>
      </c>
    </row>
    <row r="182" spans="1:21">
      <c r="A182" s="8">
        <v>52.2</v>
      </c>
      <c r="B182" s="12">
        <f>'Raw Data Input'!S195/100</f>
        <v>0</v>
      </c>
      <c r="C182" s="10">
        <f t="shared" si="13"/>
        <v>0</v>
      </c>
      <c r="D182" s="10">
        <f t="shared" si="13"/>
        <v>0</v>
      </c>
      <c r="E182" s="13">
        <f t="shared" si="11"/>
        <v>0</v>
      </c>
      <c r="F182" s="14" t="str">
        <f>IF(OR(D182&gt;'95% Report'!$G$15,D182&lt;-'95% Report'!$G$15),D182,"")</f>
        <v/>
      </c>
      <c r="G182" s="14" t="str">
        <f>IF(OR(D182&gt;'100% Report'!$G$15,D182&lt;-'100% Report'!$G$15),D182,"")</f>
        <v/>
      </c>
      <c r="H182" s="10" t="str">
        <f>IF(OR(E182&gt;'95% Report'!$I$15,E182&lt;-'95% Report'!$I$15),E182,"")</f>
        <v/>
      </c>
      <c r="I182" s="10" t="str">
        <f>IF(OR(E182&gt;'100% Report'!$I$15,E182&lt;-'100% Report'!$I$15),E182,"")</f>
        <v/>
      </c>
      <c r="J182" s="14" t="str">
        <f>IF(OR(D182&gt;'95% Report'!$G$16,D182&lt;-'95% Report'!$G$16),D182,"")</f>
        <v/>
      </c>
      <c r="K182" s="14" t="str">
        <f>IF(OR(D182&gt;'100% Report'!$G$16,D182&lt;-'100% Report'!$G$16),D182,"")</f>
        <v/>
      </c>
      <c r="L182" s="10" t="str">
        <f>IF(OR(E182&gt;'95% Report'!$I$16,E182&lt;-'95% Report'!$I$16),E182,"")</f>
        <v/>
      </c>
      <c r="M182" s="10" t="str">
        <f>IF(OR(E182&gt;'100% Report'!$I$16,E182&lt;-'100% Report'!$I$16),E182,"")</f>
        <v/>
      </c>
      <c r="N182" s="14" t="str">
        <f>IF(OR(D182&gt;'95% Report'!$G$17,D182&lt;-'95% Report'!$G$17),D182,"")</f>
        <v/>
      </c>
      <c r="O182" s="14" t="str">
        <f>IF(OR(D182&gt;'100% Report'!$G$17,D182&lt;-'100% Report'!$G$17),D182,"")</f>
        <v/>
      </c>
      <c r="P182" s="9" t="str">
        <f>IF(OR(E182&gt;'95% Report'!$I$17,E182&lt;-'95% Report'!$I$17),E182,"")</f>
        <v/>
      </c>
      <c r="Q182" s="9" t="str">
        <f>IF(OR(E182&gt;'100% Report'!$I$17,E182&lt;-'100% Report'!$I$17),E182,"")</f>
        <v/>
      </c>
      <c r="R182" s="14" t="str">
        <f>IF(OR(D182&gt;'95% Report'!$G$18,D182&lt;-'95% Report'!$G$18),D182,"")</f>
        <v/>
      </c>
      <c r="S182" s="14" t="str">
        <f>IF(OR(D182&gt;'100% Report'!$G$18,D182&lt;-'100% Report'!$G$18),D182,"")</f>
        <v/>
      </c>
      <c r="T182" s="10" t="str">
        <f>IF(OR(E182&gt;'95% Report'!$I$18,E182&lt;-'95% Report'!$I$18),E182,"")</f>
        <v/>
      </c>
      <c r="U182" s="10" t="str">
        <f>IF(OR(E182&gt;'100% Report'!$I$18,E182&lt;-'100% Report'!$I$18),E182,"")</f>
        <v/>
      </c>
    </row>
    <row r="183" spans="1:21">
      <c r="A183" s="8">
        <v>52.5</v>
      </c>
      <c r="B183" s="12">
        <f>'Raw Data Input'!S196/100</f>
        <v>0</v>
      </c>
      <c r="C183" s="10">
        <f t="shared" si="13"/>
        <v>0</v>
      </c>
      <c r="D183" s="10">
        <f t="shared" si="13"/>
        <v>0</v>
      </c>
      <c r="E183" s="13">
        <f t="shared" si="11"/>
        <v>0</v>
      </c>
      <c r="F183" s="14" t="str">
        <f>IF(OR(D183&gt;'95% Report'!$G$15,D183&lt;-'95% Report'!$G$15),D183,"")</f>
        <v/>
      </c>
      <c r="G183" s="14" t="str">
        <f>IF(OR(D183&gt;'100% Report'!$G$15,D183&lt;-'100% Report'!$G$15),D183,"")</f>
        <v/>
      </c>
      <c r="H183" s="10" t="str">
        <f>IF(OR(E183&gt;'95% Report'!$I$15,E183&lt;-'95% Report'!$I$15),E183,"")</f>
        <v/>
      </c>
      <c r="I183" s="10" t="str">
        <f>IF(OR(E183&gt;'100% Report'!$I$15,E183&lt;-'100% Report'!$I$15),E183,"")</f>
        <v/>
      </c>
      <c r="J183" s="14" t="str">
        <f>IF(OR(D183&gt;'95% Report'!$G$16,D183&lt;-'95% Report'!$G$16),D183,"")</f>
        <v/>
      </c>
      <c r="K183" s="14" t="str">
        <f>IF(OR(D183&gt;'100% Report'!$G$16,D183&lt;-'100% Report'!$G$16),D183,"")</f>
        <v/>
      </c>
      <c r="L183" s="10" t="str">
        <f>IF(OR(E183&gt;'95% Report'!$I$16,E183&lt;-'95% Report'!$I$16),E183,"")</f>
        <v/>
      </c>
      <c r="M183" s="10" t="str">
        <f>IF(OR(E183&gt;'100% Report'!$I$16,E183&lt;-'100% Report'!$I$16),E183,"")</f>
        <v/>
      </c>
      <c r="N183" s="14" t="str">
        <f>IF(OR(D183&gt;'95% Report'!$G$17,D183&lt;-'95% Report'!$G$17),D183,"")</f>
        <v/>
      </c>
      <c r="O183" s="14" t="str">
        <f>IF(OR(D183&gt;'100% Report'!$G$17,D183&lt;-'100% Report'!$G$17),D183,"")</f>
        <v/>
      </c>
      <c r="P183" s="9" t="str">
        <f>IF(OR(E183&gt;'95% Report'!$I$17,E183&lt;-'95% Report'!$I$17),E183,"")</f>
        <v/>
      </c>
      <c r="Q183" s="9" t="str">
        <f>IF(OR(E183&gt;'100% Report'!$I$17,E183&lt;-'100% Report'!$I$17),E183,"")</f>
        <v/>
      </c>
      <c r="R183" s="14" t="str">
        <f>IF(OR(D183&gt;'95% Report'!$G$18,D183&lt;-'95% Report'!$G$18),D183,"")</f>
        <v/>
      </c>
      <c r="S183" s="14" t="str">
        <f>IF(OR(D183&gt;'100% Report'!$G$18,D183&lt;-'100% Report'!$G$18),D183,"")</f>
        <v/>
      </c>
      <c r="T183" s="10" t="str">
        <f>IF(OR(E183&gt;'95% Report'!$I$18,E183&lt;-'95% Report'!$I$18),E183,"")</f>
        <v/>
      </c>
      <c r="U183" s="10" t="str">
        <f>IF(OR(E183&gt;'100% Report'!$I$18,E183&lt;-'100% Report'!$I$18),E183,"")</f>
        <v/>
      </c>
    </row>
    <row r="184" spans="1:21">
      <c r="A184" s="7">
        <v>52.8</v>
      </c>
      <c r="B184" s="12">
        <f>'Raw Data Input'!S197/100</f>
        <v>0</v>
      </c>
      <c r="C184" s="10">
        <f t="shared" si="13"/>
        <v>0</v>
      </c>
      <c r="D184" s="10">
        <f t="shared" si="13"/>
        <v>0</v>
      </c>
      <c r="E184" s="13">
        <f t="shared" si="11"/>
        <v>0</v>
      </c>
      <c r="F184" s="14" t="str">
        <f>IF(OR(D184&gt;'95% Report'!$G$15,D184&lt;-'95% Report'!$G$15),D184,"")</f>
        <v/>
      </c>
      <c r="G184" s="14" t="str">
        <f>IF(OR(D184&gt;'100% Report'!$G$15,D184&lt;-'100% Report'!$G$15),D184,"")</f>
        <v/>
      </c>
      <c r="H184" s="10" t="str">
        <f>IF(OR(E184&gt;'95% Report'!$I$15,E184&lt;-'95% Report'!$I$15),E184,"")</f>
        <v/>
      </c>
      <c r="I184" s="10" t="str">
        <f>IF(OR(E184&gt;'100% Report'!$I$15,E184&lt;-'100% Report'!$I$15),E184,"")</f>
        <v/>
      </c>
      <c r="J184" s="14" t="str">
        <f>IF(OR(D184&gt;'95% Report'!$G$16,D184&lt;-'95% Report'!$G$16),D184,"")</f>
        <v/>
      </c>
      <c r="K184" s="14" t="str">
        <f>IF(OR(D184&gt;'100% Report'!$G$16,D184&lt;-'100% Report'!$G$16),D184,"")</f>
        <v/>
      </c>
      <c r="L184" s="10" t="str">
        <f>IF(OR(E184&gt;'95% Report'!$I$16,E184&lt;-'95% Report'!$I$16),E184,"")</f>
        <v/>
      </c>
      <c r="M184" s="10" t="str">
        <f>IF(OR(E184&gt;'100% Report'!$I$16,E184&lt;-'100% Report'!$I$16),E184,"")</f>
        <v/>
      </c>
      <c r="N184" s="14" t="str">
        <f>IF(OR(D184&gt;'95% Report'!$G$17,D184&lt;-'95% Report'!$G$17),D184,"")</f>
        <v/>
      </c>
      <c r="O184" s="14" t="str">
        <f>IF(OR(D184&gt;'100% Report'!$G$17,D184&lt;-'100% Report'!$G$17),D184,"")</f>
        <v/>
      </c>
      <c r="P184" s="9" t="str">
        <f>IF(OR(E184&gt;'95% Report'!$I$17,E184&lt;-'95% Report'!$I$17),E184,"")</f>
        <v/>
      </c>
      <c r="Q184" s="9" t="str">
        <f>IF(OR(E184&gt;'100% Report'!$I$17,E184&lt;-'100% Report'!$I$17),E184,"")</f>
        <v/>
      </c>
      <c r="R184" s="14" t="str">
        <f>IF(OR(D184&gt;'95% Report'!$G$18,D184&lt;-'95% Report'!$G$18),D184,"")</f>
        <v/>
      </c>
      <c r="S184" s="14" t="str">
        <f>IF(OR(D184&gt;'100% Report'!$G$18,D184&lt;-'100% Report'!$G$18),D184,"")</f>
        <v/>
      </c>
      <c r="T184" s="10" t="str">
        <f>IF(OR(E184&gt;'95% Report'!$I$18,E184&lt;-'95% Report'!$I$18),E184,"")</f>
        <v/>
      </c>
      <c r="U184" s="10" t="str">
        <f>IF(OR(E184&gt;'100% Report'!$I$18,E184&lt;-'100% Report'!$I$18),E184,"")</f>
        <v/>
      </c>
    </row>
    <row r="185" spans="1:21">
      <c r="A185" s="8">
        <v>53.1</v>
      </c>
      <c r="B185" s="12">
        <f>'Raw Data Input'!S198/100</f>
        <v>0</v>
      </c>
      <c r="C185" s="10">
        <f t="shared" si="13"/>
        <v>0</v>
      </c>
      <c r="D185" s="10">
        <f t="shared" si="13"/>
        <v>0</v>
      </c>
      <c r="E185" s="13">
        <f t="shared" si="11"/>
        <v>0</v>
      </c>
      <c r="F185" s="14" t="str">
        <f>IF(OR(D185&gt;'95% Report'!$G$15,D185&lt;-'95% Report'!$G$15),D185,"")</f>
        <v/>
      </c>
      <c r="G185" s="14" t="str">
        <f>IF(OR(D185&gt;'100% Report'!$G$15,D185&lt;-'100% Report'!$G$15),D185,"")</f>
        <v/>
      </c>
      <c r="H185" s="10" t="str">
        <f>IF(OR(E185&gt;'95% Report'!$I$15,E185&lt;-'95% Report'!$I$15),E185,"")</f>
        <v/>
      </c>
      <c r="I185" s="10" t="str">
        <f>IF(OR(E185&gt;'100% Report'!$I$15,E185&lt;-'100% Report'!$I$15),E185,"")</f>
        <v/>
      </c>
      <c r="J185" s="14" t="str">
        <f>IF(OR(D185&gt;'95% Report'!$G$16,D185&lt;-'95% Report'!$G$16),D185,"")</f>
        <v/>
      </c>
      <c r="K185" s="14" t="str">
        <f>IF(OR(D185&gt;'100% Report'!$G$16,D185&lt;-'100% Report'!$G$16),D185,"")</f>
        <v/>
      </c>
      <c r="L185" s="10" t="str">
        <f>IF(OR(E185&gt;'95% Report'!$I$16,E185&lt;-'95% Report'!$I$16),E185,"")</f>
        <v/>
      </c>
      <c r="M185" s="10" t="str">
        <f>IF(OR(E185&gt;'100% Report'!$I$16,E185&lt;-'100% Report'!$I$16),E185,"")</f>
        <v/>
      </c>
      <c r="N185" s="14" t="str">
        <f>IF(OR(D185&gt;'95% Report'!$G$17,D185&lt;-'95% Report'!$G$17),D185,"")</f>
        <v/>
      </c>
      <c r="O185" s="14" t="str">
        <f>IF(OR(D185&gt;'100% Report'!$G$17,D185&lt;-'100% Report'!$G$17),D185,"")</f>
        <v/>
      </c>
      <c r="P185" s="9" t="str">
        <f>IF(OR(E185&gt;'95% Report'!$I$17,E185&lt;-'95% Report'!$I$17),E185,"")</f>
        <v/>
      </c>
      <c r="Q185" s="9" t="str">
        <f>IF(OR(E185&gt;'100% Report'!$I$17,E185&lt;-'100% Report'!$I$17),E185,"")</f>
        <v/>
      </c>
      <c r="R185" s="14" t="str">
        <f>IF(OR(D185&gt;'95% Report'!$G$18,D185&lt;-'95% Report'!$G$18),D185,"")</f>
        <v/>
      </c>
      <c r="S185" s="14" t="str">
        <f>IF(OR(D185&gt;'100% Report'!$G$18,D185&lt;-'100% Report'!$G$18),D185,"")</f>
        <v/>
      </c>
      <c r="T185" s="10" t="str">
        <f>IF(OR(E185&gt;'95% Report'!$I$18,E185&lt;-'95% Report'!$I$18),E185,"")</f>
        <v/>
      </c>
      <c r="U185" s="10" t="str">
        <f>IF(OR(E185&gt;'100% Report'!$I$18,E185&lt;-'100% Report'!$I$18),E185,"")</f>
        <v/>
      </c>
    </row>
    <row r="186" spans="1:21">
      <c r="A186" s="8">
        <v>53.4</v>
      </c>
      <c r="B186" s="12">
        <f>'Raw Data Input'!S199/100</f>
        <v>0</v>
      </c>
      <c r="C186" s="10">
        <f t="shared" ref="C186:D201" si="14">B186-B185</f>
        <v>0</v>
      </c>
      <c r="D186" s="10">
        <f t="shared" si="14"/>
        <v>0</v>
      </c>
      <c r="E186" s="13">
        <f t="shared" si="11"/>
        <v>0</v>
      </c>
      <c r="F186" s="14" t="str">
        <f>IF(OR(D186&gt;'95% Report'!$G$15,D186&lt;-'95% Report'!$G$15),D186,"")</f>
        <v/>
      </c>
      <c r="G186" s="14" t="str">
        <f>IF(OR(D186&gt;'100% Report'!$G$15,D186&lt;-'100% Report'!$G$15),D186,"")</f>
        <v/>
      </c>
      <c r="H186" s="10" t="str">
        <f>IF(OR(E186&gt;'95% Report'!$I$15,E186&lt;-'95% Report'!$I$15),E186,"")</f>
        <v/>
      </c>
      <c r="I186" s="10" t="str">
        <f>IF(OR(E186&gt;'100% Report'!$I$15,E186&lt;-'100% Report'!$I$15),E186,"")</f>
        <v/>
      </c>
      <c r="J186" s="14" t="str">
        <f>IF(OR(D186&gt;'95% Report'!$G$16,D186&lt;-'95% Report'!$G$16),D186,"")</f>
        <v/>
      </c>
      <c r="K186" s="14" t="str">
        <f>IF(OR(D186&gt;'100% Report'!$G$16,D186&lt;-'100% Report'!$G$16),D186,"")</f>
        <v/>
      </c>
      <c r="L186" s="10" t="str">
        <f>IF(OR(E186&gt;'95% Report'!$I$16,E186&lt;-'95% Report'!$I$16),E186,"")</f>
        <v/>
      </c>
      <c r="M186" s="10" t="str">
        <f>IF(OR(E186&gt;'100% Report'!$I$16,E186&lt;-'100% Report'!$I$16),E186,"")</f>
        <v/>
      </c>
      <c r="N186" s="14" t="str">
        <f>IF(OR(D186&gt;'95% Report'!$G$17,D186&lt;-'95% Report'!$G$17),D186,"")</f>
        <v/>
      </c>
      <c r="O186" s="14" t="str">
        <f>IF(OR(D186&gt;'100% Report'!$G$17,D186&lt;-'100% Report'!$G$17),D186,"")</f>
        <v/>
      </c>
      <c r="P186" s="9" t="str">
        <f>IF(OR(E186&gt;'95% Report'!$I$17,E186&lt;-'95% Report'!$I$17),E186,"")</f>
        <v/>
      </c>
      <c r="Q186" s="9" t="str">
        <f>IF(OR(E186&gt;'100% Report'!$I$17,E186&lt;-'100% Report'!$I$17),E186,"")</f>
        <v/>
      </c>
      <c r="R186" s="14" t="str">
        <f>IF(OR(D186&gt;'95% Report'!$G$18,D186&lt;-'95% Report'!$G$18),D186,"")</f>
        <v/>
      </c>
      <c r="S186" s="14" t="str">
        <f>IF(OR(D186&gt;'100% Report'!$G$18,D186&lt;-'100% Report'!$G$18),D186,"")</f>
        <v/>
      </c>
      <c r="T186" s="10" t="str">
        <f>IF(OR(E186&gt;'95% Report'!$I$18,E186&lt;-'95% Report'!$I$18),E186,"")</f>
        <v/>
      </c>
      <c r="U186" s="10" t="str">
        <f>IF(OR(E186&gt;'100% Report'!$I$18,E186&lt;-'100% Report'!$I$18),E186,"")</f>
        <v/>
      </c>
    </row>
    <row r="187" spans="1:21">
      <c r="A187" s="8">
        <v>53.7</v>
      </c>
      <c r="B187" s="12">
        <f>'Raw Data Input'!S200/100</f>
        <v>0</v>
      </c>
      <c r="C187" s="10">
        <f t="shared" si="14"/>
        <v>0</v>
      </c>
      <c r="D187" s="10">
        <f t="shared" si="14"/>
        <v>0</v>
      </c>
      <c r="E187" s="13">
        <f t="shared" si="11"/>
        <v>0</v>
      </c>
      <c r="F187" s="14" t="str">
        <f>IF(OR(D187&gt;'95% Report'!$G$15,D187&lt;-'95% Report'!$G$15),D187,"")</f>
        <v/>
      </c>
      <c r="G187" s="14" t="str">
        <f>IF(OR(D187&gt;'100% Report'!$G$15,D187&lt;-'100% Report'!$G$15),D187,"")</f>
        <v/>
      </c>
      <c r="H187" s="10" t="str">
        <f>IF(OR(E187&gt;'95% Report'!$I$15,E187&lt;-'95% Report'!$I$15),E187,"")</f>
        <v/>
      </c>
      <c r="I187" s="10" t="str">
        <f>IF(OR(E187&gt;'100% Report'!$I$15,E187&lt;-'100% Report'!$I$15),E187,"")</f>
        <v/>
      </c>
      <c r="J187" s="14" t="str">
        <f>IF(OR(D187&gt;'95% Report'!$G$16,D187&lt;-'95% Report'!$G$16),D187,"")</f>
        <v/>
      </c>
      <c r="K187" s="14" t="str">
        <f>IF(OR(D187&gt;'100% Report'!$G$16,D187&lt;-'100% Report'!$G$16),D187,"")</f>
        <v/>
      </c>
      <c r="L187" s="10" t="str">
        <f>IF(OR(E187&gt;'95% Report'!$I$16,E187&lt;-'95% Report'!$I$16),E187,"")</f>
        <v/>
      </c>
      <c r="M187" s="10" t="str">
        <f>IF(OR(E187&gt;'100% Report'!$I$16,E187&lt;-'100% Report'!$I$16),E187,"")</f>
        <v/>
      </c>
      <c r="N187" s="14" t="str">
        <f>IF(OR(D187&gt;'95% Report'!$G$17,D187&lt;-'95% Report'!$G$17),D187,"")</f>
        <v/>
      </c>
      <c r="O187" s="14" t="str">
        <f>IF(OR(D187&gt;'100% Report'!$G$17,D187&lt;-'100% Report'!$G$17),D187,"")</f>
        <v/>
      </c>
      <c r="P187" s="9" t="str">
        <f>IF(OR(E187&gt;'95% Report'!$I$17,E187&lt;-'95% Report'!$I$17),E187,"")</f>
        <v/>
      </c>
      <c r="Q187" s="9" t="str">
        <f>IF(OR(E187&gt;'100% Report'!$I$17,E187&lt;-'100% Report'!$I$17),E187,"")</f>
        <v/>
      </c>
      <c r="R187" s="14" t="str">
        <f>IF(OR(D187&gt;'95% Report'!$G$18,D187&lt;-'95% Report'!$G$18),D187,"")</f>
        <v/>
      </c>
      <c r="S187" s="14" t="str">
        <f>IF(OR(D187&gt;'100% Report'!$G$18,D187&lt;-'100% Report'!$G$18),D187,"")</f>
        <v/>
      </c>
      <c r="T187" s="10" t="str">
        <f>IF(OR(E187&gt;'95% Report'!$I$18,E187&lt;-'95% Report'!$I$18),E187,"")</f>
        <v/>
      </c>
      <c r="U187" s="10" t="str">
        <f>IF(OR(E187&gt;'100% Report'!$I$18,E187&lt;-'100% Report'!$I$18),E187,"")</f>
        <v/>
      </c>
    </row>
    <row r="188" spans="1:21">
      <c r="A188" s="7">
        <v>54</v>
      </c>
      <c r="B188" s="12">
        <f>'Raw Data Input'!S201/100</f>
        <v>0</v>
      </c>
      <c r="C188" s="10">
        <f t="shared" si="14"/>
        <v>0</v>
      </c>
      <c r="D188" s="10">
        <f t="shared" si="14"/>
        <v>0</v>
      </c>
      <c r="E188" s="13">
        <f t="shared" si="11"/>
        <v>0</v>
      </c>
      <c r="F188" s="14" t="str">
        <f>IF(OR(D188&gt;'95% Report'!$G$15,D188&lt;-'95% Report'!$G$15),D188,"")</f>
        <v/>
      </c>
      <c r="G188" s="14" t="str">
        <f>IF(OR(D188&gt;'100% Report'!$G$15,D188&lt;-'100% Report'!$G$15),D188,"")</f>
        <v/>
      </c>
      <c r="H188" s="10" t="str">
        <f>IF(OR(E188&gt;'95% Report'!$I$15,E188&lt;-'95% Report'!$I$15),E188,"")</f>
        <v/>
      </c>
      <c r="I188" s="10" t="str">
        <f>IF(OR(E188&gt;'100% Report'!$I$15,E188&lt;-'100% Report'!$I$15),E188,"")</f>
        <v/>
      </c>
      <c r="J188" s="14" t="str">
        <f>IF(OR(D188&gt;'95% Report'!$G$16,D188&lt;-'95% Report'!$G$16),D188,"")</f>
        <v/>
      </c>
      <c r="K188" s="14" t="str">
        <f>IF(OR(D188&gt;'100% Report'!$G$16,D188&lt;-'100% Report'!$G$16),D188,"")</f>
        <v/>
      </c>
      <c r="L188" s="10" t="str">
        <f>IF(OR(E188&gt;'95% Report'!$I$16,E188&lt;-'95% Report'!$I$16),E188,"")</f>
        <v/>
      </c>
      <c r="M188" s="10" t="str">
        <f>IF(OR(E188&gt;'100% Report'!$I$16,E188&lt;-'100% Report'!$I$16),E188,"")</f>
        <v/>
      </c>
      <c r="N188" s="14" t="str">
        <f>IF(OR(D188&gt;'95% Report'!$G$17,D188&lt;-'95% Report'!$G$17),D188,"")</f>
        <v/>
      </c>
      <c r="O188" s="14" t="str">
        <f>IF(OR(D188&gt;'100% Report'!$G$17,D188&lt;-'100% Report'!$G$17),D188,"")</f>
        <v/>
      </c>
      <c r="P188" s="9" t="str">
        <f>IF(OR(E188&gt;'95% Report'!$I$17,E188&lt;-'95% Report'!$I$17),E188,"")</f>
        <v/>
      </c>
      <c r="Q188" s="9" t="str">
        <f>IF(OR(E188&gt;'100% Report'!$I$17,E188&lt;-'100% Report'!$I$17),E188,"")</f>
        <v/>
      </c>
      <c r="R188" s="14" t="str">
        <f>IF(OR(D188&gt;'95% Report'!$G$18,D188&lt;-'95% Report'!$G$18),D188,"")</f>
        <v/>
      </c>
      <c r="S188" s="14" t="str">
        <f>IF(OR(D188&gt;'100% Report'!$G$18,D188&lt;-'100% Report'!$G$18),D188,"")</f>
        <v/>
      </c>
      <c r="T188" s="10" t="str">
        <f>IF(OR(E188&gt;'95% Report'!$I$18,E188&lt;-'95% Report'!$I$18),E188,"")</f>
        <v/>
      </c>
      <c r="U188" s="10" t="str">
        <f>IF(OR(E188&gt;'100% Report'!$I$18,E188&lt;-'100% Report'!$I$18),E188,"")</f>
        <v/>
      </c>
    </row>
    <row r="189" spans="1:21">
      <c r="A189" s="8">
        <v>54.3</v>
      </c>
      <c r="B189" s="12">
        <f>'Raw Data Input'!S202/100</f>
        <v>0</v>
      </c>
      <c r="C189" s="10">
        <f t="shared" si="14"/>
        <v>0</v>
      </c>
      <c r="D189" s="10">
        <f t="shared" si="14"/>
        <v>0</v>
      </c>
      <c r="E189" s="13">
        <f t="shared" si="11"/>
        <v>0</v>
      </c>
      <c r="F189" s="14" t="str">
        <f>IF(OR(D189&gt;'95% Report'!$G$15,D189&lt;-'95% Report'!$G$15),D189,"")</f>
        <v/>
      </c>
      <c r="G189" s="14" t="str">
        <f>IF(OR(D189&gt;'100% Report'!$G$15,D189&lt;-'100% Report'!$G$15),D189,"")</f>
        <v/>
      </c>
      <c r="H189" s="10" t="str">
        <f>IF(OR(E189&gt;'95% Report'!$I$15,E189&lt;-'95% Report'!$I$15),E189,"")</f>
        <v/>
      </c>
      <c r="I189" s="10" t="str">
        <f>IF(OR(E189&gt;'100% Report'!$I$15,E189&lt;-'100% Report'!$I$15),E189,"")</f>
        <v/>
      </c>
      <c r="J189" s="14" t="str">
        <f>IF(OR(D189&gt;'95% Report'!$G$16,D189&lt;-'95% Report'!$G$16),D189,"")</f>
        <v/>
      </c>
      <c r="K189" s="14" t="str">
        <f>IF(OR(D189&gt;'100% Report'!$G$16,D189&lt;-'100% Report'!$G$16),D189,"")</f>
        <v/>
      </c>
      <c r="L189" s="10" t="str">
        <f>IF(OR(E189&gt;'95% Report'!$I$16,E189&lt;-'95% Report'!$I$16),E189,"")</f>
        <v/>
      </c>
      <c r="M189" s="10" t="str">
        <f>IF(OR(E189&gt;'100% Report'!$I$16,E189&lt;-'100% Report'!$I$16),E189,"")</f>
        <v/>
      </c>
      <c r="N189" s="14" t="str">
        <f>IF(OR(D189&gt;'95% Report'!$G$17,D189&lt;-'95% Report'!$G$17),D189,"")</f>
        <v/>
      </c>
      <c r="O189" s="14" t="str">
        <f>IF(OR(D189&gt;'100% Report'!$G$17,D189&lt;-'100% Report'!$G$17),D189,"")</f>
        <v/>
      </c>
      <c r="P189" s="9" t="str">
        <f>IF(OR(E189&gt;'95% Report'!$I$17,E189&lt;-'95% Report'!$I$17),E189,"")</f>
        <v/>
      </c>
      <c r="Q189" s="9" t="str">
        <f>IF(OR(E189&gt;'100% Report'!$I$17,E189&lt;-'100% Report'!$I$17),E189,"")</f>
        <v/>
      </c>
      <c r="R189" s="14" t="str">
        <f>IF(OR(D189&gt;'95% Report'!$G$18,D189&lt;-'95% Report'!$G$18),D189,"")</f>
        <v/>
      </c>
      <c r="S189" s="14" t="str">
        <f>IF(OR(D189&gt;'100% Report'!$G$18,D189&lt;-'100% Report'!$G$18),D189,"")</f>
        <v/>
      </c>
      <c r="T189" s="10" t="str">
        <f>IF(OR(E189&gt;'95% Report'!$I$18,E189&lt;-'95% Report'!$I$18),E189,"")</f>
        <v/>
      </c>
      <c r="U189" s="10" t="str">
        <f>IF(OR(E189&gt;'100% Report'!$I$18,E189&lt;-'100% Report'!$I$18),E189,"")</f>
        <v/>
      </c>
    </row>
    <row r="190" spans="1:21">
      <c r="A190" s="8">
        <v>54.6</v>
      </c>
      <c r="B190" s="12">
        <f>'Raw Data Input'!S203/100</f>
        <v>0</v>
      </c>
      <c r="C190" s="10">
        <f t="shared" si="14"/>
        <v>0</v>
      </c>
      <c r="D190" s="10">
        <f t="shared" si="14"/>
        <v>0</v>
      </c>
      <c r="E190" s="13">
        <f t="shared" si="11"/>
        <v>0</v>
      </c>
      <c r="F190" s="14" t="str">
        <f>IF(OR(D190&gt;'95% Report'!$G$15,D190&lt;-'95% Report'!$G$15),D190,"")</f>
        <v/>
      </c>
      <c r="G190" s="14" t="str">
        <f>IF(OR(D190&gt;'100% Report'!$G$15,D190&lt;-'100% Report'!$G$15),D190,"")</f>
        <v/>
      </c>
      <c r="H190" s="10" t="str">
        <f>IF(OR(E190&gt;'95% Report'!$I$15,E190&lt;-'95% Report'!$I$15),E190,"")</f>
        <v/>
      </c>
      <c r="I190" s="10" t="str">
        <f>IF(OR(E190&gt;'100% Report'!$I$15,E190&lt;-'100% Report'!$I$15),E190,"")</f>
        <v/>
      </c>
      <c r="J190" s="14" t="str">
        <f>IF(OR(D190&gt;'95% Report'!$G$16,D190&lt;-'95% Report'!$G$16),D190,"")</f>
        <v/>
      </c>
      <c r="K190" s="14" t="str">
        <f>IF(OR(D190&gt;'100% Report'!$G$16,D190&lt;-'100% Report'!$G$16),D190,"")</f>
        <v/>
      </c>
      <c r="L190" s="10" t="str">
        <f>IF(OR(E190&gt;'95% Report'!$I$16,E190&lt;-'95% Report'!$I$16),E190,"")</f>
        <v/>
      </c>
      <c r="M190" s="10" t="str">
        <f>IF(OR(E190&gt;'100% Report'!$I$16,E190&lt;-'100% Report'!$I$16),E190,"")</f>
        <v/>
      </c>
      <c r="N190" s="14" t="str">
        <f>IF(OR(D190&gt;'95% Report'!$G$17,D190&lt;-'95% Report'!$G$17),D190,"")</f>
        <v/>
      </c>
      <c r="O190" s="14" t="str">
        <f>IF(OR(D190&gt;'100% Report'!$G$17,D190&lt;-'100% Report'!$G$17),D190,"")</f>
        <v/>
      </c>
      <c r="P190" s="9" t="str">
        <f>IF(OR(E190&gt;'95% Report'!$I$17,E190&lt;-'95% Report'!$I$17),E190,"")</f>
        <v/>
      </c>
      <c r="Q190" s="9" t="str">
        <f>IF(OR(E190&gt;'100% Report'!$I$17,E190&lt;-'100% Report'!$I$17),E190,"")</f>
        <v/>
      </c>
      <c r="R190" s="14" t="str">
        <f>IF(OR(D190&gt;'95% Report'!$G$18,D190&lt;-'95% Report'!$G$18),D190,"")</f>
        <v/>
      </c>
      <c r="S190" s="14" t="str">
        <f>IF(OR(D190&gt;'100% Report'!$G$18,D190&lt;-'100% Report'!$G$18),D190,"")</f>
        <v/>
      </c>
      <c r="T190" s="10" t="str">
        <f>IF(OR(E190&gt;'95% Report'!$I$18,E190&lt;-'95% Report'!$I$18),E190,"")</f>
        <v/>
      </c>
      <c r="U190" s="10" t="str">
        <f>IF(OR(E190&gt;'100% Report'!$I$18,E190&lt;-'100% Report'!$I$18),E190,"")</f>
        <v/>
      </c>
    </row>
    <row r="191" spans="1:21">
      <c r="A191" s="8">
        <v>54.9</v>
      </c>
      <c r="B191" s="12">
        <f>'Raw Data Input'!S204/100</f>
        <v>0</v>
      </c>
      <c r="C191" s="10">
        <f t="shared" si="14"/>
        <v>0</v>
      </c>
      <c r="D191" s="10">
        <f t="shared" si="14"/>
        <v>0</v>
      </c>
      <c r="E191" s="13">
        <f t="shared" si="11"/>
        <v>0</v>
      </c>
      <c r="F191" s="14" t="str">
        <f>IF(OR(D191&gt;'95% Report'!$G$15,D191&lt;-'95% Report'!$G$15),D191,"")</f>
        <v/>
      </c>
      <c r="G191" s="14" t="str">
        <f>IF(OR(D191&gt;'100% Report'!$G$15,D191&lt;-'100% Report'!$G$15),D191,"")</f>
        <v/>
      </c>
      <c r="H191" s="10" t="str">
        <f>IF(OR(E191&gt;'95% Report'!$I$15,E191&lt;-'95% Report'!$I$15),E191,"")</f>
        <v/>
      </c>
      <c r="I191" s="10" t="str">
        <f>IF(OR(E191&gt;'100% Report'!$I$15,E191&lt;-'100% Report'!$I$15),E191,"")</f>
        <v/>
      </c>
      <c r="J191" s="14" t="str">
        <f>IF(OR(D191&gt;'95% Report'!$G$16,D191&lt;-'95% Report'!$G$16),D191,"")</f>
        <v/>
      </c>
      <c r="K191" s="14" t="str">
        <f>IF(OR(D191&gt;'100% Report'!$G$16,D191&lt;-'100% Report'!$G$16),D191,"")</f>
        <v/>
      </c>
      <c r="L191" s="10" t="str">
        <f>IF(OR(E191&gt;'95% Report'!$I$16,E191&lt;-'95% Report'!$I$16),E191,"")</f>
        <v/>
      </c>
      <c r="M191" s="10" t="str">
        <f>IF(OR(E191&gt;'100% Report'!$I$16,E191&lt;-'100% Report'!$I$16),E191,"")</f>
        <v/>
      </c>
      <c r="N191" s="14" t="str">
        <f>IF(OR(D191&gt;'95% Report'!$G$17,D191&lt;-'95% Report'!$G$17),D191,"")</f>
        <v/>
      </c>
      <c r="O191" s="14" t="str">
        <f>IF(OR(D191&gt;'100% Report'!$G$17,D191&lt;-'100% Report'!$G$17),D191,"")</f>
        <v/>
      </c>
      <c r="P191" s="9" t="str">
        <f>IF(OR(E191&gt;'95% Report'!$I$17,E191&lt;-'95% Report'!$I$17),E191,"")</f>
        <v/>
      </c>
      <c r="Q191" s="9" t="str">
        <f>IF(OR(E191&gt;'100% Report'!$I$17,E191&lt;-'100% Report'!$I$17),E191,"")</f>
        <v/>
      </c>
      <c r="R191" s="14" t="str">
        <f>IF(OR(D191&gt;'95% Report'!$G$18,D191&lt;-'95% Report'!$G$18),D191,"")</f>
        <v/>
      </c>
      <c r="S191" s="14" t="str">
        <f>IF(OR(D191&gt;'100% Report'!$G$18,D191&lt;-'100% Report'!$G$18),D191,"")</f>
        <v/>
      </c>
      <c r="T191" s="10" t="str">
        <f>IF(OR(E191&gt;'95% Report'!$I$18,E191&lt;-'95% Report'!$I$18),E191,"")</f>
        <v/>
      </c>
      <c r="U191" s="10" t="str">
        <f>IF(OR(E191&gt;'100% Report'!$I$18,E191&lt;-'100% Report'!$I$18),E191,"")</f>
        <v/>
      </c>
    </row>
    <row r="192" spans="1:21">
      <c r="A192" s="7">
        <v>55.2</v>
      </c>
      <c r="B192" s="12">
        <f>'Raw Data Input'!S205/100</f>
        <v>0</v>
      </c>
      <c r="C192" s="10">
        <f t="shared" si="14"/>
        <v>0</v>
      </c>
      <c r="D192" s="10">
        <f t="shared" si="14"/>
        <v>0</v>
      </c>
      <c r="E192" s="13">
        <f t="shared" si="11"/>
        <v>0</v>
      </c>
      <c r="F192" s="14" t="str">
        <f>IF(OR(D192&gt;'95% Report'!$G$15,D192&lt;-'95% Report'!$G$15),D192,"")</f>
        <v/>
      </c>
      <c r="G192" s="14" t="str">
        <f>IF(OR(D192&gt;'100% Report'!$G$15,D192&lt;-'100% Report'!$G$15),D192,"")</f>
        <v/>
      </c>
      <c r="H192" s="10" t="str">
        <f>IF(OR(E192&gt;'95% Report'!$I$15,E192&lt;-'95% Report'!$I$15),E192,"")</f>
        <v/>
      </c>
      <c r="I192" s="10" t="str">
        <f>IF(OR(E192&gt;'100% Report'!$I$15,E192&lt;-'100% Report'!$I$15),E192,"")</f>
        <v/>
      </c>
      <c r="J192" s="14" t="str">
        <f>IF(OR(D192&gt;'95% Report'!$G$16,D192&lt;-'95% Report'!$G$16),D192,"")</f>
        <v/>
      </c>
      <c r="K192" s="14" t="str">
        <f>IF(OR(D192&gt;'100% Report'!$G$16,D192&lt;-'100% Report'!$G$16),D192,"")</f>
        <v/>
      </c>
      <c r="L192" s="10" t="str">
        <f>IF(OR(E192&gt;'95% Report'!$I$16,E192&lt;-'95% Report'!$I$16),E192,"")</f>
        <v/>
      </c>
      <c r="M192" s="10" t="str">
        <f>IF(OR(E192&gt;'100% Report'!$I$16,E192&lt;-'100% Report'!$I$16),E192,"")</f>
        <v/>
      </c>
      <c r="N192" s="14" t="str">
        <f>IF(OR(D192&gt;'95% Report'!$G$17,D192&lt;-'95% Report'!$G$17),D192,"")</f>
        <v/>
      </c>
      <c r="O192" s="14" t="str">
        <f>IF(OR(D192&gt;'100% Report'!$G$17,D192&lt;-'100% Report'!$G$17),D192,"")</f>
        <v/>
      </c>
      <c r="P192" s="9" t="str">
        <f>IF(OR(E192&gt;'95% Report'!$I$17,E192&lt;-'95% Report'!$I$17),E192,"")</f>
        <v/>
      </c>
      <c r="Q192" s="9" t="str">
        <f>IF(OR(E192&gt;'100% Report'!$I$17,E192&lt;-'100% Report'!$I$17),E192,"")</f>
        <v/>
      </c>
      <c r="R192" s="14" t="str">
        <f>IF(OR(D192&gt;'95% Report'!$G$18,D192&lt;-'95% Report'!$G$18),D192,"")</f>
        <v/>
      </c>
      <c r="S192" s="14" t="str">
        <f>IF(OR(D192&gt;'100% Report'!$G$18,D192&lt;-'100% Report'!$G$18),D192,"")</f>
        <v/>
      </c>
      <c r="T192" s="10" t="str">
        <f>IF(OR(E192&gt;'95% Report'!$I$18,E192&lt;-'95% Report'!$I$18),E192,"")</f>
        <v/>
      </c>
      <c r="U192" s="10" t="str">
        <f>IF(OR(E192&gt;'100% Report'!$I$18,E192&lt;-'100% Report'!$I$18),E192,"")</f>
        <v/>
      </c>
    </row>
    <row r="193" spans="1:21">
      <c r="A193" s="8">
        <v>55.5</v>
      </c>
      <c r="B193" s="12">
        <f>'Raw Data Input'!S206/100</f>
        <v>0</v>
      </c>
      <c r="C193" s="10">
        <f t="shared" si="14"/>
        <v>0</v>
      </c>
      <c r="D193" s="10">
        <f t="shared" si="14"/>
        <v>0</v>
      </c>
      <c r="E193" s="13">
        <f t="shared" si="11"/>
        <v>0</v>
      </c>
      <c r="F193" s="14" t="str">
        <f>IF(OR(D193&gt;'95% Report'!$G$15,D193&lt;-'95% Report'!$G$15),D193,"")</f>
        <v/>
      </c>
      <c r="G193" s="14" t="str">
        <f>IF(OR(D193&gt;'100% Report'!$G$15,D193&lt;-'100% Report'!$G$15),D193,"")</f>
        <v/>
      </c>
      <c r="H193" s="10" t="str">
        <f>IF(OR(E193&gt;'95% Report'!$I$15,E193&lt;-'95% Report'!$I$15),E193,"")</f>
        <v/>
      </c>
      <c r="I193" s="10" t="str">
        <f>IF(OR(E193&gt;'100% Report'!$I$15,E193&lt;-'100% Report'!$I$15),E193,"")</f>
        <v/>
      </c>
      <c r="J193" s="14" t="str">
        <f>IF(OR(D193&gt;'95% Report'!$G$16,D193&lt;-'95% Report'!$G$16),D193,"")</f>
        <v/>
      </c>
      <c r="K193" s="14" t="str">
        <f>IF(OR(D193&gt;'100% Report'!$G$16,D193&lt;-'100% Report'!$G$16),D193,"")</f>
        <v/>
      </c>
      <c r="L193" s="10" t="str">
        <f>IF(OR(E193&gt;'95% Report'!$I$16,E193&lt;-'95% Report'!$I$16),E193,"")</f>
        <v/>
      </c>
      <c r="M193" s="10" t="str">
        <f>IF(OR(E193&gt;'100% Report'!$I$16,E193&lt;-'100% Report'!$I$16),E193,"")</f>
        <v/>
      </c>
      <c r="N193" s="14" t="str">
        <f>IF(OR(D193&gt;'95% Report'!$G$17,D193&lt;-'95% Report'!$G$17),D193,"")</f>
        <v/>
      </c>
      <c r="O193" s="14" t="str">
        <f>IF(OR(D193&gt;'100% Report'!$G$17,D193&lt;-'100% Report'!$G$17),D193,"")</f>
        <v/>
      </c>
      <c r="P193" s="9" t="str">
        <f>IF(OR(E193&gt;'95% Report'!$I$17,E193&lt;-'95% Report'!$I$17),E193,"")</f>
        <v/>
      </c>
      <c r="Q193" s="9" t="str">
        <f>IF(OR(E193&gt;'100% Report'!$I$17,E193&lt;-'100% Report'!$I$17),E193,"")</f>
        <v/>
      </c>
      <c r="R193" s="14" t="str">
        <f>IF(OR(D193&gt;'95% Report'!$G$18,D193&lt;-'95% Report'!$G$18),D193,"")</f>
        <v/>
      </c>
      <c r="S193" s="14" t="str">
        <f>IF(OR(D193&gt;'100% Report'!$G$18,D193&lt;-'100% Report'!$G$18),D193,"")</f>
        <v/>
      </c>
      <c r="T193" s="10" t="str">
        <f>IF(OR(E193&gt;'95% Report'!$I$18,E193&lt;-'95% Report'!$I$18),E193,"")</f>
        <v/>
      </c>
      <c r="U193" s="10" t="str">
        <f>IF(OR(E193&gt;'100% Report'!$I$18,E193&lt;-'100% Report'!$I$18),E193,"")</f>
        <v/>
      </c>
    </row>
    <row r="194" spans="1:21">
      <c r="A194" s="8">
        <v>55.8</v>
      </c>
      <c r="B194" s="12">
        <f>'Raw Data Input'!S207/100</f>
        <v>0</v>
      </c>
      <c r="C194" s="10">
        <f t="shared" si="14"/>
        <v>0</v>
      </c>
      <c r="D194" s="10">
        <f t="shared" si="14"/>
        <v>0</v>
      </c>
      <c r="E194" s="13">
        <f t="shared" si="11"/>
        <v>0</v>
      </c>
      <c r="F194" s="14" t="str">
        <f>IF(OR(D194&gt;'95% Report'!$G$15,D194&lt;-'95% Report'!$G$15),D194,"")</f>
        <v/>
      </c>
      <c r="G194" s="14" t="str">
        <f>IF(OR(D194&gt;'100% Report'!$G$15,D194&lt;-'100% Report'!$G$15),D194,"")</f>
        <v/>
      </c>
      <c r="H194" s="10" t="str">
        <f>IF(OR(E194&gt;'95% Report'!$I$15,E194&lt;-'95% Report'!$I$15),E194,"")</f>
        <v/>
      </c>
      <c r="I194" s="10" t="str">
        <f>IF(OR(E194&gt;'100% Report'!$I$15,E194&lt;-'100% Report'!$I$15),E194,"")</f>
        <v/>
      </c>
      <c r="J194" s="14" t="str">
        <f>IF(OR(D194&gt;'95% Report'!$G$16,D194&lt;-'95% Report'!$G$16),D194,"")</f>
        <v/>
      </c>
      <c r="K194" s="14" t="str">
        <f>IF(OR(D194&gt;'100% Report'!$G$16,D194&lt;-'100% Report'!$G$16),D194,"")</f>
        <v/>
      </c>
      <c r="L194" s="10" t="str">
        <f>IF(OR(E194&gt;'95% Report'!$I$16,E194&lt;-'95% Report'!$I$16),E194,"")</f>
        <v/>
      </c>
      <c r="M194" s="10" t="str">
        <f>IF(OR(E194&gt;'100% Report'!$I$16,E194&lt;-'100% Report'!$I$16),E194,"")</f>
        <v/>
      </c>
      <c r="N194" s="14" t="str">
        <f>IF(OR(D194&gt;'95% Report'!$G$17,D194&lt;-'95% Report'!$G$17),D194,"")</f>
        <v/>
      </c>
      <c r="O194" s="14" t="str">
        <f>IF(OR(D194&gt;'100% Report'!$G$17,D194&lt;-'100% Report'!$G$17),D194,"")</f>
        <v/>
      </c>
      <c r="P194" s="9" t="str">
        <f>IF(OR(E194&gt;'95% Report'!$I$17,E194&lt;-'95% Report'!$I$17),E194,"")</f>
        <v/>
      </c>
      <c r="Q194" s="9" t="str">
        <f>IF(OR(E194&gt;'100% Report'!$I$17,E194&lt;-'100% Report'!$I$17),E194,"")</f>
        <v/>
      </c>
      <c r="R194" s="14" t="str">
        <f>IF(OR(D194&gt;'95% Report'!$G$18,D194&lt;-'95% Report'!$G$18),D194,"")</f>
        <v/>
      </c>
      <c r="S194" s="14" t="str">
        <f>IF(OR(D194&gt;'100% Report'!$G$18,D194&lt;-'100% Report'!$G$18),D194,"")</f>
        <v/>
      </c>
      <c r="T194" s="10" t="str">
        <f>IF(OR(E194&gt;'95% Report'!$I$18,E194&lt;-'95% Report'!$I$18),E194,"")</f>
        <v/>
      </c>
      <c r="U194" s="10" t="str">
        <f>IF(OR(E194&gt;'100% Report'!$I$18,E194&lt;-'100% Report'!$I$18),E194,"")</f>
        <v/>
      </c>
    </row>
    <row r="195" spans="1:21">
      <c r="A195" s="8">
        <v>56.1</v>
      </c>
      <c r="B195" s="12">
        <f>'Raw Data Input'!S208/100</f>
        <v>0</v>
      </c>
      <c r="C195" s="10">
        <f t="shared" si="14"/>
        <v>0</v>
      </c>
      <c r="D195" s="10">
        <f t="shared" si="14"/>
        <v>0</v>
      </c>
      <c r="E195" s="13">
        <f t="shared" si="11"/>
        <v>0</v>
      </c>
      <c r="F195" s="14" t="str">
        <f>IF(OR(D195&gt;'95% Report'!$G$15,D195&lt;-'95% Report'!$G$15),D195,"")</f>
        <v/>
      </c>
      <c r="G195" s="14" t="str">
        <f>IF(OR(D195&gt;'100% Report'!$G$15,D195&lt;-'100% Report'!$G$15),D195,"")</f>
        <v/>
      </c>
      <c r="H195" s="10" t="str">
        <f>IF(OR(E195&gt;'95% Report'!$I$15,E195&lt;-'95% Report'!$I$15),E195,"")</f>
        <v/>
      </c>
      <c r="I195" s="10" t="str">
        <f>IF(OR(E195&gt;'100% Report'!$I$15,E195&lt;-'100% Report'!$I$15),E195,"")</f>
        <v/>
      </c>
      <c r="J195" s="14" t="str">
        <f>IF(OR(D195&gt;'95% Report'!$G$16,D195&lt;-'95% Report'!$G$16),D195,"")</f>
        <v/>
      </c>
      <c r="K195" s="14" t="str">
        <f>IF(OR(D195&gt;'100% Report'!$G$16,D195&lt;-'100% Report'!$G$16),D195,"")</f>
        <v/>
      </c>
      <c r="L195" s="10" t="str">
        <f>IF(OR(E195&gt;'95% Report'!$I$16,E195&lt;-'95% Report'!$I$16),E195,"")</f>
        <v/>
      </c>
      <c r="M195" s="10" t="str">
        <f>IF(OR(E195&gt;'100% Report'!$I$16,E195&lt;-'100% Report'!$I$16),E195,"")</f>
        <v/>
      </c>
      <c r="N195" s="14" t="str">
        <f>IF(OR(D195&gt;'95% Report'!$G$17,D195&lt;-'95% Report'!$G$17),D195,"")</f>
        <v/>
      </c>
      <c r="O195" s="14" t="str">
        <f>IF(OR(D195&gt;'100% Report'!$G$17,D195&lt;-'100% Report'!$G$17),D195,"")</f>
        <v/>
      </c>
      <c r="P195" s="9" t="str">
        <f>IF(OR(E195&gt;'95% Report'!$I$17,E195&lt;-'95% Report'!$I$17),E195,"")</f>
        <v/>
      </c>
      <c r="Q195" s="9" t="str">
        <f>IF(OR(E195&gt;'100% Report'!$I$17,E195&lt;-'100% Report'!$I$17),E195,"")</f>
        <v/>
      </c>
      <c r="R195" s="14" t="str">
        <f>IF(OR(D195&gt;'95% Report'!$G$18,D195&lt;-'95% Report'!$G$18),D195,"")</f>
        <v/>
      </c>
      <c r="S195" s="14" t="str">
        <f>IF(OR(D195&gt;'100% Report'!$G$18,D195&lt;-'100% Report'!$G$18),D195,"")</f>
        <v/>
      </c>
      <c r="T195" s="10" t="str">
        <f>IF(OR(E195&gt;'95% Report'!$I$18,E195&lt;-'95% Report'!$I$18),E195,"")</f>
        <v/>
      </c>
      <c r="U195" s="10" t="str">
        <f>IF(OR(E195&gt;'100% Report'!$I$18,E195&lt;-'100% Report'!$I$18),E195,"")</f>
        <v/>
      </c>
    </row>
    <row r="196" spans="1:21">
      <c r="A196" s="7">
        <v>56.4</v>
      </c>
      <c r="B196" s="12">
        <f>'Raw Data Input'!S209/100</f>
        <v>0</v>
      </c>
      <c r="C196" s="10">
        <f t="shared" si="14"/>
        <v>0</v>
      </c>
      <c r="D196" s="10">
        <f t="shared" si="14"/>
        <v>0</v>
      </c>
      <c r="E196" s="13">
        <f t="shared" si="11"/>
        <v>0</v>
      </c>
      <c r="F196" s="14" t="str">
        <f>IF(OR(D196&gt;'95% Report'!$G$15,D196&lt;-'95% Report'!$G$15),D196,"")</f>
        <v/>
      </c>
      <c r="G196" s="14" t="str">
        <f>IF(OR(D196&gt;'100% Report'!$G$15,D196&lt;-'100% Report'!$G$15),D196,"")</f>
        <v/>
      </c>
      <c r="H196" s="10" t="str">
        <f>IF(OR(E196&gt;'95% Report'!$I$15,E196&lt;-'95% Report'!$I$15),E196,"")</f>
        <v/>
      </c>
      <c r="I196" s="10" t="str">
        <f>IF(OR(E196&gt;'100% Report'!$I$15,E196&lt;-'100% Report'!$I$15),E196,"")</f>
        <v/>
      </c>
      <c r="J196" s="14" t="str">
        <f>IF(OR(D196&gt;'95% Report'!$G$16,D196&lt;-'95% Report'!$G$16),D196,"")</f>
        <v/>
      </c>
      <c r="K196" s="14" t="str">
        <f>IF(OR(D196&gt;'100% Report'!$G$16,D196&lt;-'100% Report'!$G$16),D196,"")</f>
        <v/>
      </c>
      <c r="L196" s="10" t="str">
        <f>IF(OR(E196&gt;'95% Report'!$I$16,E196&lt;-'95% Report'!$I$16),E196,"")</f>
        <v/>
      </c>
      <c r="M196" s="10" t="str">
        <f>IF(OR(E196&gt;'100% Report'!$I$16,E196&lt;-'100% Report'!$I$16),E196,"")</f>
        <v/>
      </c>
      <c r="N196" s="14" t="str">
        <f>IF(OR(D196&gt;'95% Report'!$G$17,D196&lt;-'95% Report'!$G$17),D196,"")</f>
        <v/>
      </c>
      <c r="O196" s="14" t="str">
        <f>IF(OR(D196&gt;'100% Report'!$G$17,D196&lt;-'100% Report'!$G$17),D196,"")</f>
        <v/>
      </c>
      <c r="P196" s="9" t="str">
        <f>IF(OR(E196&gt;'95% Report'!$I$17,E196&lt;-'95% Report'!$I$17),E196,"")</f>
        <v/>
      </c>
      <c r="Q196" s="9" t="str">
        <f>IF(OR(E196&gt;'100% Report'!$I$17,E196&lt;-'100% Report'!$I$17),E196,"")</f>
        <v/>
      </c>
      <c r="R196" s="14" t="str">
        <f>IF(OR(D196&gt;'95% Report'!$G$18,D196&lt;-'95% Report'!$G$18),D196,"")</f>
        <v/>
      </c>
      <c r="S196" s="14" t="str">
        <f>IF(OR(D196&gt;'100% Report'!$G$18,D196&lt;-'100% Report'!$G$18),D196,"")</f>
        <v/>
      </c>
      <c r="T196" s="10" t="str">
        <f>IF(OR(E196&gt;'95% Report'!$I$18,E196&lt;-'95% Report'!$I$18),E196,"")</f>
        <v/>
      </c>
      <c r="U196" s="10" t="str">
        <f>IF(OR(E196&gt;'100% Report'!$I$18,E196&lt;-'100% Report'!$I$18),E196,"")</f>
        <v/>
      </c>
    </row>
    <row r="197" spans="1:21">
      <c r="A197" s="8">
        <v>56.7</v>
      </c>
      <c r="B197" s="12">
        <f>'Raw Data Input'!S210/100</f>
        <v>0</v>
      </c>
      <c r="C197" s="10">
        <f t="shared" si="14"/>
        <v>0</v>
      </c>
      <c r="D197" s="10">
        <f t="shared" si="14"/>
        <v>0</v>
      </c>
      <c r="E197" s="13">
        <f t="shared" si="11"/>
        <v>0</v>
      </c>
      <c r="F197" s="14" t="str">
        <f>IF(OR(D197&gt;'95% Report'!$G$15,D197&lt;-'95% Report'!$G$15),D197,"")</f>
        <v/>
      </c>
      <c r="G197" s="14" t="str">
        <f>IF(OR(D197&gt;'100% Report'!$G$15,D197&lt;-'100% Report'!$G$15),D197,"")</f>
        <v/>
      </c>
      <c r="H197" s="10" t="str">
        <f>IF(OR(E197&gt;'95% Report'!$I$15,E197&lt;-'95% Report'!$I$15),E197,"")</f>
        <v/>
      </c>
      <c r="I197" s="10" t="str">
        <f>IF(OR(E197&gt;'100% Report'!$I$15,E197&lt;-'100% Report'!$I$15),E197,"")</f>
        <v/>
      </c>
      <c r="J197" s="14" t="str">
        <f>IF(OR(D197&gt;'95% Report'!$G$16,D197&lt;-'95% Report'!$G$16),D197,"")</f>
        <v/>
      </c>
      <c r="K197" s="14" t="str">
        <f>IF(OR(D197&gt;'100% Report'!$G$16,D197&lt;-'100% Report'!$G$16),D197,"")</f>
        <v/>
      </c>
      <c r="L197" s="10" t="str">
        <f>IF(OR(E197&gt;'95% Report'!$I$16,E197&lt;-'95% Report'!$I$16),E197,"")</f>
        <v/>
      </c>
      <c r="M197" s="10" t="str">
        <f>IF(OR(E197&gt;'100% Report'!$I$16,E197&lt;-'100% Report'!$I$16),E197,"")</f>
        <v/>
      </c>
      <c r="N197" s="14" t="str">
        <f>IF(OR(D197&gt;'95% Report'!$G$17,D197&lt;-'95% Report'!$G$17),D197,"")</f>
        <v/>
      </c>
      <c r="O197" s="14" t="str">
        <f>IF(OR(D197&gt;'100% Report'!$G$17,D197&lt;-'100% Report'!$G$17),D197,"")</f>
        <v/>
      </c>
      <c r="P197" s="9" t="str">
        <f>IF(OR(E197&gt;'95% Report'!$I$17,E197&lt;-'95% Report'!$I$17),E197,"")</f>
        <v/>
      </c>
      <c r="Q197" s="9" t="str">
        <f>IF(OR(E197&gt;'100% Report'!$I$17,E197&lt;-'100% Report'!$I$17),E197,"")</f>
        <v/>
      </c>
      <c r="R197" s="14" t="str">
        <f>IF(OR(D197&gt;'95% Report'!$G$18,D197&lt;-'95% Report'!$G$18),D197,"")</f>
        <v/>
      </c>
      <c r="S197" s="14" t="str">
        <f>IF(OR(D197&gt;'100% Report'!$G$18,D197&lt;-'100% Report'!$G$18),D197,"")</f>
        <v/>
      </c>
      <c r="T197" s="10" t="str">
        <f>IF(OR(E197&gt;'95% Report'!$I$18,E197&lt;-'95% Report'!$I$18),E197,"")</f>
        <v/>
      </c>
      <c r="U197" s="10" t="str">
        <f>IF(OR(E197&gt;'100% Report'!$I$18,E197&lt;-'100% Report'!$I$18),E197,"")</f>
        <v/>
      </c>
    </row>
    <row r="198" spans="1:21">
      <c r="A198" s="8">
        <v>57</v>
      </c>
      <c r="B198" s="12">
        <f>'Raw Data Input'!S211/100</f>
        <v>0</v>
      </c>
      <c r="C198" s="10">
        <f t="shared" si="14"/>
        <v>0</v>
      </c>
      <c r="D198" s="10">
        <f t="shared" si="14"/>
        <v>0</v>
      </c>
      <c r="E198" s="13">
        <f t="shared" si="11"/>
        <v>0</v>
      </c>
      <c r="F198" s="14" t="str">
        <f>IF(OR(D198&gt;'95% Report'!$G$15,D198&lt;-'95% Report'!$G$15),D198,"")</f>
        <v/>
      </c>
      <c r="G198" s="14" t="str">
        <f>IF(OR(D198&gt;'100% Report'!$G$15,D198&lt;-'100% Report'!$G$15),D198,"")</f>
        <v/>
      </c>
      <c r="H198" s="10" t="str">
        <f>IF(OR(E198&gt;'95% Report'!$I$15,E198&lt;-'95% Report'!$I$15),E198,"")</f>
        <v/>
      </c>
      <c r="I198" s="10" t="str">
        <f>IF(OR(E198&gt;'100% Report'!$I$15,E198&lt;-'100% Report'!$I$15),E198,"")</f>
        <v/>
      </c>
      <c r="J198" s="14" t="str">
        <f>IF(OR(D198&gt;'95% Report'!$G$16,D198&lt;-'95% Report'!$G$16),D198,"")</f>
        <v/>
      </c>
      <c r="K198" s="14" t="str">
        <f>IF(OR(D198&gt;'100% Report'!$G$16,D198&lt;-'100% Report'!$G$16),D198,"")</f>
        <v/>
      </c>
      <c r="L198" s="10" t="str">
        <f>IF(OR(E198&gt;'95% Report'!$I$16,E198&lt;-'95% Report'!$I$16),E198,"")</f>
        <v/>
      </c>
      <c r="M198" s="10" t="str">
        <f>IF(OR(E198&gt;'100% Report'!$I$16,E198&lt;-'100% Report'!$I$16),E198,"")</f>
        <v/>
      </c>
      <c r="N198" s="14" t="str">
        <f>IF(OR(D198&gt;'95% Report'!$G$17,D198&lt;-'95% Report'!$G$17),D198,"")</f>
        <v/>
      </c>
      <c r="O198" s="14" t="str">
        <f>IF(OR(D198&gt;'100% Report'!$G$17,D198&lt;-'100% Report'!$G$17),D198,"")</f>
        <v/>
      </c>
      <c r="P198" s="9" t="str">
        <f>IF(OR(E198&gt;'95% Report'!$I$17,E198&lt;-'95% Report'!$I$17),E198,"")</f>
        <v/>
      </c>
      <c r="Q198" s="9" t="str">
        <f>IF(OR(E198&gt;'100% Report'!$I$17,E198&lt;-'100% Report'!$I$17),E198,"")</f>
        <v/>
      </c>
      <c r="R198" s="14" t="str">
        <f>IF(OR(D198&gt;'95% Report'!$G$18,D198&lt;-'95% Report'!$G$18),D198,"")</f>
        <v/>
      </c>
      <c r="S198" s="14" t="str">
        <f>IF(OR(D198&gt;'100% Report'!$G$18,D198&lt;-'100% Report'!$G$18),D198,"")</f>
        <v/>
      </c>
      <c r="T198" s="10" t="str">
        <f>IF(OR(E198&gt;'95% Report'!$I$18,E198&lt;-'95% Report'!$I$18),E198,"")</f>
        <v/>
      </c>
      <c r="U198" s="10" t="str">
        <f>IF(OR(E198&gt;'100% Report'!$I$18,E198&lt;-'100% Report'!$I$18),E198,"")</f>
        <v/>
      </c>
    </row>
    <row r="199" spans="1:21">
      <c r="A199" s="8">
        <v>57.3</v>
      </c>
      <c r="B199" s="12">
        <f>'Raw Data Input'!S212/100</f>
        <v>0</v>
      </c>
      <c r="C199" s="10">
        <f t="shared" si="14"/>
        <v>0</v>
      </c>
      <c r="D199" s="10">
        <f t="shared" si="14"/>
        <v>0</v>
      </c>
      <c r="E199" s="13">
        <f t="shared" si="11"/>
        <v>0</v>
      </c>
      <c r="F199" s="14" t="str">
        <f>IF(OR(D199&gt;'95% Report'!$G$15,D199&lt;-'95% Report'!$G$15),D199,"")</f>
        <v/>
      </c>
      <c r="G199" s="14" t="str">
        <f>IF(OR(D199&gt;'100% Report'!$G$15,D199&lt;-'100% Report'!$G$15),D199,"")</f>
        <v/>
      </c>
      <c r="H199" s="10" t="str">
        <f>IF(OR(E199&gt;'95% Report'!$I$15,E199&lt;-'95% Report'!$I$15),E199,"")</f>
        <v/>
      </c>
      <c r="I199" s="10" t="str">
        <f>IF(OR(E199&gt;'100% Report'!$I$15,E199&lt;-'100% Report'!$I$15),E199,"")</f>
        <v/>
      </c>
      <c r="J199" s="14" t="str">
        <f>IF(OR(D199&gt;'95% Report'!$G$16,D199&lt;-'95% Report'!$G$16),D199,"")</f>
        <v/>
      </c>
      <c r="K199" s="14" t="str">
        <f>IF(OR(D199&gt;'100% Report'!$G$16,D199&lt;-'100% Report'!$G$16),D199,"")</f>
        <v/>
      </c>
      <c r="L199" s="10" t="str">
        <f>IF(OR(E199&gt;'95% Report'!$I$16,E199&lt;-'95% Report'!$I$16),E199,"")</f>
        <v/>
      </c>
      <c r="M199" s="10" t="str">
        <f>IF(OR(E199&gt;'100% Report'!$I$16,E199&lt;-'100% Report'!$I$16),E199,"")</f>
        <v/>
      </c>
      <c r="N199" s="14" t="str">
        <f>IF(OR(D199&gt;'95% Report'!$G$17,D199&lt;-'95% Report'!$G$17),D199,"")</f>
        <v/>
      </c>
      <c r="O199" s="14" t="str">
        <f>IF(OR(D199&gt;'100% Report'!$G$17,D199&lt;-'100% Report'!$G$17),D199,"")</f>
        <v/>
      </c>
      <c r="P199" s="9" t="str">
        <f>IF(OR(E199&gt;'95% Report'!$I$17,E199&lt;-'95% Report'!$I$17),E199,"")</f>
        <v/>
      </c>
      <c r="Q199" s="9" t="str">
        <f>IF(OR(E199&gt;'100% Report'!$I$17,E199&lt;-'100% Report'!$I$17),E199,"")</f>
        <v/>
      </c>
      <c r="R199" s="14" t="str">
        <f>IF(OR(D199&gt;'95% Report'!$G$18,D199&lt;-'95% Report'!$G$18),D199,"")</f>
        <v/>
      </c>
      <c r="S199" s="14" t="str">
        <f>IF(OR(D199&gt;'100% Report'!$G$18,D199&lt;-'100% Report'!$G$18),D199,"")</f>
        <v/>
      </c>
      <c r="T199" s="10" t="str">
        <f>IF(OR(E199&gt;'95% Report'!$I$18,E199&lt;-'95% Report'!$I$18),E199,"")</f>
        <v/>
      </c>
      <c r="U199" s="10" t="str">
        <f>IF(OR(E199&gt;'100% Report'!$I$18,E199&lt;-'100% Report'!$I$18),E199,"")</f>
        <v/>
      </c>
    </row>
    <row r="200" spans="1:21">
      <c r="A200" s="7">
        <v>57.6</v>
      </c>
      <c r="B200" s="12">
        <f>'Raw Data Input'!S213/100</f>
        <v>0</v>
      </c>
      <c r="C200" s="10">
        <f t="shared" si="14"/>
        <v>0</v>
      </c>
      <c r="D200" s="10">
        <f t="shared" si="14"/>
        <v>0</v>
      </c>
      <c r="E200" s="13">
        <f t="shared" si="11"/>
        <v>0</v>
      </c>
      <c r="F200" s="14" t="str">
        <f>IF(OR(D200&gt;'95% Report'!$G$15,D200&lt;-'95% Report'!$G$15),D200,"")</f>
        <v/>
      </c>
      <c r="G200" s="14" t="str">
        <f>IF(OR(D200&gt;'100% Report'!$G$15,D200&lt;-'100% Report'!$G$15),D200,"")</f>
        <v/>
      </c>
      <c r="H200" s="10" t="str">
        <f>IF(OR(E200&gt;'95% Report'!$I$15,E200&lt;-'95% Report'!$I$15),E200,"")</f>
        <v/>
      </c>
      <c r="I200" s="10" t="str">
        <f>IF(OR(E200&gt;'100% Report'!$I$15,E200&lt;-'100% Report'!$I$15),E200,"")</f>
        <v/>
      </c>
      <c r="J200" s="14" t="str">
        <f>IF(OR(D200&gt;'95% Report'!$G$16,D200&lt;-'95% Report'!$G$16),D200,"")</f>
        <v/>
      </c>
      <c r="K200" s="14" t="str">
        <f>IF(OR(D200&gt;'100% Report'!$G$16,D200&lt;-'100% Report'!$G$16),D200,"")</f>
        <v/>
      </c>
      <c r="L200" s="10" t="str">
        <f>IF(OR(E200&gt;'95% Report'!$I$16,E200&lt;-'95% Report'!$I$16),E200,"")</f>
        <v/>
      </c>
      <c r="M200" s="10" t="str">
        <f>IF(OR(E200&gt;'100% Report'!$I$16,E200&lt;-'100% Report'!$I$16),E200,"")</f>
        <v/>
      </c>
      <c r="N200" s="14" t="str">
        <f>IF(OR(D200&gt;'95% Report'!$G$17,D200&lt;-'95% Report'!$G$17),D200,"")</f>
        <v/>
      </c>
      <c r="O200" s="14" t="str">
        <f>IF(OR(D200&gt;'100% Report'!$G$17,D200&lt;-'100% Report'!$G$17),D200,"")</f>
        <v/>
      </c>
      <c r="P200" s="9" t="str">
        <f>IF(OR(E200&gt;'95% Report'!$I$17,E200&lt;-'95% Report'!$I$17),E200,"")</f>
        <v/>
      </c>
      <c r="Q200" s="9" t="str">
        <f>IF(OR(E200&gt;'100% Report'!$I$17,E200&lt;-'100% Report'!$I$17),E200,"")</f>
        <v/>
      </c>
      <c r="R200" s="14" t="str">
        <f>IF(OR(D200&gt;'95% Report'!$G$18,D200&lt;-'95% Report'!$G$18),D200,"")</f>
        <v/>
      </c>
      <c r="S200" s="14" t="str">
        <f>IF(OR(D200&gt;'100% Report'!$G$18,D200&lt;-'100% Report'!$G$18),D200,"")</f>
        <v/>
      </c>
      <c r="T200" s="10" t="str">
        <f>IF(OR(E200&gt;'95% Report'!$I$18,E200&lt;-'95% Report'!$I$18),E200,"")</f>
        <v/>
      </c>
      <c r="U200" s="10" t="str">
        <f>IF(OR(E200&gt;'100% Report'!$I$18,E200&lt;-'100% Report'!$I$18),E200,"")</f>
        <v/>
      </c>
    </row>
    <row r="201" spans="1:21">
      <c r="A201" s="8">
        <v>57.9</v>
      </c>
      <c r="B201" s="12">
        <f>'Raw Data Input'!S214/100</f>
        <v>0</v>
      </c>
      <c r="C201" s="10">
        <f t="shared" si="14"/>
        <v>0</v>
      </c>
      <c r="D201" s="10">
        <f t="shared" si="14"/>
        <v>0</v>
      </c>
      <c r="E201" s="13">
        <f t="shared" si="11"/>
        <v>0</v>
      </c>
      <c r="F201" s="14" t="str">
        <f>IF(OR(D201&gt;'95% Report'!$G$15,D201&lt;-'95% Report'!$G$15),D201,"")</f>
        <v/>
      </c>
      <c r="G201" s="14" t="str">
        <f>IF(OR(D201&gt;'100% Report'!$G$15,D201&lt;-'100% Report'!$G$15),D201,"")</f>
        <v/>
      </c>
      <c r="H201" s="10" t="str">
        <f>IF(OR(E201&gt;'95% Report'!$I$15,E201&lt;-'95% Report'!$I$15),E201,"")</f>
        <v/>
      </c>
      <c r="I201" s="10" t="str">
        <f>IF(OR(E201&gt;'100% Report'!$I$15,E201&lt;-'100% Report'!$I$15),E201,"")</f>
        <v/>
      </c>
      <c r="J201" s="14" t="str">
        <f>IF(OR(D201&gt;'95% Report'!$G$16,D201&lt;-'95% Report'!$G$16),D201,"")</f>
        <v/>
      </c>
      <c r="K201" s="14" t="str">
        <f>IF(OR(D201&gt;'100% Report'!$G$16,D201&lt;-'100% Report'!$G$16),D201,"")</f>
        <v/>
      </c>
      <c r="L201" s="10" t="str">
        <f>IF(OR(E201&gt;'95% Report'!$I$16,E201&lt;-'95% Report'!$I$16),E201,"")</f>
        <v/>
      </c>
      <c r="M201" s="10" t="str">
        <f>IF(OR(E201&gt;'100% Report'!$I$16,E201&lt;-'100% Report'!$I$16),E201,"")</f>
        <v/>
      </c>
      <c r="N201" s="14" t="str">
        <f>IF(OR(D201&gt;'95% Report'!$G$17,D201&lt;-'95% Report'!$G$17),D201,"")</f>
        <v/>
      </c>
      <c r="O201" s="14" t="str">
        <f>IF(OR(D201&gt;'100% Report'!$G$17,D201&lt;-'100% Report'!$G$17),D201,"")</f>
        <v/>
      </c>
      <c r="P201" s="9" t="str">
        <f>IF(OR(E201&gt;'95% Report'!$I$17,E201&lt;-'95% Report'!$I$17),E201,"")</f>
        <v/>
      </c>
      <c r="Q201" s="9" t="str">
        <f>IF(OR(E201&gt;'100% Report'!$I$17,E201&lt;-'100% Report'!$I$17),E201,"")</f>
        <v/>
      </c>
      <c r="R201" s="14" t="str">
        <f>IF(OR(D201&gt;'95% Report'!$G$18,D201&lt;-'95% Report'!$G$18),D201,"")</f>
        <v/>
      </c>
      <c r="S201" s="14" t="str">
        <f>IF(OR(D201&gt;'100% Report'!$G$18,D201&lt;-'100% Report'!$G$18),D201,"")</f>
        <v/>
      </c>
      <c r="T201" s="10" t="str">
        <f>IF(OR(E201&gt;'95% Report'!$I$18,E201&lt;-'95% Report'!$I$18),E201,"")</f>
        <v/>
      </c>
      <c r="U201" s="10" t="str">
        <f>IF(OR(E201&gt;'100% Report'!$I$18,E201&lt;-'100% Report'!$I$18),E201,"")</f>
        <v/>
      </c>
    </row>
    <row r="202" spans="1:21">
      <c r="A202" s="8">
        <v>58.2</v>
      </c>
      <c r="B202" s="12">
        <f>'Raw Data Input'!S215/100</f>
        <v>0</v>
      </c>
      <c r="C202" s="10">
        <f t="shared" ref="C202:D217" si="15">B202-B201</f>
        <v>0</v>
      </c>
      <c r="D202" s="10">
        <f t="shared" si="15"/>
        <v>0</v>
      </c>
      <c r="E202" s="13">
        <f t="shared" si="11"/>
        <v>0</v>
      </c>
      <c r="F202" s="14" t="str">
        <f>IF(OR(D202&gt;'95% Report'!$G$15,D202&lt;-'95% Report'!$G$15),D202,"")</f>
        <v/>
      </c>
      <c r="G202" s="14" t="str">
        <f>IF(OR(D202&gt;'100% Report'!$G$15,D202&lt;-'100% Report'!$G$15),D202,"")</f>
        <v/>
      </c>
      <c r="H202" s="10" t="str">
        <f>IF(OR(E202&gt;'95% Report'!$I$15,E202&lt;-'95% Report'!$I$15),E202,"")</f>
        <v/>
      </c>
      <c r="I202" s="10" t="str">
        <f>IF(OR(E202&gt;'100% Report'!$I$15,E202&lt;-'100% Report'!$I$15),E202,"")</f>
        <v/>
      </c>
      <c r="J202" s="14" t="str">
        <f>IF(OR(D202&gt;'95% Report'!$G$16,D202&lt;-'95% Report'!$G$16),D202,"")</f>
        <v/>
      </c>
      <c r="K202" s="14" t="str">
        <f>IF(OR(D202&gt;'100% Report'!$G$16,D202&lt;-'100% Report'!$G$16),D202,"")</f>
        <v/>
      </c>
      <c r="L202" s="10" t="str">
        <f>IF(OR(E202&gt;'95% Report'!$I$16,E202&lt;-'95% Report'!$I$16),E202,"")</f>
        <v/>
      </c>
      <c r="M202" s="10" t="str">
        <f>IF(OR(E202&gt;'100% Report'!$I$16,E202&lt;-'100% Report'!$I$16),E202,"")</f>
        <v/>
      </c>
      <c r="N202" s="14" t="str">
        <f>IF(OR(D202&gt;'95% Report'!$G$17,D202&lt;-'95% Report'!$G$17),D202,"")</f>
        <v/>
      </c>
      <c r="O202" s="14" t="str">
        <f>IF(OR(D202&gt;'100% Report'!$G$17,D202&lt;-'100% Report'!$G$17),D202,"")</f>
        <v/>
      </c>
      <c r="P202" s="9" t="str">
        <f>IF(OR(E202&gt;'95% Report'!$I$17,E202&lt;-'95% Report'!$I$17),E202,"")</f>
        <v/>
      </c>
      <c r="Q202" s="9" t="str">
        <f>IF(OR(E202&gt;'100% Report'!$I$17,E202&lt;-'100% Report'!$I$17),E202,"")</f>
        <v/>
      </c>
      <c r="R202" s="14" t="str">
        <f>IF(OR(D202&gt;'95% Report'!$G$18,D202&lt;-'95% Report'!$G$18),D202,"")</f>
        <v/>
      </c>
      <c r="S202" s="14" t="str">
        <f>IF(OR(D202&gt;'100% Report'!$G$18,D202&lt;-'100% Report'!$G$18),D202,"")</f>
        <v/>
      </c>
      <c r="T202" s="10" t="str">
        <f>IF(OR(E202&gt;'95% Report'!$I$18,E202&lt;-'95% Report'!$I$18),E202,"")</f>
        <v/>
      </c>
      <c r="U202" s="10" t="str">
        <f>IF(OR(E202&gt;'100% Report'!$I$18,E202&lt;-'100% Report'!$I$18),E202,"")</f>
        <v/>
      </c>
    </row>
    <row r="203" spans="1:21">
      <c r="A203" s="8">
        <v>58.5</v>
      </c>
      <c r="B203" s="12">
        <f>'Raw Data Input'!S216/100</f>
        <v>0</v>
      </c>
      <c r="C203" s="10">
        <f t="shared" si="15"/>
        <v>0</v>
      </c>
      <c r="D203" s="10">
        <f t="shared" si="15"/>
        <v>0</v>
      </c>
      <c r="E203" s="13">
        <f t="shared" si="11"/>
        <v>0</v>
      </c>
      <c r="F203" s="14" t="str">
        <f>IF(OR(D203&gt;'95% Report'!$G$15,D203&lt;-'95% Report'!$G$15),D203,"")</f>
        <v/>
      </c>
      <c r="G203" s="14" t="str">
        <f>IF(OR(D203&gt;'100% Report'!$G$15,D203&lt;-'100% Report'!$G$15),D203,"")</f>
        <v/>
      </c>
      <c r="H203" s="10" t="str">
        <f>IF(OR(E203&gt;'95% Report'!$I$15,E203&lt;-'95% Report'!$I$15),E203,"")</f>
        <v/>
      </c>
      <c r="I203" s="10" t="str">
        <f>IF(OR(E203&gt;'100% Report'!$I$15,E203&lt;-'100% Report'!$I$15),E203,"")</f>
        <v/>
      </c>
      <c r="J203" s="14" t="str">
        <f>IF(OR(D203&gt;'95% Report'!$G$16,D203&lt;-'95% Report'!$G$16),D203,"")</f>
        <v/>
      </c>
      <c r="K203" s="14" t="str">
        <f>IF(OR(D203&gt;'100% Report'!$G$16,D203&lt;-'100% Report'!$G$16),D203,"")</f>
        <v/>
      </c>
      <c r="L203" s="10" t="str">
        <f>IF(OR(E203&gt;'95% Report'!$I$16,E203&lt;-'95% Report'!$I$16),E203,"")</f>
        <v/>
      </c>
      <c r="M203" s="10" t="str">
        <f>IF(OR(E203&gt;'100% Report'!$I$16,E203&lt;-'100% Report'!$I$16),E203,"")</f>
        <v/>
      </c>
      <c r="N203" s="14" t="str">
        <f>IF(OR(D203&gt;'95% Report'!$G$17,D203&lt;-'95% Report'!$G$17),D203,"")</f>
        <v/>
      </c>
      <c r="O203" s="14" t="str">
        <f>IF(OR(D203&gt;'100% Report'!$G$17,D203&lt;-'100% Report'!$G$17),D203,"")</f>
        <v/>
      </c>
      <c r="P203" s="9" t="str">
        <f>IF(OR(E203&gt;'95% Report'!$I$17,E203&lt;-'95% Report'!$I$17),E203,"")</f>
        <v/>
      </c>
      <c r="Q203" s="9" t="str">
        <f>IF(OR(E203&gt;'100% Report'!$I$17,E203&lt;-'100% Report'!$I$17),E203,"")</f>
        <v/>
      </c>
      <c r="R203" s="14" t="str">
        <f>IF(OR(D203&gt;'95% Report'!$G$18,D203&lt;-'95% Report'!$G$18),D203,"")</f>
        <v/>
      </c>
      <c r="S203" s="14" t="str">
        <f>IF(OR(D203&gt;'100% Report'!$G$18,D203&lt;-'100% Report'!$G$18),D203,"")</f>
        <v/>
      </c>
      <c r="T203" s="10" t="str">
        <f>IF(OR(E203&gt;'95% Report'!$I$18,E203&lt;-'95% Report'!$I$18),E203,"")</f>
        <v/>
      </c>
      <c r="U203" s="10" t="str">
        <f>IF(OR(E203&gt;'100% Report'!$I$18,E203&lt;-'100% Report'!$I$18),E203,"")</f>
        <v/>
      </c>
    </row>
    <row r="204" spans="1:21">
      <c r="A204" s="7">
        <v>58.8</v>
      </c>
      <c r="B204" s="12">
        <f>'Raw Data Input'!S217/100</f>
        <v>0</v>
      </c>
      <c r="C204" s="10">
        <f t="shared" si="15"/>
        <v>0</v>
      </c>
      <c r="D204" s="10">
        <f t="shared" si="15"/>
        <v>0</v>
      </c>
      <c r="E204" s="13">
        <f t="shared" si="11"/>
        <v>0</v>
      </c>
      <c r="F204" s="14" t="str">
        <f>IF(OR(D204&gt;'95% Report'!$G$15,D204&lt;-'95% Report'!$G$15),D204,"")</f>
        <v/>
      </c>
      <c r="G204" s="14" t="str">
        <f>IF(OR(D204&gt;'100% Report'!$G$15,D204&lt;-'100% Report'!$G$15),D204,"")</f>
        <v/>
      </c>
      <c r="H204" s="10" t="str">
        <f>IF(OR(E204&gt;'95% Report'!$I$15,E204&lt;-'95% Report'!$I$15),E204,"")</f>
        <v/>
      </c>
      <c r="I204" s="10" t="str">
        <f>IF(OR(E204&gt;'100% Report'!$I$15,E204&lt;-'100% Report'!$I$15),E204,"")</f>
        <v/>
      </c>
      <c r="J204" s="14" t="str">
        <f>IF(OR(D204&gt;'95% Report'!$G$16,D204&lt;-'95% Report'!$G$16),D204,"")</f>
        <v/>
      </c>
      <c r="K204" s="14" t="str">
        <f>IF(OR(D204&gt;'100% Report'!$G$16,D204&lt;-'100% Report'!$G$16),D204,"")</f>
        <v/>
      </c>
      <c r="L204" s="10" t="str">
        <f>IF(OR(E204&gt;'95% Report'!$I$16,E204&lt;-'95% Report'!$I$16),E204,"")</f>
        <v/>
      </c>
      <c r="M204" s="10" t="str">
        <f>IF(OR(E204&gt;'100% Report'!$I$16,E204&lt;-'100% Report'!$I$16),E204,"")</f>
        <v/>
      </c>
      <c r="N204" s="14" t="str">
        <f>IF(OR(D204&gt;'95% Report'!$G$17,D204&lt;-'95% Report'!$G$17),D204,"")</f>
        <v/>
      </c>
      <c r="O204" s="14" t="str">
        <f>IF(OR(D204&gt;'100% Report'!$G$17,D204&lt;-'100% Report'!$G$17),D204,"")</f>
        <v/>
      </c>
      <c r="P204" s="9" t="str">
        <f>IF(OR(E204&gt;'95% Report'!$I$17,E204&lt;-'95% Report'!$I$17),E204,"")</f>
        <v/>
      </c>
      <c r="Q204" s="9" t="str">
        <f>IF(OR(E204&gt;'100% Report'!$I$17,E204&lt;-'100% Report'!$I$17),E204,"")</f>
        <v/>
      </c>
      <c r="R204" s="14" t="str">
        <f>IF(OR(D204&gt;'95% Report'!$G$18,D204&lt;-'95% Report'!$G$18),D204,"")</f>
        <v/>
      </c>
      <c r="S204" s="14" t="str">
        <f>IF(OR(D204&gt;'100% Report'!$G$18,D204&lt;-'100% Report'!$G$18),D204,"")</f>
        <v/>
      </c>
      <c r="T204" s="10" t="str">
        <f>IF(OR(E204&gt;'95% Report'!$I$18,E204&lt;-'95% Report'!$I$18),E204,"")</f>
        <v/>
      </c>
      <c r="U204" s="10" t="str">
        <f>IF(OR(E204&gt;'100% Report'!$I$18,E204&lt;-'100% Report'!$I$18),E204,"")</f>
        <v/>
      </c>
    </row>
    <row r="205" spans="1:21">
      <c r="A205" s="8">
        <v>59.1</v>
      </c>
      <c r="B205" s="12">
        <f>'Raw Data Input'!S218/100</f>
        <v>0</v>
      </c>
      <c r="C205" s="10">
        <f t="shared" si="15"/>
        <v>0</v>
      </c>
      <c r="D205" s="10">
        <f t="shared" si="15"/>
        <v>0</v>
      </c>
      <c r="E205" s="13">
        <f t="shared" si="11"/>
        <v>0</v>
      </c>
      <c r="F205" s="14" t="str">
        <f>IF(OR(D205&gt;'95% Report'!$G$15,D205&lt;-'95% Report'!$G$15),D205,"")</f>
        <v/>
      </c>
      <c r="G205" s="14" t="str">
        <f>IF(OR(D205&gt;'100% Report'!$G$15,D205&lt;-'100% Report'!$G$15),D205,"")</f>
        <v/>
      </c>
      <c r="H205" s="10" t="str">
        <f>IF(OR(E205&gt;'95% Report'!$I$15,E205&lt;-'95% Report'!$I$15),E205,"")</f>
        <v/>
      </c>
      <c r="I205" s="10" t="str">
        <f>IF(OR(E205&gt;'100% Report'!$I$15,E205&lt;-'100% Report'!$I$15),E205,"")</f>
        <v/>
      </c>
      <c r="J205" s="14" t="str">
        <f>IF(OR(D205&gt;'95% Report'!$G$16,D205&lt;-'95% Report'!$G$16),D205,"")</f>
        <v/>
      </c>
      <c r="K205" s="14" t="str">
        <f>IF(OR(D205&gt;'100% Report'!$G$16,D205&lt;-'100% Report'!$G$16),D205,"")</f>
        <v/>
      </c>
      <c r="L205" s="10" t="str">
        <f>IF(OR(E205&gt;'95% Report'!$I$16,E205&lt;-'95% Report'!$I$16),E205,"")</f>
        <v/>
      </c>
      <c r="M205" s="10" t="str">
        <f>IF(OR(E205&gt;'100% Report'!$I$16,E205&lt;-'100% Report'!$I$16),E205,"")</f>
        <v/>
      </c>
      <c r="N205" s="14" t="str">
        <f>IF(OR(D205&gt;'95% Report'!$G$17,D205&lt;-'95% Report'!$G$17),D205,"")</f>
        <v/>
      </c>
      <c r="O205" s="14" t="str">
        <f>IF(OR(D205&gt;'100% Report'!$G$17,D205&lt;-'100% Report'!$G$17),D205,"")</f>
        <v/>
      </c>
      <c r="P205" s="9" t="str">
        <f>IF(OR(E205&gt;'95% Report'!$I$17,E205&lt;-'95% Report'!$I$17),E205,"")</f>
        <v/>
      </c>
      <c r="Q205" s="9" t="str">
        <f>IF(OR(E205&gt;'100% Report'!$I$17,E205&lt;-'100% Report'!$I$17),E205,"")</f>
        <v/>
      </c>
      <c r="R205" s="14" t="str">
        <f>IF(OR(D205&gt;'95% Report'!$G$18,D205&lt;-'95% Report'!$G$18),D205,"")</f>
        <v/>
      </c>
      <c r="S205" s="14" t="str">
        <f>IF(OR(D205&gt;'100% Report'!$G$18,D205&lt;-'100% Report'!$G$18),D205,"")</f>
        <v/>
      </c>
      <c r="T205" s="10" t="str">
        <f>IF(OR(E205&gt;'95% Report'!$I$18,E205&lt;-'95% Report'!$I$18),E205,"")</f>
        <v/>
      </c>
      <c r="U205" s="10" t="str">
        <f>IF(OR(E205&gt;'100% Report'!$I$18,E205&lt;-'100% Report'!$I$18),E205,"")</f>
        <v/>
      </c>
    </row>
    <row r="206" spans="1:21">
      <c r="A206" s="8">
        <v>59.4</v>
      </c>
      <c r="B206" s="12">
        <f>'Raw Data Input'!S219/100</f>
        <v>0</v>
      </c>
      <c r="C206" s="10">
        <f t="shared" si="15"/>
        <v>0</v>
      </c>
      <c r="D206" s="10">
        <f t="shared" si="15"/>
        <v>0</v>
      </c>
      <c r="E206" s="13">
        <f t="shared" si="11"/>
        <v>0</v>
      </c>
      <c r="F206" s="14" t="str">
        <f>IF(OR(D206&gt;'95% Report'!$G$15,D206&lt;-'95% Report'!$G$15),D206,"")</f>
        <v/>
      </c>
      <c r="G206" s="14" t="str">
        <f>IF(OR(D206&gt;'100% Report'!$G$15,D206&lt;-'100% Report'!$G$15),D206,"")</f>
        <v/>
      </c>
      <c r="H206" s="10" t="str">
        <f>IF(OR(E206&gt;'95% Report'!$I$15,E206&lt;-'95% Report'!$I$15),E206,"")</f>
        <v/>
      </c>
      <c r="I206" s="10" t="str">
        <f>IF(OR(E206&gt;'100% Report'!$I$15,E206&lt;-'100% Report'!$I$15),E206,"")</f>
        <v/>
      </c>
      <c r="J206" s="14" t="str">
        <f>IF(OR(D206&gt;'95% Report'!$G$16,D206&lt;-'95% Report'!$G$16),D206,"")</f>
        <v/>
      </c>
      <c r="K206" s="14" t="str">
        <f>IF(OR(D206&gt;'100% Report'!$G$16,D206&lt;-'100% Report'!$G$16),D206,"")</f>
        <v/>
      </c>
      <c r="L206" s="10" t="str">
        <f>IF(OR(E206&gt;'95% Report'!$I$16,E206&lt;-'95% Report'!$I$16),E206,"")</f>
        <v/>
      </c>
      <c r="M206" s="10" t="str">
        <f>IF(OR(E206&gt;'100% Report'!$I$16,E206&lt;-'100% Report'!$I$16),E206,"")</f>
        <v/>
      </c>
      <c r="N206" s="14" t="str">
        <f>IF(OR(D206&gt;'95% Report'!$G$17,D206&lt;-'95% Report'!$G$17),D206,"")</f>
        <v/>
      </c>
      <c r="O206" s="14" t="str">
        <f>IF(OR(D206&gt;'100% Report'!$G$17,D206&lt;-'100% Report'!$G$17),D206,"")</f>
        <v/>
      </c>
      <c r="P206" s="9" t="str">
        <f>IF(OR(E206&gt;'95% Report'!$I$17,E206&lt;-'95% Report'!$I$17),E206,"")</f>
        <v/>
      </c>
      <c r="Q206" s="9" t="str">
        <f>IF(OR(E206&gt;'100% Report'!$I$17,E206&lt;-'100% Report'!$I$17),E206,"")</f>
        <v/>
      </c>
      <c r="R206" s="14" t="str">
        <f>IF(OR(D206&gt;'95% Report'!$G$18,D206&lt;-'95% Report'!$G$18),D206,"")</f>
        <v/>
      </c>
      <c r="S206" s="14" t="str">
        <f>IF(OR(D206&gt;'100% Report'!$G$18,D206&lt;-'100% Report'!$G$18),D206,"")</f>
        <v/>
      </c>
      <c r="T206" s="10" t="str">
        <f>IF(OR(E206&gt;'95% Report'!$I$18,E206&lt;-'95% Report'!$I$18),E206,"")</f>
        <v/>
      </c>
      <c r="U206" s="10" t="str">
        <f>IF(OR(E206&gt;'100% Report'!$I$18,E206&lt;-'100% Report'!$I$18),E206,"")</f>
        <v/>
      </c>
    </row>
    <row r="207" spans="1:21">
      <c r="A207" s="8">
        <v>59.7</v>
      </c>
      <c r="B207" s="12">
        <f>'Raw Data Input'!S220/100</f>
        <v>0</v>
      </c>
      <c r="C207" s="10">
        <f t="shared" si="15"/>
        <v>0</v>
      </c>
      <c r="D207" s="10">
        <f t="shared" si="15"/>
        <v>0</v>
      </c>
      <c r="E207" s="13">
        <f t="shared" si="11"/>
        <v>0</v>
      </c>
      <c r="F207" s="14" t="str">
        <f>IF(OR(D207&gt;'95% Report'!$G$15,D207&lt;-'95% Report'!$G$15),D207,"")</f>
        <v/>
      </c>
      <c r="G207" s="14" t="str">
        <f>IF(OR(D207&gt;'100% Report'!$G$15,D207&lt;-'100% Report'!$G$15),D207,"")</f>
        <v/>
      </c>
      <c r="H207" s="10" t="str">
        <f>IF(OR(E207&gt;'95% Report'!$I$15,E207&lt;-'95% Report'!$I$15),E207,"")</f>
        <v/>
      </c>
      <c r="I207" s="10" t="str">
        <f>IF(OR(E207&gt;'100% Report'!$I$15,E207&lt;-'100% Report'!$I$15),E207,"")</f>
        <v/>
      </c>
      <c r="J207" s="14" t="str">
        <f>IF(OR(D207&gt;'95% Report'!$G$16,D207&lt;-'95% Report'!$G$16),D207,"")</f>
        <v/>
      </c>
      <c r="K207" s="14" t="str">
        <f>IF(OR(D207&gt;'100% Report'!$G$16,D207&lt;-'100% Report'!$G$16),D207,"")</f>
        <v/>
      </c>
      <c r="L207" s="10" t="str">
        <f>IF(OR(E207&gt;'95% Report'!$I$16,E207&lt;-'95% Report'!$I$16),E207,"")</f>
        <v/>
      </c>
      <c r="M207" s="10" t="str">
        <f>IF(OR(E207&gt;'100% Report'!$I$16,E207&lt;-'100% Report'!$I$16),E207,"")</f>
        <v/>
      </c>
      <c r="N207" s="14" t="str">
        <f>IF(OR(D207&gt;'95% Report'!$G$17,D207&lt;-'95% Report'!$G$17),D207,"")</f>
        <v/>
      </c>
      <c r="O207" s="14" t="str">
        <f>IF(OR(D207&gt;'100% Report'!$G$17,D207&lt;-'100% Report'!$G$17),D207,"")</f>
        <v/>
      </c>
      <c r="P207" s="9" t="str">
        <f>IF(OR(E207&gt;'95% Report'!$I$17,E207&lt;-'95% Report'!$I$17),E207,"")</f>
        <v/>
      </c>
      <c r="Q207" s="9" t="str">
        <f>IF(OR(E207&gt;'100% Report'!$I$17,E207&lt;-'100% Report'!$I$17),E207,"")</f>
        <v/>
      </c>
      <c r="R207" s="14" t="str">
        <f>IF(OR(D207&gt;'95% Report'!$G$18,D207&lt;-'95% Report'!$G$18),D207,"")</f>
        <v/>
      </c>
      <c r="S207" s="14" t="str">
        <f>IF(OR(D207&gt;'100% Report'!$G$18,D207&lt;-'100% Report'!$G$18),D207,"")</f>
        <v/>
      </c>
      <c r="T207" s="10" t="str">
        <f>IF(OR(E207&gt;'95% Report'!$I$18,E207&lt;-'95% Report'!$I$18),E207,"")</f>
        <v/>
      </c>
      <c r="U207" s="10" t="str">
        <f>IF(OR(E207&gt;'100% Report'!$I$18,E207&lt;-'100% Report'!$I$18),E207,"")</f>
        <v/>
      </c>
    </row>
    <row r="208" spans="1:21">
      <c r="A208" s="7">
        <v>60</v>
      </c>
      <c r="B208" s="12">
        <f>'Raw Data Input'!S221/100</f>
        <v>0</v>
      </c>
      <c r="C208" s="10">
        <f t="shared" si="15"/>
        <v>0</v>
      </c>
      <c r="D208" s="10">
        <f t="shared" si="15"/>
        <v>0</v>
      </c>
      <c r="E208" s="13">
        <f t="shared" si="11"/>
        <v>0</v>
      </c>
      <c r="F208" s="14" t="str">
        <f>IF(OR(D208&gt;'95% Report'!$G$15,D208&lt;-'95% Report'!$G$15),D208,"")</f>
        <v/>
      </c>
      <c r="G208" s="14" t="str">
        <f>IF(OR(D208&gt;'100% Report'!$G$15,D208&lt;-'100% Report'!$G$15),D208,"")</f>
        <v/>
      </c>
      <c r="H208" s="10" t="str">
        <f>IF(OR(E208&gt;'95% Report'!$I$15,E208&lt;-'95% Report'!$I$15),E208,"")</f>
        <v/>
      </c>
      <c r="I208" s="10" t="str">
        <f>IF(OR(E208&gt;'100% Report'!$I$15,E208&lt;-'100% Report'!$I$15),E208,"")</f>
        <v/>
      </c>
      <c r="J208" s="14" t="str">
        <f>IF(OR(D208&gt;'95% Report'!$G$16,D208&lt;-'95% Report'!$G$16),D208,"")</f>
        <v/>
      </c>
      <c r="K208" s="14" t="str">
        <f>IF(OR(D208&gt;'100% Report'!$G$16,D208&lt;-'100% Report'!$G$16),D208,"")</f>
        <v/>
      </c>
      <c r="L208" s="10" t="str">
        <f>IF(OR(E208&gt;'95% Report'!$I$16,E208&lt;-'95% Report'!$I$16),E208,"")</f>
        <v/>
      </c>
      <c r="M208" s="10" t="str">
        <f>IF(OR(E208&gt;'100% Report'!$I$16,E208&lt;-'100% Report'!$I$16),E208,"")</f>
        <v/>
      </c>
      <c r="N208" s="14" t="str">
        <f>IF(OR(D208&gt;'95% Report'!$G$17,D208&lt;-'95% Report'!$G$17),D208,"")</f>
        <v/>
      </c>
      <c r="O208" s="14" t="str">
        <f>IF(OR(D208&gt;'100% Report'!$G$17,D208&lt;-'100% Report'!$G$17),D208,"")</f>
        <v/>
      </c>
      <c r="P208" s="9" t="str">
        <f>IF(OR(E208&gt;'95% Report'!$I$17,E208&lt;-'95% Report'!$I$17),E208,"")</f>
        <v/>
      </c>
      <c r="Q208" s="9" t="str">
        <f>IF(OR(E208&gt;'100% Report'!$I$17,E208&lt;-'100% Report'!$I$17),E208,"")</f>
        <v/>
      </c>
      <c r="R208" s="14" t="str">
        <f>IF(OR(D208&gt;'95% Report'!$G$18,D208&lt;-'95% Report'!$G$18),D208,"")</f>
        <v/>
      </c>
      <c r="S208" s="14" t="str">
        <f>IF(OR(D208&gt;'100% Report'!$G$18,D208&lt;-'100% Report'!$G$18),D208,"")</f>
        <v/>
      </c>
      <c r="T208" s="10" t="str">
        <f>IF(OR(E208&gt;'95% Report'!$I$18,E208&lt;-'95% Report'!$I$18),E208,"")</f>
        <v/>
      </c>
      <c r="U208" s="10" t="str">
        <f>IF(OR(E208&gt;'100% Report'!$I$18,E208&lt;-'100% Report'!$I$18),E208,"")</f>
        <v/>
      </c>
    </row>
    <row r="209" spans="1:21">
      <c r="A209" s="8">
        <v>60.3</v>
      </c>
      <c r="B209" s="12">
        <f>'Raw Data Input'!S222/100</f>
        <v>0</v>
      </c>
      <c r="C209" s="10">
        <f t="shared" si="15"/>
        <v>0</v>
      </c>
      <c r="D209" s="10">
        <f t="shared" si="15"/>
        <v>0</v>
      </c>
      <c r="E209" s="13">
        <f t="shared" si="11"/>
        <v>0</v>
      </c>
      <c r="F209" s="14" t="str">
        <f>IF(OR(D209&gt;'95% Report'!$G$15,D209&lt;-'95% Report'!$G$15),D209,"")</f>
        <v/>
      </c>
      <c r="G209" s="14" t="str">
        <f>IF(OR(D209&gt;'100% Report'!$G$15,D209&lt;-'100% Report'!$G$15),D209,"")</f>
        <v/>
      </c>
      <c r="H209" s="10" t="str">
        <f>IF(OR(E209&gt;'95% Report'!$I$15,E209&lt;-'95% Report'!$I$15),E209,"")</f>
        <v/>
      </c>
      <c r="I209" s="10" t="str">
        <f>IF(OR(E209&gt;'100% Report'!$I$15,E209&lt;-'100% Report'!$I$15),E209,"")</f>
        <v/>
      </c>
      <c r="J209" s="14" t="str">
        <f>IF(OR(D209&gt;'95% Report'!$G$16,D209&lt;-'95% Report'!$G$16),D209,"")</f>
        <v/>
      </c>
      <c r="K209" s="14" t="str">
        <f>IF(OR(D209&gt;'100% Report'!$G$16,D209&lt;-'100% Report'!$G$16),D209,"")</f>
        <v/>
      </c>
      <c r="L209" s="10" t="str">
        <f>IF(OR(E209&gt;'95% Report'!$I$16,E209&lt;-'95% Report'!$I$16),E209,"")</f>
        <v/>
      </c>
      <c r="M209" s="10" t="str">
        <f>IF(OR(E209&gt;'100% Report'!$I$16,E209&lt;-'100% Report'!$I$16),E209,"")</f>
        <v/>
      </c>
      <c r="N209" s="14" t="str">
        <f>IF(OR(D209&gt;'95% Report'!$G$17,D209&lt;-'95% Report'!$G$17),D209,"")</f>
        <v/>
      </c>
      <c r="O209" s="14" t="str">
        <f>IF(OR(D209&gt;'100% Report'!$G$17,D209&lt;-'100% Report'!$G$17),D209,"")</f>
        <v/>
      </c>
      <c r="P209" s="9" t="str">
        <f>IF(OR(E209&gt;'95% Report'!$I$17,E209&lt;-'95% Report'!$I$17),E209,"")</f>
        <v/>
      </c>
      <c r="Q209" s="9" t="str">
        <f>IF(OR(E209&gt;'100% Report'!$I$17,E209&lt;-'100% Report'!$I$17),E209,"")</f>
        <v/>
      </c>
      <c r="R209" s="14" t="str">
        <f>IF(OR(D209&gt;'95% Report'!$G$18,D209&lt;-'95% Report'!$G$18),D209,"")</f>
        <v/>
      </c>
      <c r="S209" s="14" t="str">
        <f>IF(OR(D209&gt;'100% Report'!$G$18,D209&lt;-'100% Report'!$G$18),D209,"")</f>
        <v/>
      </c>
      <c r="T209" s="10" t="str">
        <f>IF(OR(E209&gt;'95% Report'!$I$18,E209&lt;-'95% Report'!$I$18),E209,"")</f>
        <v/>
      </c>
      <c r="U209" s="10" t="str">
        <f>IF(OR(E209&gt;'100% Report'!$I$18,E209&lt;-'100% Report'!$I$18),E209,"")</f>
        <v/>
      </c>
    </row>
    <row r="210" spans="1:21">
      <c r="A210" s="8">
        <v>60.6</v>
      </c>
      <c r="B210" s="12">
        <f>'Raw Data Input'!S223/100</f>
        <v>0</v>
      </c>
      <c r="C210" s="10">
        <f t="shared" si="15"/>
        <v>0</v>
      </c>
      <c r="D210" s="10">
        <f t="shared" si="15"/>
        <v>0</v>
      </c>
      <c r="E210" s="13">
        <f t="shared" si="11"/>
        <v>0</v>
      </c>
      <c r="F210" s="14" t="str">
        <f>IF(OR(D210&gt;'95% Report'!$G$15,D210&lt;-'95% Report'!$G$15),D210,"")</f>
        <v/>
      </c>
      <c r="G210" s="14" t="str">
        <f>IF(OR(D210&gt;'100% Report'!$G$15,D210&lt;-'100% Report'!$G$15),D210,"")</f>
        <v/>
      </c>
      <c r="H210" s="10" t="str">
        <f>IF(OR(E210&gt;'95% Report'!$I$15,E210&lt;-'95% Report'!$I$15),E210,"")</f>
        <v/>
      </c>
      <c r="I210" s="10" t="str">
        <f>IF(OR(E210&gt;'100% Report'!$I$15,E210&lt;-'100% Report'!$I$15),E210,"")</f>
        <v/>
      </c>
      <c r="J210" s="14" t="str">
        <f>IF(OR(D210&gt;'95% Report'!$G$16,D210&lt;-'95% Report'!$G$16),D210,"")</f>
        <v/>
      </c>
      <c r="K210" s="14" t="str">
        <f>IF(OR(D210&gt;'100% Report'!$G$16,D210&lt;-'100% Report'!$G$16),D210,"")</f>
        <v/>
      </c>
      <c r="L210" s="10" t="str">
        <f>IF(OR(E210&gt;'95% Report'!$I$16,E210&lt;-'95% Report'!$I$16),E210,"")</f>
        <v/>
      </c>
      <c r="M210" s="10" t="str">
        <f>IF(OR(E210&gt;'100% Report'!$I$16,E210&lt;-'100% Report'!$I$16),E210,"")</f>
        <v/>
      </c>
      <c r="N210" s="14" t="str">
        <f>IF(OR(D210&gt;'95% Report'!$G$17,D210&lt;-'95% Report'!$G$17),D210,"")</f>
        <v/>
      </c>
      <c r="O210" s="14" t="str">
        <f>IF(OR(D210&gt;'100% Report'!$G$17,D210&lt;-'100% Report'!$G$17),D210,"")</f>
        <v/>
      </c>
      <c r="P210" s="9" t="str">
        <f>IF(OR(E210&gt;'95% Report'!$I$17,E210&lt;-'95% Report'!$I$17),E210,"")</f>
        <v/>
      </c>
      <c r="Q210" s="9" t="str">
        <f>IF(OR(E210&gt;'100% Report'!$I$17,E210&lt;-'100% Report'!$I$17),E210,"")</f>
        <v/>
      </c>
      <c r="R210" s="14" t="str">
        <f>IF(OR(D210&gt;'95% Report'!$G$18,D210&lt;-'95% Report'!$G$18),D210,"")</f>
        <v/>
      </c>
      <c r="S210" s="14" t="str">
        <f>IF(OR(D210&gt;'100% Report'!$G$18,D210&lt;-'100% Report'!$G$18),D210,"")</f>
        <v/>
      </c>
      <c r="T210" s="10" t="str">
        <f>IF(OR(E210&gt;'95% Report'!$I$18,E210&lt;-'95% Report'!$I$18),E210,"")</f>
        <v/>
      </c>
      <c r="U210" s="10" t="str">
        <f>IF(OR(E210&gt;'100% Report'!$I$18,E210&lt;-'100% Report'!$I$18),E210,"")</f>
        <v/>
      </c>
    </row>
    <row r="211" spans="1:21">
      <c r="A211" s="8">
        <v>60.9</v>
      </c>
      <c r="B211" s="12">
        <f>'Raw Data Input'!S224/100</f>
        <v>0</v>
      </c>
      <c r="C211" s="10">
        <f t="shared" si="15"/>
        <v>0</v>
      </c>
      <c r="D211" s="10">
        <f t="shared" si="15"/>
        <v>0</v>
      </c>
      <c r="E211" s="13">
        <f t="shared" ref="E211:E247" si="16">B211-B201</f>
        <v>0</v>
      </c>
      <c r="F211" s="14" t="str">
        <f>IF(OR(D211&gt;'95% Report'!$G$15,D211&lt;-'95% Report'!$G$15),D211,"")</f>
        <v/>
      </c>
      <c r="G211" s="14" t="str">
        <f>IF(OR(D211&gt;'100% Report'!$G$15,D211&lt;-'100% Report'!$G$15),D211,"")</f>
        <v/>
      </c>
      <c r="H211" s="10" t="str">
        <f>IF(OR(E211&gt;'95% Report'!$I$15,E211&lt;-'95% Report'!$I$15),E211,"")</f>
        <v/>
      </c>
      <c r="I211" s="10" t="str">
        <f>IF(OR(E211&gt;'100% Report'!$I$15,E211&lt;-'100% Report'!$I$15),E211,"")</f>
        <v/>
      </c>
      <c r="J211" s="14" t="str">
        <f>IF(OR(D211&gt;'95% Report'!$G$16,D211&lt;-'95% Report'!$G$16),D211,"")</f>
        <v/>
      </c>
      <c r="K211" s="14" t="str">
        <f>IF(OR(D211&gt;'100% Report'!$G$16,D211&lt;-'100% Report'!$G$16),D211,"")</f>
        <v/>
      </c>
      <c r="L211" s="10" t="str">
        <f>IF(OR(E211&gt;'95% Report'!$I$16,E211&lt;-'95% Report'!$I$16),E211,"")</f>
        <v/>
      </c>
      <c r="M211" s="10" t="str">
        <f>IF(OR(E211&gt;'100% Report'!$I$16,E211&lt;-'100% Report'!$I$16),E211,"")</f>
        <v/>
      </c>
      <c r="N211" s="14" t="str">
        <f>IF(OR(D211&gt;'95% Report'!$G$17,D211&lt;-'95% Report'!$G$17),D211,"")</f>
        <v/>
      </c>
      <c r="O211" s="14" t="str">
        <f>IF(OR(D211&gt;'100% Report'!$G$17,D211&lt;-'100% Report'!$G$17),D211,"")</f>
        <v/>
      </c>
      <c r="P211" s="9" t="str">
        <f>IF(OR(E211&gt;'95% Report'!$I$17,E211&lt;-'95% Report'!$I$17),E211,"")</f>
        <v/>
      </c>
      <c r="Q211" s="9" t="str">
        <f>IF(OR(E211&gt;'100% Report'!$I$17,E211&lt;-'100% Report'!$I$17),E211,"")</f>
        <v/>
      </c>
      <c r="R211" s="14" t="str">
        <f>IF(OR(D211&gt;'95% Report'!$G$18,D211&lt;-'95% Report'!$G$18),D211,"")</f>
        <v/>
      </c>
      <c r="S211" s="14" t="str">
        <f>IF(OR(D211&gt;'100% Report'!$G$18,D211&lt;-'100% Report'!$G$18),D211,"")</f>
        <v/>
      </c>
      <c r="T211" s="10" t="str">
        <f>IF(OR(E211&gt;'95% Report'!$I$18,E211&lt;-'95% Report'!$I$18),E211,"")</f>
        <v/>
      </c>
      <c r="U211" s="10" t="str">
        <f>IF(OR(E211&gt;'100% Report'!$I$18,E211&lt;-'100% Report'!$I$18),E211,"")</f>
        <v/>
      </c>
    </row>
    <row r="212" spans="1:21">
      <c r="A212" s="7">
        <v>61.2</v>
      </c>
      <c r="B212" s="12">
        <f>'Raw Data Input'!S225/100</f>
        <v>0</v>
      </c>
      <c r="C212" s="10">
        <f t="shared" si="15"/>
        <v>0</v>
      </c>
      <c r="D212" s="10">
        <f t="shared" si="15"/>
        <v>0</v>
      </c>
      <c r="E212" s="13">
        <f t="shared" si="16"/>
        <v>0</v>
      </c>
      <c r="F212" s="14" t="str">
        <f>IF(OR(D212&gt;'95% Report'!$G$15,D212&lt;-'95% Report'!$G$15),D212,"")</f>
        <v/>
      </c>
      <c r="G212" s="14" t="str">
        <f>IF(OR(D212&gt;'100% Report'!$G$15,D212&lt;-'100% Report'!$G$15),D212,"")</f>
        <v/>
      </c>
      <c r="H212" s="10" t="str">
        <f>IF(OR(E212&gt;'95% Report'!$I$15,E212&lt;-'95% Report'!$I$15),E212,"")</f>
        <v/>
      </c>
      <c r="I212" s="10" t="str">
        <f>IF(OR(E212&gt;'100% Report'!$I$15,E212&lt;-'100% Report'!$I$15),E212,"")</f>
        <v/>
      </c>
      <c r="J212" s="14" t="str">
        <f>IF(OR(D212&gt;'95% Report'!$G$16,D212&lt;-'95% Report'!$G$16),D212,"")</f>
        <v/>
      </c>
      <c r="K212" s="14" t="str">
        <f>IF(OR(D212&gt;'100% Report'!$G$16,D212&lt;-'100% Report'!$G$16),D212,"")</f>
        <v/>
      </c>
      <c r="L212" s="10" t="str">
        <f>IF(OR(E212&gt;'95% Report'!$I$16,E212&lt;-'95% Report'!$I$16),E212,"")</f>
        <v/>
      </c>
      <c r="M212" s="10" t="str">
        <f>IF(OR(E212&gt;'100% Report'!$I$16,E212&lt;-'100% Report'!$I$16),E212,"")</f>
        <v/>
      </c>
      <c r="N212" s="14" t="str">
        <f>IF(OR(D212&gt;'95% Report'!$G$17,D212&lt;-'95% Report'!$G$17),D212,"")</f>
        <v/>
      </c>
      <c r="O212" s="14" t="str">
        <f>IF(OR(D212&gt;'100% Report'!$G$17,D212&lt;-'100% Report'!$G$17),D212,"")</f>
        <v/>
      </c>
      <c r="P212" s="9" t="str">
        <f>IF(OR(E212&gt;'95% Report'!$I$17,E212&lt;-'95% Report'!$I$17),E212,"")</f>
        <v/>
      </c>
      <c r="Q212" s="9" t="str">
        <f>IF(OR(E212&gt;'100% Report'!$I$17,E212&lt;-'100% Report'!$I$17),E212,"")</f>
        <v/>
      </c>
      <c r="R212" s="14" t="str">
        <f>IF(OR(D212&gt;'95% Report'!$G$18,D212&lt;-'95% Report'!$G$18),D212,"")</f>
        <v/>
      </c>
      <c r="S212" s="14" t="str">
        <f>IF(OR(D212&gt;'100% Report'!$G$18,D212&lt;-'100% Report'!$G$18),D212,"")</f>
        <v/>
      </c>
      <c r="T212" s="10" t="str">
        <f>IF(OR(E212&gt;'95% Report'!$I$18,E212&lt;-'95% Report'!$I$18),E212,"")</f>
        <v/>
      </c>
      <c r="U212" s="10" t="str">
        <f>IF(OR(E212&gt;'100% Report'!$I$18,E212&lt;-'100% Report'!$I$18),E212,"")</f>
        <v/>
      </c>
    </row>
    <row r="213" spans="1:21">
      <c r="A213" s="8">
        <v>61.5</v>
      </c>
      <c r="B213" s="12">
        <f>'Raw Data Input'!S226/100</f>
        <v>0</v>
      </c>
      <c r="C213" s="10">
        <f t="shared" si="15"/>
        <v>0</v>
      </c>
      <c r="D213" s="10">
        <f t="shared" si="15"/>
        <v>0</v>
      </c>
      <c r="E213" s="13">
        <f t="shared" si="16"/>
        <v>0</v>
      </c>
      <c r="F213" s="14" t="str">
        <f>IF(OR(D213&gt;'95% Report'!$G$15,D213&lt;-'95% Report'!$G$15),D213,"")</f>
        <v/>
      </c>
      <c r="G213" s="14" t="str">
        <f>IF(OR(D213&gt;'100% Report'!$G$15,D213&lt;-'100% Report'!$G$15),D213,"")</f>
        <v/>
      </c>
      <c r="H213" s="10" t="str">
        <f>IF(OR(E213&gt;'95% Report'!$I$15,E213&lt;-'95% Report'!$I$15),E213,"")</f>
        <v/>
      </c>
      <c r="I213" s="10" t="str">
        <f>IF(OR(E213&gt;'100% Report'!$I$15,E213&lt;-'100% Report'!$I$15),E213,"")</f>
        <v/>
      </c>
      <c r="J213" s="14" t="str">
        <f>IF(OR(D213&gt;'95% Report'!$G$16,D213&lt;-'95% Report'!$G$16),D213,"")</f>
        <v/>
      </c>
      <c r="K213" s="14" t="str">
        <f>IF(OR(D213&gt;'100% Report'!$G$16,D213&lt;-'100% Report'!$G$16),D213,"")</f>
        <v/>
      </c>
      <c r="L213" s="10" t="str">
        <f>IF(OR(E213&gt;'95% Report'!$I$16,E213&lt;-'95% Report'!$I$16),E213,"")</f>
        <v/>
      </c>
      <c r="M213" s="10" t="str">
        <f>IF(OR(E213&gt;'100% Report'!$I$16,E213&lt;-'100% Report'!$I$16),E213,"")</f>
        <v/>
      </c>
      <c r="N213" s="14" t="str">
        <f>IF(OR(D213&gt;'95% Report'!$G$17,D213&lt;-'95% Report'!$G$17),D213,"")</f>
        <v/>
      </c>
      <c r="O213" s="14" t="str">
        <f>IF(OR(D213&gt;'100% Report'!$G$17,D213&lt;-'100% Report'!$G$17),D213,"")</f>
        <v/>
      </c>
      <c r="P213" s="9" t="str">
        <f>IF(OR(E213&gt;'95% Report'!$I$17,E213&lt;-'95% Report'!$I$17),E213,"")</f>
        <v/>
      </c>
      <c r="Q213" s="9" t="str">
        <f>IF(OR(E213&gt;'100% Report'!$I$17,E213&lt;-'100% Report'!$I$17),E213,"")</f>
        <v/>
      </c>
      <c r="R213" s="14" t="str">
        <f>IF(OR(D213&gt;'95% Report'!$G$18,D213&lt;-'95% Report'!$G$18),D213,"")</f>
        <v/>
      </c>
      <c r="S213" s="14" t="str">
        <f>IF(OR(D213&gt;'100% Report'!$G$18,D213&lt;-'100% Report'!$G$18),D213,"")</f>
        <v/>
      </c>
      <c r="T213" s="10" t="str">
        <f>IF(OR(E213&gt;'95% Report'!$I$18,E213&lt;-'95% Report'!$I$18),E213,"")</f>
        <v/>
      </c>
      <c r="U213" s="10" t="str">
        <f>IF(OR(E213&gt;'100% Report'!$I$18,E213&lt;-'100% Report'!$I$18),E213,"")</f>
        <v/>
      </c>
    </row>
    <row r="214" spans="1:21">
      <c r="A214" s="8">
        <v>61.8</v>
      </c>
      <c r="B214" s="12">
        <f>'Raw Data Input'!S227/100</f>
        <v>0</v>
      </c>
      <c r="C214" s="10">
        <f t="shared" si="15"/>
        <v>0</v>
      </c>
      <c r="D214" s="10">
        <f t="shared" si="15"/>
        <v>0</v>
      </c>
      <c r="E214" s="13">
        <f t="shared" si="16"/>
        <v>0</v>
      </c>
      <c r="F214" s="14" t="str">
        <f>IF(OR(D214&gt;'95% Report'!$G$15,D214&lt;-'95% Report'!$G$15),D214,"")</f>
        <v/>
      </c>
      <c r="G214" s="14" t="str">
        <f>IF(OR(D214&gt;'100% Report'!$G$15,D214&lt;-'100% Report'!$G$15),D214,"")</f>
        <v/>
      </c>
      <c r="H214" s="10" t="str">
        <f>IF(OR(E214&gt;'95% Report'!$I$15,E214&lt;-'95% Report'!$I$15),E214,"")</f>
        <v/>
      </c>
      <c r="I214" s="10" t="str">
        <f>IF(OR(E214&gt;'100% Report'!$I$15,E214&lt;-'100% Report'!$I$15),E214,"")</f>
        <v/>
      </c>
      <c r="J214" s="14" t="str">
        <f>IF(OR(D214&gt;'95% Report'!$G$16,D214&lt;-'95% Report'!$G$16),D214,"")</f>
        <v/>
      </c>
      <c r="K214" s="14" t="str">
        <f>IF(OR(D214&gt;'100% Report'!$G$16,D214&lt;-'100% Report'!$G$16),D214,"")</f>
        <v/>
      </c>
      <c r="L214" s="10" t="str">
        <f>IF(OR(E214&gt;'95% Report'!$I$16,E214&lt;-'95% Report'!$I$16),E214,"")</f>
        <v/>
      </c>
      <c r="M214" s="10" t="str">
        <f>IF(OR(E214&gt;'100% Report'!$I$16,E214&lt;-'100% Report'!$I$16),E214,"")</f>
        <v/>
      </c>
      <c r="N214" s="14" t="str">
        <f>IF(OR(D214&gt;'95% Report'!$G$17,D214&lt;-'95% Report'!$G$17),D214,"")</f>
        <v/>
      </c>
      <c r="O214" s="14" t="str">
        <f>IF(OR(D214&gt;'100% Report'!$G$17,D214&lt;-'100% Report'!$G$17),D214,"")</f>
        <v/>
      </c>
      <c r="P214" s="9" t="str">
        <f>IF(OR(E214&gt;'95% Report'!$I$17,E214&lt;-'95% Report'!$I$17),E214,"")</f>
        <v/>
      </c>
      <c r="Q214" s="9" t="str">
        <f>IF(OR(E214&gt;'100% Report'!$I$17,E214&lt;-'100% Report'!$I$17),E214,"")</f>
        <v/>
      </c>
      <c r="R214" s="14" t="str">
        <f>IF(OR(D214&gt;'95% Report'!$G$18,D214&lt;-'95% Report'!$G$18),D214,"")</f>
        <v/>
      </c>
      <c r="S214" s="14" t="str">
        <f>IF(OR(D214&gt;'100% Report'!$G$18,D214&lt;-'100% Report'!$G$18),D214,"")</f>
        <v/>
      </c>
      <c r="T214" s="10" t="str">
        <f>IF(OR(E214&gt;'95% Report'!$I$18,E214&lt;-'95% Report'!$I$18),E214,"")</f>
        <v/>
      </c>
      <c r="U214" s="10" t="str">
        <f>IF(OR(E214&gt;'100% Report'!$I$18,E214&lt;-'100% Report'!$I$18),E214,"")</f>
        <v/>
      </c>
    </row>
    <row r="215" spans="1:21">
      <c r="A215" s="8">
        <v>62.1</v>
      </c>
      <c r="B215" s="12">
        <f>'Raw Data Input'!S228/100</f>
        <v>0</v>
      </c>
      <c r="C215" s="10">
        <f t="shared" si="15"/>
        <v>0</v>
      </c>
      <c r="D215" s="10">
        <f t="shared" si="15"/>
        <v>0</v>
      </c>
      <c r="E215" s="13">
        <f t="shared" si="16"/>
        <v>0</v>
      </c>
      <c r="F215" s="14" t="str">
        <f>IF(OR(D215&gt;'95% Report'!$G$15,D215&lt;-'95% Report'!$G$15),D215,"")</f>
        <v/>
      </c>
      <c r="G215" s="14" t="str">
        <f>IF(OR(D215&gt;'100% Report'!$G$15,D215&lt;-'100% Report'!$G$15),D215,"")</f>
        <v/>
      </c>
      <c r="H215" s="10" t="str">
        <f>IF(OR(E215&gt;'95% Report'!$I$15,E215&lt;-'95% Report'!$I$15),E215,"")</f>
        <v/>
      </c>
      <c r="I215" s="10" t="str">
        <f>IF(OR(E215&gt;'100% Report'!$I$15,E215&lt;-'100% Report'!$I$15),E215,"")</f>
        <v/>
      </c>
      <c r="J215" s="14" t="str">
        <f>IF(OR(D215&gt;'95% Report'!$G$16,D215&lt;-'95% Report'!$G$16),D215,"")</f>
        <v/>
      </c>
      <c r="K215" s="14" t="str">
        <f>IF(OR(D215&gt;'100% Report'!$G$16,D215&lt;-'100% Report'!$G$16),D215,"")</f>
        <v/>
      </c>
      <c r="L215" s="10" t="str">
        <f>IF(OR(E215&gt;'95% Report'!$I$16,E215&lt;-'95% Report'!$I$16),E215,"")</f>
        <v/>
      </c>
      <c r="M215" s="10" t="str">
        <f>IF(OR(E215&gt;'100% Report'!$I$16,E215&lt;-'100% Report'!$I$16),E215,"")</f>
        <v/>
      </c>
      <c r="N215" s="14" t="str">
        <f>IF(OR(D215&gt;'95% Report'!$G$17,D215&lt;-'95% Report'!$G$17),D215,"")</f>
        <v/>
      </c>
      <c r="O215" s="14" t="str">
        <f>IF(OR(D215&gt;'100% Report'!$G$17,D215&lt;-'100% Report'!$G$17),D215,"")</f>
        <v/>
      </c>
      <c r="P215" s="9" t="str">
        <f>IF(OR(E215&gt;'95% Report'!$I$17,E215&lt;-'95% Report'!$I$17),E215,"")</f>
        <v/>
      </c>
      <c r="Q215" s="9" t="str">
        <f>IF(OR(E215&gt;'100% Report'!$I$17,E215&lt;-'100% Report'!$I$17),E215,"")</f>
        <v/>
      </c>
      <c r="R215" s="14" t="str">
        <f>IF(OR(D215&gt;'95% Report'!$G$18,D215&lt;-'95% Report'!$G$18),D215,"")</f>
        <v/>
      </c>
      <c r="S215" s="14" t="str">
        <f>IF(OR(D215&gt;'100% Report'!$G$18,D215&lt;-'100% Report'!$G$18),D215,"")</f>
        <v/>
      </c>
      <c r="T215" s="10" t="str">
        <f>IF(OR(E215&gt;'95% Report'!$I$18,E215&lt;-'95% Report'!$I$18),E215,"")</f>
        <v/>
      </c>
      <c r="U215" s="10" t="str">
        <f>IF(OR(E215&gt;'100% Report'!$I$18,E215&lt;-'100% Report'!$I$18),E215,"")</f>
        <v/>
      </c>
    </row>
    <row r="216" spans="1:21">
      <c r="A216" s="7">
        <v>62.4</v>
      </c>
      <c r="B216" s="12">
        <f>'Raw Data Input'!S229/100</f>
        <v>0</v>
      </c>
      <c r="C216" s="10">
        <f t="shared" si="15"/>
        <v>0</v>
      </c>
      <c r="D216" s="10">
        <f t="shared" si="15"/>
        <v>0</v>
      </c>
      <c r="E216" s="13">
        <f t="shared" si="16"/>
        <v>0</v>
      </c>
      <c r="F216" s="14" t="str">
        <f>IF(OR(D216&gt;'95% Report'!$G$15,D216&lt;-'95% Report'!$G$15),D216,"")</f>
        <v/>
      </c>
      <c r="G216" s="14" t="str">
        <f>IF(OR(D216&gt;'100% Report'!$G$15,D216&lt;-'100% Report'!$G$15),D216,"")</f>
        <v/>
      </c>
      <c r="H216" s="10" t="str">
        <f>IF(OR(E216&gt;'95% Report'!$I$15,E216&lt;-'95% Report'!$I$15),E216,"")</f>
        <v/>
      </c>
      <c r="I216" s="10" t="str">
        <f>IF(OR(E216&gt;'100% Report'!$I$15,E216&lt;-'100% Report'!$I$15),E216,"")</f>
        <v/>
      </c>
      <c r="J216" s="14" t="str">
        <f>IF(OR(D216&gt;'95% Report'!$G$16,D216&lt;-'95% Report'!$G$16),D216,"")</f>
        <v/>
      </c>
      <c r="K216" s="14" t="str">
        <f>IF(OR(D216&gt;'100% Report'!$G$16,D216&lt;-'100% Report'!$G$16),D216,"")</f>
        <v/>
      </c>
      <c r="L216" s="10" t="str">
        <f>IF(OR(E216&gt;'95% Report'!$I$16,E216&lt;-'95% Report'!$I$16),E216,"")</f>
        <v/>
      </c>
      <c r="M216" s="10" t="str">
        <f>IF(OR(E216&gt;'100% Report'!$I$16,E216&lt;-'100% Report'!$I$16),E216,"")</f>
        <v/>
      </c>
      <c r="N216" s="14" t="str">
        <f>IF(OR(D216&gt;'95% Report'!$G$17,D216&lt;-'95% Report'!$G$17),D216,"")</f>
        <v/>
      </c>
      <c r="O216" s="14" t="str">
        <f>IF(OR(D216&gt;'100% Report'!$G$17,D216&lt;-'100% Report'!$G$17),D216,"")</f>
        <v/>
      </c>
      <c r="P216" s="9" t="str">
        <f>IF(OR(E216&gt;'95% Report'!$I$17,E216&lt;-'95% Report'!$I$17),E216,"")</f>
        <v/>
      </c>
      <c r="Q216" s="9" t="str">
        <f>IF(OR(E216&gt;'100% Report'!$I$17,E216&lt;-'100% Report'!$I$17),E216,"")</f>
        <v/>
      </c>
      <c r="R216" s="14" t="str">
        <f>IF(OR(D216&gt;'95% Report'!$G$18,D216&lt;-'95% Report'!$G$18),D216,"")</f>
        <v/>
      </c>
      <c r="S216" s="14" t="str">
        <f>IF(OR(D216&gt;'100% Report'!$G$18,D216&lt;-'100% Report'!$G$18),D216,"")</f>
        <v/>
      </c>
      <c r="T216" s="10" t="str">
        <f>IF(OR(E216&gt;'95% Report'!$I$18,E216&lt;-'95% Report'!$I$18),E216,"")</f>
        <v/>
      </c>
      <c r="U216" s="10" t="str">
        <f>IF(OR(E216&gt;'100% Report'!$I$18,E216&lt;-'100% Report'!$I$18),E216,"")</f>
        <v/>
      </c>
    </row>
    <row r="217" spans="1:21">
      <c r="A217" s="8">
        <v>62.7</v>
      </c>
      <c r="B217" s="12">
        <f>'Raw Data Input'!S230/100</f>
        <v>0</v>
      </c>
      <c r="C217" s="10">
        <f t="shared" si="15"/>
        <v>0</v>
      </c>
      <c r="D217" s="10">
        <f t="shared" si="15"/>
        <v>0</v>
      </c>
      <c r="E217" s="13">
        <f t="shared" si="16"/>
        <v>0</v>
      </c>
      <c r="F217" s="14" t="str">
        <f>IF(OR(D217&gt;'95% Report'!$G$15,D217&lt;-'95% Report'!$G$15),D217,"")</f>
        <v/>
      </c>
      <c r="G217" s="14" t="str">
        <f>IF(OR(D217&gt;'100% Report'!$G$15,D217&lt;-'100% Report'!$G$15),D217,"")</f>
        <v/>
      </c>
      <c r="H217" s="10" t="str">
        <f>IF(OR(E217&gt;'95% Report'!$I$15,E217&lt;-'95% Report'!$I$15),E217,"")</f>
        <v/>
      </c>
      <c r="I217" s="10" t="str">
        <f>IF(OR(E217&gt;'100% Report'!$I$15,E217&lt;-'100% Report'!$I$15),E217,"")</f>
        <v/>
      </c>
      <c r="J217" s="14" t="str">
        <f>IF(OR(D217&gt;'95% Report'!$G$16,D217&lt;-'95% Report'!$G$16),D217,"")</f>
        <v/>
      </c>
      <c r="K217" s="14" t="str">
        <f>IF(OR(D217&gt;'100% Report'!$G$16,D217&lt;-'100% Report'!$G$16),D217,"")</f>
        <v/>
      </c>
      <c r="L217" s="10" t="str">
        <f>IF(OR(E217&gt;'95% Report'!$I$16,E217&lt;-'95% Report'!$I$16),E217,"")</f>
        <v/>
      </c>
      <c r="M217" s="10" t="str">
        <f>IF(OR(E217&gt;'100% Report'!$I$16,E217&lt;-'100% Report'!$I$16),E217,"")</f>
        <v/>
      </c>
      <c r="N217" s="14" t="str">
        <f>IF(OR(D217&gt;'95% Report'!$G$17,D217&lt;-'95% Report'!$G$17),D217,"")</f>
        <v/>
      </c>
      <c r="O217" s="14" t="str">
        <f>IF(OR(D217&gt;'100% Report'!$G$17,D217&lt;-'100% Report'!$G$17),D217,"")</f>
        <v/>
      </c>
      <c r="P217" s="9" t="str">
        <f>IF(OR(E217&gt;'95% Report'!$I$17,E217&lt;-'95% Report'!$I$17),E217,"")</f>
        <v/>
      </c>
      <c r="Q217" s="9" t="str">
        <f>IF(OR(E217&gt;'100% Report'!$I$17,E217&lt;-'100% Report'!$I$17),E217,"")</f>
        <v/>
      </c>
      <c r="R217" s="14" t="str">
        <f>IF(OR(D217&gt;'95% Report'!$G$18,D217&lt;-'95% Report'!$G$18),D217,"")</f>
        <v/>
      </c>
      <c r="S217" s="14" t="str">
        <f>IF(OR(D217&gt;'100% Report'!$G$18,D217&lt;-'100% Report'!$G$18),D217,"")</f>
        <v/>
      </c>
      <c r="T217" s="10" t="str">
        <f>IF(OR(E217&gt;'95% Report'!$I$18,E217&lt;-'95% Report'!$I$18),E217,"")</f>
        <v/>
      </c>
      <c r="U217" s="10" t="str">
        <f>IF(OR(E217&gt;'100% Report'!$I$18,E217&lt;-'100% Report'!$I$18),E217,"")</f>
        <v/>
      </c>
    </row>
    <row r="218" spans="1:21">
      <c r="A218" s="8">
        <v>63</v>
      </c>
      <c r="B218" s="12">
        <f>'Raw Data Input'!S231/100</f>
        <v>0</v>
      </c>
      <c r="C218" s="10">
        <f t="shared" ref="C218:D233" si="17">B218-B217</f>
        <v>0</v>
      </c>
      <c r="D218" s="10">
        <f t="shared" si="17"/>
        <v>0</v>
      </c>
      <c r="E218" s="13">
        <f t="shared" si="16"/>
        <v>0</v>
      </c>
      <c r="F218" s="14" t="str">
        <f>IF(OR(D218&gt;'95% Report'!$G$15,D218&lt;-'95% Report'!$G$15),D218,"")</f>
        <v/>
      </c>
      <c r="G218" s="14" t="str">
        <f>IF(OR(D218&gt;'100% Report'!$G$15,D218&lt;-'100% Report'!$G$15),D218,"")</f>
        <v/>
      </c>
      <c r="H218" s="10" t="str">
        <f>IF(OR(E218&gt;'95% Report'!$I$15,E218&lt;-'95% Report'!$I$15),E218,"")</f>
        <v/>
      </c>
      <c r="I218" s="10" t="str">
        <f>IF(OR(E218&gt;'100% Report'!$I$15,E218&lt;-'100% Report'!$I$15),E218,"")</f>
        <v/>
      </c>
      <c r="J218" s="14" t="str">
        <f>IF(OR(D218&gt;'95% Report'!$G$16,D218&lt;-'95% Report'!$G$16),D218,"")</f>
        <v/>
      </c>
      <c r="K218" s="14" t="str">
        <f>IF(OR(D218&gt;'100% Report'!$G$16,D218&lt;-'100% Report'!$G$16),D218,"")</f>
        <v/>
      </c>
      <c r="L218" s="10" t="str">
        <f>IF(OR(E218&gt;'95% Report'!$I$16,E218&lt;-'95% Report'!$I$16),E218,"")</f>
        <v/>
      </c>
      <c r="M218" s="10" t="str">
        <f>IF(OR(E218&gt;'100% Report'!$I$16,E218&lt;-'100% Report'!$I$16),E218,"")</f>
        <v/>
      </c>
      <c r="N218" s="14" t="str">
        <f>IF(OR(D218&gt;'95% Report'!$G$17,D218&lt;-'95% Report'!$G$17),D218,"")</f>
        <v/>
      </c>
      <c r="O218" s="14" t="str">
        <f>IF(OR(D218&gt;'100% Report'!$G$17,D218&lt;-'100% Report'!$G$17),D218,"")</f>
        <v/>
      </c>
      <c r="P218" s="9" t="str">
        <f>IF(OR(E218&gt;'95% Report'!$I$17,E218&lt;-'95% Report'!$I$17),E218,"")</f>
        <v/>
      </c>
      <c r="Q218" s="9" t="str">
        <f>IF(OR(E218&gt;'100% Report'!$I$17,E218&lt;-'100% Report'!$I$17),E218,"")</f>
        <v/>
      </c>
      <c r="R218" s="14" t="str">
        <f>IF(OR(D218&gt;'95% Report'!$G$18,D218&lt;-'95% Report'!$G$18),D218,"")</f>
        <v/>
      </c>
      <c r="S218" s="14" t="str">
        <f>IF(OR(D218&gt;'100% Report'!$G$18,D218&lt;-'100% Report'!$G$18),D218,"")</f>
        <v/>
      </c>
      <c r="T218" s="10" t="str">
        <f>IF(OR(E218&gt;'95% Report'!$I$18,E218&lt;-'95% Report'!$I$18),E218,"")</f>
        <v/>
      </c>
      <c r="U218" s="10" t="str">
        <f>IF(OR(E218&gt;'100% Report'!$I$18,E218&lt;-'100% Report'!$I$18),E218,"")</f>
        <v/>
      </c>
    </row>
    <row r="219" spans="1:21">
      <c r="A219" s="8">
        <v>63.3</v>
      </c>
      <c r="B219" s="12">
        <f>'Raw Data Input'!S232/100</f>
        <v>0</v>
      </c>
      <c r="C219" s="10">
        <f t="shared" si="17"/>
        <v>0</v>
      </c>
      <c r="D219" s="10">
        <f t="shared" si="17"/>
        <v>0</v>
      </c>
      <c r="E219" s="13">
        <f t="shared" si="16"/>
        <v>0</v>
      </c>
      <c r="F219" s="14" t="str">
        <f>IF(OR(D219&gt;'95% Report'!$G$15,D219&lt;-'95% Report'!$G$15),D219,"")</f>
        <v/>
      </c>
      <c r="G219" s="14" t="str">
        <f>IF(OR(D219&gt;'100% Report'!$G$15,D219&lt;-'100% Report'!$G$15),D219,"")</f>
        <v/>
      </c>
      <c r="H219" s="10" t="str">
        <f>IF(OR(E219&gt;'95% Report'!$I$15,E219&lt;-'95% Report'!$I$15),E219,"")</f>
        <v/>
      </c>
      <c r="I219" s="10" t="str">
        <f>IF(OR(E219&gt;'100% Report'!$I$15,E219&lt;-'100% Report'!$I$15),E219,"")</f>
        <v/>
      </c>
      <c r="J219" s="14" t="str">
        <f>IF(OR(D219&gt;'95% Report'!$G$16,D219&lt;-'95% Report'!$G$16),D219,"")</f>
        <v/>
      </c>
      <c r="K219" s="14" t="str">
        <f>IF(OR(D219&gt;'100% Report'!$G$16,D219&lt;-'100% Report'!$G$16),D219,"")</f>
        <v/>
      </c>
      <c r="L219" s="10" t="str">
        <f>IF(OR(E219&gt;'95% Report'!$I$16,E219&lt;-'95% Report'!$I$16),E219,"")</f>
        <v/>
      </c>
      <c r="M219" s="10" t="str">
        <f>IF(OR(E219&gt;'100% Report'!$I$16,E219&lt;-'100% Report'!$I$16),E219,"")</f>
        <v/>
      </c>
      <c r="N219" s="14" t="str">
        <f>IF(OR(D219&gt;'95% Report'!$G$17,D219&lt;-'95% Report'!$G$17),D219,"")</f>
        <v/>
      </c>
      <c r="O219" s="14" t="str">
        <f>IF(OR(D219&gt;'100% Report'!$G$17,D219&lt;-'100% Report'!$G$17),D219,"")</f>
        <v/>
      </c>
      <c r="P219" s="9" t="str">
        <f>IF(OR(E219&gt;'95% Report'!$I$17,E219&lt;-'95% Report'!$I$17),E219,"")</f>
        <v/>
      </c>
      <c r="Q219" s="9" t="str">
        <f>IF(OR(E219&gt;'100% Report'!$I$17,E219&lt;-'100% Report'!$I$17),E219,"")</f>
        <v/>
      </c>
      <c r="R219" s="14" t="str">
        <f>IF(OR(D219&gt;'95% Report'!$G$18,D219&lt;-'95% Report'!$G$18),D219,"")</f>
        <v/>
      </c>
      <c r="S219" s="14" t="str">
        <f>IF(OR(D219&gt;'100% Report'!$G$18,D219&lt;-'100% Report'!$G$18),D219,"")</f>
        <v/>
      </c>
      <c r="T219" s="10" t="str">
        <f>IF(OR(E219&gt;'95% Report'!$I$18,E219&lt;-'95% Report'!$I$18),E219,"")</f>
        <v/>
      </c>
      <c r="U219" s="10" t="str">
        <f>IF(OR(E219&gt;'100% Report'!$I$18,E219&lt;-'100% Report'!$I$18),E219,"")</f>
        <v/>
      </c>
    </row>
    <row r="220" spans="1:21">
      <c r="A220" s="7">
        <v>63.6</v>
      </c>
      <c r="B220" s="12">
        <f>'Raw Data Input'!S233/100</f>
        <v>0</v>
      </c>
      <c r="C220" s="10">
        <f t="shared" si="17"/>
        <v>0</v>
      </c>
      <c r="D220" s="10">
        <f t="shared" si="17"/>
        <v>0</v>
      </c>
      <c r="E220" s="13">
        <f t="shared" si="16"/>
        <v>0</v>
      </c>
      <c r="F220" s="14" t="str">
        <f>IF(OR(D220&gt;'95% Report'!$G$15,D220&lt;-'95% Report'!$G$15),D220,"")</f>
        <v/>
      </c>
      <c r="G220" s="14" t="str">
        <f>IF(OR(D220&gt;'100% Report'!$G$15,D220&lt;-'100% Report'!$G$15),D220,"")</f>
        <v/>
      </c>
      <c r="H220" s="10" t="str">
        <f>IF(OR(E220&gt;'95% Report'!$I$15,E220&lt;-'95% Report'!$I$15),E220,"")</f>
        <v/>
      </c>
      <c r="I220" s="10" t="str">
        <f>IF(OR(E220&gt;'100% Report'!$I$15,E220&lt;-'100% Report'!$I$15),E220,"")</f>
        <v/>
      </c>
      <c r="J220" s="14" t="str">
        <f>IF(OR(D220&gt;'95% Report'!$G$16,D220&lt;-'95% Report'!$G$16),D220,"")</f>
        <v/>
      </c>
      <c r="K220" s="14" t="str">
        <f>IF(OR(D220&gt;'100% Report'!$G$16,D220&lt;-'100% Report'!$G$16),D220,"")</f>
        <v/>
      </c>
      <c r="L220" s="10" t="str">
        <f>IF(OR(E220&gt;'95% Report'!$I$16,E220&lt;-'95% Report'!$I$16),E220,"")</f>
        <v/>
      </c>
      <c r="M220" s="10" t="str">
        <f>IF(OR(E220&gt;'100% Report'!$I$16,E220&lt;-'100% Report'!$I$16),E220,"")</f>
        <v/>
      </c>
      <c r="N220" s="14" t="str">
        <f>IF(OR(D220&gt;'95% Report'!$G$17,D220&lt;-'95% Report'!$G$17),D220,"")</f>
        <v/>
      </c>
      <c r="O220" s="14" t="str">
        <f>IF(OR(D220&gt;'100% Report'!$G$17,D220&lt;-'100% Report'!$G$17),D220,"")</f>
        <v/>
      </c>
      <c r="P220" s="9" t="str">
        <f>IF(OR(E220&gt;'95% Report'!$I$17,E220&lt;-'95% Report'!$I$17),E220,"")</f>
        <v/>
      </c>
      <c r="Q220" s="9" t="str">
        <f>IF(OR(E220&gt;'100% Report'!$I$17,E220&lt;-'100% Report'!$I$17),E220,"")</f>
        <v/>
      </c>
      <c r="R220" s="14" t="str">
        <f>IF(OR(D220&gt;'95% Report'!$G$18,D220&lt;-'95% Report'!$G$18),D220,"")</f>
        <v/>
      </c>
      <c r="S220" s="14" t="str">
        <f>IF(OR(D220&gt;'100% Report'!$G$18,D220&lt;-'100% Report'!$G$18),D220,"")</f>
        <v/>
      </c>
      <c r="T220" s="10" t="str">
        <f>IF(OR(E220&gt;'95% Report'!$I$18,E220&lt;-'95% Report'!$I$18),E220,"")</f>
        <v/>
      </c>
      <c r="U220" s="10" t="str">
        <f>IF(OR(E220&gt;'100% Report'!$I$18,E220&lt;-'100% Report'!$I$18),E220,"")</f>
        <v/>
      </c>
    </row>
    <row r="221" spans="1:21">
      <c r="A221" s="8">
        <v>63.9</v>
      </c>
      <c r="B221" s="12">
        <f>'Raw Data Input'!S234/100</f>
        <v>0</v>
      </c>
      <c r="C221" s="10">
        <f t="shared" si="17"/>
        <v>0</v>
      </c>
      <c r="D221" s="10">
        <f t="shared" si="17"/>
        <v>0</v>
      </c>
      <c r="E221" s="13">
        <f t="shared" si="16"/>
        <v>0</v>
      </c>
      <c r="F221" s="14" t="str">
        <f>IF(OR(D221&gt;'95% Report'!$G$15,D221&lt;-'95% Report'!$G$15),D221,"")</f>
        <v/>
      </c>
      <c r="G221" s="14" t="str">
        <f>IF(OR(D221&gt;'100% Report'!$G$15,D221&lt;-'100% Report'!$G$15),D221,"")</f>
        <v/>
      </c>
      <c r="H221" s="10" t="str">
        <f>IF(OR(E221&gt;'95% Report'!$I$15,E221&lt;-'95% Report'!$I$15),E221,"")</f>
        <v/>
      </c>
      <c r="I221" s="10" t="str">
        <f>IF(OR(E221&gt;'100% Report'!$I$15,E221&lt;-'100% Report'!$I$15),E221,"")</f>
        <v/>
      </c>
      <c r="J221" s="14" t="str">
        <f>IF(OR(D221&gt;'95% Report'!$G$16,D221&lt;-'95% Report'!$G$16),D221,"")</f>
        <v/>
      </c>
      <c r="K221" s="14" t="str">
        <f>IF(OR(D221&gt;'100% Report'!$G$16,D221&lt;-'100% Report'!$G$16),D221,"")</f>
        <v/>
      </c>
      <c r="L221" s="10" t="str">
        <f>IF(OR(E221&gt;'95% Report'!$I$16,E221&lt;-'95% Report'!$I$16),E221,"")</f>
        <v/>
      </c>
      <c r="M221" s="10" t="str">
        <f>IF(OR(E221&gt;'100% Report'!$I$16,E221&lt;-'100% Report'!$I$16),E221,"")</f>
        <v/>
      </c>
      <c r="N221" s="14" t="str">
        <f>IF(OR(D221&gt;'95% Report'!$G$17,D221&lt;-'95% Report'!$G$17),D221,"")</f>
        <v/>
      </c>
      <c r="O221" s="14" t="str">
        <f>IF(OR(D221&gt;'100% Report'!$G$17,D221&lt;-'100% Report'!$G$17),D221,"")</f>
        <v/>
      </c>
      <c r="P221" s="9" t="str">
        <f>IF(OR(E221&gt;'95% Report'!$I$17,E221&lt;-'95% Report'!$I$17),E221,"")</f>
        <v/>
      </c>
      <c r="Q221" s="9" t="str">
        <f>IF(OR(E221&gt;'100% Report'!$I$17,E221&lt;-'100% Report'!$I$17),E221,"")</f>
        <v/>
      </c>
      <c r="R221" s="14" t="str">
        <f>IF(OR(D221&gt;'95% Report'!$G$18,D221&lt;-'95% Report'!$G$18),D221,"")</f>
        <v/>
      </c>
      <c r="S221" s="14" t="str">
        <f>IF(OR(D221&gt;'100% Report'!$G$18,D221&lt;-'100% Report'!$G$18),D221,"")</f>
        <v/>
      </c>
      <c r="T221" s="10" t="str">
        <f>IF(OR(E221&gt;'95% Report'!$I$18,E221&lt;-'95% Report'!$I$18),E221,"")</f>
        <v/>
      </c>
      <c r="U221" s="10" t="str">
        <f>IF(OR(E221&gt;'100% Report'!$I$18,E221&lt;-'100% Report'!$I$18),E221,"")</f>
        <v/>
      </c>
    </row>
    <row r="222" spans="1:21">
      <c r="A222" s="8">
        <v>64.2</v>
      </c>
      <c r="B222" s="12">
        <f>'Raw Data Input'!S235/100</f>
        <v>0</v>
      </c>
      <c r="C222" s="10">
        <f t="shared" si="17"/>
        <v>0</v>
      </c>
      <c r="D222" s="10">
        <f t="shared" si="17"/>
        <v>0</v>
      </c>
      <c r="E222" s="13">
        <f t="shared" si="16"/>
        <v>0</v>
      </c>
      <c r="F222" s="14" t="str">
        <f>IF(OR(D222&gt;'95% Report'!$G$15,D222&lt;-'95% Report'!$G$15),D222,"")</f>
        <v/>
      </c>
      <c r="G222" s="14" t="str">
        <f>IF(OR(D222&gt;'100% Report'!$G$15,D222&lt;-'100% Report'!$G$15),D222,"")</f>
        <v/>
      </c>
      <c r="H222" s="10" t="str">
        <f>IF(OR(E222&gt;'95% Report'!$I$15,E222&lt;-'95% Report'!$I$15),E222,"")</f>
        <v/>
      </c>
      <c r="I222" s="10" t="str">
        <f>IF(OR(E222&gt;'100% Report'!$I$15,E222&lt;-'100% Report'!$I$15),E222,"")</f>
        <v/>
      </c>
      <c r="J222" s="14" t="str">
        <f>IF(OR(D222&gt;'95% Report'!$G$16,D222&lt;-'95% Report'!$G$16),D222,"")</f>
        <v/>
      </c>
      <c r="K222" s="14" t="str">
        <f>IF(OR(D222&gt;'100% Report'!$G$16,D222&lt;-'100% Report'!$G$16),D222,"")</f>
        <v/>
      </c>
      <c r="L222" s="10" t="str">
        <f>IF(OR(E222&gt;'95% Report'!$I$16,E222&lt;-'95% Report'!$I$16),E222,"")</f>
        <v/>
      </c>
      <c r="M222" s="10" t="str">
        <f>IF(OR(E222&gt;'100% Report'!$I$16,E222&lt;-'100% Report'!$I$16),E222,"")</f>
        <v/>
      </c>
      <c r="N222" s="14" t="str">
        <f>IF(OR(D222&gt;'95% Report'!$G$17,D222&lt;-'95% Report'!$G$17),D222,"")</f>
        <v/>
      </c>
      <c r="O222" s="14" t="str">
        <f>IF(OR(D222&gt;'100% Report'!$G$17,D222&lt;-'100% Report'!$G$17),D222,"")</f>
        <v/>
      </c>
      <c r="P222" s="9" t="str">
        <f>IF(OR(E222&gt;'95% Report'!$I$17,E222&lt;-'95% Report'!$I$17),E222,"")</f>
        <v/>
      </c>
      <c r="Q222" s="9" t="str">
        <f>IF(OR(E222&gt;'100% Report'!$I$17,E222&lt;-'100% Report'!$I$17),E222,"")</f>
        <v/>
      </c>
      <c r="R222" s="14" t="str">
        <f>IF(OR(D222&gt;'95% Report'!$G$18,D222&lt;-'95% Report'!$G$18),D222,"")</f>
        <v/>
      </c>
      <c r="S222" s="14" t="str">
        <f>IF(OR(D222&gt;'100% Report'!$G$18,D222&lt;-'100% Report'!$G$18),D222,"")</f>
        <v/>
      </c>
      <c r="T222" s="10" t="str">
        <f>IF(OR(E222&gt;'95% Report'!$I$18,E222&lt;-'95% Report'!$I$18),E222,"")</f>
        <v/>
      </c>
      <c r="U222" s="10" t="str">
        <f>IF(OR(E222&gt;'100% Report'!$I$18,E222&lt;-'100% Report'!$I$18),E222,"")</f>
        <v/>
      </c>
    </row>
    <row r="223" spans="1:21">
      <c r="A223" s="8">
        <v>64.5</v>
      </c>
      <c r="B223" s="12">
        <f>'Raw Data Input'!S236/100</f>
        <v>0</v>
      </c>
      <c r="C223" s="10">
        <f t="shared" si="17"/>
        <v>0</v>
      </c>
      <c r="D223" s="10">
        <f t="shared" si="17"/>
        <v>0</v>
      </c>
      <c r="E223" s="13">
        <f t="shared" si="16"/>
        <v>0</v>
      </c>
      <c r="F223" s="14" t="str">
        <f>IF(OR(D223&gt;'95% Report'!$G$15,D223&lt;-'95% Report'!$G$15),D223,"")</f>
        <v/>
      </c>
      <c r="G223" s="14" t="str">
        <f>IF(OR(D223&gt;'100% Report'!$G$15,D223&lt;-'100% Report'!$G$15),D223,"")</f>
        <v/>
      </c>
      <c r="H223" s="10" t="str">
        <f>IF(OR(E223&gt;'95% Report'!$I$15,E223&lt;-'95% Report'!$I$15),E223,"")</f>
        <v/>
      </c>
      <c r="I223" s="10" t="str">
        <f>IF(OR(E223&gt;'100% Report'!$I$15,E223&lt;-'100% Report'!$I$15),E223,"")</f>
        <v/>
      </c>
      <c r="J223" s="14" t="str">
        <f>IF(OR(D223&gt;'95% Report'!$G$16,D223&lt;-'95% Report'!$G$16),D223,"")</f>
        <v/>
      </c>
      <c r="K223" s="14" t="str">
        <f>IF(OR(D223&gt;'100% Report'!$G$16,D223&lt;-'100% Report'!$G$16),D223,"")</f>
        <v/>
      </c>
      <c r="L223" s="10" t="str">
        <f>IF(OR(E223&gt;'95% Report'!$I$16,E223&lt;-'95% Report'!$I$16),E223,"")</f>
        <v/>
      </c>
      <c r="M223" s="10" t="str">
        <f>IF(OR(E223&gt;'100% Report'!$I$16,E223&lt;-'100% Report'!$I$16),E223,"")</f>
        <v/>
      </c>
      <c r="N223" s="14" t="str">
        <f>IF(OR(D223&gt;'95% Report'!$G$17,D223&lt;-'95% Report'!$G$17),D223,"")</f>
        <v/>
      </c>
      <c r="O223" s="14" t="str">
        <f>IF(OR(D223&gt;'100% Report'!$G$17,D223&lt;-'100% Report'!$G$17),D223,"")</f>
        <v/>
      </c>
      <c r="P223" s="9" t="str">
        <f>IF(OR(E223&gt;'95% Report'!$I$17,E223&lt;-'95% Report'!$I$17),E223,"")</f>
        <v/>
      </c>
      <c r="Q223" s="9" t="str">
        <f>IF(OR(E223&gt;'100% Report'!$I$17,E223&lt;-'100% Report'!$I$17),E223,"")</f>
        <v/>
      </c>
      <c r="R223" s="14" t="str">
        <f>IF(OR(D223&gt;'95% Report'!$G$18,D223&lt;-'95% Report'!$G$18),D223,"")</f>
        <v/>
      </c>
      <c r="S223" s="14" t="str">
        <f>IF(OR(D223&gt;'100% Report'!$G$18,D223&lt;-'100% Report'!$G$18),D223,"")</f>
        <v/>
      </c>
      <c r="T223" s="10" t="str">
        <f>IF(OR(E223&gt;'95% Report'!$I$18,E223&lt;-'95% Report'!$I$18),E223,"")</f>
        <v/>
      </c>
      <c r="U223" s="10" t="str">
        <f>IF(OR(E223&gt;'100% Report'!$I$18,E223&lt;-'100% Report'!$I$18),E223,"")</f>
        <v/>
      </c>
    </row>
    <row r="224" spans="1:21">
      <c r="A224" s="7">
        <v>64.8</v>
      </c>
      <c r="B224" s="12">
        <f>'Raw Data Input'!S237/100</f>
        <v>0</v>
      </c>
      <c r="C224" s="10">
        <f t="shared" si="17"/>
        <v>0</v>
      </c>
      <c r="D224" s="10">
        <f t="shared" si="17"/>
        <v>0</v>
      </c>
      <c r="E224" s="13">
        <f t="shared" si="16"/>
        <v>0</v>
      </c>
      <c r="F224" s="14" t="str">
        <f>IF(OR(D224&gt;'95% Report'!$G$15,D224&lt;-'95% Report'!$G$15),D224,"")</f>
        <v/>
      </c>
      <c r="G224" s="14" t="str">
        <f>IF(OR(D224&gt;'100% Report'!$G$15,D224&lt;-'100% Report'!$G$15),D224,"")</f>
        <v/>
      </c>
      <c r="H224" s="10" t="str">
        <f>IF(OR(E224&gt;'95% Report'!$I$15,E224&lt;-'95% Report'!$I$15),E224,"")</f>
        <v/>
      </c>
      <c r="I224" s="10" t="str">
        <f>IF(OR(E224&gt;'100% Report'!$I$15,E224&lt;-'100% Report'!$I$15),E224,"")</f>
        <v/>
      </c>
      <c r="J224" s="14" t="str">
        <f>IF(OR(D224&gt;'95% Report'!$G$16,D224&lt;-'95% Report'!$G$16),D224,"")</f>
        <v/>
      </c>
      <c r="K224" s="14" t="str">
        <f>IF(OR(D224&gt;'100% Report'!$G$16,D224&lt;-'100% Report'!$G$16),D224,"")</f>
        <v/>
      </c>
      <c r="L224" s="10" t="str">
        <f>IF(OR(E224&gt;'95% Report'!$I$16,E224&lt;-'95% Report'!$I$16),E224,"")</f>
        <v/>
      </c>
      <c r="M224" s="10" t="str">
        <f>IF(OR(E224&gt;'100% Report'!$I$16,E224&lt;-'100% Report'!$I$16),E224,"")</f>
        <v/>
      </c>
      <c r="N224" s="14" t="str">
        <f>IF(OR(D224&gt;'95% Report'!$G$17,D224&lt;-'95% Report'!$G$17),D224,"")</f>
        <v/>
      </c>
      <c r="O224" s="14" t="str">
        <f>IF(OR(D224&gt;'100% Report'!$G$17,D224&lt;-'100% Report'!$G$17),D224,"")</f>
        <v/>
      </c>
      <c r="P224" s="9" t="str">
        <f>IF(OR(E224&gt;'95% Report'!$I$17,E224&lt;-'95% Report'!$I$17),E224,"")</f>
        <v/>
      </c>
      <c r="Q224" s="9" t="str">
        <f>IF(OR(E224&gt;'100% Report'!$I$17,E224&lt;-'100% Report'!$I$17),E224,"")</f>
        <v/>
      </c>
      <c r="R224" s="14" t="str">
        <f>IF(OR(D224&gt;'95% Report'!$G$18,D224&lt;-'95% Report'!$G$18),D224,"")</f>
        <v/>
      </c>
      <c r="S224" s="14" t="str">
        <f>IF(OR(D224&gt;'100% Report'!$G$18,D224&lt;-'100% Report'!$G$18),D224,"")</f>
        <v/>
      </c>
      <c r="T224" s="10" t="str">
        <f>IF(OR(E224&gt;'95% Report'!$I$18,E224&lt;-'95% Report'!$I$18),E224,"")</f>
        <v/>
      </c>
      <c r="U224" s="10" t="str">
        <f>IF(OR(E224&gt;'100% Report'!$I$18,E224&lt;-'100% Report'!$I$18),E224,"")</f>
        <v/>
      </c>
    </row>
    <row r="225" spans="1:21">
      <c r="A225" s="8">
        <v>65.099999999999994</v>
      </c>
      <c r="B225" s="12">
        <f>'Raw Data Input'!S238/100</f>
        <v>0</v>
      </c>
      <c r="C225" s="10">
        <f t="shared" si="17"/>
        <v>0</v>
      </c>
      <c r="D225" s="10">
        <f t="shared" si="17"/>
        <v>0</v>
      </c>
      <c r="E225" s="13">
        <f t="shared" si="16"/>
        <v>0</v>
      </c>
      <c r="F225" s="14" t="str">
        <f>IF(OR(D225&gt;'95% Report'!$G$15,D225&lt;-'95% Report'!$G$15),D225,"")</f>
        <v/>
      </c>
      <c r="G225" s="14" t="str">
        <f>IF(OR(D225&gt;'100% Report'!$G$15,D225&lt;-'100% Report'!$G$15),D225,"")</f>
        <v/>
      </c>
      <c r="H225" s="10" t="str">
        <f>IF(OR(E225&gt;'95% Report'!$I$15,E225&lt;-'95% Report'!$I$15),E225,"")</f>
        <v/>
      </c>
      <c r="I225" s="10" t="str">
        <f>IF(OR(E225&gt;'100% Report'!$I$15,E225&lt;-'100% Report'!$I$15),E225,"")</f>
        <v/>
      </c>
      <c r="J225" s="14" t="str">
        <f>IF(OR(D225&gt;'95% Report'!$G$16,D225&lt;-'95% Report'!$G$16),D225,"")</f>
        <v/>
      </c>
      <c r="K225" s="14" t="str">
        <f>IF(OR(D225&gt;'100% Report'!$G$16,D225&lt;-'100% Report'!$G$16),D225,"")</f>
        <v/>
      </c>
      <c r="L225" s="10" t="str">
        <f>IF(OR(E225&gt;'95% Report'!$I$16,E225&lt;-'95% Report'!$I$16),E225,"")</f>
        <v/>
      </c>
      <c r="M225" s="10" t="str">
        <f>IF(OR(E225&gt;'100% Report'!$I$16,E225&lt;-'100% Report'!$I$16),E225,"")</f>
        <v/>
      </c>
      <c r="N225" s="14" t="str">
        <f>IF(OR(D225&gt;'95% Report'!$G$17,D225&lt;-'95% Report'!$G$17),D225,"")</f>
        <v/>
      </c>
      <c r="O225" s="14" t="str">
        <f>IF(OR(D225&gt;'100% Report'!$G$17,D225&lt;-'100% Report'!$G$17),D225,"")</f>
        <v/>
      </c>
      <c r="P225" s="9" t="str">
        <f>IF(OR(E225&gt;'95% Report'!$I$17,E225&lt;-'95% Report'!$I$17),E225,"")</f>
        <v/>
      </c>
      <c r="Q225" s="9" t="str">
        <f>IF(OR(E225&gt;'100% Report'!$I$17,E225&lt;-'100% Report'!$I$17),E225,"")</f>
        <v/>
      </c>
      <c r="R225" s="14" t="str">
        <f>IF(OR(D225&gt;'95% Report'!$G$18,D225&lt;-'95% Report'!$G$18),D225,"")</f>
        <v/>
      </c>
      <c r="S225" s="14" t="str">
        <f>IF(OR(D225&gt;'100% Report'!$G$18,D225&lt;-'100% Report'!$G$18),D225,"")</f>
        <v/>
      </c>
      <c r="T225" s="10" t="str">
        <f>IF(OR(E225&gt;'95% Report'!$I$18,E225&lt;-'95% Report'!$I$18),E225,"")</f>
        <v/>
      </c>
      <c r="U225" s="10" t="str">
        <f>IF(OR(E225&gt;'100% Report'!$I$18,E225&lt;-'100% Report'!$I$18),E225,"")</f>
        <v/>
      </c>
    </row>
    <row r="226" spans="1:21">
      <c r="A226" s="8">
        <v>65.400000000000006</v>
      </c>
      <c r="B226" s="12">
        <f>'Raw Data Input'!S239/100</f>
        <v>0</v>
      </c>
      <c r="C226" s="10">
        <f t="shared" si="17"/>
        <v>0</v>
      </c>
      <c r="D226" s="10">
        <f t="shared" si="17"/>
        <v>0</v>
      </c>
      <c r="E226" s="13">
        <f t="shared" si="16"/>
        <v>0</v>
      </c>
      <c r="F226" s="14" t="str">
        <f>IF(OR(D226&gt;'95% Report'!$G$15,D226&lt;-'95% Report'!$G$15),D226,"")</f>
        <v/>
      </c>
      <c r="G226" s="14" t="str">
        <f>IF(OR(D226&gt;'100% Report'!$G$15,D226&lt;-'100% Report'!$G$15),D226,"")</f>
        <v/>
      </c>
      <c r="H226" s="10" t="str">
        <f>IF(OR(E226&gt;'95% Report'!$I$15,E226&lt;-'95% Report'!$I$15),E226,"")</f>
        <v/>
      </c>
      <c r="I226" s="10" t="str">
        <f>IF(OR(E226&gt;'100% Report'!$I$15,E226&lt;-'100% Report'!$I$15),E226,"")</f>
        <v/>
      </c>
      <c r="J226" s="14" t="str">
        <f>IF(OR(D226&gt;'95% Report'!$G$16,D226&lt;-'95% Report'!$G$16),D226,"")</f>
        <v/>
      </c>
      <c r="K226" s="14" t="str">
        <f>IF(OR(D226&gt;'100% Report'!$G$16,D226&lt;-'100% Report'!$G$16),D226,"")</f>
        <v/>
      </c>
      <c r="L226" s="10" t="str">
        <f>IF(OR(E226&gt;'95% Report'!$I$16,E226&lt;-'95% Report'!$I$16),E226,"")</f>
        <v/>
      </c>
      <c r="M226" s="10" t="str">
        <f>IF(OR(E226&gt;'100% Report'!$I$16,E226&lt;-'100% Report'!$I$16),E226,"")</f>
        <v/>
      </c>
      <c r="N226" s="14" t="str">
        <f>IF(OR(D226&gt;'95% Report'!$G$17,D226&lt;-'95% Report'!$G$17),D226,"")</f>
        <v/>
      </c>
      <c r="O226" s="14" t="str">
        <f>IF(OR(D226&gt;'100% Report'!$G$17,D226&lt;-'100% Report'!$G$17),D226,"")</f>
        <v/>
      </c>
      <c r="P226" s="9" t="str">
        <f>IF(OR(E226&gt;'95% Report'!$I$17,E226&lt;-'95% Report'!$I$17),E226,"")</f>
        <v/>
      </c>
      <c r="Q226" s="9" t="str">
        <f>IF(OR(E226&gt;'100% Report'!$I$17,E226&lt;-'100% Report'!$I$17),E226,"")</f>
        <v/>
      </c>
      <c r="R226" s="14" t="str">
        <f>IF(OR(D226&gt;'95% Report'!$G$18,D226&lt;-'95% Report'!$G$18),D226,"")</f>
        <v/>
      </c>
      <c r="S226" s="14" t="str">
        <f>IF(OR(D226&gt;'100% Report'!$G$18,D226&lt;-'100% Report'!$G$18),D226,"")</f>
        <v/>
      </c>
      <c r="T226" s="10" t="str">
        <f>IF(OR(E226&gt;'95% Report'!$I$18,E226&lt;-'95% Report'!$I$18),E226,"")</f>
        <v/>
      </c>
      <c r="U226" s="10" t="str">
        <f>IF(OR(E226&gt;'100% Report'!$I$18,E226&lt;-'100% Report'!$I$18),E226,"")</f>
        <v/>
      </c>
    </row>
    <row r="227" spans="1:21">
      <c r="A227" s="8">
        <v>65.7</v>
      </c>
      <c r="B227" s="12">
        <f>'Raw Data Input'!S240/100</f>
        <v>0</v>
      </c>
      <c r="C227" s="10">
        <f t="shared" si="17"/>
        <v>0</v>
      </c>
      <c r="D227" s="10">
        <f t="shared" si="17"/>
        <v>0</v>
      </c>
      <c r="E227" s="13">
        <f t="shared" si="16"/>
        <v>0</v>
      </c>
      <c r="F227" s="14" t="str">
        <f>IF(OR(D227&gt;'95% Report'!$G$15,D227&lt;-'95% Report'!$G$15),D227,"")</f>
        <v/>
      </c>
      <c r="G227" s="14" t="str">
        <f>IF(OR(D227&gt;'100% Report'!$G$15,D227&lt;-'100% Report'!$G$15),D227,"")</f>
        <v/>
      </c>
      <c r="H227" s="10" t="str">
        <f>IF(OR(E227&gt;'95% Report'!$I$15,E227&lt;-'95% Report'!$I$15),E227,"")</f>
        <v/>
      </c>
      <c r="I227" s="10" t="str">
        <f>IF(OR(E227&gt;'100% Report'!$I$15,E227&lt;-'100% Report'!$I$15),E227,"")</f>
        <v/>
      </c>
      <c r="J227" s="14" t="str">
        <f>IF(OR(D227&gt;'95% Report'!$G$16,D227&lt;-'95% Report'!$G$16),D227,"")</f>
        <v/>
      </c>
      <c r="K227" s="14" t="str">
        <f>IF(OR(D227&gt;'100% Report'!$G$16,D227&lt;-'100% Report'!$G$16),D227,"")</f>
        <v/>
      </c>
      <c r="L227" s="10" t="str">
        <f>IF(OR(E227&gt;'95% Report'!$I$16,E227&lt;-'95% Report'!$I$16),E227,"")</f>
        <v/>
      </c>
      <c r="M227" s="10" t="str">
        <f>IF(OR(E227&gt;'100% Report'!$I$16,E227&lt;-'100% Report'!$I$16),E227,"")</f>
        <v/>
      </c>
      <c r="N227" s="14" t="str">
        <f>IF(OR(D227&gt;'95% Report'!$G$17,D227&lt;-'95% Report'!$G$17),D227,"")</f>
        <v/>
      </c>
      <c r="O227" s="14" t="str">
        <f>IF(OR(D227&gt;'100% Report'!$G$17,D227&lt;-'100% Report'!$G$17),D227,"")</f>
        <v/>
      </c>
      <c r="P227" s="9" t="str">
        <f>IF(OR(E227&gt;'95% Report'!$I$17,E227&lt;-'95% Report'!$I$17),E227,"")</f>
        <v/>
      </c>
      <c r="Q227" s="9" t="str">
        <f>IF(OR(E227&gt;'100% Report'!$I$17,E227&lt;-'100% Report'!$I$17),E227,"")</f>
        <v/>
      </c>
      <c r="R227" s="14" t="str">
        <f>IF(OR(D227&gt;'95% Report'!$G$18,D227&lt;-'95% Report'!$G$18),D227,"")</f>
        <v/>
      </c>
      <c r="S227" s="14" t="str">
        <f>IF(OR(D227&gt;'100% Report'!$G$18,D227&lt;-'100% Report'!$G$18),D227,"")</f>
        <v/>
      </c>
      <c r="T227" s="10" t="str">
        <f>IF(OR(E227&gt;'95% Report'!$I$18,E227&lt;-'95% Report'!$I$18),E227,"")</f>
        <v/>
      </c>
      <c r="U227" s="10" t="str">
        <f>IF(OR(E227&gt;'100% Report'!$I$18,E227&lt;-'100% Report'!$I$18),E227,"")</f>
        <v/>
      </c>
    </row>
    <row r="228" spans="1:21">
      <c r="A228" s="7">
        <v>66</v>
      </c>
      <c r="B228" s="12">
        <f>'Raw Data Input'!S241/100</f>
        <v>0</v>
      </c>
      <c r="C228" s="10">
        <f t="shared" si="17"/>
        <v>0</v>
      </c>
      <c r="D228" s="10">
        <f t="shared" si="17"/>
        <v>0</v>
      </c>
      <c r="E228" s="13">
        <f t="shared" si="16"/>
        <v>0</v>
      </c>
      <c r="F228" s="14" t="str">
        <f>IF(OR(D228&gt;'95% Report'!$G$15,D228&lt;-'95% Report'!$G$15),D228,"")</f>
        <v/>
      </c>
      <c r="G228" s="14" t="str">
        <f>IF(OR(D228&gt;'100% Report'!$G$15,D228&lt;-'100% Report'!$G$15),D228,"")</f>
        <v/>
      </c>
      <c r="H228" s="10" t="str">
        <f>IF(OR(E228&gt;'95% Report'!$I$15,E228&lt;-'95% Report'!$I$15),E228,"")</f>
        <v/>
      </c>
      <c r="I228" s="10" t="str">
        <f>IF(OR(E228&gt;'100% Report'!$I$15,E228&lt;-'100% Report'!$I$15),E228,"")</f>
        <v/>
      </c>
      <c r="J228" s="14" t="str">
        <f>IF(OR(D228&gt;'95% Report'!$G$16,D228&lt;-'95% Report'!$G$16),D228,"")</f>
        <v/>
      </c>
      <c r="K228" s="14" t="str">
        <f>IF(OR(D228&gt;'100% Report'!$G$16,D228&lt;-'100% Report'!$G$16),D228,"")</f>
        <v/>
      </c>
      <c r="L228" s="10" t="str">
        <f>IF(OR(E228&gt;'95% Report'!$I$16,E228&lt;-'95% Report'!$I$16),E228,"")</f>
        <v/>
      </c>
      <c r="M228" s="10" t="str">
        <f>IF(OR(E228&gt;'100% Report'!$I$16,E228&lt;-'100% Report'!$I$16),E228,"")</f>
        <v/>
      </c>
      <c r="N228" s="14" t="str">
        <f>IF(OR(D228&gt;'95% Report'!$G$17,D228&lt;-'95% Report'!$G$17),D228,"")</f>
        <v/>
      </c>
      <c r="O228" s="14" t="str">
        <f>IF(OR(D228&gt;'100% Report'!$G$17,D228&lt;-'100% Report'!$G$17),D228,"")</f>
        <v/>
      </c>
      <c r="P228" s="9" t="str">
        <f>IF(OR(E228&gt;'95% Report'!$I$17,E228&lt;-'95% Report'!$I$17),E228,"")</f>
        <v/>
      </c>
      <c r="Q228" s="9" t="str">
        <f>IF(OR(E228&gt;'100% Report'!$I$17,E228&lt;-'100% Report'!$I$17),E228,"")</f>
        <v/>
      </c>
      <c r="R228" s="14" t="str">
        <f>IF(OR(D228&gt;'95% Report'!$G$18,D228&lt;-'95% Report'!$G$18),D228,"")</f>
        <v/>
      </c>
      <c r="S228" s="14" t="str">
        <f>IF(OR(D228&gt;'100% Report'!$G$18,D228&lt;-'100% Report'!$G$18),D228,"")</f>
        <v/>
      </c>
      <c r="T228" s="10" t="str">
        <f>IF(OR(E228&gt;'95% Report'!$I$18,E228&lt;-'95% Report'!$I$18),E228,"")</f>
        <v/>
      </c>
      <c r="U228" s="10" t="str">
        <f>IF(OR(E228&gt;'100% Report'!$I$18,E228&lt;-'100% Report'!$I$18),E228,"")</f>
        <v/>
      </c>
    </row>
    <row r="229" spans="1:21">
      <c r="A229" s="8">
        <v>66.3</v>
      </c>
      <c r="B229" s="12">
        <f>'Raw Data Input'!S242/100</f>
        <v>0</v>
      </c>
      <c r="C229" s="10">
        <f t="shared" si="17"/>
        <v>0</v>
      </c>
      <c r="D229" s="10">
        <f t="shared" si="17"/>
        <v>0</v>
      </c>
      <c r="E229" s="13">
        <f t="shared" si="16"/>
        <v>0</v>
      </c>
      <c r="F229" s="14" t="str">
        <f>IF(OR(D229&gt;'95% Report'!$G$15,D229&lt;-'95% Report'!$G$15),D229,"")</f>
        <v/>
      </c>
      <c r="G229" s="14" t="str">
        <f>IF(OR(D229&gt;'100% Report'!$G$15,D229&lt;-'100% Report'!$G$15),D229,"")</f>
        <v/>
      </c>
      <c r="H229" s="10" t="str">
        <f>IF(OR(E229&gt;'95% Report'!$I$15,E229&lt;-'95% Report'!$I$15),E229,"")</f>
        <v/>
      </c>
      <c r="I229" s="10" t="str">
        <f>IF(OR(E229&gt;'100% Report'!$I$15,E229&lt;-'100% Report'!$I$15),E229,"")</f>
        <v/>
      </c>
      <c r="J229" s="14" t="str">
        <f>IF(OR(D229&gt;'95% Report'!$G$16,D229&lt;-'95% Report'!$G$16),D229,"")</f>
        <v/>
      </c>
      <c r="K229" s="14" t="str">
        <f>IF(OR(D229&gt;'100% Report'!$G$16,D229&lt;-'100% Report'!$G$16),D229,"")</f>
        <v/>
      </c>
      <c r="L229" s="10" t="str">
        <f>IF(OR(E229&gt;'95% Report'!$I$16,E229&lt;-'95% Report'!$I$16),E229,"")</f>
        <v/>
      </c>
      <c r="M229" s="10" t="str">
        <f>IF(OR(E229&gt;'100% Report'!$I$16,E229&lt;-'100% Report'!$I$16),E229,"")</f>
        <v/>
      </c>
      <c r="N229" s="14" t="str">
        <f>IF(OR(D229&gt;'95% Report'!$G$17,D229&lt;-'95% Report'!$G$17),D229,"")</f>
        <v/>
      </c>
      <c r="O229" s="14" t="str">
        <f>IF(OR(D229&gt;'100% Report'!$G$17,D229&lt;-'100% Report'!$G$17),D229,"")</f>
        <v/>
      </c>
      <c r="P229" s="9" t="str">
        <f>IF(OR(E229&gt;'95% Report'!$I$17,E229&lt;-'95% Report'!$I$17),E229,"")</f>
        <v/>
      </c>
      <c r="Q229" s="9" t="str">
        <f>IF(OR(E229&gt;'100% Report'!$I$17,E229&lt;-'100% Report'!$I$17),E229,"")</f>
        <v/>
      </c>
      <c r="R229" s="14" t="str">
        <f>IF(OR(D229&gt;'95% Report'!$G$18,D229&lt;-'95% Report'!$G$18),D229,"")</f>
        <v/>
      </c>
      <c r="S229" s="14" t="str">
        <f>IF(OR(D229&gt;'100% Report'!$G$18,D229&lt;-'100% Report'!$G$18),D229,"")</f>
        <v/>
      </c>
      <c r="T229" s="10" t="str">
        <f>IF(OR(E229&gt;'95% Report'!$I$18,E229&lt;-'95% Report'!$I$18),E229,"")</f>
        <v/>
      </c>
      <c r="U229" s="10" t="str">
        <f>IF(OR(E229&gt;'100% Report'!$I$18,E229&lt;-'100% Report'!$I$18),E229,"")</f>
        <v/>
      </c>
    </row>
    <row r="230" spans="1:21">
      <c r="A230" s="8">
        <v>66.599999999999994</v>
      </c>
      <c r="B230" s="12">
        <f>'Raw Data Input'!S243/100</f>
        <v>0</v>
      </c>
      <c r="C230" s="10">
        <f t="shared" si="17"/>
        <v>0</v>
      </c>
      <c r="D230" s="10">
        <f t="shared" si="17"/>
        <v>0</v>
      </c>
      <c r="E230" s="13">
        <f t="shared" si="16"/>
        <v>0</v>
      </c>
      <c r="F230" s="14" t="str">
        <f>IF(OR(D230&gt;'95% Report'!$G$15,D230&lt;-'95% Report'!$G$15),D230,"")</f>
        <v/>
      </c>
      <c r="G230" s="14" t="str">
        <f>IF(OR(D230&gt;'100% Report'!$G$15,D230&lt;-'100% Report'!$G$15),D230,"")</f>
        <v/>
      </c>
      <c r="H230" s="10" t="str">
        <f>IF(OR(E230&gt;'95% Report'!$I$15,E230&lt;-'95% Report'!$I$15),E230,"")</f>
        <v/>
      </c>
      <c r="I230" s="10" t="str">
        <f>IF(OR(E230&gt;'100% Report'!$I$15,E230&lt;-'100% Report'!$I$15),E230,"")</f>
        <v/>
      </c>
      <c r="J230" s="14" t="str">
        <f>IF(OR(D230&gt;'95% Report'!$G$16,D230&lt;-'95% Report'!$G$16),D230,"")</f>
        <v/>
      </c>
      <c r="K230" s="14" t="str">
        <f>IF(OR(D230&gt;'100% Report'!$G$16,D230&lt;-'100% Report'!$G$16),D230,"")</f>
        <v/>
      </c>
      <c r="L230" s="10" t="str">
        <f>IF(OR(E230&gt;'95% Report'!$I$16,E230&lt;-'95% Report'!$I$16),E230,"")</f>
        <v/>
      </c>
      <c r="M230" s="10" t="str">
        <f>IF(OR(E230&gt;'100% Report'!$I$16,E230&lt;-'100% Report'!$I$16),E230,"")</f>
        <v/>
      </c>
      <c r="N230" s="14" t="str">
        <f>IF(OR(D230&gt;'95% Report'!$G$17,D230&lt;-'95% Report'!$G$17),D230,"")</f>
        <v/>
      </c>
      <c r="O230" s="14" t="str">
        <f>IF(OR(D230&gt;'100% Report'!$G$17,D230&lt;-'100% Report'!$G$17),D230,"")</f>
        <v/>
      </c>
      <c r="P230" s="9" t="str">
        <f>IF(OR(E230&gt;'95% Report'!$I$17,E230&lt;-'95% Report'!$I$17),E230,"")</f>
        <v/>
      </c>
      <c r="Q230" s="9" t="str">
        <f>IF(OR(E230&gt;'100% Report'!$I$17,E230&lt;-'100% Report'!$I$17),E230,"")</f>
        <v/>
      </c>
      <c r="R230" s="14" t="str">
        <f>IF(OR(D230&gt;'95% Report'!$G$18,D230&lt;-'95% Report'!$G$18),D230,"")</f>
        <v/>
      </c>
      <c r="S230" s="14" t="str">
        <f>IF(OR(D230&gt;'100% Report'!$G$18,D230&lt;-'100% Report'!$G$18),D230,"")</f>
        <v/>
      </c>
      <c r="T230" s="10" t="str">
        <f>IF(OR(E230&gt;'95% Report'!$I$18,E230&lt;-'95% Report'!$I$18),E230,"")</f>
        <v/>
      </c>
      <c r="U230" s="10" t="str">
        <f>IF(OR(E230&gt;'100% Report'!$I$18,E230&lt;-'100% Report'!$I$18),E230,"")</f>
        <v/>
      </c>
    </row>
    <row r="231" spans="1:21">
      <c r="A231" s="8">
        <v>66.900000000000006</v>
      </c>
      <c r="B231" s="12">
        <f>'Raw Data Input'!S244/100</f>
        <v>0</v>
      </c>
      <c r="C231" s="10">
        <f t="shared" si="17"/>
        <v>0</v>
      </c>
      <c r="D231" s="10">
        <f t="shared" si="17"/>
        <v>0</v>
      </c>
      <c r="E231" s="13">
        <f t="shared" si="16"/>
        <v>0</v>
      </c>
      <c r="F231" s="14" t="str">
        <f>IF(OR(D231&gt;'95% Report'!$G$15,D231&lt;-'95% Report'!$G$15),D231,"")</f>
        <v/>
      </c>
      <c r="G231" s="14" t="str">
        <f>IF(OR(D231&gt;'100% Report'!$G$15,D231&lt;-'100% Report'!$G$15),D231,"")</f>
        <v/>
      </c>
      <c r="H231" s="10" t="str">
        <f>IF(OR(E231&gt;'95% Report'!$I$15,E231&lt;-'95% Report'!$I$15),E231,"")</f>
        <v/>
      </c>
      <c r="I231" s="10" t="str">
        <f>IF(OR(E231&gt;'100% Report'!$I$15,E231&lt;-'100% Report'!$I$15),E231,"")</f>
        <v/>
      </c>
      <c r="J231" s="14" t="str">
        <f>IF(OR(D231&gt;'95% Report'!$G$16,D231&lt;-'95% Report'!$G$16),D231,"")</f>
        <v/>
      </c>
      <c r="K231" s="14" t="str">
        <f>IF(OR(D231&gt;'100% Report'!$G$16,D231&lt;-'100% Report'!$G$16),D231,"")</f>
        <v/>
      </c>
      <c r="L231" s="10" t="str">
        <f>IF(OR(E231&gt;'95% Report'!$I$16,E231&lt;-'95% Report'!$I$16),E231,"")</f>
        <v/>
      </c>
      <c r="M231" s="10" t="str">
        <f>IF(OR(E231&gt;'100% Report'!$I$16,E231&lt;-'100% Report'!$I$16),E231,"")</f>
        <v/>
      </c>
      <c r="N231" s="14" t="str">
        <f>IF(OR(D231&gt;'95% Report'!$G$17,D231&lt;-'95% Report'!$G$17),D231,"")</f>
        <v/>
      </c>
      <c r="O231" s="14" t="str">
        <f>IF(OR(D231&gt;'100% Report'!$G$17,D231&lt;-'100% Report'!$G$17),D231,"")</f>
        <v/>
      </c>
      <c r="P231" s="9" t="str">
        <f>IF(OR(E231&gt;'95% Report'!$I$17,E231&lt;-'95% Report'!$I$17),E231,"")</f>
        <v/>
      </c>
      <c r="Q231" s="9" t="str">
        <f>IF(OR(E231&gt;'100% Report'!$I$17,E231&lt;-'100% Report'!$I$17),E231,"")</f>
        <v/>
      </c>
      <c r="R231" s="14" t="str">
        <f>IF(OR(D231&gt;'95% Report'!$G$18,D231&lt;-'95% Report'!$G$18),D231,"")</f>
        <v/>
      </c>
      <c r="S231" s="14" t="str">
        <f>IF(OR(D231&gt;'100% Report'!$G$18,D231&lt;-'100% Report'!$G$18),D231,"")</f>
        <v/>
      </c>
      <c r="T231" s="10" t="str">
        <f>IF(OR(E231&gt;'95% Report'!$I$18,E231&lt;-'95% Report'!$I$18),E231,"")</f>
        <v/>
      </c>
      <c r="U231" s="10" t="str">
        <f>IF(OR(E231&gt;'100% Report'!$I$18,E231&lt;-'100% Report'!$I$18),E231,"")</f>
        <v/>
      </c>
    </row>
    <row r="232" spans="1:21">
      <c r="A232" s="7">
        <v>67.2</v>
      </c>
      <c r="B232" s="12">
        <f>'Raw Data Input'!S245/100</f>
        <v>0</v>
      </c>
      <c r="C232" s="10">
        <f t="shared" si="17"/>
        <v>0</v>
      </c>
      <c r="D232" s="10">
        <f t="shared" si="17"/>
        <v>0</v>
      </c>
      <c r="E232" s="13">
        <f t="shared" si="16"/>
        <v>0</v>
      </c>
      <c r="F232" s="14" t="str">
        <f>IF(OR(D232&gt;'95% Report'!$G$15,D232&lt;-'95% Report'!$G$15),D232,"")</f>
        <v/>
      </c>
      <c r="G232" s="14" t="str">
        <f>IF(OR(D232&gt;'100% Report'!$G$15,D232&lt;-'100% Report'!$G$15),D232,"")</f>
        <v/>
      </c>
      <c r="H232" s="10" t="str">
        <f>IF(OR(E232&gt;'95% Report'!$I$15,E232&lt;-'95% Report'!$I$15),E232,"")</f>
        <v/>
      </c>
      <c r="I232" s="10" t="str">
        <f>IF(OR(E232&gt;'100% Report'!$I$15,E232&lt;-'100% Report'!$I$15),E232,"")</f>
        <v/>
      </c>
      <c r="J232" s="14" t="str">
        <f>IF(OR(D232&gt;'95% Report'!$G$16,D232&lt;-'95% Report'!$G$16),D232,"")</f>
        <v/>
      </c>
      <c r="K232" s="14" t="str">
        <f>IF(OR(D232&gt;'100% Report'!$G$16,D232&lt;-'100% Report'!$G$16),D232,"")</f>
        <v/>
      </c>
      <c r="L232" s="10" t="str">
        <f>IF(OR(E232&gt;'95% Report'!$I$16,E232&lt;-'95% Report'!$I$16),E232,"")</f>
        <v/>
      </c>
      <c r="M232" s="10" t="str">
        <f>IF(OR(E232&gt;'100% Report'!$I$16,E232&lt;-'100% Report'!$I$16),E232,"")</f>
        <v/>
      </c>
      <c r="N232" s="14" t="str">
        <f>IF(OR(D232&gt;'95% Report'!$G$17,D232&lt;-'95% Report'!$G$17),D232,"")</f>
        <v/>
      </c>
      <c r="O232" s="14" t="str">
        <f>IF(OR(D232&gt;'100% Report'!$G$17,D232&lt;-'100% Report'!$G$17),D232,"")</f>
        <v/>
      </c>
      <c r="P232" s="9" t="str">
        <f>IF(OR(E232&gt;'95% Report'!$I$17,E232&lt;-'95% Report'!$I$17),E232,"")</f>
        <v/>
      </c>
      <c r="Q232" s="9" t="str">
        <f>IF(OR(E232&gt;'100% Report'!$I$17,E232&lt;-'100% Report'!$I$17),E232,"")</f>
        <v/>
      </c>
      <c r="R232" s="14" t="str">
        <f>IF(OR(D232&gt;'95% Report'!$G$18,D232&lt;-'95% Report'!$G$18),D232,"")</f>
        <v/>
      </c>
      <c r="S232" s="14" t="str">
        <f>IF(OR(D232&gt;'100% Report'!$G$18,D232&lt;-'100% Report'!$G$18),D232,"")</f>
        <v/>
      </c>
      <c r="T232" s="10" t="str">
        <f>IF(OR(E232&gt;'95% Report'!$I$18,E232&lt;-'95% Report'!$I$18),E232,"")</f>
        <v/>
      </c>
      <c r="U232" s="10" t="str">
        <f>IF(OR(E232&gt;'100% Report'!$I$18,E232&lt;-'100% Report'!$I$18),E232,"")</f>
        <v/>
      </c>
    </row>
    <row r="233" spans="1:21">
      <c r="A233" s="8">
        <v>67.5</v>
      </c>
      <c r="B233" s="12">
        <f>'Raw Data Input'!S246/100</f>
        <v>0</v>
      </c>
      <c r="C233" s="10">
        <f t="shared" si="17"/>
        <v>0</v>
      </c>
      <c r="D233" s="10">
        <f t="shared" si="17"/>
        <v>0</v>
      </c>
      <c r="E233" s="13">
        <f t="shared" si="16"/>
        <v>0</v>
      </c>
      <c r="F233" s="14" t="str">
        <f>IF(OR(D233&gt;'95% Report'!$G$15,D233&lt;-'95% Report'!$G$15),D233,"")</f>
        <v/>
      </c>
      <c r="G233" s="14" t="str">
        <f>IF(OR(D233&gt;'100% Report'!$G$15,D233&lt;-'100% Report'!$G$15),D233,"")</f>
        <v/>
      </c>
      <c r="H233" s="10" t="str">
        <f>IF(OR(E233&gt;'95% Report'!$I$15,E233&lt;-'95% Report'!$I$15),E233,"")</f>
        <v/>
      </c>
      <c r="I233" s="10" t="str">
        <f>IF(OR(E233&gt;'100% Report'!$I$15,E233&lt;-'100% Report'!$I$15),E233,"")</f>
        <v/>
      </c>
      <c r="J233" s="14" t="str">
        <f>IF(OR(D233&gt;'95% Report'!$G$16,D233&lt;-'95% Report'!$G$16),D233,"")</f>
        <v/>
      </c>
      <c r="K233" s="14" t="str">
        <f>IF(OR(D233&gt;'100% Report'!$G$16,D233&lt;-'100% Report'!$G$16),D233,"")</f>
        <v/>
      </c>
      <c r="L233" s="10" t="str">
        <f>IF(OR(E233&gt;'95% Report'!$I$16,E233&lt;-'95% Report'!$I$16),E233,"")</f>
        <v/>
      </c>
      <c r="M233" s="10" t="str">
        <f>IF(OR(E233&gt;'100% Report'!$I$16,E233&lt;-'100% Report'!$I$16),E233,"")</f>
        <v/>
      </c>
      <c r="N233" s="14" t="str">
        <f>IF(OR(D233&gt;'95% Report'!$G$17,D233&lt;-'95% Report'!$G$17),D233,"")</f>
        <v/>
      </c>
      <c r="O233" s="14" t="str">
        <f>IF(OR(D233&gt;'100% Report'!$G$17,D233&lt;-'100% Report'!$G$17),D233,"")</f>
        <v/>
      </c>
      <c r="P233" s="9" t="str">
        <f>IF(OR(E233&gt;'95% Report'!$I$17,E233&lt;-'95% Report'!$I$17),E233,"")</f>
        <v/>
      </c>
      <c r="Q233" s="9" t="str">
        <f>IF(OR(E233&gt;'100% Report'!$I$17,E233&lt;-'100% Report'!$I$17),E233,"")</f>
        <v/>
      </c>
      <c r="R233" s="14" t="str">
        <f>IF(OR(D233&gt;'95% Report'!$G$18,D233&lt;-'95% Report'!$G$18),D233,"")</f>
        <v/>
      </c>
      <c r="S233" s="14" t="str">
        <f>IF(OR(D233&gt;'100% Report'!$G$18,D233&lt;-'100% Report'!$G$18),D233,"")</f>
        <v/>
      </c>
      <c r="T233" s="10" t="str">
        <f>IF(OR(E233&gt;'95% Report'!$I$18,E233&lt;-'95% Report'!$I$18),E233,"")</f>
        <v/>
      </c>
      <c r="U233" s="10" t="str">
        <f>IF(OR(E233&gt;'100% Report'!$I$18,E233&lt;-'100% Report'!$I$18),E233,"")</f>
        <v/>
      </c>
    </row>
    <row r="234" spans="1:21">
      <c r="A234" s="8">
        <v>67.8</v>
      </c>
      <c r="B234" s="12">
        <f>'Raw Data Input'!S247/100</f>
        <v>0</v>
      </c>
      <c r="C234" s="10">
        <f t="shared" ref="C234:D247" si="18">B234-B233</f>
        <v>0</v>
      </c>
      <c r="D234" s="10">
        <f t="shared" si="18"/>
        <v>0</v>
      </c>
      <c r="E234" s="13">
        <f t="shared" si="16"/>
        <v>0</v>
      </c>
      <c r="F234" s="14" t="str">
        <f>IF(OR(D234&gt;'95% Report'!$G$15,D234&lt;-'95% Report'!$G$15),D234,"")</f>
        <v/>
      </c>
      <c r="G234" s="14" t="str">
        <f>IF(OR(D234&gt;'100% Report'!$G$15,D234&lt;-'100% Report'!$G$15),D234,"")</f>
        <v/>
      </c>
      <c r="H234" s="10" t="str">
        <f>IF(OR(E234&gt;'95% Report'!$I$15,E234&lt;-'95% Report'!$I$15),E234,"")</f>
        <v/>
      </c>
      <c r="I234" s="10" t="str">
        <f>IF(OR(E234&gt;'100% Report'!$I$15,E234&lt;-'100% Report'!$I$15),E234,"")</f>
        <v/>
      </c>
      <c r="J234" s="14" t="str">
        <f>IF(OR(D234&gt;'95% Report'!$G$16,D234&lt;-'95% Report'!$G$16),D234,"")</f>
        <v/>
      </c>
      <c r="K234" s="14" t="str">
        <f>IF(OR(D234&gt;'100% Report'!$G$16,D234&lt;-'100% Report'!$G$16),D234,"")</f>
        <v/>
      </c>
      <c r="L234" s="10" t="str">
        <f>IF(OR(E234&gt;'95% Report'!$I$16,E234&lt;-'95% Report'!$I$16),E234,"")</f>
        <v/>
      </c>
      <c r="M234" s="10" t="str">
        <f>IF(OR(E234&gt;'100% Report'!$I$16,E234&lt;-'100% Report'!$I$16),E234,"")</f>
        <v/>
      </c>
      <c r="N234" s="14" t="str">
        <f>IF(OR(D234&gt;'95% Report'!$G$17,D234&lt;-'95% Report'!$G$17),D234,"")</f>
        <v/>
      </c>
      <c r="O234" s="14" t="str">
        <f>IF(OR(D234&gt;'100% Report'!$G$17,D234&lt;-'100% Report'!$G$17),D234,"")</f>
        <v/>
      </c>
      <c r="P234" s="9" t="str">
        <f>IF(OR(E234&gt;'95% Report'!$I$17,E234&lt;-'95% Report'!$I$17),E234,"")</f>
        <v/>
      </c>
      <c r="Q234" s="9" t="str">
        <f>IF(OR(E234&gt;'100% Report'!$I$17,E234&lt;-'100% Report'!$I$17),E234,"")</f>
        <v/>
      </c>
      <c r="R234" s="14" t="str">
        <f>IF(OR(D234&gt;'95% Report'!$G$18,D234&lt;-'95% Report'!$G$18),D234,"")</f>
        <v/>
      </c>
      <c r="S234" s="14" t="str">
        <f>IF(OR(D234&gt;'100% Report'!$G$18,D234&lt;-'100% Report'!$G$18),D234,"")</f>
        <v/>
      </c>
      <c r="T234" s="10" t="str">
        <f>IF(OR(E234&gt;'95% Report'!$I$18,E234&lt;-'95% Report'!$I$18),E234,"")</f>
        <v/>
      </c>
      <c r="U234" s="10" t="str">
        <f>IF(OR(E234&gt;'100% Report'!$I$18,E234&lt;-'100% Report'!$I$18),E234,"")</f>
        <v/>
      </c>
    </row>
    <row r="235" spans="1:21">
      <c r="A235" s="8">
        <v>68.099999999999994</v>
      </c>
      <c r="B235" s="12">
        <f>'Raw Data Input'!S248/100</f>
        <v>0</v>
      </c>
      <c r="C235" s="10">
        <f t="shared" si="18"/>
        <v>0</v>
      </c>
      <c r="D235" s="10">
        <f t="shared" si="18"/>
        <v>0</v>
      </c>
      <c r="E235" s="13">
        <f t="shared" si="16"/>
        <v>0</v>
      </c>
      <c r="F235" s="14" t="str">
        <f>IF(OR(D235&gt;'95% Report'!$G$15,D235&lt;-'95% Report'!$G$15),D235,"")</f>
        <v/>
      </c>
      <c r="G235" s="14" t="str">
        <f>IF(OR(D235&gt;'100% Report'!$G$15,D235&lt;-'100% Report'!$G$15),D235,"")</f>
        <v/>
      </c>
      <c r="H235" s="10" t="str">
        <f>IF(OR(E235&gt;'95% Report'!$I$15,E235&lt;-'95% Report'!$I$15),E235,"")</f>
        <v/>
      </c>
      <c r="I235" s="10" t="str">
        <f>IF(OR(E235&gt;'100% Report'!$I$15,E235&lt;-'100% Report'!$I$15),E235,"")</f>
        <v/>
      </c>
      <c r="J235" s="14" t="str">
        <f>IF(OR(D235&gt;'95% Report'!$G$16,D235&lt;-'95% Report'!$G$16),D235,"")</f>
        <v/>
      </c>
      <c r="K235" s="14" t="str">
        <f>IF(OR(D235&gt;'100% Report'!$G$16,D235&lt;-'100% Report'!$G$16),D235,"")</f>
        <v/>
      </c>
      <c r="L235" s="10" t="str">
        <f>IF(OR(E235&gt;'95% Report'!$I$16,E235&lt;-'95% Report'!$I$16),E235,"")</f>
        <v/>
      </c>
      <c r="M235" s="10" t="str">
        <f>IF(OR(E235&gt;'100% Report'!$I$16,E235&lt;-'100% Report'!$I$16),E235,"")</f>
        <v/>
      </c>
      <c r="N235" s="14" t="str">
        <f>IF(OR(D235&gt;'95% Report'!$G$17,D235&lt;-'95% Report'!$G$17),D235,"")</f>
        <v/>
      </c>
      <c r="O235" s="14" t="str">
        <f>IF(OR(D235&gt;'100% Report'!$G$17,D235&lt;-'100% Report'!$G$17),D235,"")</f>
        <v/>
      </c>
      <c r="P235" s="9" t="str">
        <f>IF(OR(E235&gt;'95% Report'!$I$17,E235&lt;-'95% Report'!$I$17),E235,"")</f>
        <v/>
      </c>
      <c r="Q235" s="9" t="str">
        <f>IF(OR(E235&gt;'100% Report'!$I$17,E235&lt;-'100% Report'!$I$17),E235,"")</f>
        <v/>
      </c>
      <c r="R235" s="14" t="str">
        <f>IF(OR(D235&gt;'95% Report'!$G$18,D235&lt;-'95% Report'!$G$18),D235,"")</f>
        <v/>
      </c>
      <c r="S235" s="14" t="str">
        <f>IF(OR(D235&gt;'100% Report'!$G$18,D235&lt;-'100% Report'!$G$18),D235,"")</f>
        <v/>
      </c>
      <c r="T235" s="10" t="str">
        <f>IF(OR(E235&gt;'95% Report'!$I$18,E235&lt;-'95% Report'!$I$18),E235,"")</f>
        <v/>
      </c>
      <c r="U235" s="10" t="str">
        <f>IF(OR(E235&gt;'100% Report'!$I$18,E235&lt;-'100% Report'!$I$18),E235,"")</f>
        <v/>
      </c>
    </row>
    <row r="236" spans="1:21">
      <c r="A236" s="7">
        <v>68.400000000000006</v>
      </c>
      <c r="B236" s="12">
        <f>'Raw Data Input'!S249/100</f>
        <v>0</v>
      </c>
      <c r="C236" s="10">
        <f t="shared" si="18"/>
        <v>0</v>
      </c>
      <c r="D236" s="10">
        <f t="shared" si="18"/>
        <v>0</v>
      </c>
      <c r="E236" s="13">
        <f t="shared" si="16"/>
        <v>0</v>
      </c>
      <c r="F236" s="14" t="str">
        <f>IF(OR(D236&gt;'95% Report'!$G$15,D236&lt;-'95% Report'!$G$15),D236,"")</f>
        <v/>
      </c>
      <c r="G236" s="14" t="str">
        <f>IF(OR(D236&gt;'100% Report'!$G$15,D236&lt;-'100% Report'!$G$15),D236,"")</f>
        <v/>
      </c>
      <c r="H236" s="10" t="str">
        <f>IF(OR(E236&gt;'95% Report'!$I$15,E236&lt;-'95% Report'!$I$15),E236,"")</f>
        <v/>
      </c>
      <c r="I236" s="10" t="str">
        <f>IF(OR(E236&gt;'100% Report'!$I$15,E236&lt;-'100% Report'!$I$15),E236,"")</f>
        <v/>
      </c>
      <c r="J236" s="14" t="str">
        <f>IF(OR(D236&gt;'95% Report'!$G$16,D236&lt;-'95% Report'!$G$16),D236,"")</f>
        <v/>
      </c>
      <c r="K236" s="14" t="str">
        <f>IF(OR(D236&gt;'100% Report'!$G$16,D236&lt;-'100% Report'!$G$16),D236,"")</f>
        <v/>
      </c>
      <c r="L236" s="10" t="str">
        <f>IF(OR(E236&gt;'95% Report'!$I$16,E236&lt;-'95% Report'!$I$16),E236,"")</f>
        <v/>
      </c>
      <c r="M236" s="10" t="str">
        <f>IF(OR(E236&gt;'100% Report'!$I$16,E236&lt;-'100% Report'!$I$16),E236,"")</f>
        <v/>
      </c>
      <c r="N236" s="14" t="str">
        <f>IF(OR(D236&gt;'95% Report'!$G$17,D236&lt;-'95% Report'!$G$17),D236,"")</f>
        <v/>
      </c>
      <c r="O236" s="14" t="str">
        <f>IF(OR(D236&gt;'100% Report'!$G$17,D236&lt;-'100% Report'!$G$17),D236,"")</f>
        <v/>
      </c>
      <c r="P236" s="9" t="str">
        <f>IF(OR(E236&gt;'95% Report'!$I$17,E236&lt;-'95% Report'!$I$17),E236,"")</f>
        <v/>
      </c>
      <c r="Q236" s="9" t="str">
        <f>IF(OR(E236&gt;'100% Report'!$I$17,E236&lt;-'100% Report'!$I$17),E236,"")</f>
        <v/>
      </c>
      <c r="R236" s="14" t="str">
        <f>IF(OR(D236&gt;'95% Report'!$G$18,D236&lt;-'95% Report'!$G$18),D236,"")</f>
        <v/>
      </c>
      <c r="S236" s="14" t="str">
        <f>IF(OR(D236&gt;'100% Report'!$G$18,D236&lt;-'100% Report'!$G$18),D236,"")</f>
        <v/>
      </c>
      <c r="T236" s="10" t="str">
        <f>IF(OR(E236&gt;'95% Report'!$I$18,E236&lt;-'95% Report'!$I$18),E236,"")</f>
        <v/>
      </c>
      <c r="U236" s="10" t="str">
        <f>IF(OR(E236&gt;'100% Report'!$I$18,E236&lt;-'100% Report'!$I$18),E236,"")</f>
        <v/>
      </c>
    </row>
    <row r="237" spans="1:21">
      <c r="A237" s="8">
        <v>68.7</v>
      </c>
      <c r="B237" s="12">
        <f>'Raw Data Input'!S250/100</f>
        <v>0</v>
      </c>
      <c r="C237" s="10">
        <f t="shared" si="18"/>
        <v>0</v>
      </c>
      <c r="D237" s="10">
        <f t="shared" si="18"/>
        <v>0</v>
      </c>
      <c r="E237" s="13">
        <f t="shared" si="16"/>
        <v>0</v>
      </c>
      <c r="F237" s="14" t="str">
        <f>IF(OR(D237&gt;'95% Report'!$G$15,D237&lt;-'95% Report'!$G$15),D237,"")</f>
        <v/>
      </c>
      <c r="G237" s="14" t="str">
        <f>IF(OR(D237&gt;'100% Report'!$G$15,D237&lt;-'100% Report'!$G$15),D237,"")</f>
        <v/>
      </c>
      <c r="H237" s="10" t="str">
        <f>IF(OR(E237&gt;'95% Report'!$I$15,E237&lt;-'95% Report'!$I$15),E237,"")</f>
        <v/>
      </c>
      <c r="I237" s="10" t="str">
        <f>IF(OR(E237&gt;'100% Report'!$I$15,E237&lt;-'100% Report'!$I$15),E237,"")</f>
        <v/>
      </c>
      <c r="J237" s="14" t="str">
        <f>IF(OR(D237&gt;'95% Report'!$G$16,D237&lt;-'95% Report'!$G$16),D237,"")</f>
        <v/>
      </c>
      <c r="K237" s="14" t="str">
        <f>IF(OR(D237&gt;'100% Report'!$G$16,D237&lt;-'100% Report'!$G$16),D237,"")</f>
        <v/>
      </c>
      <c r="L237" s="10" t="str">
        <f>IF(OR(E237&gt;'95% Report'!$I$16,E237&lt;-'95% Report'!$I$16),E237,"")</f>
        <v/>
      </c>
      <c r="M237" s="10" t="str">
        <f>IF(OR(E237&gt;'100% Report'!$I$16,E237&lt;-'100% Report'!$I$16),E237,"")</f>
        <v/>
      </c>
      <c r="N237" s="14" t="str">
        <f>IF(OR(D237&gt;'95% Report'!$G$17,D237&lt;-'95% Report'!$G$17),D237,"")</f>
        <v/>
      </c>
      <c r="O237" s="14" t="str">
        <f>IF(OR(D237&gt;'100% Report'!$G$17,D237&lt;-'100% Report'!$G$17),D237,"")</f>
        <v/>
      </c>
      <c r="P237" s="9" t="str">
        <f>IF(OR(E237&gt;'95% Report'!$I$17,E237&lt;-'95% Report'!$I$17),E237,"")</f>
        <v/>
      </c>
      <c r="Q237" s="9" t="str">
        <f>IF(OR(E237&gt;'100% Report'!$I$17,E237&lt;-'100% Report'!$I$17),E237,"")</f>
        <v/>
      </c>
      <c r="R237" s="14" t="str">
        <f>IF(OR(D237&gt;'95% Report'!$G$18,D237&lt;-'95% Report'!$G$18),D237,"")</f>
        <v/>
      </c>
      <c r="S237" s="14" t="str">
        <f>IF(OR(D237&gt;'100% Report'!$G$18,D237&lt;-'100% Report'!$G$18),D237,"")</f>
        <v/>
      </c>
      <c r="T237" s="10" t="str">
        <f>IF(OR(E237&gt;'95% Report'!$I$18,E237&lt;-'95% Report'!$I$18),E237,"")</f>
        <v/>
      </c>
      <c r="U237" s="10" t="str">
        <f>IF(OR(E237&gt;'100% Report'!$I$18,E237&lt;-'100% Report'!$I$18),E237,"")</f>
        <v/>
      </c>
    </row>
    <row r="238" spans="1:21">
      <c r="A238" s="8">
        <v>69</v>
      </c>
      <c r="B238" s="12">
        <f>'Raw Data Input'!S251/100</f>
        <v>0</v>
      </c>
      <c r="C238" s="10">
        <f t="shared" si="18"/>
        <v>0</v>
      </c>
      <c r="D238" s="10">
        <f t="shared" si="18"/>
        <v>0</v>
      </c>
      <c r="E238" s="13">
        <f t="shared" si="16"/>
        <v>0</v>
      </c>
      <c r="F238" s="14" t="str">
        <f>IF(OR(D238&gt;'95% Report'!$G$15,D238&lt;-'95% Report'!$G$15),D238,"")</f>
        <v/>
      </c>
      <c r="G238" s="14" t="str">
        <f>IF(OR(D238&gt;'100% Report'!$G$15,D238&lt;-'100% Report'!$G$15),D238,"")</f>
        <v/>
      </c>
      <c r="H238" s="10" t="str">
        <f>IF(OR(E238&gt;'95% Report'!$I$15,E238&lt;-'95% Report'!$I$15),E238,"")</f>
        <v/>
      </c>
      <c r="I238" s="10" t="str">
        <f>IF(OR(E238&gt;'100% Report'!$I$15,E238&lt;-'100% Report'!$I$15),E238,"")</f>
        <v/>
      </c>
      <c r="J238" s="14" t="str">
        <f>IF(OR(D238&gt;'95% Report'!$G$16,D238&lt;-'95% Report'!$G$16),D238,"")</f>
        <v/>
      </c>
      <c r="K238" s="14" t="str">
        <f>IF(OR(D238&gt;'100% Report'!$G$16,D238&lt;-'100% Report'!$G$16),D238,"")</f>
        <v/>
      </c>
      <c r="L238" s="10" t="str">
        <f>IF(OR(E238&gt;'95% Report'!$I$16,E238&lt;-'95% Report'!$I$16),E238,"")</f>
        <v/>
      </c>
      <c r="M238" s="10" t="str">
        <f>IF(OR(E238&gt;'100% Report'!$I$16,E238&lt;-'100% Report'!$I$16),E238,"")</f>
        <v/>
      </c>
      <c r="N238" s="14" t="str">
        <f>IF(OR(D238&gt;'95% Report'!$G$17,D238&lt;-'95% Report'!$G$17),D238,"")</f>
        <v/>
      </c>
      <c r="O238" s="14" t="str">
        <f>IF(OR(D238&gt;'100% Report'!$G$17,D238&lt;-'100% Report'!$G$17),D238,"")</f>
        <v/>
      </c>
      <c r="P238" s="9" t="str">
        <f>IF(OR(E238&gt;'95% Report'!$I$17,E238&lt;-'95% Report'!$I$17),E238,"")</f>
        <v/>
      </c>
      <c r="Q238" s="9" t="str">
        <f>IF(OR(E238&gt;'100% Report'!$I$17,E238&lt;-'100% Report'!$I$17),E238,"")</f>
        <v/>
      </c>
      <c r="R238" s="14" t="str">
        <f>IF(OR(D238&gt;'95% Report'!$G$18,D238&lt;-'95% Report'!$G$18),D238,"")</f>
        <v/>
      </c>
      <c r="S238" s="14" t="str">
        <f>IF(OR(D238&gt;'100% Report'!$G$18,D238&lt;-'100% Report'!$G$18),D238,"")</f>
        <v/>
      </c>
      <c r="T238" s="10" t="str">
        <f>IF(OR(E238&gt;'95% Report'!$I$18,E238&lt;-'95% Report'!$I$18),E238,"")</f>
        <v/>
      </c>
      <c r="U238" s="10" t="str">
        <f>IF(OR(E238&gt;'100% Report'!$I$18,E238&lt;-'100% Report'!$I$18),E238,"")</f>
        <v/>
      </c>
    </row>
    <row r="239" spans="1:21">
      <c r="A239" s="8">
        <v>69.3</v>
      </c>
      <c r="B239" s="12">
        <f>'Raw Data Input'!S252/100</f>
        <v>0</v>
      </c>
      <c r="C239" s="10">
        <f t="shared" si="18"/>
        <v>0</v>
      </c>
      <c r="D239" s="10">
        <f t="shared" si="18"/>
        <v>0</v>
      </c>
      <c r="E239" s="13">
        <f t="shared" si="16"/>
        <v>0</v>
      </c>
      <c r="F239" s="14" t="str">
        <f>IF(OR(D239&gt;'95% Report'!$G$15,D239&lt;-'95% Report'!$G$15),D239,"")</f>
        <v/>
      </c>
      <c r="G239" s="14" t="str">
        <f>IF(OR(D239&gt;'100% Report'!$G$15,D239&lt;-'100% Report'!$G$15),D239,"")</f>
        <v/>
      </c>
      <c r="H239" s="10" t="str">
        <f>IF(OR(E239&gt;'95% Report'!$I$15,E239&lt;-'95% Report'!$I$15),E239,"")</f>
        <v/>
      </c>
      <c r="I239" s="10" t="str">
        <f>IF(OR(E239&gt;'100% Report'!$I$15,E239&lt;-'100% Report'!$I$15),E239,"")</f>
        <v/>
      </c>
      <c r="J239" s="14" t="str">
        <f>IF(OR(D239&gt;'95% Report'!$G$16,D239&lt;-'95% Report'!$G$16),D239,"")</f>
        <v/>
      </c>
      <c r="K239" s="14" t="str">
        <f>IF(OR(D239&gt;'100% Report'!$G$16,D239&lt;-'100% Report'!$G$16),D239,"")</f>
        <v/>
      </c>
      <c r="L239" s="10" t="str">
        <f>IF(OR(E239&gt;'95% Report'!$I$16,E239&lt;-'95% Report'!$I$16),E239,"")</f>
        <v/>
      </c>
      <c r="M239" s="10" t="str">
        <f>IF(OR(E239&gt;'100% Report'!$I$16,E239&lt;-'100% Report'!$I$16),E239,"")</f>
        <v/>
      </c>
      <c r="N239" s="14" t="str">
        <f>IF(OR(D239&gt;'95% Report'!$G$17,D239&lt;-'95% Report'!$G$17),D239,"")</f>
        <v/>
      </c>
      <c r="O239" s="14" t="str">
        <f>IF(OR(D239&gt;'100% Report'!$G$17,D239&lt;-'100% Report'!$G$17),D239,"")</f>
        <v/>
      </c>
      <c r="P239" s="9" t="str">
        <f>IF(OR(E239&gt;'95% Report'!$I$17,E239&lt;-'95% Report'!$I$17),E239,"")</f>
        <v/>
      </c>
      <c r="Q239" s="9" t="str">
        <f>IF(OR(E239&gt;'100% Report'!$I$17,E239&lt;-'100% Report'!$I$17),E239,"")</f>
        <v/>
      </c>
      <c r="R239" s="14" t="str">
        <f>IF(OR(D239&gt;'95% Report'!$G$18,D239&lt;-'95% Report'!$G$18),D239,"")</f>
        <v/>
      </c>
      <c r="S239" s="14" t="str">
        <f>IF(OR(D239&gt;'100% Report'!$G$18,D239&lt;-'100% Report'!$G$18),D239,"")</f>
        <v/>
      </c>
      <c r="T239" s="10" t="str">
        <f>IF(OR(E239&gt;'95% Report'!$I$18,E239&lt;-'95% Report'!$I$18),E239,"")</f>
        <v/>
      </c>
      <c r="U239" s="10" t="str">
        <f>IF(OR(E239&gt;'100% Report'!$I$18,E239&lt;-'100% Report'!$I$18),E239,"")</f>
        <v/>
      </c>
    </row>
    <row r="240" spans="1:21">
      <c r="A240" s="7">
        <v>69.599999999999994</v>
      </c>
      <c r="B240" s="12">
        <f>'Raw Data Input'!S253/100</f>
        <v>0</v>
      </c>
      <c r="C240" s="10">
        <f t="shared" si="18"/>
        <v>0</v>
      </c>
      <c r="D240" s="10">
        <f t="shared" si="18"/>
        <v>0</v>
      </c>
      <c r="E240" s="13">
        <f t="shared" si="16"/>
        <v>0</v>
      </c>
      <c r="F240" s="14" t="str">
        <f>IF(OR(D240&gt;'95% Report'!$G$15,D240&lt;-'95% Report'!$G$15),D240,"")</f>
        <v/>
      </c>
      <c r="G240" s="14" t="str">
        <f>IF(OR(D240&gt;'100% Report'!$G$15,D240&lt;-'100% Report'!$G$15),D240,"")</f>
        <v/>
      </c>
      <c r="H240" s="10" t="str">
        <f>IF(OR(E240&gt;'95% Report'!$I$15,E240&lt;-'95% Report'!$I$15),E240,"")</f>
        <v/>
      </c>
      <c r="I240" s="10" t="str">
        <f>IF(OR(E240&gt;'100% Report'!$I$15,E240&lt;-'100% Report'!$I$15),E240,"")</f>
        <v/>
      </c>
      <c r="J240" s="14" t="str">
        <f>IF(OR(D240&gt;'95% Report'!$G$16,D240&lt;-'95% Report'!$G$16),D240,"")</f>
        <v/>
      </c>
      <c r="K240" s="14" t="str">
        <f>IF(OR(D240&gt;'100% Report'!$G$16,D240&lt;-'100% Report'!$G$16),D240,"")</f>
        <v/>
      </c>
      <c r="L240" s="10" t="str">
        <f>IF(OR(E240&gt;'95% Report'!$I$16,E240&lt;-'95% Report'!$I$16),E240,"")</f>
        <v/>
      </c>
      <c r="M240" s="10" t="str">
        <f>IF(OR(E240&gt;'100% Report'!$I$16,E240&lt;-'100% Report'!$I$16),E240,"")</f>
        <v/>
      </c>
      <c r="N240" s="14" t="str">
        <f>IF(OR(D240&gt;'95% Report'!$G$17,D240&lt;-'95% Report'!$G$17),D240,"")</f>
        <v/>
      </c>
      <c r="O240" s="14" t="str">
        <f>IF(OR(D240&gt;'100% Report'!$G$17,D240&lt;-'100% Report'!$G$17),D240,"")</f>
        <v/>
      </c>
      <c r="P240" s="9" t="str">
        <f>IF(OR(E240&gt;'95% Report'!$I$17,E240&lt;-'95% Report'!$I$17),E240,"")</f>
        <v/>
      </c>
      <c r="Q240" s="9" t="str">
        <f>IF(OR(E240&gt;'100% Report'!$I$17,E240&lt;-'100% Report'!$I$17),E240,"")</f>
        <v/>
      </c>
      <c r="R240" s="14" t="str">
        <f>IF(OR(D240&gt;'95% Report'!$G$18,D240&lt;-'95% Report'!$G$18),D240,"")</f>
        <v/>
      </c>
      <c r="S240" s="14" t="str">
        <f>IF(OR(D240&gt;'100% Report'!$G$18,D240&lt;-'100% Report'!$G$18),D240,"")</f>
        <v/>
      </c>
      <c r="T240" s="10" t="str">
        <f>IF(OR(E240&gt;'95% Report'!$I$18,E240&lt;-'95% Report'!$I$18),E240,"")</f>
        <v/>
      </c>
      <c r="U240" s="10" t="str">
        <f>IF(OR(E240&gt;'100% Report'!$I$18,E240&lt;-'100% Report'!$I$18),E240,"")</f>
        <v/>
      </c>
    </row>
    <row r="241" spans="1:21">
      <c r="A241" s="8">
        <v>69.900000000000006</v>
      </c>
      <c r="B241" s="12">
        <f>'Raw Data Input'!S254/100</f>
        <v>0</v>
      </c>
      <c r="C241" s="10">
        <f t="shared" si="18"/>
        <v>0</v>
      </c>
      <c r="D241" s="10">
        <f t="shared" si="18"/>
        <v>0</v>
      </c>
      <c r="E241" s="13">
        <f t="shared" si="16"/>
        <v>0</v>
      </c>
      <c r="F241" s="14" t="str">
        <f>IF(OR(D241&gt;'95% Report'!$G$15,D241&lt;-'95% Report'!$G$15),D241,"")</f>
        <v/>
      </c>
      <c r="G241" s="14" t="str">
        <f>IF(OR(D241&gt;'100% Report'!$G$15,D241&lt;-'100% Report'!$G$15),D241,"")</f>
        <v/>
      </c>
      <c r="H241" s="10" t="str">
        <f>IF(OR(E241&gt;'95% Report'!$I$15,E241&lt;-'95% Report'!$I$15),E241,"")</f>
        <v/>
      </c>
      <c r="I241" s="10" t="str">
        <f>IF(OR(E241&gt;'100% Report'!$I$15,E241&lt;-'100% Report'!$I$15),E241,"")</f>
        <v/>
      </c>
      <c r="J241" s="14" t="str">
        <f>IF(OR(D241&gt;'95% Report'!$G$16,D241&lt;-'95% Report'!$G$16),D241,"")</f>
        <v/>
      </c>
      <c r="K241" s="14" t="str">
        <f>IF(OR(D241&gt;'100% Report'!$G$16,D241&lt;-'100% Report'!$G$16),D241,"")</f>
        <v/>
      </c>
      <c r="L241" s="10" t="str">
        <f>IF(OR(E241&gt;'95% Report'!$I$16,E241&lt;-'95% Report'!$I$16),E241,"")</f>
        <v/>
      </c>
      <c r="M241" s="10" t="str">
        <f>IF(OR(E241&gt;'100% Report'!$I$16,E241&lt;-'100% Report'!$I$16),E241,"")</f>
        <v/>
      </c>
      <c r="N241" s="14" t="str">
        <f>IF(OR(D241&gt;'95% Report'!$G$17,D241&lt;-'95% Report'!$G$17),D241,"")</f>
        <v/>
      </c>
      <c r="O241" s="14" t="str">
        <f>IF(OR(D241&gt;'100% Report'!$G$17,D241&lt;-'100% Report'!$G$17),D241,"")</f>
        <v/>
      </c>
      <c r="P241" s="9" t="str">
        <f>IF(OR(E241&gt;'95% Report'!$I$17,E241&lt;-'95% Report'!$I$17),E241,"")</f>
        <v/>
      </c>
      <c r="Q241" s="9" t="str">
        <f>IF(OR(E241&gt;'100% Report'!$I$17,E241&lt;-'100% Report'!$I$17),E241,"")</f>
        <v/>
      </c>
      <c r="R241" s="14" t="str">
        <f>IF(OR(D241&gt;'95% Report'!$G$18,D241&lt;-'95% Report'!$G$18),D241,"")</f>
        <v/>
      </c>
      <c r="S241" s="14" t="str">
        <f>IF(OR(D241&gt;'100% Report'!$G$18,D241&lt;-'100% Report'!$G$18),D241,"")</f>
        <v/>
      </c>
      <c r="T241" s="10" t="str">
        <f>IF(OR(E241&gt;'95% Report'!$I$18,E241&lt;-'95% Report'!$I$18),E241,"")</f>
        <v/>
      </c>
      <c r="U241" s="10" t="str">
        <f>IF(OR(E241&gt;'100% Report'!$I$18,E241&lt;-'100% Report'!$I$18),E241,"")</f>
        <v/>
      </c>
    </row>
    <row r="242" spans="1:21">
      <c r="A242" s="8">
        <v>70.2</v>
      </c>
      <c r="B242" s="12">
        <f>'Raw Data Input'!S255/100</f>
        <v>0</v>
      </c>
      <c r="C242" s="10">
        <f t="shared" si="18"/>
        <v>0</v>
      </c>
      <c r="D242" s="10">
        <f t="shared" si="18"/>
        <v>0</v>
      </c>
      <c r="E242" s="13">
        <f t="shared" si="16"/>
        <v>0</v>
      </c>
      <c r="F242" s="14" t="str">
        <f>IF(OR(D242&gt;'95% Report'!$G$15,D242&lt;-'95% Report'!$G$15),D242,"")</f>
        <v/>
      </c>
      <c r="G242" s="14" t="str">
        <f>IF(OR(D242&gt;'100% Report'!$G$15,D242&lt;-'100% Report'!$G$15),D242,"")</f>
        <v/>
      </c>
      <c r="H242" s="10" t="str">
        <f>IF(OR(E242&gt;'95% Report'!$I$15,E242&lt;-'95% Report'!$I$15),E242,"")</f>
        <v/>
      </c>
      <c r="I242" s="10" t="str">
        <f>IF(OR(E242&gt;'100% Report'!$I$15,E242&lt;-'100% Report'!$I$15),E242,"")</f>
        <v/>
      </c>
      <c r="J242" s="14" t="str">
        <f>IF(OR(D242&gt;'95% Report'!$G$16,D242&lt;-'95% Report'!$G$16),D242,"")</f>
        <v/>
      </c>
      <c r="K242" s="14" t="str">
        <f>IF(OR(D242&gt;'100% Report'!$G$16,D242&lt;-'100% Report'!$G$16),D242,"")</f>
        <v/>
      </c>
      <c r="L242" s="10" t="str">
        <f>IF(OR(E242&gt;'95% Report'!$I$16,E242&lt;-'95% Report'!$I$16),E242,"")</f>
        <v/>
      </c>
      <c r="M242" s="10" t="str">
        <f>IF(OR(E242&gt;'100% Report'!$I$16,E242&lt;-'100% Report'!$I$16),E242,"")</f>
        <v/>
      </c>
      <c r="N242" s="14" t="str">
        <f>IF(OR(D242&gt;'95% Report'!$G$17,D242&lt;-'95% Report'!$G$17),D242,"")</f>
        <v/>
      </c>
      <c r="O242" s="14" t="str">
        <f>IF(OR(D242&gt;'100% Report'!$G$17,D242&lt;-'100% Report'!$G$17),D242,"")</f>
        <v/>
      </c>
      <c r="P242" s="9" t="str">
        <f>IF(OR(E242&gt;'95% Report'!$I$17,E242&lt;-'95% Report'!$I$17),E242,"")</f>
        <v/>
      </c>
      <c r="Q242" s="9" t="str">
        <f>IF(OR(E242&gt;'100% Report'!$I$17,E242&lt;-'100% Report'!$I$17),E242,"")</f>
        <v/>
      </c>
      <c r="R242" s="14" t="str">
        <f>IF(OR(D242&gt;'95% Report'!$G$18,D242&lt;-'95% Report'!$G$18),D242,"")</f>
        <v/>
      </c>
      <c r="S242" s="14" t="str">
        <f>IF(OR(D242&gt;'100% Report'!$G$18,D242&lt;-'100% Report'!$G$18),D242,"")</f>
        <v/>
      </c>
      <c r="T242" s="10" t="str">
        <f>IF(OR(E242&gt;'95% Report'!$I$18,E242&lt;-'95% Report'!$I$18),E242,"")</f>
        <v/>
      </c>
      <c r="U242" s="10" t="str">
        <f>IF(OR(E242&gt;'100% Report'!$I$18,E242&lt;-'100% Report'!$I$18),E242,"")</f>
        <v/>
      </c>
    </row>
    <row r="243" spans="1:21">
      <c r="A243" s="8">
        <v>70.5</v>
      </c>
      <c r="B243" s="12">
        <f>'Raw Data Input'!S256/100</f>
        <v>0</v>
      </c>
      <c r="C243" s="10">
        <f t="shared" si="18"/>
        <v>0</v>
      </c>
      <c r="D243" s="10">
        <f t="shared" si="18"/>
        <v>0</v>
      </c>
      <c r="E243" s="13">
        <f t="shared" si="16"/>
        <v>0</v>
      </c>
      <c r="F243" s="14" t="str">
        <f>IF(OR(D243&gt;'95% Report'!$G$15,D243&lt;-'95% Report'!$G$15),D243,"")</f>
        <v/>
      </c>
      <c r="G243" s="14" t="str">
        <f>IF(OR(D243&gt;'100% Report'!$G$15,D243&lt;-'100% Report'!$G$15),D243,"")</f>
        <v/>
      </c>
      <c r="H243" s="10" t="str">
        <f>IF(OR(E243&gt;'95% Report'!$I$15,E243&lt;-'95% Report'!$I$15),E243,"")</f>
        <v/>
      </c>
      <c r="I243" s="10" t="str">
        <f>IF(OR(E243&gt;'100% Report'!$I$15,E243&lt;-'100% Report'!$I$15),E243,"")</f>
        <v/>
      </c>
      <c r="J243" s="14" t="str">
        <f>IF(OR(D243&gt;'95% Report'!$G$16,D243&lt;-'95% Report'!$G$16),D243,"")</f>
        <v/>
      </c>
      <c r="K243" s="14" t="str">
        <f>IF(OR(D243&gt;'100% Report'!$G$16,D243&lt;-'100% Report'!$G$16),D243,"")</f>
        <v/>
      </c>
      <c r="L243" s="10" t="str">
        <f>IF(OR(E243&gt;'95% Report'!$I$16,E243&lt;-'95% Report'!$I$16),E243,"")</f>
        <v/>
      </c>
      <c r="M243" s="10" t="str">
        <f>IF(OR(E243&gt;'100% Report'!$I$16,E243&lt;-'100% Report'!$I$16),E243,"")</f>
        <v/>
      </c>
      <c r="N243" s="14" t="str">
        <f>IF(OR(D243&gt;'95% Report'!$G$17,D243&lt;-'95% Report'!$G$17),D243,"")</f>
        <v/>
      </c>
      <c r="O243" s="14" t="str">
        <f>IF(OR(D243&gt;'100% Report'!$G$17,D243&lt;-'100% Report'!$G$17),D243,"")</f>
        <v/>
      </c>
      <c r="P243" s="9" t="str">
        <f>IF(OR(E243&gt;'95% Report'!$I$17,E243&lt;-'95% Report'!$I$17),E243,"")</f>
        <v/>
      </c>
      <c r="Q243" s="9" t="str">
        <f>IF(OR(E243&gt;'100% Report'!$I$17,E243&lt;-'100% Report'!$I$17),E243,"")</f>
        <v/>
      </c>
      <c r="R243" s="14" t="str">
        <f>IF(OR(D243&gt;'95% Report'!$G$18,D243&lt;-'95% Report'!$G$18),D243,"")</f>
        <v/>
      </c>
      <c r="S243" s="14" t="str">
        <f>IF(OR(D243&gt;'100% Report'!$G$18,D243&lt;-'100% Report'!$G$18),D243,"")</f>
        <v/>
      </c>
      <c r="T243" s="10" t="str">
        <f>IF(OR(E243&gt;'95% Report'!$I$18,E243&lt;-'95% Report'!$I$18),E243,"")</f>
        <v/>
      </c>
      <c r="U243" s="10" t="str">
        <f>IF(OR(E243&gt;'100% Report'!$I$18,E243&lt;-'100% Report'!$I$18),E243,"")</f>
        <v/>
      </c>
    </row>
    <row r="244" spans="1:21">
      <c r="A244" s="7">
        <v>70.8</v>
      </c>
      <c r="B244" s="12">
        <f>'Raw Data Input'!S257/100</f>
        <v>0</v>
      </c>
      <c r="C244" s="10">
        <f t="shared" si="18"/>
        <v>0</v>
      </c>
      <c r="D244" s="10">
        <f t="shared" si="18"/>
        <v>0</v>
      </c>
      <c r="E244" s="13">
        <f t="shared" si="16"/>
        <v>0</v>
      </c>
      <c r="F244" s="14" t="str">
        <f>IF(OR(D244&gt;'95% Report'!$G$15,D244&lt;-'95% Report'!$G$15),D244,"")</f>
        <v/>
      </c>
      <c r="G244" s="14" t="str">
        <f>IF(OR(D244&gt;'100% Report'!$G$15,D244&lt;-'100% Report'!$G$15),D244,"")</f>
        <v/>
      </c>
      <c r="H244" s="10" t="str">
        <f>IF(OR(E244&gt;'95% Report'!$I$15,E244&lt;-'95% Report'!$I$15),E244,"")</f>
        <v/>
      </c>
      <c r="I244" s="10" t="str">
        <f>IF(OR(E244&gt;'100% Report'!$I$15,E244&lt;-'100% Report'!$I$15),E244,"")</f>
        <v/>
      </c>
      <c r="J244" s="14" t="str">
        <f>IF(OR(D244&gt;'95% Report'!$G$16,D244&lt;-'95% Report'!$G$16),D244,"")</f>
        <v/>
      </c>
      <c r="K244" s="14" t="str">
        <f>IF(OR(D244&gt;'100% Report'!$G$16,D244&lt;-'100% Report'!$G$16),D244,"")</f>
        <v/>
      </c>
      <c r="L244" s="10" t="str">
        <f>IF(OR(E244&gt;'95% Report'!$I$16,E244&lt;-'95% Report'!$I$16),E244,"")</f>
        <v/>
      </c>
      <c r="M244" s="10" t="str">
        <f>IF(OR(E244&gt;'100% Report'!$I$16,E244&lt;-'100% Report'!$I$16),E244,"")</f>
        <v/>
      </c>
      <c r="N244" s="14" t="str">
        <f>IF(OR(D244&gt;'95% Report'!$G$17,D244&lt;-'95% Report'!$G$17),D244,"")</f>
        <v/>
      </c>
      <c r="O244" s="14" t="str">
        <f>IF(OR(D244&gt;'100% Report'!$G$17,D244&lt;-'100% Report'!$G$17),D244,"")</f>
        <v/>
      </c>
      <c r="P244" s="9" t="str">
        <f>IF(OR(E244&gt;'95% Report'!$I$17,E244&lt;-'95% Report'!$I$17),E244,"")</f>
        <v/>
      </c>
      <c r="Q244" s="9" t="str">
        <f>IF(OR(E244&gt;'100% Report'!$I$17,E244&lt;-'100% Report'!$I$17),E244,"")</f>
        <v/>
      </c>
      <c r="R244" s="14" t="str">
        <f>IF(OR(D244&gt;'95% Report'!$G$18,D244&lt;-'95% Report'!$G$18),D244,"")</f>
        <v/>
      </c>
      <c r="S244" s="14" t="str">
        <f>IF(OR(D244&gt;'100% Report'!$G$18,D244&lt;-'100% Report'!$G$18),D244,"")</f>
        <v/>
      </c>
      <c r="T244" s="10" t="str">
        <f>IF(OR(E244&gt;'95% Report'!$I$18,E244&lt;-'95% Report'!$I$18),E244,"")</f>
        <v/>
      </c>
      <c r="U244" s="10" t="str">
        <f>IF(OR(E244&gt;'100% Report'!$I$18,E244&lt;-'100% Report'!$I$18),E244,"")</f>
        <v/>
      </c>
    </row>
    <row r="245" spans="1:21">
      <c r="A245" s="8">
        <v>71.099999999999994</v>
      </c>
      <c r="B245" s="12">
        <f>'Raw Data Input'!S258/100</f>
        <v>0</v>
      </c>
      <c r="C245" s="10">
        <f t="shared" si="18"/>
        <v>0</v>
      </c>
      <c r="D245" s="10">
        <f t="shared" si="18"/>
        <v>0</v>
      </c>
      <c r="E245" s="13">
        <f t="shared" si="16"/>
        <v>0</v>
      </c>
      <c r="F245" s="14" t="str">
        <f>IF(OR(D245&gt;'95% Report'!$G$15,D245&lt;-'95% Report'!$G$15),D245,"")</f>
        <v/>
      </c>
      <c r="G245" s="14" t="str">
        <f>IF(OR(D245&gt;'100% Report'!$G$15,D245&lt;-'100% Report'!$G$15),D245,"")</f>
        <v/>
      </c>
      <c r="H245" s="10" t="str">
        <f>IF(OR(E245&gt;'95% Report'!$I$15,E245&lt;-'95% Report'!$I$15),E245,"")</f>
        <v/>
      </c>
      <c r="I245" s="10" t="str">
        <f>IF(OR(E245&gt;'100% Report'!$I$15,E245&lt;-'100% Report'!$I$15),E245,"")</f>
        <v/>
      </c>
      <c r="J245" s="14" t="str">
        <f>IF(OR(D245&gt;'95% Report'!$G$16,D245&lt;-'95% Report'!$G$16),D245,"")</f>
        <v/>
      </c>
      <c r="K245" s="14" t="str">
        <f>IF(OR(D245&gt;'100% Report'!$G$16,D245&lt;-'100% Report'!$G$16),D245,"")</f>
        <v/>
      </c>
      <c r="L245" s="10" t="str">
        <f>IF(OR(E245&gt;'95% Report'!$I$16,E245&lt;-'95% Report'!$I$16),E245,"")</f>
        <v/>
      </c>
      <c r="M245" s="10" t="str">
        <f>IF(OR(E245&gt;'100% Report'!$I$16,E245&lt;-'100% Report'!$I$16),E245,"")</f>
        <v/>
      </c>
      <c r="N245" s="14" t="str">
        <f>IF(OR(D245&gt;'95% Report'!$G$17,D245&lt;-'95% Report'!$G$17),D245,"")</f>
        <v/>
      </c>
      <c r="O245" s="14" t="str">
        <f>IF(OR(D245&gt;'100% Report'!$G$17,D245&lt;-'100% Report'!$G$17),D245,"")</f>
        <v/>
      </c>
      <c r="P245" s="9" t="str">
        <f>IF(OR(E245&gt;'95% Report'!$I$17,E245&lt;-'95% Report'!$I$17),E245,"")</f>
        <v/>
      </c>
      <c r="Q245" s="9" t="str">
        <f>IF(OR(E245&gt;'100% Report'!$I$17,E245&lt;-'100% Report'!$I$17),E245,"")</f>
        <v/>
      </c>
      <c r="R245" s="14" t="str">
        <f>IF(OR(D245&gt;'95% Report'!$G$18,D245&lt;-'95% Report'!$G$18),D245,"")</f>
        <v/>
      </c>
      <c r="S245" s="14" t="str">
        <f>IF(OR(D245&gt;'100% Report'!$G$18,D245&lt;-'100% Report'!$G$18),D245,"")</f>
        <v/>
      </c>
      <c r="T245" s="10" t="str">
        <f>IF(OR(E245&gt;'95% Report'!$I$18,E245&lt;-'95% Report'!$I$18),E245,"")</f>
        <v/>
      </c>
      <c r="U245" s="10" t="str">
        <f>IF(OR(E245&gt;'100% Report'!$I$18,E245&lt;-'100% Report'!$I$18),E245,"")</f>
        <v/>
      </c>
    </row>
    <row r="246" spans="1:21">
      <c r="A246" s="8">
        <v>71.400000000000006</v>
      </c>
      <c r="B246" s="12">
        <f>'Raw Data Input'!S259/100</f>
        <v>0</v>
      </c>
      <c r="C246" s="10">
        <f t="shared" si="18"/>
        <v>0</v>
      </c>
      <c r="D246" s="10">
        <f t="shared" si="18"/>
        <v>0</v>
      </c>
      <c r="E246" s="13">
        <f t="shared" si="16"/>
        <v>0</v>
      </c>
      <c r="F246" s="14" t="str">
        <f>IF(OR(D246&gt;'95% Report'!$G$15,D246&lt;-'95% Report'!$G$15),D246,"")</f>
        <v/>
      </c>
      <c r="G246" s="14" t="str">
        <f>IF(OR(D246&gt;'100% Report'!$G$15,D246&lt;-'100% Report'!$G$15),D246,"")</f>
        <v/>
      </c>
      <c r="H246" s="10" t="str">
        <f>IF(OR(E246&gt;'95% Report'!$I$15,E246&lt;-'95% Report'!$I$15),E246,"")</f>
        <v/>
      </c>
      <c r="I246" s="10" t="str">
        <f>IF(OR(E246&gt;'100% Report'!$I$15,E246&lt;-'100% Report'!$I$15),E246,"")</f>
        <v/>
      </c>
      <c r="J246" s="14" t="str">
        <f>IF(OR(D246&gt;'95% Report'!$G$16,D246&lt;-'95% Report'!$G$16),D246,"")</f>
        <v/>
      </c>
      <c r="K246" s="14" t="str">
        <f>IF(OR(D246&gt;'100% Report'!$G$16,D246&lt;-'100% Report'!$G$16),D246,"")</f>
        <v/>
      </c>
      <c r="L246" s="10" t="str">
        <f>IF(OR(E246&gt;'95% Report'!$I$16,E246&lt;-'95% Report'!$I$16),E246,"")</f>
        <v/>
      </c>
      <c r="M246" s="10" t="str">
        <f>IF(OR(E246&gt;'100% Report'!$I$16,E246&lt;-'100% Report'!$I$16),E246,"")</f>
        <v/>
      </c>
      <c r="N246" s="14" t="str">
        <f>IF(OR(D246&gt;'95% Report'!$G$17,D246&lt;-'95% Report'!$G$17),D246,"")</f>
        <v/>
      </c>
      <c r="O246" s="14" t="str">
        <f>IF(OR(D246&gt;'100% Report'!$G$17,D246&lt;-'100% Report'!$G$17),D246,"")</f>
        <v/>
      </c>
      <c r="P246" s="9" t="str">
        <f>IF(OR(E246&gt;'95% Report'!$I$17,E246&lt;-'95% Report'!$I$17),E246,"")</f>
        <v/>
      </c>
      <c r="Q246" s="9" t="str">
        <f>IF(OR(E246&gt;'100% Report'!$I$17,E246&lt;-'100% Report'!$I$17),E246,"")</f>
        <v/>
      </c>
      <c r="R246" s="14" t="str">
        <f>IF(OR(D246&gt;'95% Report'!$G$18,D246&lt;-'95% Report'!$G$18),D246,"")</f>
        <v/>
      </c>
      <c r="S246" s="14" t="str">
        <f>IF(OR(D246&gt;'100% Report'!$G$18,D246&lt;-'100% Report'!$G$18),D246,"")</f>
        <v/>
      </c>
      <c r="T246" s="10" t="str">
        <f>IF(OR(E246&gt;'95% Report'!$I$18,E246&lt;-'95% Report'!$I$18),E246,"")</f>
        <v/>
      </c>
      <c r="U246" s="10" t="str">
        <f>IF(OR(E246&gt;'100% Report'!$I$18,E246&lt;-'100% Report'!$I$18),E246,"")</f>
        <v/>
      </c>
    </row>
    <row r="247" spans="1:21">
      <c r="A247" s="8">
        <v>71.7</v>
      </c>
      <c r="B247" s="12">
        <f>'Raw Data Input'!S260/100</f>
        <v>0</v>
      </c>
      <c r="C247" s="10">
        <f t="shared" si="18"/>
        <v>0</v>
      </c>
      <c r="D247" s="10">
        <f t="shared" si="18"/>
        <v>0</v>
      </c>
      <c r="E247" s="13">
        <f t="shared" si="16"/>
        <v>0</v>
      </c>
      <c r="F247" s="14" t="str">
        <f>IF(OR(D247&gt;'95% Report'!$G$15,D247&lt;-'95% Report'!$G$15),D247,"")</f>
        <v/>
      </c>
      <c r="G247" s="14" t="str">
        <f>IF(OR(D247&gt;'100% Report'!$G$15,D247&lt;-'100% Report'!$G$15),D247,"")</f>
        <v/>
      </c>
      <c r="H247" s="10" t="str">
        <f>IF(OR(E247&gt;'95% Report'!$I$15,E247&lt;-'95% Report'!$I$15),E247,"")</f>
        <v/>
      </c>
      <c r="I247" s="10" t="str">
        <f>IF(OR(E247&gt;'100% Report'!$I$15,E247&lt;-'100% Report'!$I$15),E247,"")</f>
        <v/>
      </c>
      <c r="J247" s="14" t="str">
        <f>IF(OR(D247&gt;'95% Report'!$G$16,D247&lt;-'95% Report'!$G$16),D247,"")</f>
        <v/>
      </c>
      <c r="K247" s="14" t="str">
        <f>IF(OR(D247&gt;'100% Report'!$G$16,D247&lt;-'100% Report'!$G$16),D247,"")</f>
        <v/>
      </c>
      <c r="L247" s="10" t="str">
        <f>IF(OR(E247&gt;'95% Report'!$I$16,E247&lt;-'95% Report'!$I$16),E247,"")</f>
        <v/>
      </c>
      <c r="M247" s="10" t="str">
        <f>IF(OR(E247&gt;'100% Report'!$I$16,E247&lt;-'100% Report'!$I$16),E247,"")</f>
        <v/>
      </c>
      <c r="N247" s="14" t="str">
        <f>IF(OR(D247&gt;'95% Report'!$G$17,D247&lt;-'95% Report'!$G$17),D247,"")</f>
        <v/>
      </c>
      <c r="O247" s="14" t="str">
        <f>IF(OR(D247&gt;'100% Report'!$G$17,D247&lt;-'100% Report'!$G$17),D247,"")</f>
        <v/>
      </c>
      <c r="P247" s="9" t="str">
        <f>IF(OR(E247&gt;'95% Report'!$I$17,E247&lt;-'95% Report'!$I$17),E247,"")</f>
        <v/>
      </c>
      <c r="Q247" s="9" t="str">
        <f>IF(OR(E247&gt;'100% Report'!$I$17,E247&lt;-'100% Report'!$I$17),E247,"")</f>
        <v/>
      </c>
      <c r="R247" s="14" t="str">
        <f>IF(OR(D247&gt;'95% Report'!$G$18,D247&lt;-'95% Report'!$G$18),D247,"")</f>
        <v/>
      </c>
      <c r="S247" s="14" t="str">
        <f>IF(OR(D247&gt;'100% Report'!$G$18,D247&lt;-'100% Report'!$G$18),D247,"")</f>
        <v/>
      </c>
      <c r="T247" s="10" t="str">
        <f>IF(OR(E247&gt;'95% Report'!$I$18,E247&lt;-'95% Report'!$I$18),E247,"")</f>
        <v/>
      </c>
      <c r="U247" s="10" t="str">
        <f>IF(OR(E247&gt;'100% Report'!$I$18,E247&lt;-'100% Report'!$I$18),E247,"")</f>
        <v/>
      </c>
    </row>
    <row r="248" spans="1:21">
      <c r="A248" s="7">
        <v>72</v>
      </c>
      <c r="B248" s="12">
        <f>'Raw Data Input'!S261/100</f>
        <v>0</v>
      </c>
      <c r="C248" s="9">
        <f t="shared" ref="C248" si="19">IF(OR(A248&lt;$C$3,A248=$C$3),B248-B246,0)</f>
        <v>0</v>
      </c>
      <c r="D248" s="10">
        <f t="shared" ref="D248" si="20">IF(OR(A248&lt;$C$3,A248=$C$3),(C248-C246),0)</f>
        <v>0</v>
      </c>
      <c r="E248" s="13">
        <f t="shared" ref="E248" si="21">IF(OR(A248&lt;$C$3,A248=$C$3),B248-B228,0)</f>
        <v>0</v>
      </c>
      <c r="F248" s="14" t="str">
        <f>IF(OR(D248&gt;'95% Report'!$G$15,D248&lt;-'95% Report'!$G$15),D248,"")</f>
        <v/>
      </c>
      <c r="G248" s="14" t="str">
        <f>IF(OR(D248&gt;'100% Report'!$G$15,D248&lt;-'100% Report'!$G$15),D248,"")</f>
        <v/>
      </c>
      <c r="H248" s="10" t="str">
        <f>IF(OR(E248&gt;'95% Report'!$I$15,E248&lt;-'95% Report'!$I$15),E248,"")</f>
        <v/>
      </c>
      <c r="I248" s="10" t="str">
        <f>IF(OR(E248&gt;'100% Report'!$I$15,E248&lt;-'100% Report'!$I$15),E248,"")</f>
        <v/>
      </c>
      <c r="J248" s="14" t="str">
        <f>IF(OR(D248&gt;'95% Report'!$G$16,D248&lt;-'95% Report'!$G$16),D248,"")</f>
        <v/>
      </c>
      <c r="K248" s="14" t="str">
        <f>IF(OR(D248&gt;'100% Report'!$G$16,D248&lt;-'100% Report'!$G$16),D248,"")</f>
        <v/>
      </c>
      <c r="L248" s="10" t="str">
        <f>IF(OR(E248&gt;'95% Report'!$I$16,E248&lt;-'95% Report'!$I$16),E248,"")</f>
        <v/>
      </c>
      <c r="M248" s="10" t="str">
        <f>IF(OR(E248&gt;'100% Report'!$I$16,E248&lt;-'100% Report'!$I$16),E248,"")</f>
        <v/>
      </c>
      <c r="N248" s="14" t="str">
        <f>IF(OR(D248&gt;'95% Report'!$G$17,D248&lt;-'95% Report'!$G$17),D248,"")</f>
        <v/>
      </c>
      <c r="O248" s="14" t="str">
        <f>IF(OR(D248&gt;'100% Report'!$G$17,D248&lt;-'100% Report'!$G$17),D248,"")</f>
        <v/>
      </c>
      <c r="P248" s="9" t="str">
        <f>IF(OR(E248&gt;'95% Report'!$I$17,E248&lt;-'95% Report'!$I$17),E248,"")</f>
        <v/>
      </c>
      <c r="Q248" s="9" t="str">
        <f>IF(OR(E248&gt;'100% Report'!$I$17,E248&lt;-'100% Report'!$I$17),E248,"")</f>
        <v/>
      </c>
      <c r="R248" s="14" t="str">
        <f>IF(OR(D248&gt;'95% Report'!$G$18,D248&lt;-'95% Report'!$G$18),D248,"")</f>
        <v/>
      </c>
      <c r="S248" s="14" t="str">
        <f>IF(OR(D248&gt;'100% Report'!$G$18,D248&lt;-'100% Report'!$G$18),D248,"")</f>
        <v/>
      </c>
      <c r="T248" s="10" t="str">
        <f>IF(OR(E248&gt;'95% Report'!$I$18,E248&lt;-'95% Report'!$I$18),E248,"")</f>
        <v/>
      </c>
      <c r="U248" s="10" t="str">
        <f>IF(OR(E248&gt;'100% Report'!$I$18,E248&lt;-'100% Report'!$I$18),E248,"")</f>
        <v/>
      </c>
    </row>
    <row r="249" spans="1:21">
      <c r="A249" s="213" t="s">
        <v>12</v>
      </c>
      <c r="B249" s="214"/>
      <c r="C249" s="214"/>
      <c r="D249" s="17">
        <f>C3/0.3-2</f>
        <v>31</v>
      </c>
      <c r="E249" s="30">
        <f>(C3/0.3)-10</f>
        <v>23</v>
      </c>
      <c r="F249" s="17">
        <f>COUNT(F8:F248)</f>
        <v>2</v>
      </c>
      <c r="G249" s="17">
        <f t="shared" ref="G249:U249" si="22">COUNT(G8:G248)</f>
        <v>0</v>
      </c>
      <c r="H249" s="17">
        <f t="shared" si="22"/>
        <v>6</v>
      </c>
      <c r="I249" s="17">
        <f t="shared" si="22"/>
        <v>0</v>
      </c>
      <c r="J249" s="17">
        <f t="shared" si="22"/>
        <v>2</v>
      </c>
      <c r="K249" s="17">
        <f t="shared" si="22"/>
        <v>0</v>
      </c>
      <c r="L249" s="17">
        <f t="shared" si="22"/>
        <v>4</v>
      </c>
      <c r="M249" s="17">
        <f t="shared" si="22"/>
        <v>0</v>
      </c>
      <c r="N249" s="17">
        <f t="shared" si="22"/>
        <v>2</v>
      </c>
      <c r="O249" s="17">
        <f t="shared" si="22"/>
        <v>0</v>
      </c>
      <c r="P249" s="17">
        <f t="shared" si="22"/>
        <v>0</v>
      </c>
      <c r="Q249" s="17">
        <f t="shared" si="22"/>
        <v>0</v>
      </c>
      <c r="R249" s="17">
        <f t="shared" si="22"/>
        <v>2</v>
      </c>
      <c r="S249" s="17">
        <f t="shared" si="22"/>
        <v>0</v>
      </c>
      <c r="T249" s="17">
        <f t="shared" si="22"/>
        <v>0</v>
      </c>
      <c r="U249" s="17">
        <f t="shared" si="22"/>
        <v>0</v>
      </c>
    </row>
    <row r="250" spans="1:21">
      <c r="A250" s="4"/>
      <c r="B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>
      <c r="A251" s="4"/>
      <c r="B251" s="4"/>
    </row>
    <row r="252" spans="1:21">
      <c r="A252" s="4"/>
      <c r="B252" s="4"/>
    </row>
    <row r="253" spans="1:21">
      <c r="A253" s="4"/>
      <c r="B253" s="4"/>
    </row>
    <row r="254" spans="1:21">
      <c r="A254" s="3"/>
      <c r="B254" s="3"/>
    </row>
    <row r="255" spans="1:21">
      <c r="A255" s="4"/>
      <c r="B255" s="4"/>
    </row>
    <row r="256" spans="1:21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3"/>
      <c r="B260" s="3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3"/>
      <c r="B266" s="3"/>
    </row>
    <row r="267" spans="1:2">
      <c r="A267" s="4"/>
      <c r="B267" s="4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user</cp:lastModifiedBy>
  <cp:lastPrinted>2021-12-03T04:44:18Z</cp:lastPrinted>
  <dcterms:created xsi:type="dcterms:W3CDTF">2013-10-19T16:15:41Z</dcterms:created>
  <dcterms:modified xsi:type="dcterms:W3CDTF">2023-05-31T01:29:07Z</dcterms:modified>
</cp:coreProperties>
</file>