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search\project\docs\"/>
    </mc:Choice>
  </mc:AlternateContent>
  <xr:revisionPtr revIDLastSave="0" documentId="13_ncr:1_{66C78B64-B699-4D64-B09D-636FA67807AE}" xr6:coauthVersionLast="47" xr6:coauthVersionMax="47" xr10:uidLastSave="{00000000-0000-0000-0000-000000000000}"/>
  <bookViews>
    <workbookView xWindow="11620" yWindow="1870" windowWidth="24050" windowHeight="15370" activeTab="4" xr2:uid="{71B9B3C5-B210-445B-8D29-E805313DDE71}"/>
  </bookViews>
  <sheets>
    <sheet name="Sheet1" sheetId="1" r:id="rId1"/>
    <sheet name="semigroups" sheetId="3" r:id="rId2"/>
    <sheet name="quasigroups" sheetId="2" r:id="rId3"/>
    <sheet name="iploops" sheetId="5" r:id="rId4"/>
    <sheet name="quand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4" l="1"/>
  <c r="J10" i="4" s="1"/>
  <c r="I9" i="4"/>
  <c r="J9" i="4" s="1"/>
  <c r="I8" i="4"/>
  <c r="J8" i="4" s="1"/>
  <c r="I7" i="4"/>
  <c r="J7" i="4" s="1"/>
  <c r="J6" i="4"/>
  <c r="I6" i="4"/>
  <c r="J6" i="5"/>
  <c r="J5" i="5"/>
  <c r="J6" i="3"/>
  <c r="J5" i="3"/>
  <c r="I6" i="5"/>
  <c r="I5" i="5"/>
  <c r="I23" i="2"/>
  <c r="J23" i="2" s="1"/>
  <c r="I24" i="2"/>
  <c r="J24" i="2" s="1"/>
  <c r="I8" i="2"/>
  <c r="J8" i="2" s="1"/>
  <c r="I13" i="2"/>
  <c r="J13" i="2" s="1"/>
  <c r="J12" i="2"/>
  <c r="J11" i="2"/>
  <c r="J7" i="2"/>
  <c r="J6" i="2"/>
  <c r="I11" i="2"/>
  <c r="I6" i="2"/>
  <c r="I5" i="3"/>
  <c r="I6" i="3"/>
  <c r="I12" i="2"/>
  <c r="I7" i="2"/>
  <c r="K10" i="1"/>
  <c r="K41" i="1"/>
  <c r="K40" i="1"/>
  <c r="K36" i="1"/>
  <c r="O31" i="1"/>
  <c r="H22" i="1" l="1"/>
  <c r="H17" i="1"/>
  <c r="G10" i="1"/>
</calcChain>
</file>

<file path=xl/sharedStrings.xml><?xml version="1.0" encoding="utf-8"?>
<sst xmlns="http://schemas.openxmlformats.org/spreadsheetml/2006/main" count="65" uniqueCount="31">
  <si>
    <t>Semigroups</t>
  </si>
  <si>
    <t>Order</t>
  </si>
  <si>
    <t>Nauty</t>
  </si>
  <si>
    <t>#non-iso</t>
  </si>
  <si>
    <t>#non-iso/anti-iso</t>
  </si>
  <si>
    <t>nauty Wall clock time (min)</t>
  </si>
  <si>
    <t>mlex wall clock time (min)</t>
  </si>
  <si>
    <t>Tarski</t>
  </si>
  <si>
    <t>seconds</t>
  </si>
  <si>
    <t>#Mace4 output models</t>
  </si>
  <si>
    <t>IPLoops</t>
  </si>
  <si>
    <t>Mace4 (s)</t>
  </si>
  <si>
    <t>Loops</t>
  </si>
  <si>
    <t>oeis has 12151</t>
  </si>
  <si>
    <t>Inverse Semi</t>
  </si>
  <si>
    <t>isofilter time</t>
  </si>
  <si>
    <t>Experiments done on musca</t>
  </si>
  <si>
    <t>Quandles</t>
  </si>
  <si>
    <t>#models/sec</t>
  </si>
  <si>
    <t>nauty outputs</t>
  </si>
  <si>
    <t>A181769</t>
  </si>
  <si>
    <t>nauty Wall clock time (s)</t>
  </si>
  <si>
    <t>nauty cpu time (s)</t>
  </si>
  <si>
    <t>loops</t>
  </si>
  <si>
    <t>mlex cpu time (s)</t>
  </si>
  <si>
    <t>(latin square formulation)</t>
  </si>
  <si>
    <t>3 operations</t>
  </si>
  <si>
    <t>mlex wall clock time (s)</t>
  </si>
  <si>
    <t>per model (milliseconds)</t>
  </si>
  <si>
    <t>time per model m(s)</t>
  </si>
  <si>
    <t>time per model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</si>
</sst>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50DB-BF20-4F0F-BCA3-734AB117EDB9}">
  <dimension ref="A3:O42"/>
  <sheetViews>
    <sheetView topLeftCell="A10" workbookViewId="0">
      <selection activeCell="K40" sqref="K40"/>
    </sheetView>
  </sheetViews>
  <sheetFormatPr defaultRowHeight="14.5" x14ac:dyDescent="0.35"/>
  <cols>
    <col min="7" max="7" width="13" customWidth="1"/>
  </cols>
  <sheetData>
    <row r="3" spans="1:12" x14ac:dyDescent="0.35">
      <c r="A3" t="s">
        <v>16</v>
      </c>
    </row>
    <row r="4" spans="1:12" x14ac:dyDescent="0.35">
      <c r="A4" t="s">
        <v>0</v>
      </c>
    </row>
    <row r="5" spans="1:12" x14ac:dyDescent="0.35">
      <c r="A5" t="s">
        <v>2</v>
      </c>
      <c r="K5" t="s">
        <v>11</v>
      </c>
    </row>
    <row r="6" spans="1:12" s="1" customFormat="1" ht="58" x14ac:dyDescent="0.35">
      <c r="A6" s="1" t="s">
        <v>1</v>
      </c>
      <c r="B6" s="1" t="s">
        <v>4</v>
      </c>
      <c r="C6" s="1" t="s">
        <v>19</v>
      </c>
      <c r="D6" s="1" t="s">
        <v>3</v>
      </c>
      <c r="E6" s="1" t="s">
        <v>9</v>
      </c>
      <c r="F6" s="1" t="s">
        <v>22</v>
      </c>
      <c r="G6" s="1" t="s">
        <v>5</v>
      </c>
      <c r="H6" s="1" t="s">
        <v>6</v>
      </c>
      <c r="K6" t="s">
        <v>18</v>
      </c>
    </row>
    <row r="7" spans="1:12" x14ac:dyDescent="0.35">
      <c r="A7">
        <v>3</v>
      </c>
    </row>
    <row r="8" spans="1:12" x14ac:dyDescent="0.35">
      <c r="A8">
        <v>4</v>
      </c>
    </row>
    <row r="9" spans="1:12" x14ac:dyDescent="0.35">
      <c r="A9">
        <v>5</v>
      </c>
    </row>
    <row r="10" spans="1:12" x14ac:dyDescent="0.35">
      <c r="A10">
        <v>6</v>
      </c>
      <c r="B10">
        <v>15973</v>
      </c>
      <c r="D10">
        <v>28634</v>
      </c>
      <c r="E10">
        <v>5628898</v>
      </c>
      <c r="G10">
        <f>5+4/60</f>
        <v>5.0666666666666664</v>
      </c>
      <c r="H10">
        <v>17.95</v>
      </c>
      <c r="K10">
        <f>E10/304</f>
        <v>18516.111842105263</v>
      </c>
      <c r="L10">
        <v>214</v>
      </c>
    </row>
    <row r="15" spans="1:12" x14ac:dyDescent="0.35">
      <c r="A15" t="s">
        <v>7</v>
      </c>
      <c r="G15" t="s">
        <v>8</v>
      </c>
    </row>
    <row r="16" spans="1:12" x14ac:dyDescent="0.35">
      <c r="A16">
        <v>9</v>
      </c>
      <c r="B16">
        <v>11</v>
      </c>
      <c r="D16">
        <v>11</v>
      </c>
      <c r="E16">
        <v>25538</v>
      </c>
      <c r="G16">
        <v>4</v>
      </c>
      <c r="H16">
        <v>31</v>
      </c>
    </row>
    <row r="17" spans="1:15" x14ac:dyDescent="0.35">
      <c r="A17">
        <v>10</v>
      </c>
      <c r="B17">
        <v>18</v>
      </c>
      <c r="D17">
        <v>18</v>
      </c>
      <c r="E17">
        <v>230984</v>
      </c>
      <c r="G17">
        <v>32</v>
      </c>
      <c r="H17">
        <f>18*60+38</f>
        <v>1118</v>
      </c>
    </row>
    <row r="18" spans="1:15" x14ac:dyDescent="0.35">
      <c r="A18">
        <v>11</v>
      </c>
    </row>
    <row r="20" spans="1:15" x14ac:dyDescent="0.35">
      <c r="A20" t="s">
        <v>10</v>
      </c>
    </row>
    <row r="21" spans="1:15" x14ac:dyDescent="0.35">
      <c r="A21">
        <v>11</v>
      </c>
      <c r="C21">
        <v>49</v>
      </c>
      <c r="D21">
        <v>49</v>
      </c>
    </row>
    <row r="22" spans="1:15" x14ac:dyDescent="0.35">
      <c r="A22">
        <v>12</v>
      </c>
      <c r="C22">
        <v>2684</v>
      </c>
      <c r="D22">
        <v>2684</v>
      </c>
      <c r="E22">
        <v>193368</v>
      </c>
      <c r="G22">
        <v>369</v>
      </c>
      <c r="H22">
        <f>9*60+45</f>
        <v>585</v>
      </c>
      <c r="K22">
        <v>10605</v>
      </c>
    </row>
    <row r="23" spans="1:15" x14ac:dyDescent="0.35">
      <c r="A23">
        <v>13</v>
      </c>
    </row>
    <row r="27" spans="1:15" x14ac:dyDescent="0.35">
      <c r="A27" t="s">
        <v>12</v>
      </c>
    </row>
    <row r="28" spans="1:15" x14ac:dyDescent="0.35">
      <c r="A28">
        <v>6</v>
      </c>
    </row>
    <row r="29" spans="1:15" x14ac:dyDescent="0.35">
      <c r="A29">
        <v>7</v>
      </c>
      <c r="C29">
        <v>12147</v>
      </c>
      <c r="D29">
        <v>23746</v>
      </c>
      <c r="E29">
        <v>223808</v>
      </c>
      <c r="G29">
        <v>145</v>
      </c>
      <c r="H29">
        <v>71</v>
      </c>
      <c r="O29" t="s">
        <v>13</v>
      </c>
    </row>
    <row r="31" spans="1:15" x14ac:dyDescent="0.35">
      <c r="K31" t="s">
        <v>18</v>
      </c>
      <c r="O31">
        <f>12147*2-23746</f>
        <v>548</v>
      </c>
    </row>
    <row r="32" spans="1:15" x14ac:dyDescent="0.35">
      <c r="A32" t="s">
        <v>14</v>
      </c>
      <c r="I32" t="s">
        <v>15</v>
      </c>
    </row>
    <row r="33" spans="1:11" x14ac:dyDescent="0.35">
      <c r="A33">
        <v>4</v>
      </c>
      <c r="B33">
        <v>16</v>
      </c>
      <c r="C33">
        <v>16</v>
      </c>
      <c r="E33">
        <v>191</v>
      </c>
    </row>
    <row r="34" spans="1:11" x14ac:dyDescent="0.35">
      <c r="A34">
        <v>5</v>
      </c>
    </row>
    <row r="35" spans="1:11" x14ac:dyDescent="0.35">
      <c r="A35">
        <v>6</v>
      </c>
      <c r="B35">
        <v>208</v>
      </c>
      <c r="C35">
        <v>208</v>
      </c>
      <c r="E35">
        <v>41069</v>
      </c>
      <c r="G35">
        <v>4</v>
      </c>
      <c r="I35">
        <v>1800</v>
      </c>
    </row>
    <row r="36" spans="1:11" x14ac:dyDescent="0.35">
      <c r="A36">
        <v>7</v>
      </c>
      <c r="B36">
        <v>911</v>
      </c>
      <c r="C36">
        <v>911</v>
      </c>
      <c r="E36">
        <v>968795</v>
      </c>
      <c r="F36">
        <v>73.400700000000001</v>
      </c>
      <c r="G36">
        <v>75</v>
      </c>
      <c r="K36">
        <f>E36/93</f>
        <v>10417.150537634408</v>
      </c>
    </row>
    <row r="38" spans="1:11" x14ac:dyDescent="0.35">
      <c r="A38" t="s">
        <v>17</v>
      </c>
      <c r="B38" t="s">
        <v>20</v>
      </c>
    </row>
    <row r="39" spans="1:11" x14ac:dyDescent="0.35">
      <c r="A39">
        <v>5</v>
      </c>
      <c r="C39">
        <v>20</v>
      </c>
      <c r="D39">
        <v>22</v>
      </c>
      <c r="E39">
        <v>190</v>
      </c>
      <c r="G39">
        <v>0</v>
      </c>
    </row>
    <row r="40" spans="1:11" x14ac:dyDescent="0.35">
      <c r="A40">
        <v>6</v>
      </c>
      <c r="C40">
        <v>72</v>
      </c>
      <c r="D40">
        <v>73</v>
      </c>
      <c r="E40">
        <v>1833</v>
      </c>
      <c r="G40">
        <v>1</v>
      </c>
      <c r="K40">
        <f>E41/13</f>
        <v>1700.3076923076924</v>
      </c>
    </row>
    <row r="41" spans="1:11" x14ac:dyDescent="0.35">
      <c r="A41">
        <v>7</v>
      </c>
      <c r="C41">
        <v>293</v>
      </c>
      <c r="D41">
        <v>298</v>
      </c>
      <c r="E41">
        <v>22104</v>
      </c>
      <c r="G41">
        <v>13</v>
      </c>
      <c r="K41">
        <f>E42/G42</f>
        <v>1187.6534653465346</v>
      </c>
    </row>
    <row r="42" spans="1:11" x14ac:dyDescent="0.35">
      <c r="A42">
        <v>8</v>
      </c>
      <c r="C42">
        <v>1572</v>
      </c>
      <c r="D42">
        <v>1581</v>
      </c>
      <c r="E42">
        <v>359859</v>
      </c>
      <c r="G42">
        <v>303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25112-47BB-49F9-B19F-D459CC1D822A}">
  <dimension ref="A4:J7"/>
  <sheetViews>
    <sheetView workbookViewId="0">
      <selection activeCell="J6" sqref="J6"/>
    </sheetView>
  </sheetViews>
  <sheetFormatPr defaultRowHeight="14.5" x14ac:dyDescent="0.35"/>
  <cols>
    <col min="9" max="9" width="10.6328125" customWidth="1"/>
    <col min="10" max="10" width="11.81640625" bestFit="1" customWidth="1"/>
  </cols>
  <sheetData>
    <row r="4" spans="1:10" s="1" customFormat="1" ht="58" x14ac:dyDescent="0.35">
      <c r="A4" s="1" t="s">
        <v>1</v>
      </c>
      <c r="B4" s="1" t="s">
        <v>3</v>
      </c>
      <c r="C4" s="1" t="s">
        <v>9</v>
      </c>
      <c r="D4" s="1" t="s">
        <v>22</v>
      </c>
      <c r="E4" s="1" t="s">
        <v>21</v>
      </c>
      <c r="F4" s="1" t="s">
        <v>24</v>
      </c>
      <c r="G4" s="1" t="s">
        <v>27</v>
      </c>
      <c r="I4" t="s">
        <v>18</v>
      </c>
      <c r="J4" s="1" t="s">
        <v>29</v>
      </c>
    </row>
    <row r="5" spans="1:10" x14ac:dyDescent="0.35">
      <c r="A5">
        <v>5</v>
      </c>
      <c r="B5">
        <v>1915</v>
      </c>
      <c r="C5">
        <v>90536</v>
      </c>
      <c r="D5">
        <v>3.2385700000000002</v>
      </c>
      <c r="E5">
        <v>4</v>
      </c>
      <c r="F5">
        <v>10.243</v>
      </c>
      <c r="I5">
        <f>C5/D5</f>
        <v>27955.548282112166</v>
      </c>
      <c r="J5">
        <f>1000/I5</f>
        <v>3.5771074489705755E-2</v>
      </c>
    </row>
    <row r="6" spans="1:10" x14ac:dyDescent="0.35">
      <c r="A6">
        <v>6</v>
      </c>
      <c r="B6">
        <v>28634</v>
      </c>
      <c r="C6">
        <v>5628898</v>
      </c>
      <c r="D6">
        <v>265.387</v>
      </c>
      <c r="E6">
        <v>274</v>
      </c>
      <c r="F6">
        <v>1011.241</v>
      </c>
      <c r="I6">
        <f>C6/D6</f>
        <v>21210.149705901193</v>
      </c>
      <c r="J6">
        <f>1000/I6</f>
        <v>4.7147239122115908E-2</v>
      </c>
    </row>
    <row r="7" spans="1:10" x14ac:dyDescent="0.35">
      <c r="A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D5EE3-8D97-4BF8-8A0C-B511E7D89C8E}">
  <dimension ref="A4:J25"/>
  <sheetViews>
    <sheetView workbookViewId="0">
      <selection activeCell="G29" sqref="G29"/>
    </sheetView>
  </sheetViews>
  <sheetFormatPr defaultRowHeight="14.5" x14ac:dyDescent="0.35"/>
  <cols>
    <col min="1" max="1" width="11.7265625" customWidth="1"/>
    <col min="2" max="2" width="11.26953125" style="3" customWidth="1"/>
    <col min="3" max="3" width="11.81640625" style="3" customWidth="1"/>
    <col min="9" max="9" width="11.1796875" style="3" customWidth="1"/>
  </cols>
  <sheetData>
    <row r="4" spans="1:10" s="1" customFormat="1" ht="58" x14ac:dyDescent="0.35">
      <c r="A4" s="1" t="s">
        <v>1</v>
      </c>
      <c r="B4" s="2" t="s">
        <v>3</v>
      </c>
      <c r="C4" s="2" t="s">
        <v>9</v>
      </c>
      <c r="D4" s="1" t="s">
        <v>22</v>
      </c>
      <c r="E4" s="1" t="s">
        <v>21</v>
      </c>
      <c r="F4" s="1" t="s">
        <v>24</v>
      </c>
      <c r="I4" s="2" t="s">
        <v>18</v>
      </c>
      <c r="J4" s="1" t="s">
        <v>28</v>
      </c>
    </row>
    <row r="5" spans="1:10" s="1" customFormat="1" x14ac:dyDescent="0.35">
      <c r="A5" s="1" t="s">
        <v>26</v>
      </c>
      <c r="B5" s="2"/>
      <c r="C5" s="2"/>
      <c r="I5" s="3"/>
    </row>
    <row r="6" spans="1:10" x14ac:dyDescent="0.35">
      <c r="A6">
        <v>4</v>
      </c>
      <c r="B6" s="3">
        <v>35</v>
      </c>
      <c r="C6" s="3">
        <v>152</v>
      </c>
      <c r="D6">
        <v>2.0753000000000001E-2</v>
      </c>
      <c r="E6">
        <v>0</v>
      </c>
      <c r="I6" s="3">
        <f>C6/D6</f>
        <v>7324.242278224835</v>
      </c>
      <c r="J6">
        <f>1/I6*1000</f>
        <v>0.1365328947368421</v>
      </c>
    </row>
    <row r="7" spans="1:10" x14ac:dyDescent="0.35">
      <c r="A7">
        <v>5</v>
      </c>
      <c r="B7" s="3">
        <v>1411</v>
      </c>
      <c r="C7" s="3">
        <v>10944</v>
      </c>
      <c r="D7">
        <v>1.60467</v>
      </c>
      <c r="E7">
        <v>1</v>
      </c>
      <c r="I7" s="3">
        <f>C7/D7</f>
        <v>6820.0938510721826</v>
      </c>
      <c r="J7">
        <f>1/I7*1000</f>
        <v>0.14662554824561405</v>
      </c>
    </row>
    <row r="8" spans="1:10" x14ac:dyDescent="0.35">
      <c r="A8">
        <v>6</v>
      </c>
      <c r="B8" s="3">
        <v>1130531</v>
      </c>
      <c r="C8" s="3">
        <v>11543040</v>
      </c>
      <c r="D8">
        <v>2619.06</v>
      </c>
      <c r="E8">
        <v>2681</v>
      </c>
      <c r="I8" s="3">
        <f>C8/D8</f>
        <v>4407.3217108428216</v>
      </c>
      <c r="J8">
        <f>1/I8*1000</f>
        <v>0.22689516799733866</v>
      </c>
    </row>
    <row r="10" spans="1:10" x14ac:dyDescent="0.35">
      <c r="A10" t="s">
        <v>25</v>
      </c>
    </row>
    <row r="11" spans="1:10" x14ac:dyDescent="0.35">
      <c r="A11">
        <v>4</v>
      </c>
      <c r="B11" s="3">
        <v>35</v>
      </c>
      <c r="C11" s="3">
        <v>152</v>
      </c>
      <c r="D11">
        <v>8.7259999999999994E-3</v>
      </c>
      <c r="E11">
        <v>0</v>
      </c>
      <c r="F11">
        <v>0</v>
      </c>
      <c r="I11" s="3">
        <f>C11/D11</f>
        <v>17419.206967682789</v>
      </c>
      <c r="J11">
        <f>1/I11*1000</f>
        <v>5.7407894736842102E-2</v>
      </c>
    </row>
    <row r="12" spans="1:10" x14ac:dyDescent="0.35">
      <c r="A12">
        <v>5</v>
      </c>
      <c r="B12" s="3">
        <v>1411</v>
      </c>
      <c r="C12" s="3">
        <v>10944</v>
      </c>
      <c r="D12">
        <v>0.66026799999999997</v>
      </c>
      <c r="E12">
        <v>1</v>
      </c>
      <c r="F12">
        <v>1.4890000000000001</v>
      </c>
      <c r="I12" s="3">
        <f>C12/D12</f>
        <v>16575.087691664598</v>
      </c>
      <c r="J12">
        <f>1/I12*1000</f>
        <v>6.0331505847953215E-2</v>
      </c>
    </row>
    <row r="13" spans="1:10" x14ac:dyDescent="0.35">
      <c r="A13">
        <v>6</v>
      </c>
      <c r="B13" s="3">
        <v>1130531</v>
      </c>
      <c r="C13" s="3">
        <v>11543040</v>
      </c>
      <c r="D13">
        <v>1028.52</v>
      </c>
      <c r="E13">
        <v>1051</v>
      </c>
      <c r="F13">
        <v>2440.3000000000002</v>
      </c>
      <c r="I13" s="3">
        <f>C13/D13</f>
        <v>11222.961148057402</v>
      </c>
      <c r="J13">
        <f>1/I13*1000</f>
        <v>8.9103043912175661E-2</v>
      </c>
    </row>
    <row r="16" spans="1:10" x14ac:dyDescent="0.35">
      <c r="A16" t="s">
        <v>23</v>
      </c>
      <c r="B16" s="3" t="s">
        <v>26</v>
      </c>
    </row>
    <row r="17" spans="1:10" x14ac:dyDescent="0.35">
      <c r="A17">
        <v>5</v>
      </c>
    </row>
    <row r="18" spans="1:10" x14ac:dyDescent="0.35">
      <c r="A18">
        <v>6</v>
      </c>
      <c r="B18" s="3">
        <v>109</v>
      </c>
      <c r="C18" s="3">
        <v>624</v>
      </c>
      <c r="D18">
        <v>0.16925999999999999</v>
      </c>
      <c r="E18">
        <v>0</v>
      </c>
      <c r="F18">
        <v>0.27200000000000002</v>
      </c>
    </row>
    <row r="19" spans="1:10" x14ac:dyDescent="0.35">
      <c r="A19">
        <v>7</v>
      </c>
    </row>
    <row r="21" spans="1:10" x14ac:dyDescent="0.35">
      <c r="A21" t="s">
        <v>23</v>
      </c>
      <c r="B21" s="3" t="s">
        <v>25</v>
      </c>
    </row>
    <row r="22" spans="1:10" x14ac:dyDescent="0.35">
      <c r="A22">
        <v>5</v>
      </c>
      <c r="B22" s="3">
        <v>5</v>
      </c>
    </row>
    <row r="23" spans="1:10" x14ac:dyDescent="0.35">
      <c r="A23">
        <v>6</v>
      </c>
      <c r="B23" s="3">
        <v>109</v>
      </c>
      <c r="C23" s="3">
        <v>624</v>
      </c>
      <c r="D23">
        <v>7.5453000000000006E-2</v>
      </c>
      <c r="E23">
        <v>0</v>
      </c>
      <c r="F23">
        <v>0.14799999999999999</v>
      </c>
      <c r="I23" s="3">
        <f>C23/D23</f>
        <v>8270.0489046161183</v>
      </c>
      <c r="J23">
        <f>1/I23*1000</f>
        <v>0.12091826923076925</v>
      </c>
    </row>
    <row r="24" spans="1:10" x14ac:dyDescent="0.35">
      <c r="A24">
        <v>7</v>
      </c>
      <c r="B24" s="3">
        <v>23746</v>
      </c>
      <c r="C24" s="3">
        <v>233808</v>
      </c>
      <c r="D24">
        <v>32.771900000000002</v>
      </c>
      <c r="E24">
        <v>33</v>
      </c>
      <c r="F24">
        <v>63.284999999999997</v>
      </c>
      <c r="I24" s="3">
        <f>C24/D24</f>
        <v>7134.4047797045632</v>
      </c>
      <c r="J24">
        <f>1/I24*1000</f>
        <v>0.14016586258810651</v>
      </c>
    </row>
    <row r="25" spans="1:10" x14ac:dyDescent="0.35">
      <c r="A25">
        <v>8</v>
      </c>
      <c r="B25" s="3">
        <v>53146457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24D8-7DED-461A-A433-ADD189AA931B}">
  <dimension ref="A4:J8"/>
  <sheetViews>
    <sheetView workbookViewId="0">
      <selection activeCell="J4" sqref="J4"/>
    </sheetView>
  </sheetViews>
  <sheetFormatPr defaultRowHeight="14.5" x14ac:dyDescent="0.35"/>
  <cols>
    <col min="2" max="3" width="8.7265625" style="3"/>
    <col min="5" max="5" width="8.7265625" style="3"/>
    <col min="7" max="7" width="8.7265625" style="3"/>
    <col min="9" max="9" width="10.90625" style="3" customWidth="1"/>
  </cols>
  <sheetData>
    <row r="4" spans="1:10" s="1" customFormat="1" ht="58" x14ac:dyDescent="0.35">
      <c r="A4" s="1" t="s">
        <v>1</v>
      </c>
      <c r="B4" s="2" t="s">
        <v>3</v>
      </c>
      <c r="C4" s="2" t="s">
        <v>9</v>
      </c>
      <c r="D4" s="1" t="s">
        <v>22</v>
      </c>
      <c r="E4" s="2" t="s">
        <v>21</v>
      </c>
      <c r="F4" s="1" t="s">
        <v>24</v>
      </c>
      <c r="G4" s="2" t="s">
        <v>27</v>
      </c>
      <c r="I4" s="3" t="s">
        <v>18</v>
      </c>
      <c r="J4" s="1" t="s">
        <v>30</v>
      </c>
    </row>
    <row r="5" spans="1:10" x14ac:dyDescent="0.35">
      <c r="A5">
        <v>11</v>
      </c>
      <c r="B5" s="3">
        <v>49</v>
      </c>
      <c r="C5" s="3">
        <v>1178</v>
      </c>
      <c r="D5">
        <v>0.76863800000000004</v>
      </c>
      <c r="E5" s="3">
        <v>1</v>
      </c>
      <c r="F5">
        <v>3.7480000000000002</v>
      </c>
      <c r="G5" s="3">
        <v>4</v>
      </c>
      <c r="I5" s="3">
        <f>C5/D5</f>
        <v>1532.5810069239355</v>
      </c>
      <c r="J5">
        <f>1000/I5</f>
        <v>0.65249405772495761</v>
      </c>
    </row>
    <row r="6" spans="1:10" x14ac:dyDescent="0.35">
      <c r="A6">
        <v>12</v>
      </c>
      <c r="B6" s="3">
        <v>2684</v>
      </c>
      <c r="C6" s="3">
        <v>193368</v>
      </c>
      <c r="D6">
        <v>210.40899999999999</v>
      </c>
      <c r="E6" s="3">
        <v>212</v>
      </c>
      <c r="F6">
        <v>580.41999999999996</v>
      </c>
      <c r="G6" s="3">
        <v>592</v>
      </c>
      <c r="I6" s="3">
        <f>C6/D6</f>
        <v>919.01011838847205</v>
      </c>
      <c r="J6">
        <f>1000/I6</f>
        <v>1.0881273013114889</v>
      </c>
    </row>
    <row r="7" spans="1:10" x14ac:dyDescent="0.35">
      <c r="A7">
        <v>13</v>
      </c>
    </row>
    <row r="8" spans="1:10" x14ac:dyDescent="0.35">
      <c r="A8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48C7-82EF-4B8E-B79C-E1931327BF0A}">
  <dimension ref="A4:J14"/>
  <sheetViews>
    <sheetView tabSelected="1" workbookViewId="0">
      <selection activeCell="Q21" sqref="Q21"/>
    </sheetView>
  </sheetViews>
  <sheetFormatPr defaultRowHeight="14.5" x14ac:dyDescent="0.35"/>
  <cols>
    <col min="2" max="2" width="8.7265625" style="3"/>
    <col min="3" max="3" width="10.26953125" style="3" customWidth="1"/>
    <col min="5" max="5" width="8.7265625" style="3"/>
    <col min="9" max="9" width="11.7265625" style="3" customWidth="1"/>
    <col min="10" max="10" width="8.7265625" style="5"/>
  </cols>
  <sheetData>
    <row r="4" spans="1:10" s="1" customFormat="1" ht="58" x14ac:dyDescent="0.35">
      <c r="A4" s="1" t="s">
        <v>1</v>
      </c>
      <c r="B4" s="2" t="s">
        <v>3</v>
      </c>
      <c r="C4" s="2" t="s">
        <v>9</v>
      </c>
      <c r="D4" s="1" t="s">
        <v>22</v>
      </c>
      <c r="E4" s="2" t="s">
        <v>21</v>
      </c>
      <c r="F4" s="1" t="s">
        <v>24</v>
      </c>
      <c r="I4" s="3" t="s">
        <v>18</v>
      </c>
      <c r="J4" s="4" t="s">
        <v>30</v>
      </c>
    </row>
    <row r="5" spans="1:10" x14ac:dyDescent="0.35">
      <c r="A5" t="s">
        <v>17</v>
      </c>
      <c r="B5" s="3" t="s">
        <v>20</v>
      </c>
    </row>
    <row r="6" spans="1:10" x14ac:dyDescent="0.35">
      <c r="A6">
        <v>5</v>
      </c>
      <c r="B6" s="3">
        <v>22</v>
      </c>
      <c r="C6" s="3">
        <v>190</v>
      </c>
      <c r="D6">
        <v>2.5928E-2</v>
      </c>
      <c r="E6" s="3">
        <v>0</v>
      </c>
      <c r="I6" s="3">
        <f>C6/D6</f>
        <v>7327.9851897562485</v>
      </c>
      <c r="J6" s="5">
        <f>1000/I6</f>
        <v>0.13646315789473684</v>
      </c>
    </row>
    <row r="7" spans="1:10" x14ac:dyDescent="0.35">
      <c r="A7">
        <v>6</v>
      </c>
      <c r="B7" s="3">
        <v>73</v>
      </c>
      <c r="C7" s="3">
        <v>1833</v>
      </c>
      <c r="D7">
        <v>0.333401</v>
      </c>
      <c r="E7" s="3">
        <v>1</v>
      </c>
      <c r="I7" s="3">
        <f>C7/D7</f>
        <v>5497.8839295622984</v>
      </c>
      <c r="J7" s="5">
        <f>1000/I7</f>
        <v>0.18188816148390619</v>
      </c>
    </row>
    <row r="8" spans="1:10" x14ac:dyDescent="0.35">
      <c r="A8">
        <v>7</v>
      </c>
      <c r="B8" s="3">
        <v>298</v>
      </c>
      <c r="C8" s="3">
        <v>22104</v>
      </c>
      <c r="D8">
        <v>5.0891400000000004</v>
      </c>
      <c r="E8" s="3">
        <v>5</v>
      </c>
      <c r="I8" s="3">
        <f>C8/D8</f>
        <v>4343.366462702932</v>
      </c>
      <c r="J8" s="5">
        <f>1000/I8</f>
        <v>0.23023615635179154</v>
      </c>
    </row>
    <row r="9" spans="1:10" x14ac:dyDescent="0.35">
      <c r="A9">
        <v>8</v>
      </c>
      <c r="B9" s="3">
        <v>1581</v>
      </c>
      <c r="C9" s="3">
        <v>359859</v>
      </c>
      <c r="D9">
        <v>127.70699999999999</v>
      </c>
      <c r="E9" s="3">
        <v>130</v>
      </c>
      <c r="I9" s="3">
        <f>C9/D9</f>
        <v>2817.8486692193851</v>
      </c>
      <c r="J9" s="5">
        <f>1000/I9</f>
        <v>0.35488066159245701</v>
      </c>
    </row>
    <row r="10" spans="1:10" x14ac:dyDescent="0.35">
      <c r="A10">
        <v>9</v>
      </c>
      <c r="C10" s="3">
        <v>7691008</v>
      </c>
      <c r="I10" s="3" t="e">
        <f>C10/D10</f>
        <v>#DIV/0!</v>
      </c>
      <c r="J10" s="5" t="e">
        <f>1000/I10</f>
        <v>#DIV/0!</v>
      </c>
    </row>
    <row r="11" spans="1:10" x14ac:dyDescent="0.35">
      <c r="A11">
        <v>10</v>
      </c>
    </row>
    <row r="12" spans="1:10" x14ac:dyDescent="0.35">
      <c r="A12">
        <v>11</v>
      </c>
    </row>
    <row r="13" spans="1:10" x14ac:dyDescent="0.35">
      <c r="A13">
        <v>12</v>
      </c>
    </row>
    <row r="14" spans="1:10" x14ac:dyDescent="0.35">
      <c r="A14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semigroups</vt:lpstr>
      <vt:lpstr>quasigroups</vt:lpstr>
      <vt:lpstr>iploops</vt:lpstr>
      <vt:lpstr>quandles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Choiwah Chow</dc:creator>
  <cp:lastModifiedBy>Choiwah Chow</cp:lastModifiedBy>
  <dcterms:created xsi:type="dcterms:W3CDTF">2023-07-23T11:33:30Z</dcterms:created>
  <dcterms:modified xsi:type="dcterms:W3CDTF">2023-07-31T15:51:45Z</dcterms:modified>
</cp:coreProperties>
</file>