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kawagoe/Scripts/Lab Check/KaKb Lab/Excel Logic/"/>
    </mc:Choice>
  </mc:AlternateContent>
  <xr:revisionPtr revIDLastSave="0" documentId="8_{48DE82CD-DD19-E145-B654-E817AF34463F}" xr6:coauthVersionLast="47" xr6:coauthVersionMax="47" xr10:uidLastSave="{00000000-0000-0000-0000-000000000000}"/>
  <bookViews>
    <workbookView xWindow="0" yWindow="800" windowWidth="36000" windowHeight="22580" xr2:uid="{0CE90DC6-9C91-144C-A695-99A293ED696C}"/>
  </bookViews>
  <sheets>
    <sheet name="Colligative Properties Ke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G18" i="1"/>
  <c r="G21" i="1"/>
  <c r="G22" i="1" s="1"/>
  <c r="G20" i="1"/>
  <c r="G36" i="1"/>
  <c r="G39" i="1"/>
  <c r="G40" i="1"/>
  <c r="F18" i="1"/>
  <c r="F9" i="1"/>
  <c r="F20" i="1"/>
  <c r="G23" i="1" l="1"/>
  <c r="G37" i="1"/>
  <c r="G19" i="1"/>
  <c r="G24" i="1" s="1"/>
  <c r="F40" i="1"/>
  <c r="F39" i="1"/>
  <c r="F21" i="1"/>
  <c r="F22" i="1" s="1"/>
  <c r="F23" i="1" s="1"/>
  <c r="F19" i="1"/>
  <c r="F37" i="1"/>
  <c r="F24" i="1" l="1"/>
  <c r="F25" i="1" s="1"/>
  <c r="F38" i="1" l="1"/>
  <c r="F41" i="1" s="1"/>
  <c r="F42" i="1" s="1"/>
  <c r="G38" i="1"/>
  <c r="G41" i="1" s="1"/>
  <c r="G42" i="1" s="1"/>
  <c r="F43" i="1" l="1"/>
</calcChain>
</file>

<file path=xl/sharedStrings.xml><?xml version="1.0" encoding="utf-8"?>
<sst xmlns="http://schemas.openxmlformats.org/spreadsheetml/2006/main" count="220" uniqueCount="144">
  <si>
    <t>Mass of test tube+beaker</t>
  </si>
  <si>
    <t>Mass of cyclohexane+test tube+beaker</t>
  </si>
  <si>
    <t>First measured freezing point of cyclohexane</t>
  </si>
  <si>
    <t>Second measured freezing point of cyclohexane</t>
  </si>
  <si>
    <t>Third measured freezing point of cyclohexane (if needed)</t>
  </si>
  <si>
    <t>Average freezing point of pure cyclohexane</t>
  </si>
  <si>
    <t>Title</t>
  </si>
  <si>
    <t>Tolerance 1</t>
  </si>
  <si>
    <t>Tolerance 2</t>
  </si>
  <si>
    <t>Section</t>
  </si>
  <si>
    <t>Subsection</t>
  </si>
  <si>
    <t>DataRef1</t>
  </si>
  <si>
    <t>Label</t>
  </si>
  <si>
    <t>Unit</t>
  </si>
  <si>
    <t>Entry Type</t>
  </si>
  <si>
    <t>Sample 1</t>
  </si>
  <si>
    <t>Sample 2</t>
  </si>
  <si>
    <t>Mass of weighpaper</t>
  </si>
  <si>
    <t>Mass of p-dichlorobenzene +weighpaper</t>
  </si>
  <si>
    <t>First measured freezing point of sample</t>
  </si>
  <si>
    <t>Second measured freezing point of sample</t>
  </si>
  <si>
    <t>Calculations:</t>
  </si>
  <si>
    <t>Average freezing point of soln of p-dichlorobenzene</t>
  </si>
  <si>
    <t>Freezing point depression from pure cyclohexane</t>
  </si>
  <si>
    <t>Mass of cyclohexane used</t>
  </si>
  <si>
    <t>Mass of p-dichlorobenzene used</t>
  </si>
  <si>
    <t>Moles p-dichlorobenzene</t>
  </si>
  <si>
    <t>Molality of solution</t>
  </si>
  <si>
    <r>
      <t>Calculated value of K</t>
    </r>
    <r>
      <rPr>
        <vertAlign val="subscript"/>
        <sz val="12"/>
        <color theme="1"/>
        <rFont val="Aptos Narrow"/>
        <family val="2"/>
        <scheme val="minor"/>
      </rPr>
      <t>f</t>
    </r>
  </si>
  <si>
    <r>
      <t>Average Value of K</t>
    </r>
    <r>
      <rPr>
        <vertAlign val="subscript"/>
        <sz val="12"/>
        <color theme="1"/>
        <rFont val="Aptos Narrow"/>
        <family val="2"/>
        <scheme val="minor"/>
      </rPr>
      <t>f</t>
    </r>
  </si>
  <si>
    <t>Unknown number</t>
  </si>
  <si>
    <t>Mass of unknown +weighpaper</t>
  </si>
  <si>
    <t>Average freezing point of unknown solution</t>
  </si>
  <si>
    <t>Moles of unknown used</t>
  </si>
  <si>
    <t>Molar mass of unknown</t>
  </si>
  <si>
    <t>Average Value of unknown molar mass</t>
  </si>
  <si>
    <r>
      <t>Molality of unknown solution (use K</t>
    </r>
    <r>
      <rPr>
        <vertAlign val="subscript"/>
        <sz val="12"/>
        <color theme="1"/>
        <rFont val="Aptos Narrow"/>
        <family val="2"/>
        <scheme val="minor"/>
      </rPr>
      <t>f</t>
    </r>
    <r>
      <rPr>
        <sz val="12"/>
        <color theme="1"/>
        <rFont val="Aptos Narrow"/>
        <family val="2"/>
        <scheme val="minor"/>
      </rPr>
      <t xml:space="preserve"> from part 2)</t>
    </r>
  </si>
  <si>
    <t>Part 1: Freezing point of cyclohexane</t>
  </si>
  <si>
    <t>Data</t>
  </si>
  <si>
    <t>g</t>
  </si>
  <si>
    <t>˚C</t>
  </si>
  <si>
    <t>Calculated</t>
  </si>
  <si>
    <t>mol</t>
  </si>
  <si>
    <t>mol/kg</t>
  </si>
  <si>
    <t>˚C/m</t>
  </si>
  <si>
    <t>NA</t>
  </si>
  <si>
    <t>g/mol</t>
  </si>
  <si>
    <t>Mass of unknown solute</t>
  </si>
  <si>
    <t>Results</t>
  </si>
  <si>
    <t>Identification of Unknown</t>
  </si>
  <si>
    <t>Text</t>
  </si>
  <si>
    <t>Percent error in molar mass determination</t>
  </si>
  <si>
    <t>DataRef2</t>
  </si>
  <si>
    <t>Colligative Properties Lab</t>
  </si>
  <si>
    <t>Part 2: Freezing point depression</t>
  </si>
  <si>
    <t>Part 3: Molar mass of an unknown solid</t>
  </si>
  <si>
    <t>Unknown Name</t>
  </si>
  <si>
    <t>%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</si>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</sst>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"/>
    <numFmt numFmtId="169" formatCode="0.0000"/>
    <numFmt numFmtId="170" formatCode="0.0000000"/>
    <numFmt numFmtId="171" formatCode="0.000"/>
  </numFmts>
  <fonts count="6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1"/>
      <color theme="1"/>
      <name val="Calibri"/>
      <family val="2"/>
    </font>
    <font>
      <vertAlign val="subscript"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3" fillId="0" borderId="0" xfId="0" applyFont="1"/>
    <xf numFmtId="9" fontId="0" fillId="0" borderId="0" xfId="0" applyNumberFormat="1"/>
    <xf numFmtId="0" fontId="0" fillId="0" borderId="0" xfId="0" applyAlignment="1"/>
    <xf numFmtId="0" fontId="2" fillId="3" borderId="1" xfId="2"/>
    <xf numFmtId="168" fontId="2" fillId="3" borderId="1" xfId="2" applyNumberFormat="1"/>
    <xf numFmtId="169" fontId="1" fillId="2" borderId="0" xfId="1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6258-5002-B34C-9F0B-36EC74600E56}">
  <dimension ref="A1:I46"/>
  <sheetViews>
    <sheetView showFormulas="1" tabSelected="1" workbookViewId="0">
      <selection activeCell="I30" sqref="I30"/>
    </sheetView>
  </sheetViews>
  <sheetFormatPr baseColWidth="10" defaultRowHeight="16" x14ac:dyDescent="0.2"/>
  <cols>
    <col min="1" max="1" width="15.6640625" bestFit="1" customWidth="1"/>
    <col min="2" max="2" width="11.1640625" bestFit="1" customWidth="1"/>
    <col min="3" max="3" width="5.33203125" bestFit="1" customWidth="1"/>
    <col min="4" max="4" width="4.5" bestFit="1" customWidth="1"/>
    <col min="5" max="5" width="23.6640625" bestFit="1" customWidth="1"/>
    <col min="6" max="6" width="9" bestFit="1" customWidth="1"/>
    <col min="7" max="7" width="9.33203125" bestFit="1" customWidth="1"/>
    <col min="8" max="8" width="3.33203125" bestFit="1" customWidth="1"/>
    <col min="9" max="9" width="5.1640625" bestFit="1" customWidth="1"/>
  </cols>
  <sheetData>
    <row r="1" spans="1:9" x14ac:dyDescent="0.2">
      <c r="A1" t="s">
        <v>6</v>
      </c>
      <c r="B1" t="s">
        <v>53</v>
      </c>
      <c r="C1" t="s">
        <v>7</v>
      </c>
      <c r="E1">
        <v>0.1</v>
      </c>
      <c r="F1" t="s">
        <v>8</v>
      </c>
      <c r="G1">
        <v>0.15</v>
      </c>
    </row>
    <row r="2" spans="1:9" x14ac:dyDescent="0.2">
      <c r="A2" t="s">
        <v>9</v>
      </c>
      <c r="B2" t="s">
        <v>10</v>
      </c>
      <c r="C2" t="s">
        <v>11</v>
      </c>
      <c r="D2" t="s">
        <v>52</v>
      </c>
      <c r="E2" t="s">
        <v>12</v>
      </c>
      <c r="F2" t="s">
        <v>15</v>
      </c>
      <c r="G2" t="s">
        <v>16</v>
      </c>
      <c r="H2" t="s">
        <v>13</v>
      </c>
      <c r="I2" t="s">
        <v>14</v>
      </c>
    </row>
    <row r="3" spans="1:9" x14ac:dyDescent="0.2">
      <c r="A3" s="1" t="s">
        <v>37</v>
      </c>
      <c r="F3" s="3"/>
    </row>
    <row r="4" spans="1:9" x14ac:dyDescent="0.2">
      <c r="C4" t="s">
        <v>58</v>
      </c>
      <c r="D4" t="s">
        <v>101</v>
      </c>
      <c r="E4" s="3" t="s">
        <v>0</v>
      </c>
      <c r="F4" s="4">
        <v>50</v>
      </c>
      <c r="G4" s="4" t="s">
        <v>45</v>
      </c>
      <c r="H4" t="s">
        <v>39</v>
      </c>
      <c r="I4" t="s">
        <v>38</v>
      </c>
    </row>
    <row r="5" spans="1:9" x14ac:dyDescent="0.2">
      <c r="C5" t="s">
        <v>59</v>
      </c>
      <c r="D5" t="s">
        <v>102</v>
      </c>
      <c r="E5" s="3" t="s">
        <v>1</v>
      </c>
      <c r="F5" s="4">
        <v>62</v>
      </c>
      <c r="G5" s="4" t="s">
        <v>45</v>
      </c>
      <c r="H5" t="s">
        <v>39</v>
      </c>
      <c r="I5" t="s">
        <v>38</v>
      </c>
    </row>
    <row r="6" spans="1:9" x14ac:dyDescent="0.2">
      <c r="C6" t="s">
        <v>60</v>
      </c>
      <c r="D6" t="s">
        <v>103</v>
      </c>
      <c r="E6" s="3" t="s">
        <v>2</v>
      </c>
      <c r="F6" s="5">
        <v>6</v>
      </c>
      <c r="G6" s="5" t="s">
        <v>45</v>
      </c>
      <c r="H6" t="s">
        <v>40</v>
      </c>
      <c r="I6" t="s">
        <v>38</v>
      </c>
    </row>
    <row r="7" spans="1:9" x14ac:dyDescent="0.2">
      <c r="C7" t="s">
        <v>61</v>
      </c>
      <c r="D7" t="s">
        <v>104</v>
      </c>
      <c r="E7" s="3" t="s">
        <v>3</v>
      </c>
      <c r="F7" s="4">
        <v>6</v>
      </c>
      <c r="G7" s="4" t="s">
        <v>45</v>
      </c>
      <c r="H7" t="s">
        <v>40</v>
      </c>
      <c r="I7" t="s">
        <v>38</v>
      </c>
    </row>
    <row r="8" spans="1:9" x14ac:dyDescent="0.2">
      <c r="C8" t="s">
        <v>62</v>
      </c>
      <c r="D8" t="s">
        <v>105</v>
      </c>
      <c r="E8" t="s">
        <v>4</v>
      </c>
      <c r="F8" s="4"/>
      <c r="G8" s="4" t="s">
        <v>45</v>
      </c>
      <c r="H8" t="s">
        <v>40</v>
      </c>
      <c r="I8" t="s">
        <v>38</v>
      </c>
    </row>
    <row r="9" spans="1:9" x14ac:dyDescent="0.2">
      <c r="A9" s="3"/>
      <c r="B9" s="3"/>
      <c r="C9" t="s">
        <v>63</v>
      </c>
      <c r="D9" t="s">
        <v>106</v>
      </c>
      <c r="E9" s="3" t="s">
        <v>5</v>
      </c>
      <c r="F9" s="6">
        <f>AVERAGE(F6:F8)</f>
        <v>6</v>
      </c>
      <c r="G9" s="6" t="s">
        <v>45</v>
      </c>
      <c r="I9" t="s">
        <v>41</v>
      </c>
    </row>
    <row r="10" spans="1:9" x14ac:dyDescent="0.2">
      <c r="A10" s="1" t="s">
        <v>54</v>
      </c>
      <c r="C10" t="s">
        <v>64</v>
      </c>
      <c r="D10" t="s">
        <v>107</v>
      </c>
      <c r="F10" s="3"/>
      <c r="G10" s="3"/>
    </row>
    <row r="11" spans="1:9" x14ac:dyDescent="0.2">
      <c r="C11" t="s">
        <v>65</v>
      </c>
      <c r="D11" t="s">
        <v>108</v>
      </c>
      <c r="E11" s="3" t="s">
        <v>0</v>
      </c>
      <c r="F11" s="4">
        <v>50</v>
      </c>
      <c r="G11" s="4">
        <v>50</v>
      </c>
      <c r="H11" t="s">
        <v>39</v>
      </c>
      <c r="I11" t="s">
        <v>38</v>
      </c>
    </row>
    <row r="12" spans="1:9" x14ac:dyDescent="0.2">
      <c r="C12" t="s">
        <v>66</v>
      </c>
      <c r="D12" t="s">
        <v>109</v>
      </c>
      <c r="E12" t="s">
        <v>1</v>
      </c>
      <c r="F12" s="4">
        <v>60</v>
      </c>
      <c r="G12" s="4">
        <v>60</v>
      </c>
      <c r="H12" t="s">
        <v>39</v>
      </c>
      <c r="I12" t="s">
        <v>38</v>
      </c>
    </row>
    <row r="13" spans="1:9" x14ac:dyDescent="0.2">
      <c r="C13" t="s">
        <v>67</v>
      </c>
      <c r="D13" t="s">
        <v>110</v>
      </c>
      <c r="E13" s="3" t="s">
        <v>17</v>
      </c>
      <c r="F13" s="5">
        <v>0.43</v>
      </c>
      <c r="G13" s="5">
        <v>0.43</v>
      </c>
      <c r="H13" t="s">
        <v>39</v>
      </c>
      <c r="I13" t="s">
        <v>38</v>
      </c>
    </row>
    <row r="14" spans="1:9" x14ac:dyDescent="0.2">
      <c r="C14" t="s">
        <v>68</v>
      </c>
      <c r="D14" t="s">
        <v>111</v>
      </c>
      <c r="E14" t="s">
        <v>18</v>
      </c>
      <c r="F14" s="4">
        <v>1</v>
      </c>
      <c r="G14" s="4">
        <v>1</v>
      </c>
      <c r="H14" t="s">
        <v>39</v>
      </c>
      <c r="I14" t="s">
        <v>38</v>
      </c>
    </row>
    <row r="15" spans="1:9" x14ac:dyDescent="0.2">
      <c r="C15" t="s">
        <v>69</v>
      </c>
      <c r="D15" t="s">
        <v>112</v>
      </c>
      <c r="E15" t="s">
        <v>19</v>
      </c>
      <c r="F15" s="4">
        <v>-3</v>
      </c>
      <c r="G15" s="4">
        <v>-3</v>
      </c>
      <c r="H15" t="s">
        <v>40</v>
      </c>
      <c r="I15" t="s">
        <v>38</v>
      </c>
    </row>
    <row r="16" spans="1:9" x14ac:dyDescent="0.2">
      <c r="C16" t="s">
        <v>70</v>
      </c>
      <c r="D16" t="s">
        <v>113</v>
      </c>
      <c r="E16" t="s">
        <v>20</v>
      </c>
      <c r="F16" s="4">
        <v>-3</v>
      </c>
      <c r="G16" s="4">
        <v>-3</v>
      </c>
      <c r="H16" t="s">
        <v>40</v>
      </c>
      <c r="I16" t="s">
        <v>38</v>
      </c>
    </row>
    <row r="17" spans="1:9" x14ac:dyDescent="0.2">
      <c r="B17" t="s">
        <v>21</v>
      </c>
      <c r="C17" t="s">
        <v>71</v>
      </c>
      <c r="D17" t="s">
        <v>114</v>
      </c>
    </row>
    <row r="18" spans="1:9" x14ac:dyDescent="0.2">
      <c r="C18" t="s">
        <v>72</v>
      </c>
      <c r="D18" t="s">
        <v>115</v>
      </c>
      <c r="E18" t="s">
        <v>22</v>
      </c>
      <c r="F18" s="7">
        <f>AVERAGE(F15:F16)</f>
        <v>-3</v>
      </c>
      <c r="G18" s="7">
        <f>AVERAGE(G15:G16)</f>
        <v>-3</v>
      </c>
      <c r="H18" t="s">
        <v>40</v>
      </c>
      <c r="I18" t="s">
        <v>41</v>
      </c>
    </row>
    <row r="19" spans="1:9" x14ac:dyDescent="0.2">
      <c r="C19" t="s">
        <v>73</v>
      </c>
      <c r="D19" t="s">
        <v>116</v>
      </c>
      <c r="E19" t="s">
        <v>23</v>
      </c>
      <c r="F19" s="8">
        <f>F9-F18</f>
        <v>9</v>
      </c>
      <c r="G19" s="8">
        <f>F9-G18</f>
        <v>9</v>
      </c>
      <c r="H19" t="s">
        <v>40</v>
      </c>
      <c r="I19" t="s">
        <v>41</v>
      </c>
    </row>
    <row r="20" spans="1:9" x14ac:dyDescent="0.2">
      <c r="C20" t="s">
        <v>74</v>
      </c>
      <c r="D20" t="s">
        <v>117</v>
      </c>
      <c r="E20" s="3" t="s">
        <v>24</v>
      </c>
      <c r="F20" s="7">
        <f>F12-F11</f>
        <v>10</v>
      </c>
      <c r="G20" s="7">
        <f>G12-G11</f>
        <v>10</v>
      </c>
      <c r="H20" t="s">
        <v>39</v>
      </c>
      <c r="I20" t="s">
        <v>41</v>
      </c>
    </row>
    <row r="21" spans="1:9" x14ac:dyDescent="0.2">
      <c r="C21" t="s">
        <v>75</v>
      </c>
      <c r="D21" t="s">
        <v>118</v>
      </c>
      <c r="E21" t="s">
        <v>25</v>
      </c>
      <c r="F21">
        <f>F14-F13</f>
        <v>0.57000000000000006</v>
      </c>
      <c r="G21">
        <f>G14-G13</f>
        <v>0.57000000000000006</v>
      </c>
      <c r="H21" t="s">
        <v>39</v>
      </c>
      <c r="I21" t="s">
        <v>41</v>
      </c>
    </row>
    <row r="22" spans="1:9" x14ac:dyDescent="0.2">
      <c r="C22" t="s">
        <v>76</v>
      </c>
      <c r="D22" t="s">
        <v>119</v>
      </c>
      <c r="E22" s="3" t="s">
        <v>26</v>
      </c>
      <c r="F22" s="9">
        <f>F21/146.99</f>
        <v>3.8778148173345128E-3</v>
      </c>
      <c r="G22" s="9">
        <f>G21/146.99</f>
        <v>3.8778148173345128E-3</v>
      </c>
      <c r="H22" t="s">
        <v>42</v>
      </c>
      <c r="I22" t="s">
        <v>41</v>
      </c>
    </row>
    <row r="23" spans="1:9" x14ac:dyDescent="0.2">
      <c r="C23" t="s">
        <v>77</v>
      </c>
      <c r="D23" t="s">
        <v>120</v>
      </c>
      <c r="E23" s="3" t="s">
        <v>27</v>
      </c>
      <c r="F23" s="8">
        <f>F22/(F20/1000)</f>
        <v>0.38778148173345128</v>
      </c>
      <c r="G23" s="8">
        <f>G22/(G20/1000)</f>
        <v>0.38778148173345128</v>
      </c>
      <c r="H23" t="s">
        <v>43</v>
      </c>
      <c r="I23" t="s">
        <v>41</v>
      </c>
    </row>
    <row r="24" spans="1:9" ht="18" x14ac:dyDescent="0.25">
      <c r="C24" t="s">
        <v>78</v>
      </c>
      <c r="D24" t="s">
        <v>121</v>
      </c>
      <c r="E24" s="3" t="s">
        <v>28</v>
      </c>
      <c r="F24" s="10">
        <f>F19/F23</f>
        <v>23.20894736842105</v>
      </c>
      <c r="G24" s="10">
        <f>G19/G23</f>
        <v>23.20894736842105</v>
      </c>
      <c r="H24" t="s">
        <v>44</v>
      </c>
      <c r="I24" t="s">
        <v>41</v>
      </c>
    </row>
    <row r="25" spans="1:9" ht="18" x14ac:dyDescent="0.25">
      <c r="C25" t="s">
        <v>79</v>
      </c>
      <c r="D25" t="s">
        <v>122</v>
      </c>
      <c r="E25" s="3" t="s">
        <v>29</v>
      </c>
      <c r="F25" s="3">
        <f>(F24+G24)/2</f>
        <v>23.20894736842105</v>
      </c>
      <c r="G25" s="3" t="s">
        <v>45</v>
      </c>
      <c r="H25" t="s">
        <v>44</v>
      </c>
      <c r="I25" t="s">
        <v>41</v>
      </c>
    </row>
    <row r="26" spans="1:9" x14ac:dyDescent="0.2">
      <c r="A26" s="1" t="s">
        <v>55</v>
      </c>
      <c r="C26" t="s">
        <v>80</v>
      </c>
      <c r="D26" t="s">
        <v>123</v>
      </c>
    </row>
    <row r="27" spans="1:9" x14ac:dyDescent="0.2">
      <c r="C27" t="s">
        <v>81</v>
      </c>
      <c r="D27" t="s">
        <v>124</v>
      </c>
      <c r="E27" t="s">
        <v>30</v>
      </c>
      <c r="I27" t="s">
        <v>38</v>
      </c>
    </row>
    <row r="28" spans="1:9" x14ac:dyDescent="0.2">
      <c r="C28" t="s">
        <v>82</v>
      </c>
      <c r="D28" t="s">
        <v>125</v>
      </c>
      <c r="E28" t="s">
        <v>0</v>
      </c>
      <c r="F28" s="4">
        <v>50</v>
      </c>
      <c r="G28" s="4">
        <v>50</v>
      </c>
      <c r="H28" t="s">
        <v>39</v>
      </c>
      <c r="I28" t="s">
        <v>39</v>
      </c>
    </row>
    <row r="29" spans="1:9" x14ac:dyDescent="0.2">
      <c r="C29" t="s">
        <v>83</v>
      </c>
      <c r="D29" t="s">
        <v>126</v>
      </c>
      <c r="E29" t="s">
        <v>1</v>
      </c>
      <c r="F29" s="4">
        <v>60</v>
      </c>
      <c r="G29" s="4">
        <v>60</v>
      </c>
      <c r="H29" t="s">
        <v>39</v>
      </c>
      <c r="I29" t="s">
        <v>39</v>
      </c>
    </row>
    <row r="30" spans="1:9" x14ac:dyDescent="0.2">
      <c r="C30" t="s">
        <v>84</v>
      </c>
      <c r="D30" t="s">
        <v>127</v>
      </c>
      <c r="E30" t="s">
        <v>17</v>
      </c>
      <c r="F30" s="5">
        <v>0.43</v>
      </c>
      <c r="G30" s="5">
        <v>0.43</v>
      </c>
      <c r="H30" t="s">
        <v>39</v>
      </c>
    </row>
    <row r="31" spans="1:9" x14ac:dyDescent="0.2">
      <c r="C31" t="s">
        <v>85</v>
      </c>
      <c r="D31" t="s">
        <v>128</v>
      </c>
      <c r="E31" t="s">
        <v>31</v>
      </c>
      <c r="F31" s="4">
        <v>1</v>
      </c>
      <c r="G31" s="4">
        <v>1</v>
      </c>
      <c r="H31" t="s">
        <v>39</v>
      </c>
    </row>
    <row r="32" spans="1:9" x14ac:dyDescent="0.2">
      <c r="C32" t="s">
        <v>86</v>
      </c>
      <c r="D32" t="s">
        <v>129</v>
      </c>
      <c r="E32" t="s">
        <v>19</v>
      </c>
      <c r="F32" s="4">
        <v>-3</v>
      </c>
      <c r="G32" s="4">
        <v>-3</v>
      </c>
      <c r="H32" t="s">
        <v>40</v>
      </c>
    </row>
    <row r="33" spans="1:9" x14ac:dyDescent="0.2">
      <c r="C33" t="s">
        <v>87</v>
      </c>
      <c r="D33" t="s">
        <v>130</v>
      </c>
      <c r="E33" t="s">
        <v>20</v>
      </c>
      <c r="F33" s="4">
        <v>-3</v>
      </c>
      <c r="G33" s="4">
        <v>-3</v>
      </c>
      <c r="H33" t="s">
        <v>40</v>
      </c>
    </row>
    <row r="34" spans="1:9" x14ac:dyDescent="0.2">
      <c r="B34" t="s">
        <v>21</v>
      </c>
      <c r="C34" t="s">
        <v>88</v>
      </c>
      <c r="D34" t="s">
        <v>131</v>
      </c>
    </row>
    <row r="35" spans="1:9" x14ac:dyDescent="0.2">
      <c r="C35" t="s">
        <v>89</v>
      </c>
      <c r="D35" t="s">
        <v>132</v>
      </c>
    </row>
    <row r="36" spans="1:9" x14ac:dyDescent="0.2">
      <c r="C36" t="s">
        <v>90</v>
      </c>
      <c r="D36" t="s">
        <v>133</v>
      </c>
      <c r="E36" t="s">
        <v>32</v>
      </c>
      <c r="F36" s="7">
        <f>AVERAGE(F32:F33)</f>
        <v>-3</v>
      </c>
      <c r="G36" s="7">
        <f>AVERAGE(G32:G33)</f>
        <v>-3</v>
      </c>
      <c r="H36" t="s">
        <v>40</v>
      </c>
      <c r="I36" t="s">
        <v>41</v>
      </c>
    </row>
    <row r="37" spans="1:9" x14ac:dyDescent="0.2">
      <c r="C37" t="s">
        <v>91</v>
      </c>
      <c r="D37" t="s">
        <v>134</v>
      </c>
      <c r="E37" t="s">
        <v>23</v>
      </c>
      <c r="F37" s="8">
        <f>F9-F36</f>
        <v>9</v>
      </c>
      <c r="G37" s="8">
        <f>F9-G36</f>
        <v>9</v>
      </c>
      <c r="H37" t="s">
        <v>40</v>
      </c>
      <c r="I37" t="s">
        <v>41</v>
      </c>
    </row>
    <row r="38" spans="1:9" ht="18" x14ac:dyDescent="0.25">
      <c r="C38" t="s">
        <v>92</v>
      </c>
      <c r="D38" t="s">
        <v>135</v>
      </c>
      <c r="E38" t="s">
        <v>36</v>
      </c>
      <c r="F38">
        <f>F37/F25</f>
        <v>0.38778148173345128</v>
      </c>
      <c r="G38">
        <f>G37/F25</f>
        <v>0.38778148173345128</v>
      </c>
      <c r="H38" t="s">
        <v>43</v>
      </c>
      <c r="I38" t="s">
        <v>41</v>
      </c>
    </row>
    <row r="39" spans="1:9" x14ac:dyDescent="0.2">
      <c r="C39" t="s">
        <v>93</v>
      </c>
      <c r="D39" t="s">
        <v>136</v>
      </c>
      <c r="E39" t="s">
        <v>24</v>
      </c>
      <c r="F39" s="7">
        <f>F29-F28</f>
        <v>10</v>
      </c>
      <c r="G39" s="7">
        <f>G29-G28</f>
        <v>10</v>
      </c>
      <c r="H39" t="s">
        <v>39</v>
      </c>
      <c r="I39" t="s">
        <v>41</v>
      </c>
    </row>
    <row r="40" spans="1:9" x14ac:dyDescent="0.2">
      <c r="C40" t="s">
        <v>94</v>
      </c>
      <c r="D40" t="s">
        <v>137</v>
      </c>
      <c r="E40" t="s">
        <v>33</v>
      </c>
      <c r="F40">
        <f>F31-F30</f>
        <v>0.57000000000000006</v>
      </c>
      <c r="G40">
        <f>G31-G30</f>
        <v>0.57000000000000006</v>
      </c>
      <c r="H40" t="s">
        <v>42</v>
      </c>
      <c r="I40" t="s">
        <v>41</v>
      </c>
    </row>
    <row r="41" spans="1:9" x14ac:dyDescent="0.2">
      <c r="C41" t="s">
        <v>95</v>
      </c>
      <c r="D41" t="s">
        <v>138</v>
      </c>
      <c r="E41" t="s">
        <v>47</v>
      </c>
      <c r="F41">
        <f>F38*(F39/1000)</f>
        <v>3.8778148173345128E-3</v>
      </c>
      <c r="G41">
        <f>G38*(G39/1000)</f>
        <v>3.8778148173345128E-3</v>
      </c>
      <c r="H41" t="s">
        <v>39</v>
      </c>
      <c r="I41" t="s">
        <v>41</v>
      </c>
    </row>
    <row r="42" spans="1:9" x14ac:dyDescent="0.2">
      <c r="C42" t="s">
        <v>96</v>
      </c>
      <c r="D42" t="s">
        <v>139</v>
      </c>
      <c r="E42" t="s">
        <v>34</v>
      </c>
      <c r="F42" s="6">
        <f>F40/F41</f>
        <v>146.99</v>
      </c>
      <c r="G42" s="6">
        <f>G40/G41</f>
        <v>146.99</v>
      </c>
      <c r="H42" t="s">
        <v>46</v>
      </c>
      <c r="I42" t="s">
        <v>41</v>
      </c>
    </row>
    <row r="43" spans="1:9" x14ac:dyDescent="0.2">
      <c r="C43" t="s">
        <v>97</v>
      </c>
      <c r="D43" t="s">
        <v>140</v>
      </c>
      <c r="E43" t="s">
        <v>35</v>
      </c>
      <c r="F43" s="3">
        <f>(F42+G42)/2</f>
        <v>146.99</v>
      </c>
      <c r="G43" s="3" t="s">
        <v>45</v>
      </c>
      <c r="H43" t="s">
        <v>46</v>
      </c>
      <c r="I43" t="s">
        <v>41</v>
      </c>
    </row>
    <row r="44" spans="1:9" x14ac:dyDescent="0.2">
      <c r="A44" t="s">
        <v>48</v>
      </c>
      <c r="C44" t="s">
        <v>98</v>
      </c>
      <c r="D44" t="s">
        <v>141</v>
      </c>
    </row>
    <row r="45" spans="1:9" x14ac:dyDescent="0.2">
      <c r="C45" t="s">
        <v>99</v>
      </c>
      <c r="D45" t="s">
        <v>142</v>
      </c>
      <c r="E45" t="s">
        <v>49</v>
      </c>
      <c r="F45" t="s">
        <v>56</v>
      </c>
      <c r="G45" t="s">
        <v>45</v>
      </c>
      <c r="I45" t="s">
        <v>50</v>
      </c>
    </row>
    <row r="46" spans="1:9" x14ac:dyDescent="0.2">
      <c r="C46" t="s">
        <v>100</v>
      </c>
      <c r="D46" t="s">
        <v>143</v>
      </c>
      <c r="E46" t="s">
        <v>51</v>
      </c>
      <c r="F46" s="2" t="s">
        <v>57</v>
      </c>
      <c r="G46" t="s">
        <v>45</v>
      </c>
      <c r="I46" t="s">
        <v>38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Colligative Properties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Kawagoe</dc:creator>
  <cp:lastModifiedBy>James Kawagoe</cp:lastModifiedBy>
  <dcterms:created xsi:type="dcterms:W3CDTF">2025-10-24T21:29:32Z</dcterms:created>
  <dcterms:modified xsi:type="dcterms:W3CDTF">2025-10-24T22:20:17Z</dcterms:modified>
</cp:coreProperties>
</file>